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reg\Регистрация\!РАЗМЕЩЕНИЕ НА САЙТ\"/>
    </mc:Choice>
  </mc:AlternateContent>
  <bookViews>
    <workbookView xWindow="0" yWindow="0" windowWidth="28800" windowHeight="12330"/>
  </bookViews>
  <sheets>
    <sheet name="Приложение1" sheetId="38" r:id="rId1"/>
    <sheet name="приложение_2" sheetId="41" r:id="rId2"/>
    <sheet name="Приложение 3" sheetId="32" r:id="rId3"/>
    <sheet name="Приложение 4" sheetId="18" r:id="rId4"/>
    <sheet name="Приложение 5" sheetId="19" r:id="rId5"/>
    <sheet name="Приложение 6" sheetId="20" r:id="rId6"/>
    <sheet name="Приложение 7" sheetId="34" r:id="rId7"/>
    <sheet name="Приложение 8" sheetId="35" r:id="rId8"/>
    <sheet name="Приложение 9" sheetId="36" r:id="rId9"/>
    <sheet name="Приложение 10" sheetId="40" r:id="rId10"/>
    <sheet name="Приложение 11" sheetId="30" r:id="rId11"/>
    <sheet name="Приложение 12" sheetId="31" r:id="rId12"/>
    <sheet name="Приложение 13" sheetId="9" r:id="rId13"/>
    <sheet name="Приложение 14" sheetId="37" r:id="rId14"/>
  </sheets>
  <externalReferences>
    <externalReference r:id="rId15"/>
    <externalReference r:id="rId16"/>
  </externalReferences>
  <definedNames>
    <definedName name="_xlnm._FilterDatabase" localSheetId="2" hidden="1">'Приложение 3'!$A$14:$F$156</definedName>
    <definedName name="_xlnm._FilterDatabase" localSheetId="3" hidden="1">'Приложение 4'!$A$12:$H$246</definedName>
    <definedName name="_xlnm._FilterDatabase" localSheetId="4" hidden="1">'Приложение 5'!$A$14:$G$393</definedName>
    <definedName name="_xlnm._FilterDatabase" localSheetId="5" hidden="1">'Приложение 6'!$A$14:$I$591</definedName>
    <definedName name="_xlnm._FilterDatabase" localSheetId="6" hidden="1">'Приложение 7'!$A$12:$J$308</definedName>
    <definedName name="_xlnm.Print_Area" localSheetId="1">приложение_2!$A$1:$E$152</definedName>
    <definedName name="_xlnm.Print_Area" localSheetId="0">Приложение1!$A$1:$E$34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7" i="20" l="1"/>
  <c r="I150" i="20" l="1"/>
  <c r="E141" i="41" l="1"/>
  <c r="D141" i="41"/>
  <c r="C141" i="41"/>
  <c r="E139" i="41"/>
  <c r="D139" i="41"/>
  <c r="C139" i="41"/>
  <c r="E125" i="41"/>
  <c r="D125" i="41"/>
  <c r="C125" i="41"/>
  <c r="E117" i="41"/>
  <c r="D117" i="41"/>
  <c r="C117" i="41"/>
  <c r="E115" i="41"/>
  <c r="D115" i="41"/>
  <c r="C115" i="41"/>
  <c r="E103" i="41"/>
  <c r="E93" i="41" s="1"/>
  <c r="D103" i="41"/>
  <c r="D93" i="41" s="1"/>
  <c r="C103" i="41"/>
  <c r="C93" i="41" s="1"/>
  <c r="E89" i="41"/>
  <c r="E86" i="41" s="1"/>
  <c r="D89" i="41"/>
  <c r="C89" i="41"/>
  <c r="E87" i="41"/>
  <c r="D87" i="41"/>
  <c r="C87" i="41"/>
  <c r="C86" i="41"/>
  <c r="E62" i="41"/>
  <c r="D62" i="41"/>
  <c r="D61" i="41" s="1"/>
  <c r="C62" i="41"/>
  <c r="C61" i="41" s="1"/>
  <c r="E61" i="41"/>
  <c r="E60" i="41"/>
  <c r="D60" i="41"/>
  <c r="C60" i="41"/>
  <c r="E59" i="41"/>
  <c r="D59" i="41"/>
  <c r="C59" i="41"/>
  <c r="E58" i="41"/>
  <c r="D58" i="41"/>
  <c r="C58" i="41"/>
  <c r="E57" i="41"/>
  <c r="D57" i="41"/>
  <c r="C57" i="41"/>
  <c r="E56" i="41"/>
  <c r="D56" i="41"/>
  <c r="C56" i="41"/>
  <c r="C55" i="41" s="1"/>
  <c r="E48" i="41"/>
  <c r="E45" i="41" s="1"/>
  <c r="D48" i="41"/>
  <c r="D45" i="41" s="1"/>
  <c r="C48" i="41"/>
  <c r="C45" i="41" s="1"/>
  <c r="E42" i="41"/>
  <c r="D42" i="41"/>
  <c r="C42" i="41"/>
  <c r="E40" i="41"/>
  <c r="D40" i="41"/>
  <c r="C40" i="41"/>
  <c r="E37" i="41"/>
  <c r="D37" i="41"/>
  <c r="C37" i="41"/>
  <c r="E32" i="41"/>
  <c r="E31" i="41" s="1"/>
  <c r="D32" i="41"/>
  <c r="C32" i="41"/>
  <c r="C31" i="41" s="1"/>
  <c r="D31" i="41"/>
  <c r="E30" i="41"/>
  <c r="D30" i="41"/>
  <c r="C30" i="41"/>
  <c r="E29" i="41"/>
  <c r="D29" i="41"/>
  <c r="C29" i="41"/>
  <c r="E28" i="41"/>
  <c r="D28" i="41"/>
  <c r="C28" i="41"/>
  <c r="E27" i="41"/>
  <c r="D27" i="41"/>
  <c r="C27" i="41"/>
  <c r="C26" i="41"/>
  <c r="E15" i="41"/>
  <c r="D15" i="41"/>
  <c r="C15" i="41"/>
  <c r="C112" i="41" l="1"/>
  <c r="E55" i="41"/>
  <c r="D26" i="41"/>
  <c r="D86" i="41"/>
  <c r="D112" i="41" s="1"/>
  <c r="D55" i="41"/>
  <c r="E26" i="41"/>
  <c r="C114" i="41"/>
  <c r="C113" i="41" s="1"/>
  <c r="C146" i="41" s="1"/>
  <c r="C27" i="9" s="1"/>
  <c r="D114" i="41"/>
  <c r="D113" i="41" s="1"/>
  <c r="E114" i="41"/>
  <c r="E113" i="41" s="1"/>
  <c r="E112" i="41"/>
  <c r="H150" i="20"/>
  <c r="G150" i="20"/>
  <c r="E146" i="41" l="1"/>
  <c r="E27" i="9" s="1"/>
  <c r="D146" i="41"/>
  <c r="D27" i="9" s="1"/>
  <c r="D32" i="31"/>
  <c r="C32" i="31"/>
  <c r="B32" i="31"/>
  <c r="C32" i="30"/>
  <c r="B32" i="30"/>
  <c r="E25" i="9"/>
  <c r="D25" i="9"/>
  <c r="C25" i="9"/>
  <c r="G190" i="20" l="1"/>
  <c r="F84" i="18"/>
  <c r="H44" i="18"/>
  <c r="G44" i="18"/>
  <c r="F44" i="18"/>
  <c r="H47" i="18"/>
  <c r="G47" i="18"/>
  <c r="F47" i="18"/>
  <c r="I174" i="20"/>
  <c r="H174" i="20"/>
  <c r="G174" i="20"/>
  <c r="I207" i="20"/>
  <c r="H207" i="20"/>
  <c r="G270" i="20"/>
  <c r="G283" i="20"/>
  <c r="G282" i="20"/>
  <c r="G251" i="20"/>
  <c r="G250" i="20"/>
  <c r="G247" i="20"/>
  <c r="G245" i="20"/>
  <c r="G244" i="20"/>
  <c r="G225" i="20"/>
  <c r="G224" i="20"/>
  <c r="I564" i="20"/>
  <c r="H564" i="20"/>
  <c r="G564" i="20"/>
  <c r="G350" i="20"/>
  <c r="G346" i="20"/>
  <c r="C17" i="40" l="1"/>
  <c r="F154" i="18" l="1"/>
  <c r="I282" i="20"/>
  <c r="H282" i="20"/>
  <c r="H247" i="20"/>
  <c r="I247" i="20"/>
  <c r="I244" i="20"/>
  <c r="H244" i="20"/>
  <c r="I224" i="20"/>
  <c r="H224" i="20"/>
  <c r="I577" i="20"/>
  <c r="H577" i="20"/>
  <c r="I437" i="20"/>
  <c r="H437" i="20"/>
  <c r="I430" i="20"/>
  <c r="H430" i="20"/>
  <c r="I425" i="20"/>
  <c r="H425" i="20"/>
  <c r="I276" i="20"/>
  <c r="H276" i="20"/>
  <c r="I426" i="20"/>
  <c r="H426" i="20"/>
  <c r="G426" i="20"/>
  <c r="G343" i="19"/>
  <c r="G342" i="19" s="1"/>
  <c r="H343" i="19"/>
  <c r="F58" i="32" s="1"/>
  <c r="F57" i="32" s="1"/>
  <c r="F343" i="19"/>
  <c r="D58" i="32" s="1"/>
  <c r="D57" i="32" s="1"/>
  <c r="H513" i="20"/>
  <c r="H512" i="20" s="1"/>
  <c r="I513" i="20"/>
  <c r="I512" i="20" s="1"/>
  <c r="G513" i="20"/>
  <c r="G512" i="20" s="1"/>
  <c r="G519" i="20"/>
  <c r="I519" i="20"/>
  <c r="H519" i="20"/>
  <c r="G475" i="20"/>
  <c r="I188" i="20"/>
  <c r="H188" i="20"/>
  <c r="G188" i="20"/>
  <c r="E58" i="32" l="1"/>
  <c r="E57" i="32" s="1"/>
  <c r="H342" i="19"/>
  <c r="F342" i="19"/>
  <c r="G437" i="20"/>
  <c r="G430" i="20"/>
  <c r="G425" i="20"/>
  <c r="G276" i="20"/>
  <c r="G577" i="20" l="1"/>
  <c r="G345" i="20" l="1"/>
  <c r="C15" i="37"/>
  <c r="C16" i="37"/>
  <c r="C17" i="37"/>
  <c r="D33" i="31"/>
  <c r="C41" i="35" l="1"/>
  <c r="D13" i="35"/>
  <c r="E13" i="35"/>
  <c r="H459" i="20"/>
  <c r="I459" i="20"/>
  <c r="G459" i="20"/>
  <c r="I243" i="20"/>
  <c r="G472" i="20" l="1"/>
  <c r="H189" i="20"/>
  <c r="H394" i="20"/>
  <c r="H354" i="20"/>
  <c r="I354" i="20"/>
  <c r="H238" i="18"/>
  <c r="G238" i="18"/>
  <c r="F238" i="18"/>
  <c r="H48" i="20" l="1"/>
  <c r="I48" i="20"/>
  <c r="G48" i="20"/>
  <c r="H46" i="20"/>
  <c r="G37" i="19" s="1"/>
  <c r="I46" i="20"/>
  <c r="H37" i="19" s="1"/>
  <c r="G46" i="20"/>
  <c r="F37" i="19" s="1"/>
  <c r="H45" i="20"/>
  <c r="I45" i="20"/>
  <c r="G45" i="20"/>
  <c r="G43" i="18"/>
  <c r="H43" i="18"/>
  <c r="F43" i="18"/>
  <c r="E17" i="40" l="1"/>
  <c r="D17" i="40"/>
  <c r="E14" i="40"/>
  <c r="D14" i="40"/>
  <c r="C14" i="40"/>
  <c r="F227" i="18" l="1"/>
  <c r="G572" i="20" l="1"/>
  <c r="F97" i="18" l="1"/>
  <c r="D14" i="37" l="1"/>
  <c r="C25" i="37"/>
  <c r="C26" i="37"/>
  <c r="C42" i="35"/>
  <c r="D18" i="36" l="1"/>
  <c r="E18" i="36"/>
  <c r="G97" i="18" l="1"/>
  <c r="H97" i="18"/>
  <c r="H113" i="20"/>
  <c r="H112" i="20" s="1"/>
  <c r="I113" i="20"/>
  <c r="I112" i="20" s="1"/>
  <c r="G113" i="20"/>
  <c r="G112" i="20" s="1"/>
  <c r="G363" i="19"/>
  <c r="H363" i="19"/>
  <c r="H544" i="20"/>
  <c r="I544" i="20"/>
  <c r="G545" i="20"/>
  <c r="G544" i="20" s="1"/>
  <c r="H527" i="20"/>
  <c r="I527" i="20"/>
  <c r="F363" i="19" l="1"/>
  <c r="G527" i="20" l="1"/>
  <c r="G526" i="20" s="1"/>
  <c r="F275" i="19"/>
  <c r="G275" i="19"/>
  <c r="H275" i="19"/>
  <c r="G424" i="20" l="1"/>
  <c r="G334" i="19"/>
  <c r="H334" i="19"/>
  <c r="F334" i="19"/>
  <c r="H502" i="20"/>
  <c r="I502" i="20"/>
  <c r="G502" i="20"/>
  <c r="G252" i="19"/>
  <c r="H252" i="19"/>
  <c r="F252" i="19"/>
  <c r="F189" i="19" l="1"/>
  <c r="G189" i="19"/>
  <c r="H189" i="19"/>
  <c r="H281" i="20"/>
  <c r="I281" i="20"/>
  <c r="G188" i="19"/>
  <c r="H188" i="19"/>
  <c r="F188" i="19"/>
  <c r="G281" i="20" l="1"/>
  <c r="G253" i="19" l="1"/>
  <c r="H253" i="19"/>
  <c r="F253" i="19"/>
  <c r="G251" i="19"/>
  <c r="H251" i="19"/>
  <c r="F251" i="19"/>
  <c r="G250" i="19"/>
  <c r="H250" i="19"/>
  <c r="F250" i="19"/>
  <c r="I394" i="20"/>
  <c r="G394" i="20"/>
  <c r="G194" i="20"/>
  <c r="G140" i="19"/>
  <c r="G139" i="19" s="1"/>
  <c r="G138" i="19" s="1"/>
  <c r="G137" i="19" s="1"/>
  <c r="H140" i="19"/>
  <c r="H139" i="19" s="1"/>
  <c r="H138" i="19" s="1"/>
  <c r="H137" i="19" s="1"/>
  <c r="F140" i="19"/>
  <c r="F139" i="19" s="1"/>
  <c r="F138" i="19" s="1"/>
  <c r="F137" i="19" s="1"/>
  <c r="H217" i="20"/>
  <c r="H216" i="20" s="1"/>
  <c r="H215" i="20" s="1"/>
  <c r="H214" i="20" s="1"/>
  <c r="I217" i="20"/>
  <c r="I216" i="20" s="1"/>
  <c r="I215" i="20" s="1"/>
  <c r="I214" i="20" s="1"/>
  <c r="G217" i="20"/>
  <c r="G216" i="20" s="1"/>
  <c r="G215" i="20" s="1"/>
  <c r="G214" i="20" s="1"/>
  <c r="G215" i="18" l="1"/>
  <c r="H215" i="18"/>
  <c r="F215" i="18"/>
  <c r="I100" i="19" l="1"/>
  <c r="J100" i="19"/>
  <c r="K100" i="19"/>
  <c r="L100" i="19"/>
  <c r="H169" i="20"/>
  <c r="H168" i="20" s="1"/>
  <c r="H167" i="20" s="1"/>
  <c r="H166" i="20" s="1"/>
  <c r="I169" i="20"/>
  <c r="H106" i="19" s="1"/>
  <c r="H105" i="19" s="1"/>
  <c r="H104" i="19" s="1"/>
  <c r="G169" i="20"/>
  <c r="G168" i="20" s="1"/>
  <c r="G167" i="20" s="1"/>
  <c r="G166" i="20" s="1"/>
  <c r="G106" i="19" l="1"/>
  <c r="G105" i="19" s="1"/>
  <c r="G104" i="19" s="1"/>
  <c r="F106" i="19"/>
  <c r="F105" i="19" s="1"/>
  <c r="F104" i="19" s="1"/>
  <c r="I168" i="20"/>
  <c r="I167" i="20" s="1"/>
  <c r="I166" i="20" s="1"/>
  <c r="F136" i="18"/>
  <c r="F135" i="18" s="1"/>
  <c r="F134" i="18" s="1"/>
  <c r="F133" i="18" s="1"/>
  <c r="G136" i="18"/>
  <c r="G135" i="18" s="1"/>
  <c r="G134" i="18" s="1"/>
  <c r="G133" i="18" s="1"/>
  <c r="H136" i="18"/>
  <c r="H135" i="18" s="1"/>
  <c r="H134" i="18" s="1"/>
  <c r="H133" i="18" s="1"/>
  <c r="H106" i="20" l="1"/>
  <c r="H105" i="20" s="1"/>
  <c r="I106" i="20"/>
  <c r="I105" i="20" s="1"/>
  <c r="G106" i="20"/>
  <c r="G105" i="20" s="1"/>
  <c r="G87" i="18"/>
  <c r="H87" i="18"/>
  <c r="F87" i="18"/>
  <c r="H102" i="20" l="1"/>
  <c r="G65" i="19" s="1"/>
  <c r="I102" i="20"/>
  <c r="H65" i="19" s="1"/>
  <c r="G102" i="20"/>
  <c r="F65" i="19" s="1"/>
  <c r="G82" i="18"/>
  <c r="H82" i="18"/>
  <c r="G46" i="18"/>
  <c r="G42" i="18" s="1"/>
  <c r="H46" i="18"/>
  <c r="H42" i="18" s="1"/>
  <c r="D17" i="36"/>
  <c r="E17" i="36"/>
  <c r="D16" i="36"/>
  <c r="E16" i="36"/>
  <c r="C16" i="36"/>
  <c r="D15" i="36"/>
  <c r="E15" i="36"/>
  <c r="C15" i="36"/>
  <c r="D14" i="36"/>
  <c r="E14" i="36"/>
  <c r="C14" i="36"/>
  <c r="C18" i="36"/>
  <c r="C17" i="36"/>
  <c r="H230" i="34"/>
  <c r="F46" i="18" l="1"/>
  <c r="F42" i="18" s="1"/>
  <c r="C13" i="36"/>
  <c r="H267" i="34"/>
  <c r="H84" i="34" l="1"/>
  <c r="D25" i="35" l="1"/>
  <c r="E25" i="35"/>
  <c r="C25" i="35" l="1"/>
  <c r="C24" i="37" l="1"/>
  <c r="C23" i="37"/>
  <c r="F22" i="37"/>
  <c r="E22" i="37"/>
  <c r="E14" i="37" s="1"/>
  <c r="F21" i="37"/>
  <c r="C21" i="37" s="1"/>
  <c r="C20" i="37"/>
  <c r="F19" i="37"/>
  <c r="C18" i="37"/>
  <c r="D13" i="36"/>
  <c r="E13" i="36"/>
  <c r="E42" i="35"/>
  <c r="D42" i="35"/>
  <c r="E41" i="35"/>
  <c r="E40" i="35" s="1"/>
  <c r="D41" i="35"/>
  <c r="D40" i="35" s="1"/>
  <c r="C40" i="35"/>
  <c r="E37" i="35"/>
  <c r="D37" i="35"/>
  <c r="C37" i="35"/>
  <c r="C13" i="35"/>
  <c r="J317" i="34"/>
  <c r="J316" i="34" s="1"/>
  <c r="J315" i="34" s="1"/>
  <c r="J314" i="34" s="1"/>
  <c r="I317" i="34"/>
  <c r="I316" i="34" s="1"/>
  <c r="I315" i="34" s="1"/>
  <c r="I314" i="34" s="1"/>
  <c r="H317" i="34"/>
  <c r="H316" i="34" s="1"/>
  <c r="H315" i="34" s="1"/>
  <c r="H314" i="34" s="1"/>
  <c r="J312" i="34"/>
  <c r="J311" i="34" s="1"/>
  <c r="J310" i="34" s="1"/>
  <c r="J309" i="34" s="1"/>
  <c r="I312" i="34"/>
  <c r="I311" i="34" s="1"/>
  <c r="I310" i="34" s="1"/>
  <c r="I309" i="34" s="1"/>
  <c r="H312" i="34"/>
  <c r="H311" i="34" s="1"/>
  <c r="H310" i="34" s="1"/>
  <c r="H309" i="34" s="1"/>
  <c r="J307" i="34"/>
  <c r="J306" i="34" s="1"/>
  <c r="J305" i="34" s="1"/>
  <c r="J304" i="34" s="1"/>
  <c r="I307" i="34"/>
  <c r="I306" i="34" s="1"/>
  <c r="I305" i="34" s="1"/>
  <c r="I304" i="34" s="1"/>
  <c r="H307" i="34"/>
  <c r="H306" i="34" s="1"/>
  <c r="H305" i="34" s="1"/>
  <c r="H304" i="34" s="1"/>
  <c r="J301" i="34"/>
  <c r="J300" i="34" s="1"/>
  <c r="J299" i="34" s="1"/>
  <c r="J298" i="34" s="1"/>
  <c r="I301" i="34"/>
  <c r="I300" i="34" s="1"/>
  <c r="I299" i="34" s="1"/>
  <c r="I298" i="34" s="1"/>
  <c r="H301" i="34"/>
  <c r="H300" i="34" s="1"/>
  <c r="H299" i="34" s="1"/>
  <c r="H298" i="34" s="1"/>
  <c r="J295" i="34"/>
  <c r="J294" i="34" s="1"/>
  <c r="J293" i="34" s="1"/>
  <c r="J292" i="34" s="1"/>
  <c r="J291" i="34" s="1"/>
  <c r="I295" i="34"/>
  <c r="I294" i="34" s="1"/>
  <c r="I293" i="34" s="1"/>
  <c r="I292" i="34" s="1"/>
  <c r="I291" i="34" s="1"/>
  <c r="H295" i="34"/>
  <c r="H294" i="34" s="1"/>
  <c r="H293" i="34" s="1"/>
  <c r="H292" i="34" s="1"/>
  <c r="J288" i="34"/>
  <c r="I288" i="34"/>
  <c r="H288" i="34"/>
  <c r="J285" i="34"/>
  <c r="I285" i="34"/>
  <c r="H285" i="34"/>
  <c r="J282" i="34"/>
  <c r="I282" i="34"/>
  <c r="H282" i="34"/>
  <c r="J279" i="34"/>
  <c r="I279" i="34"/>
  <c r="H279" i="34"/>
  <c r="J274" i="34"/>
  <c r="I274" i="34"/>
  <c r="H274" i="34"/>
  <c r="J272" i="34"/>
  <c r="I272" i="34"/>
  <c r="H272" i="34"/>
  <c r="J270" i="34"/>
  <c r="I270" i="34"/>
  <c r="H270" i="34"/>
  <c r="J267" i="34"/>
  <c r="I267" i="34"/>
  <c r="J263" i="34"/>
  <c r="I263" i="34"/>
  <c r="I260" i="34" s="1"/>
  <c r="I259" i="34" s="1"/>
  <c r="H263" i="34"/>
  <c r="J261" i="34"/>
  <c r="I261" i="34"/>
  <c r="H261" i="34"/>
  <c r="H256" i="34"/>
  <c r="H255" i="34" s="1"/>
  <c r="H254" i="34" s="1"/>
  <c r="J256" i="34"/>
  <c r="J255" i="34" s="1"/>
  <c r="J254" i="34" s="1"/>
  <c r="I256" i="34"/>
  <c r="I255" i="34" s="1"/>
  <c r="I254" i="34" s="1"/>
  <c r="J251" i="34"/>
  <c r="J250" i="34" s="1"/>
  <c r="J249" i="34" s="1"/>
  <c r="J248" i="34" s="1"/>
  <c r="I251" i="34"/>
  <c r="I250" i="34" s="1"/>
  <c r="I249" i="34" s="1"/>
  <c r="I248" i="34" s="1"/>
  <c r="H251" i="34"/>
  <c r="H250" i="34" s="1"/>
  <c r="H249" i="34" s="1"/>
  <c r="H248" i="34" s="1"/>
  <c r="J244" i="34"/>
  <c r="J243" i="34" s="1"/>
  <c r="J242" i="34" s="1"/>
  <c r="J241" i="34" s="1"/>
  <c r="I244" i="34"/>
  <c r="I243" i="34" s="1"/>
  <c r="I242" i="34" s="1"/>
  <c r="I241" i="34" s="1"/>
  <c r="H244" i="34"/>
  <c r="H243" i="34" s="1"/>
  <c r="H242" i="34" s="1"/>
  <c r="H241" i="34" s="1"/>
  <c r="J238" i="34"/>
  <c r="I238" i="34"/>
  <c r="H238" i="34"/>
  <c r="J235" i="34"/>
  <c r="J234" i="34" s="1"/>
  <c r="J233" i="34" s="1"/>
  <c r="J232" i="34" s="1"/>
  <c r="I235" i="34"/>
  <c r="I234" i="34" s="1"/>
  <c r="I233" i="34" s="1"/>
  <c r="I232" i="34" s="1"/>
  <c r="H235" i="34"/>
  <c r="J226" i="34"/>
  <c r="I226" i="34"/>
  <c r="H226" i="34"/>
  <c r="J223" i="34"/>
  <c r="I223" i="34"/>
  <c r="H223" i="34"/>
  <c r="J218" i="34"/>
  <c r="J217" i="34" s="1"/>
  <c r="J216" i="34" s="1"/>
  <c r="J215" i="34" s="1"/>
  <c r="I218" i="34"/>
  <c r="I217" i="34" s="1"/>
  <c r="I216" i="34" s="1"/>
  <c r="I215" i="34" s="1"/>
  <c r="H218" i="34"/>
  <c r="H217" i="34" s="1"/>
  <c r="H216" i="34" s="1"/>
  <c r="H215" i="34" s="1"/>
  <c r="J213" i="34"/>
  <c r="I213" i="34"/>
  <c r="H213" i="34"/>
  <c r="J211" i="34"/>
  <c r="I211" i="34"/>
  <c r="H211" i="34"/>
  <c r="J209" i="34"/>
  <c r="I209" i="34"/>
  <c r="H209" i="34"/>
  <c r="J206" i="34"/>
  <c r="J205" i="34" s="1"/>
  <c r="I206" i="34"/>
  <c r="I205" i="34" s="1"/>
  <c r="H206" i="34"/>
  <c r="H205" i="34" s="1"/>
  <c r="J202" i="34"/>
  <c r="J201" i="34" s="1"/>
  <c r="J200" i="34" s="1"/>
  <c r="I202" i="34"/>
  <c r="I201" i="34" s="1"/>
  <c r="I200" i="34" s="1"/>
  <c r="H202" i="34"/>
  <c r="H201" i="34" s="1"/>
  <c r="H200" i="34" s="1"/>
  <c r="J198" i="34"/>
  <c r="I198" i="34"/>
  <c r="H198" i="34"/>
  <c r="J196" i="34"/>
  <c r="I196" i="34"/>
  <c r="H196" i="34"/>
  <c r="J193" i="34"/>
  <c r="I193" i="34"/>
  <c r="H193" i="34"/>
  <c r="J187" i="34"/>
  <c r="J186" i="34" s="1"/>
  <c r="J185" i="34" s="1"/>
  <c r="I187" i="34"/>
  <c r="I186" i="34" s="1"/>
  <c r="I185" i="34" s="1"/>
  <c r="H187" i="34"/>
  <c r="H186" i="34" s="1"/>
  <c r="H185" i="34" s="1"/>
  <c r="J183" i="34"/>
  <c r="I183" i="34"/>
  <c r="H183" i="34"/>
  <c r="J180" i="34"/>
  <c r="I180" i="34"/>
  <c r="H180" i="34"/>
  <c r="J177" i="34"/>
  <c r="J176" i="34" s="1"/>
  <c r="I177" i="34"/>
  <c r="I176" i="34" s="1"/>
  <c r="H177" i="34"/>
  <c r="H176" i="34" s="1"/>
  <c r="H171" i="34"/>
  <c r="J171" i="34"/>
  <c r="I171" i="34"/>
  <c r="J168" i="34"/>
  <c r="I168" i="34"/>
  <c r="H168" i="34"/>
  <c r="H164" i="34"/>
  <c r="J164" i="34"/>
  <c r="I164" i="34"/>
  <c r="H160" i="34"/>
  <c r="J160" i="34"/>
  <c r="I160" i="34"/>
  <c r="J157" i="34"/>
  <c r="I157" i="34"/>
  <c r="H157" i="34"/>
  <c r="J154" i="34"/>
  <c r="I154" i="34"/>
  <c r="H154" i="34"/>
  <c r="J151" i="34"/>
  <c r="I151" i="34"/>
  <c r="H151" i="34"/>
  <c r="J147" i="34"/>
  <c r="I147" i="34"/>
  <c r="H147" i="34"/>
  <c r="J143" i="34"/>
  <c r="I143" i="34"/>
  <c r="H143" i="34"/>
  <c r="J140" i="34"/>
  <c r="I140" i="34"/>
  <c r="H140" i="34"/>
  <c r="H137" i="34"/>
  <c r="J137" i="34"/>
  <c r="I137" i="34"/>
  <c r="H130" i="34"/>
  <c r="J130" i="34"/>
  <c r="I130" i="34"/>
  <c r="J128" i="34"/>
  <c r="I128" i="34"/>
  <c r="H128" i="34"/>
  <c r="J125" i="34"/>
  <c r="I125" i="34"/>
  <c r="H125" i="34"/>
  <c r="J119" i="34"/>
  <c r="J118" i="34" s="1"/>
  <c r="J117" i="34" s="1"/>
  <c r="J116" i="34" s="1"/>
  <c r="I119" i="34"/>
  <c r="I118" i="34" s="1"/>
  <c r="I117" i="34" s="1"/>
  <c r="I116" i="34" s="1"/>
  <c r="H119" i="34"/>
  <c r="H118" i="34" s="1"/>
  <c r="H117" i="34" s="1"/>
  <c r="H116" i="34" s="1"/>
  <c r="J114" i="34"/>
  <c r="J113" i="34" s="1"/>
  <c r="J112" i="34" s="1"/>
  <c r="J111" i="34" s="1"/>
  <c r="I114" i="34"/>
  <c r="I113" i="34" s="1"/>
  <c r="I112" i="34" s="1"/>
  <c r="I111" i="34" s="1"/>
  <c r="H114" i="34"/>
  <c r="H113" i="34" s="1"/>
  <c r="H112" i="34" s="1"/>
  <c r="H111" i="34" s="1"/>
  <c r="J109" i="34"/>
  <c r="J108" i="34" s="1"/>
  <c r="J107" i="34" s="1"/>
  <c r="I109" i="34"/>
  <c r="I108" i="34" s="1"/>
  <c r="I107" i="34" s="1"/>
  <c r="H109" i="34"/>
  <c r="H108" i="34" s="1"/>
  <c r="H107" i="34" s="1"/>
  <c r="J104" i="34"/>
  <c r="I104" i="34"/>
  <c r="H104" i="34"/>
  <c r="J102" i="34"/>
  <c r="I102" i="34"/>
  <c r="H102" i="34"/>
  <c r="J99" i="34"/>
  <c r="I99" i="34"/>
  <c r="H99" i="34"/>
  <c r="J97" i="34"/>
  <c r="I97" i="34"/>
  <c r="H97" i="34"/>
  <c r="J95" i="34"/>
  <c r="I95" i="34"/>
  <c r="H95" i="34"/>
  <c r="J93" i="34"/>
  <c r="I93" i="34"/>
  <c r="H93" i="34"/>
  <c r="J91" i="34"/>
  <c r="I91" i="34"/>
  <c r="H91" i="34"/>
  <c r="J89" i="34"/>
  <c r="I89" i="34"/>
  <c r="H89" i="34"/>
  <c r="J87" i="34"/>
  <c r="I87" i="34"/>
  <c r="H87" i="34"/>
  <c r="J85" i="34"/>
  <c r="I85" i="34"/>
  <c r="H85" i="34"/>
  <c r="J83" i="34"/>
  <c r="I83" i="34"/>
  <c r="H83" i="34"/>
  <c r="J81" i="34"/>
  <c r="I81" i="34"/>
  <c r="H81" i="34"/>
  <c r="J79" i="34"/>
  <c r="I79" i="34"/>
  <c r="H79" i="34"/>
  <c r="J77" i="34"/>
  <c r="I77" i="34"/>
  <c r="H77" i="34"/>
  <c r="J71" i="34"/>
  <c r="J70" i="34" s="1"/>
  <c r="J69" i="34" s="1"/>
  <c r="J68" i="34" s="1"/>
  <c r="I71" i="34"/>
  <c r="I70" i="34" s="1"/>
  <c r="I69" i="34" s="1"/>
  <c r="I68" i="34" s="1"/>
  <c r="H71" i="34"/>
  <c r="H70" i="34" s="1"/>
  <c r="H69" i="34" s="1"/>
  <c r="H68" i="34" s="1"/>
  <c r="J64" i="34"/>
  <c r="J63" i="34" s="1"/>
  <c r="J62" i="34" s="1"/>
  <c r="J61" i="34" s="1"/>
  <c r="J60" i="34" s="1"/>
  <c r="I64" i="34"/>
  <c r="I63" i="34" s="1"/>
  <c r="I62" i="34" s="1"/>
  <c r="I61" i="34" s="1"/>
  <c r="I60" i="34" s="1"/>
  <c r="H64" i="34"/>
  <c r="H63" i="34" s="1"/>
  <c r="H62" i="34" s="1"/>
  <c r="H61" i="34" s="1"/>
  <c r="H60" i="34" s="1"/>
  <c r="H59" i="34"/>
  <c r="H58" i="34" s="1"/>
  <c r="J58" i="34"/>
  <c r="I58" i="34"/>
  <c r="J56" i="34"/>
  <c r="I56" i="34"/>
  <c r="H56" i="34"/>
  <c r="J53" i="34"/>
  <c r="I53" i="34"/>
  <c r="H53" i="34"/>
  <c r="J50" i="34"/>
  <c r="I50" i="34"/>
  <c r="H50" i="34"/>
  <c r="J47" i="34"/>
  <c r="I47" i="34"/>
  <c r="H47" i="34"/>
  <c r="J45" i="34"/>
  <c r="I45" i="34"/>
  <c r="H45" i="34"/>
  <c r="J39" i="34"/>
  <c r="J38" i="34" s="1"/>
  <c r="I39" i="34"/>
  <c r="I38" i="34" s="1"/>
  <c r="H39" i="34"/>
  <c r="H38" i="34" s="1"/>
  <c r="J34" i="34"/>
  <c r="J33" i="34" s="1"/>
  <c r="J32" i="34" s="1"/>
  <c r="I34" i="34"/>
  <c r="I33" i="34" s="1"/>
  <c r="I32" i="34" s="1"/>
  <c r="H34" i="34"/>
  <c r="H33" i="34" s="1"/>
  <c r="H32" i="34" s="1"/>
  <c r="J29" i="34"/>
  <c r="J28" i="34" s="1"/>
  <c r="J27" i="34" s="1"/>
  <c r="J26" i="34" s="1"/>
  <c r="I29" i="34"/>
  <c r="I28" i="34" s="1"/>
  <c r="I27" i="34" s="1"/>
  <c r="I26" i="34" s="1"/>
  <c r="H29" i="34"/>
  <c r="H28" i="34" s="1"/>
  <c r="H27" i="34" s="1"/>
  <c r="H26" i="34" s="1"/>
  <c r="J24" i="34"/>
  <c r="J23" i="34" s="1"/>
  <c r="J22" i="34" s="1"/>
  <c r="I24" i="34"/>
  <c r="I23" i="34" s="1"/>
  <c r="I22" i="34" s="1"/>
  <c r="H24" i="34"/>
  <c r="H23" i="34" s="1"/>
  <c r="H22" i="34" s="1"/>
  <c r="J19" i="34"/>
  <c r="J18" i="34" s="1"/>
  <c r="J17" i="34" s="1"/>
  <c r="J16" i="34" s="1"/>
  <c r="I19" i="34"/>
  <c r="I18" i="34" s="1"/>
  <c r="I17" i="34" s="1"/>
  <c r="I16" i="34" s="1"/>
  <c r="H19" i="34"/>
  <c r="H18" i="34" s="1"/>
  <c r="H17" i="34" s="1"/>
  <c r="H16" i="34" s="1"/>
  <c r="F14" i="37" l="1"/>
  <c r="C14" i="37" s="1"/>
  <c r="J101" i="34"/>
  <c r="I146" i="34"/>
  <c r="H136" i="34"/>
  <c r="H192" i="34"/>
  <c r="H191" i="34" s="1"/>
  <c r="J231" i="34"/>
  <c r="I303" i="34"/>
  <c r="J136" i="34"/>
  <c r="H208" i="34"/>
  <c r="H204" i="34" s="1"/>
  <c r="C19" i="37"/>
  <c r="C39" i="35"/>
  <c r="C54" i="35" s="1"/>
  <c r="D39" i="35"/>
  <c r="D54" i="35" s="1"/>
  <c r="E39" i="35"/>
  <c r="E54" i="35" s="1"/>
  <c r="J124" i="34"/>
  <c r="J123" i="34" s="1"/>
  <c r="J122" i="34" s="1"/>
  <c r="I136" i="34"/>
  <c r="H179" i="34"/>
  <c r="H175" i="34" s="1"/>
  <c r="H174" i="34" s="1"/>
  <c r="I192" i="34"/>
  <c r="I191" i="34" s="1"/>
  <c r="J192" i="34"/>
  <c r="J191" i="34" s="1"/>
  <c r="I208" i="34"/>
  <c r="I204" i="34" s="1"/>
  <c r="J208" i="34"/>
  <c r="J204" i="34" s="1"/>
  <c r="J222" i="34"/>
  <c r="J221" i="34" s="1"/>
  <c r="J220" i="34" s="1"/>
  <c r="J260" i="34"/>
  <c r="J259" i="34" s="1"/>
  <c r="H266" i="34"/>
  <c r="H265" i="34" s="1"/>
  <c r="J44" i="34"/>
  <c r="J37" i="34" s="1"/>
  <c r="J31" i="34" s="1"/>
  <c r="J15" i="34" s="1"/>
  <c r="I101" i="34"/>
  <c r="J179" i="34"/>
  <c r="J175" i="34" s="1"/>
  <c r="J174" i="34" s="1"/>
  <c r="H260" i="34"/>
  <c r="H259" i="34" s="1"/>
  <c r="I266" i="34"/>
  <c r="I265" i="34" s="1"/>
  <c r="I253" i="34" s="1"/>
  <c r="H124" i="34"/>
  <c r="H123" i="34" s="1"/>
  <c r="H122" i="34" s="1"/>
  <c r="H101" i="34"/>
  <c r="J76" i="34"/>
  <c r="J75" i="34" s="1"/>
  <c r="J74" i="34" s="1"/>
  <c r="J67" i="34" s="1"/>
  <c r="H76" i="34"/>
  <c r="H222" i="34"/>
  <c r="H221" i="34" s="1"/>
  <c r="H220" i="34" s="1"/>
  <c r="H303" i="34"/>
  <c r="H291" i="34"/>
  <c r="I278" i="34"/>
  <c r="I277" i="34" s="1"/>
  <c r="I276" i="34" s="1"/>
  <c r="H234" i="34"/>
  <c r="H233" i="34" s="1"/>
  <c r="H232" i="34" s="1"/>
  <c r="H231" i="34" s="1"/>
  <c r="I231" i="34"/>
  <c r="I222" i="34"/>
  <c r="I221" i="34" s="1"/>
  <c r="I220" i="34" s="1"/>
  <c r="I179" i="34"/>
  <c r="I175" i="34" s="1"/>
  <c r="I174" i="34" s="1"/>
  <c r="I44" i="34"/>
  <c r="I37" i="34" s="1"/>
  <c r="I31" i="34" s="1"/>
  <c r="I15" i="34" s="1"/>
  <c r="H278" i="34"/>
  <c r="H277" i="34" s="1"/>
  <c r="H276" i="34" s="1"/>
  <c r="H44" i="34"/>
  <c r="H37" i="34" s="1"/>
  <c r="H31" i="34" s="1"/>
  <c r="H15" i="34" s="1"/>
  <c r="C22" i="37"/>
  <c r="J303" i="34"/>
  <c r="J266" i="34"/>
  <c r="J265" i="34" s="1"/>
  <c r="I124" i="34"/>
  <c r="I123" i="34" s="1"/>
  <c r="I122" i="34" s="1"/>
  <c r="J146" i="34"/>
  <c r="J135" i="34" s="1"/>
  <c r="J134" i="34" s="1"/>
  <c r="J278" i="34"/>
  <c r="J277" i="34" s="1"/>
  <c r="J276" i="34" s="1"/>
  <c r="I76" i="34"/>
  <c r="H146" i="34"/>
  <c r="H135" i="34" l="1"/>
  <c r="H134" i="34" s="1"/>
  <c r="I135" i="34"/>
  <c r="I134" i="34" s="1"/>
  <c r="I75" i="34"/>
  <c r="I74" i="34" s="1"/>
  <c r="I67" i="34" s="1"/>
  <c r="H190" i="34"/>
  <c r="H121" i="34" s="1"/>
  <c r="I247" i="34"/>
  <c r="J253" i="34"/>
  <c r="J247" i="34" s="1"/>
  <c r="H253" i="34"/>
  <c r="H247" i="34" s="1"/>
  <c r="J190" i="34"/>
  <c r="J121" i="34" s="1"/>
  <c r="I190" i="34"/>
  <c r="H75" i="34"/>
  <c r="H74" i="34" s="1"/>
  <c r="H67" i="34" s="1"/>
  <c r="I121" i="34" l="1"/>
  <c r="J14" i="34"/>
  <c r="J13" i="34" s="1"/>
  <c r="I14" i="34"/>
  <c r="I13" i="34" s="1"/>
  <c r="H14" i="34"/>
  <c r="H13" i="34" s="1"/>
  <c r="F144" i="32" l="1"/>
  <c r="E144" i="32"/>
  <c r="D144" i="32"/>
  <c r="D21" i="9" l="1"/>
  <c r="E21" i="9"/>
  <c r="D29" i="31" l="1"/>
  <c r="C29" i="31"/>
  <c r="B29" i="31"/>
  <c r="C23" i="31"/>
  <c r="B23" i="31"/>
  <c r="C20" i="31"/>
  <c r="B20" i="31"/>
  <c r="C17" i="31"/>
  <c r="B17" i="31"/>
  <c r="C29" i="30"/>
  <c r="B29" i="30"/>
  <c r="B23" i="30"/>
  <c r="B20" i="30"/>
  <c r="B17" i="30"/>
  <c r="C21" i="9" l="1"/>
  <c r="H179" i="20" l="1"/>
  <c r="H178" i="20" s="1"/>
  <c r="H177" i="20" s="1"/>
  <c r="H176" i="20" s="1"/>
  <c r="H175" i="20" s="1"/>
  <c r="I179" i="20"/>
  <c r="I178" i="20" s="1"/>
  <c r="I177" i="20" s="1"/>
  <c r="I176" i="20" s="1"/>
  <c r="I175" i="20" s="1"/>
  <c r="G179" i="20"/>
  <c r="G178" i="20" s="1"/>
  <c r="G177" i="20" s="1"/>
  <c r="G176" i="20" s="1"/>
  <c r="G175" i="20" s="1"/>
  <c r="G141" i="18"/>
  <c r="G140" i="18" s="1"/>
  <c r="G139" i="18" s="1"/>
  <c r="G138" i="18" s="1"/>
  <c r="H141" i="18"/>
  <c r="H140" i="18" s="1"/>
  <c r="H139" i="18" s="1"/>
  <c r="H138" i="18" s="1"/>
  <c r="F141" i="18"/>
  <c r="F140" i="18" s="1"/>
  <c r="F139" i="18" s="1"/>
  <c r="F138" i="18" s="1"/>
  <c r="H114" i="19" l="1"/>
  <c r="H113" i="19" s="1"/>
  <c r="H112" i="19" s="1"/>
  <c r="H111" i="19" s="1"/>
  <c r="G114" i="19"/>
  <c r="G113" i="19" s="1"/>
  <c r="G112" i="19" s="1"/>
  <c r="G111" i="19" s="1"/>
  <c r="F114" i="19"/>
  <c r="F113" i="19" s="1"/>
  <c r="F112" i="19" s="1"/>
  <c r="F111" i="19" s="1"/>
  <c r="H259" i="20" l="1"/>
  <c r="G170" i="19" s="1"/>
  <c r="I259" i="20"/>
  <c r="H170" i="19" s="1"/>
  <c r="G259" i="20"/>
  <c r="G158" i="18"/>
  <c r="H158" i="18"/>
  <c r="F170" i="19" l="1"/>
  <c r="H246" i="18" l="1"/>
  <c r="H386" i="20" l="1"/>
  <c r="I386" i="20"/>
  <c r="G386" i="20"/>
  <c r="G202" i="19"/>
  <c r="G201" i="19" s="1"/>
  <c r="G200" i="19" s="1"/>
  <c r="H202" i="19"/>
  <c r="H201" i="19" s="1"/>
  <c r="H200" i="19" s="1"/>
  <c r="F202" i="19"/>
  <c r="F201" i="19" s="1"/>
  <c r="F200" i="19" s="1"/>
  <c r="H305" i="20"/>
  <c r="H304" i="20" s="1"/>
  <c r="H303" i="20" s="1"/>
  <c r="I305" i="20"/>
  <c r="I304" i="20" s="1"/>
  <c r="I303" i="20" s="1"/>
  <c r="G305" i="20"/>
  <c r="G304" i="20" s="1"/>
  <c r="G303" i="20" s="1"/>
  <c r="G209" i="19"/>
  <c r="H209" i="19"/>
  <c r="F209" i="19"/>
  <c r="H313" i="20"/>
  <c r="I313" i="20"/>
  <c r="G313" i="20"/>
  <c r="G208" i="19"/>
  <c r="H208" i="19"/>
  <c r="F208" i="19"/>
  <c r="H316" i="20"/>
  <c r="I316" i="20"/>
  <c r="G316" i="20"/>
  <c r="H339" i="20"/>
  <c r="H338" i="20" s="1"/>
  <c r="H333" i="20" s="1"/>
  <c r="H332" i="20" s="1"/>
  <c r="I339" i="20"/>
  <c r="H219" i="19" s="1"/>
  <c r="H218" i="19" s="1"/>
  <c r="H217" i="19" s="1"/>
  <c r="G339" i="20"/>
  <c r="F219" i="19" s="1"/>
  <c r="F218" i="19" s="1"/>
  <c r="F217" i="19" s="1"/>
  <c r="F82" i="18"/>
  <c r="G312" i="20" l="1"/>
  <c r="G338" i="20"/>
  <c r="G333" i="20" s="1"/>
  <c r="G332" i="20" s="1"/>
  <c r="I338" i="20"/>
  <c r="I333" i="20" s="1"/>
  <c r="I332" i="20" s="1"/>
  <c r="G219" i="19"/>
  <c r="G218" i="19" s="1"/>
  <c r="G217" i="19" s="1"/>
  <c r="G58" i="19" l="1"/>
  <c r="E154" i="32" s="1"/>
  <c r="H58" i="19"/>
  <c r="F154" i="32" s="1"/>
  <c r="G59" i="19"/>
  <c r="H59" i="19"/>
  <c r="G60" i="19"/>
  <c r="E156" i="32" s="1"/>
  <c r="H60" i="19"/>
  <c r="F156" i="32" s="1"/>
  <c r="F59" i="19"/>
  <c r="F60" i="19"/>
  <c r="D156" i="32" s="1"/>
  <c r="G383" i="19"/>
  <c r="G382" i="19" s="1"/>
  <c r="G381" i="19" s="1"/>
  <c r="G380" i="19" s="1"/>
  <c r="H383" i="19"/>
  <c r="H382" i="19" s="1"/>
  <c r="H381" i="19" s="1"/>
  <c r="H380" i="19" s="1"/>
  <c r="F383" i="19"/>
  <c r="G379" i="19"/>
  <c r="H379" i="19"/>
  <c r="F379" i="19"/>
  <c r="G372" i="19"/>
  <c r="H372" i="19"/>
  <c r="G373" i="19"/>
  <c r="E81" i="32" s="1"/>
  <c r="H373" i="19"/>
  <c r="F81" i="32" s="1"/>
  <c r="G374" i="19"/>
  <c r="H374" i="19"/>
  <c r="G375" i="19"/>
  <c r="E83" i="32" s="1"/>
  <c r="H375" i="19"/>
  <c r="F83" i="32" s="1"/>
  <c r="F373" i="19"/>
  <c r="D81" i="32" s="1"/>
  <c r="F374" i="19"/>
  <c r="F375" i="19"/>
  <c r="D83" i="32" s="1"/>
  <c r="F372" i="19"/>
  <c r="G369" i="19"/>
  <c r="E77" i="32" s="1"/>
  <c r="H369" i="19"/>
  <c r="F77" i="32" s="1"/>
  <c r="G370" i="19"/>
  <c r="E78" i="32" s="1"/>
  <c r="H370" i="19"/>
  <c r="F78" i="32" s="1"/>
  <c r="G358" i="19"/>
  <c r="E74" i="32" s="1"/>
  <c r="H358" i="19"/>
  <c r="F358" i="19"/>
  <c r="D74" i="32" s="1"/>
  <c r="G355" i="19"/>
  <c r="G354" i="19" s="1"/>
  <c r="H355" i="19"/>
  <c r="H354" i="19" s="1"/>
  <c r="F355" i="19"/>
  <c r="F354" i="19" s="1"/>
  <c r="G350" i="19"/>
  <c r="E65" i="32" s="1"/>
  <c r="H350" i="19"/>
  <c r="F65" i="32" s="1"/>
  <c r="G351" i="19"/>
  <c r="H351" i="19"/>
  <c r="G352" i="19"/>
  <c r="H352" i="19"/>
  <c r="G353" i="19"/>
  <c r="E68" i="32" s="1"/>
  <c r="H353" i="19"/>
  <c r="F68" i="32" s="1"/>
  <c r="F351" i="19"/>
  <c r="F352" i="19"/>
  <c r="F353" i="19"/>
  <c r="D68" i="32" s="1"/>
  <c r="F350" i="19"/>
  <c r="G345" i="19"/>
  <c r="E60" i="32" s="1"/>
  <c r="H345" i="19"/>
  <c r="F60" i="32" s="1"/>
  <c r="G346" i="19"/>
  <c r="E61" i="32" s="1"/>
  <c r="H346" i="19"/>
  <c r="F61" i="32" s="1"/>
  <c r="G347" i="19"/>
  <c r="E62" i="32" s="1"/>
  <c r="H347" i="19"/>
  <c r="F62" i="32" s="1"/>
  <c r="F345" i="19"/>
  <c r="D60" i="32" s="1"/>
  <c r="G333" i="19"/>
  <c r="G332" i="19" s="1"/>
  <c r="H333" i="19"/>
  <c r="H332" i="19" s="1"/>
  <c r="F333" i="19"/>
  <c r="F332" i="19" s="1"/>
  <c r="G328" i="19"/>
  <c r="H328" i="19"/>
  <c r="G329" i="19"/>
  <c r="H329" i="19"/>
  <c r="G331" i="19"/>
  <c r="H331" i="19"/>
  <c r="F331" i="19"/>
  <c r="F329" i="19"/>
  <c r="F328" i="19"/>
  <c r="G324" i="19"/>
  <c r="E50" i="32" s="1"/>
  <c r="H324" i="19"/>
  <c r="F50" i="32" s="1"/>
  <c r="G325" i="19"/>
  <c r="E51" i="32" s="1"/>
  <c r="H325" i="19"/>
  <c r="F51" i="32" s="1"/>
  <c r="F325" i="19"/>
  <c r="D51" i="32" s="1"/>
  <c r="G317" i="19"/>
  <c r="G316" i="19" s="1"/>
  <c r="H317" i="19"/>
  <c r="H316" i="19" s="1"/>
  <c r="G319" i="19"/>
  <c r="H319" i="19"/>
  <c r="F319" i="19"/>
  <c r="G312" i="19"/>
  <c r="H312" i="19"/>
  <c r="G314" i="19"/>
  <c r="H314" i="19"/>
  <c r="F314" i="19"/>
  <c r="F312" i="19"/>
  <c r="G307" i="19"/>
  <c r="E46" i="32" s="1"/>
  <c r="H307" i="19"/>
  <c r="F46" i="32" s="1"/>
  <c r="G308" i="19"/>
  <c r="E47" i="32" s="1"/>
  <c r="H308" i="19"/>
  <c r="F47" i="32" s="1"/>
  <c r="G309" i="19"/>
  <c r="E48" i="32" s="1"/>
  <c r="H309" i="19"/>
  <c r="F48" i="32" s="1"/>
  <c r="F309" i="19"/>
  <c r="D48" i="32" s="1"/>
  <c r="F308" i="19"/>
  <c r="D47" i="32" s="1"/>
  <c r="F307" i="19"/>
  <c r="D46" i="32" s="1"/>
  <c r="G300" i="19"/>
  <c r="G299" i="19" s="1"/>
  <c r="G298" i="19" s="1"/>
  <c r="H300" i="19"/>
  <c r="H299" i="19" s="1"/>
  <c r="H298" i="19" s="1"/>
  <c r="F300" i="19"/>
  <c r="F299" i="19" s="1"/>
  <c r="F298" i="19" s="1"/>
  <c r="G295" i="19"/>
  <c r="H295" i="19"/>
  <c r="F295" i="19"/>
  <c r="G290" i="19"/>
  <c r="G289" i="19" s="1"/>
  <c r="G288" i="19" s="1"/>
  <c r="H290" i="19"/>
  <c r="H289" i="19" s="1"/>
  <c r="H288" i="19" s="1"/>
  <c r="F290" i="19"/>
  <c r="F289" i="19" s="1"/>
  <c r="F288" i="19" s="1"/>
  <c r="G284" i="19"/>
  <c r="H284" i="19"/>
  <c r="G285" i="19"/>
  <c r="H285" i="19"/>
  <c r="G286" i="19"/>
  <c r="E32" i="32" s="1"/>
  <c r="H286" i="19"/>
  <c r="F32" i="32" s="1"/>
  <c r="G287" i="19"/>
  <c r="H287" i="19"/>
  <c r="F285" i="19"/>
  <c r="F286" i="19"/>
  <c r="D32" i="32" s="1"/>
  <c r="F287" i="19"/>
  <c r="G273" i="19"/>
  <c r="H273" i="19"/>
  <c r="G274" i="19"/>
  <c r="H274" i="19"/>
  <c r="G276" i="19"/>
  <c r="H276" i="19"/>
  <c r="F276" i="19"/>
  <c r="F274" i="19"/>
  <c r="F273" i="19"/>
  <c r="G271" i="19"/>
  <c r="H271" i="19"/>
  <c r="F271" i="19"/>
  <c r="G266" i="19"/>
  <c r="E25" i="32" s="1"/>
  <c r="H266" i="19"/>
  <c r="F25" i="32" s="1"/>
  <c r="G269" i="19"/>
  <c r="E28" i="32" s="1"/>
  <c r="E27" i="32" s="1"/>
  <c r="H269" i="19"/>
  <c r="F28" i="32" s="1"/>
  <c r="F27" i="32" s="1"/>
  <c r="G267" i="19"/>
  <c r="E26" i="32" s="1"/>
  <c r="H267" i="19"/>
  <c r="F26" i="32" s="1"/>
  <c r="F267" i="19"/>
  <c r="D26" i="32" s="1"/>
  <c r="H406" i="20"/>
  <c r="I406" i="20"/>
  <c r="G406" i="20"/>
  <c r="F263" i="19"/>
  <c r="G255" i="19"/>
  <c r="H255" i="19"/>
  <c r="F255" i="19"/>
  <c r="G254" i="19"/>
  <c r="H254" i="19"/>
  <c r="F254" i="19"/>
  <c r="G248" i="19"/>
  <c r="H248" i="19"/>
  <c r="F248" i="19"/>
  <c r="D100" i="32" s="1"/>
  <c r="D99" i="32" s="1"/>
  <c r="G246" i="19"/>
  <c r="H246" i="19"/>
  <c r="F246" i="19"/>
  <c r="G241" i="19"/>
  <c r="E93" i="32" s="1"/>
  <c r="H241" i="19"/>
  <c r="F93" i="32" s="1"/>
  <c r="G242" i="19"/>
  <c r="E94" i="32" s="1"/>
  <c r="H242" i="19"/>
  <c r="F94" i="32" s="1"/>
  <c r="G243" i="19"/>
  <c r="E95" i="32" s="1"/>
  <c r="H243" i="19"/>
  <c r="F95" i="32" s="1"/>
  <c r="G244" i="19"/>
  <c r="E96" i="32" s="1"/>
  <c r="H244" i="19"/>
  <c r="F96" i="32" s="1"/>
  <c r="F242" i="19"/>
  <c r="D94" i="32" s="1"/>
  <c r="F243" i="19"/>
  <c r="D95" i="32" s="1"/>
  <c r="F241" i="19"/>
  <c r="D93" i="32" s="1"/>
  <c r="G239" i="19"/>
  <c r="E91" i="32" s="1"/>
  <c r="E90" i="32" s="1"/>
  <c r="H239" i="19"/>
  <c r="F239" i="19"/>
  <c r="G233" i="19"/>
  <c r="E53" i="32" s="1"/>
  <c r="H233" i="19"/>
  <c r="F53" i="32" s="1"/>
  <c r="G234" i="19"/>
  <c r="E54" i="32" s="1"/>
  <c r="H234" i="19"/>
  <c r="F54" i="32" s="1"/>
  <c r="F234" i="19"/>
  <c r="D54" i="32" s="1"/>
  <c r="F233" i="19"/>
  <c r="D53" i="32" s="1"/>
  <c r="G231" i="19"/>
  <c r="H231" i="19"/>
  <c r="F231" i="19"/>
  <c r="G228" i="19"/>
  <c r="E41" i="32" s="1"/>
  <c r="H228" i="19"/>
  <c r="F41" i="32" s="1"/>
  <c r="G229" i="19"/>
  <c r="E42" i="32" s="1"/>
  <c r="H229" i="19"/>
  <c r="F42" i="32" s="1"/>
  <c r="F229" i="19"/>
  <c r="D42" i="32" s="1"/>
  <c r="F228" i="19"/>
  <c r="D41" i="32" s="1"/>
  <c r="G224" i="19"/>
  <c r="E37" i="32" s="1"/>
  <c r="H224" i="19"/>
  <c r="F37" i="32" s="1"/>
  <c r="G225" i="19"/>
  <c r="E38" i="32" s="1"/>
  <c r="H225" i="19"/>
  <c r="F38" i="32" s="1"/>
  <c r="G226" i="19"/>
  <c r="E39" i="32" s="1"/>
  <c r="H226" i="19"/>
  <c r="F39" i="32" s="1"/>
  <c r="F226" i="19"/>
  <c r="D39" i="32" s="1"/>
  <c r="F224" i="19"/>
  <c r="D37" i="32" s="1"/>
  <c r="G216" i="19"/>
  <c r="G215" i="19" s="1"/>
  <c r="G214" i="19" s="1"/>
  <c r="H216" i="19"/>
  <c r="H215" i="19" s="1"/>
  <c r="H214" i="19" s="1"/>
  <c r="F216" i="19"/>
  <c r="F215" i="19" s="1"/>
  <c r="F214" i="19" s="1"/>
  <c r="G210" i="19"/>
  <c r="H210" i="19"/>
  <c r="F210" i="19"/>
  <c r="G192" i="19"/>
  <c r="G191" i="19" s="1"/>
  <c r="G190" i="19" s="1"/>
  <c r="H192" i="19"/>
  <c r="H191" i="19" s="1"/>
  <c r="H190" i="19" s="1"/>
  <c r="F192" i="19"/>
  <c r="F191" i="19" s="1"/>
  <c r="F190" i="19" s="1"/>
  <c r="G186" i="19"/>
  <c r="H186" i="19"/>
  <c r="G187" i="19"/>
  <c r="H187" i="19"/>
  <c r="F187" i="19"/>
  <c r="F186" i="19"/>
  <c r="G181" i="19"/>
  <c r="H181" i="19"/>
  <c r="G182" i="19"/>
  <c r="H182" i="19"/>
  <c r="G183" i="19"/>
  <c r="H183" i="19"/>
  <c r="G177" i="19"/>
  <c r="E18" i="32" s="1"/>
  <c r="E17" i="32" s="1"/>
  <c r="H177" i="19"/>
  <c r="F177" i="19"/>
  <c r="G179" i="19"/>
  <c r="H179" i="19"/>
  <c r="F21" i="32" s="1"/>
  <c r="F20" i="32" s="1"/>
  <c r="G160" i="19"/>
  <c r="H160" i="19"/>
  <c r="G161" i="19"/>
  <c r="H161" i="19"/>
  <c r="G162" i="19"/>
  <c r="E104" i="32" s="1"/>
  <c r="H162" i="19"/>
  <c r="F104" i="32" s="1"/>
  <c r="G163" i="19"/>
  <c r="H163" i="19"/>
  <c r="G164" i="19"/>
  <c r="H164" i="19"/>
  <c r="F164" i="19"/>
  <c r="F162" i="19"/>
  <c r="G158" i="19"/>
  <c r="E88" i="32" s="1"/>
  <c r="H158" i="19"/>
  <c r="F88" i="32" s="1"/>
  <c r="G157" i="19"/>
  <c r="E87" i="32" s="1"/>
  <c r="H157" i="19"/>
  <c r="F87" i="32" s="1"/>
  <c r="F157" i="19"/>
  <c r="D87" i="32" s="1"/>
  <c r="G156" i="19"/>
  <c r="E86" i="32" s="1"/>
  <c r="H156" i="19"/>
  <c r="F86" i="32" s="1"/>
  <c r="I156" i="19"/>
  <c r="J156" i="19"/>
  <c r="K156" i="19"/>
  <c r="L156" i="19"/>
  <c r="G146" i="19"/>
  <c r="H146" i="19"/>
  <c r="G147" i="19"/>
  <c r="H147" i="19"/>
  <c r="G148" i="19"/>
  <c r="H148" i="19"/>
  <c r="F147" i="19"/>
  <c r="F148" i="19"/>
  <c r="G145" i="19"/>
  <c r="H145" i="19"/>
  <c r="F146" i="19"/>
  <c r="F145" i="19"/>
  <c r="F185" i="19" l="1"/>
  <c r="F184" i="19" s="1"/>
  <c r="H185" i="19"/>
  <c r="H184" i="19" s="1"/>
  <c r="D65" i="32"/>
  <c r="F349" i="19"/>
  <c r="F348" i="19" s="1"/>
  <c r="D104" i="32"/>
  <c r="F272" i="19"/>
  <c r="E106" i="32"/>
  <c r="G185" i="19"/>
  <c r="G184" i="19" s="1"/>
  <c r="F106" i="32"/>
  <c r="D106" i="32"/>
  <c r="E105" i="32"/>
  <c r="F30" i="32"/>
  <c r="E118" i="32"/>
  <c r="E117" i="32" s="1"/>
  <c r="D40" i="32"/>
  <c r="D66" i="32"/>
  <c r="F103" i="32"/>
  <c r="F105" i="32"/>
  <c r="E49" i="32"/>
  <c r="E24" i="32"/>
  <c r="D70" i="32"/>
  <c r="D69" i="32" s="1"/>
  <c r="F52" i="32"/>
  <c r="F70" i="32"/>
  <c r="F69" i="32" s="1"/>
  <c r="E52" i="32"/>
  <c r="F92" i="32"/>
  <c r="F40" i="32"/>
  <c r="H270" i="19"/>
  <c r="F23" i="32"/>
  <c r="F22" i="32" s="1"/>
  <c r="F230" i="19"/>
  <c r="D44" i="32"/>
  <c r="D43" i="32" s="1"/>
  <c r="F245" i="19"/>
  <c r="D98" i="32"/>
  <c r="D97" i="32" s="1"/>
  <c r="G270" i="19"/>
  <c r="E23" i="32"/>
  <c r="E22" i="32" s="1"/>
  <c r="H318" i="19"/>
  <c r="H315" i="19" s="1"/>
  <c r="F126" i="32"/>
  <c r="F125" i="32" s="1"/>
  <c r="E40" i="32"/>
  <c r="F102" i="32"/>
  <c r="H230" i="19"/>
  <c r="F44" i="32"/>
  <c r="F43" i="32" s="1"/>
  <c r="H245" i="19"/>
  <c r="F98" i="32"/>
  <c r="F97" i="32" s="1"/>
  <c r="F294" i="19"/>
  <c r="F293" i="19" s="1"/>
  <c r="F292" i="19" s="1"/>
  <c r="F291" i="19" s="1"/>
  <c r="D73" i="32"/>
  <c r="D72" i="32" s="1"/>
  <c r="D71" i="32" s="1"/>
  <c r="G318" i="19"/>
  <c r="G315" i="19" s="1"/>
  <c r="E126" i="32"/>
  <c r="E125" i="32" s="1"/>
  <c r="F67" i="32"/>
  <c r="H357" i="19"/>
  <c r="H356" i="19" s="1"/>
  <c r="F74" i="32"/>
  <c r="E102" i="32"/>
  <c r="G230" i="19"/>
  <c r="E44" i="32"/>
  <c r="E43" i="32" s="1"/>
  <c r="G245" i="19"/>
  <c r="E98" i="32"/>
  <c r="E97" i="32" s="1"/>
  <c r="H294" i="19"/>
  <c r="H293" i="19" s="1"/>
  <c r="H292" i="19" s="1"/>
  <c r="H291" i="19" s="1"/>
  <c r="F73" i="32"/>
  <c r="F45" i="32"/>
  <c r="G330" i="19"/>
  <c r="E70" i="32"/>
  <c r="E69" i="32" s="1"/>
  <c r="E67" i="32"/>
  <c r="E103" i="32"/>
  <c r="H238" i="19"/>
  <c r="F91" i="32"/>
  <c r="F90" i="32" s="1"/>
  <c r="F270" i="19"/>
  <c r="D23" i="32"/>
  <c r="D22" i="32" s="1"/>
  <c r="D52" i="32"/>
  <c r="G294" i="19"/>
  <c r="G293" i="19" s="1"/>
  <c r="G292" i="19" s="1"/>
  <c r="G291" i="19" s="1"/>
  <c r="E73" i="32"/>
  <c r="E72" i="32" s="1"/>
  <c r="E71" i="32" s="1"/>
  <c r="E45" i="32"/>
  <c r="F66" i="32"/>
  <c r="D155" i="32"/>
  <c r="F36" i="32"/>
  <c r="H247" i="19"/>
  <c r="F100" i="32"/>
  <c r="F99" i="32" s="1"/>
  <c r="F33" i="32"/>
  <c r="F311" i="19"/>
  <c r="D118" i="32"/>
  <c r="D117" i="32" s="1"/>
  <c r="E66" i="32"/>
  <c r="E92" i="32"/>
  <c r="E85" i="32"/>
  <c r="G178" i="19"/>
  <c r="E21" i="32"/>
  <c r="E20" i="32" s="1"/>
  <c r="E30" i="32"/>
  <c r="E36" i="32"/>
  <c r="G247" i="19"/>
  <c r="E100" i="32"/>
  <c r="E99" i="32" s="1"/>
  <c r="E33" i="32"/>
  <c r="F313" i="19"/>
  <c r="D120" i="32"/>
  <c r="D119" i="32" s="1"/>
  <c r="F59" i="32"/>
  <c r="F56" i="32" s="1"/>
  <c r="F55" i="32" s="1"/>
  <c r="F76" i="32"/>
  <c r="F80" i="32"/>
  <c r="F79" i="32" s="1"/>
  <c r="F176" i="19"/>
  <c r="D18" i="32"/>
  <c r="D17" i="32" s="1"/>
  <c r="F31" i="32"/>
  <c r="H313" i="19"/>
  <c r="F120" i="32"/>
  <c r="F119" i="32" s="1"/>
  <c r="E59" i="32"/>
  <c r="E56" i="32" s="1"/>
  <c r="E55" i="32" s="1"/>
  <c r="E76" i="32"/>
  <c r="E80" i="32"/>
  <c r="E79" i="32" s="1"/>
  <c r="F155" i="32"/>
  <c r="F318" i="19"/>
  <c r="D126" i="32"/>
  <c r="D125" i="32" s="1"/>
  <c r="F85" i="32"/>
  <c r="H176" i="19"/>
  <c r="F18" i="32"/>
  <c r="F17" i="32" s="1"/>
  <c r="E31" i="32"/>
  <c r="D45" i="32"/>
  <c r="G313" i="19"/>
  <c r="E120" i="32"/>
  <c r="E119" i="32" s="1"/>
  <c r="D80" i="32"/>
  <c r="D79" i="32" s="1"/>
  <c r="E155" i="32"/>
  <c r="E153" i="32" s="1"/>
  <c r="F24" i="32"/>
  <c r="H311" i="19"/>
  <c r="F118" i="32"/>
  <c r="F117" i="32" s="1"/>
  <c r="F49" i="32"/>
  <c r="F153" i="32"/>
  <c r="F238" i="19"/>
  <c r="D91" i="32"/>
  <c r="D90" i="32" s="1"/>
  <c r="D67" i="32"/>
  <c r="G265" i="19"/>
  <c r="H344" i="19"/>
  <c r="H341" i="19" s="1"/>
  <c r="H340" i="19" s="1"/>
  <c r="G268" i="19"/>
  <c r="F327" i="19"/>
  <c r="G344" i="19"/>
  <c r="G341" i="19" s="1"/>
  <c r="G340" i="19" s="1"/>
  <c r="F371" i="19"/>
  <c r="G311" i="19"/>
  <c r="H178" i="19"/>
  <c r="G176" i="19"/>
  <c r="G238" i="19"/>
  <c r="F247" i="19"/>
  <c r="H330" i="19"/>
  <c r="H371" i="19"/>
  <c r="F357" i="19"/>
  <c r="F356" i="19" s="1"/>
  <c r="H268" i="19"/>
  <c r="F382" i="19"/>
  <c r="F381" i="19" s="1"/>
  <c r="F380" i="19" s="1"/>
  <c r="G357" i="19"/>
  <c r="G356" i="19" s="1"/>
  <c r="H227" i="19"/>
  <c r="H349" i="19"/>
  <c r="H348" i="19" s="1"/>
  <c r="H368" i="19"/>
  <c r="G371" i="19"/>
  <c r="H323" i="19"/>
  <c r="H322" i="19" s="1"/>
  <c r="H321" i="19" s="1"/>
  <c r="G349" i="19"/>
  <c r="G348" i="19" s="1"/>
  <c r="G368" i="19"/>
  <c r="F227" i="19"/>
  <c r="F330" i="19"/>
  <c r="H327" i="19"/>
  <c r="G272" i="19"/>
  <c r="G283" i="19"/>
  <c r="G282" i="19" s="1"/>
  <c r="G281" i="19" s="1"/>
  <c r="G323" i="19"/>
  <c r="G322" i="19" s="1"/>
  <c r="G321" i="19" s="1"/>
  <c r="G327" i="19"/>
  <c r="F249" i="19"/>
  <c r="F306" i="19"/>
  <c r="F305" i="19" s="1"/>
  <c r="G249" i="19"/>
  <c r="H306" i="19"/>
  <c r="H305" i="19" s="1"/>
  <c r="H249" i="19"/>
  <c r="G306" i="19"/>
  <c r="G305" i="19" s="1"/>
  <c r="F232" i="19"/>
  <c r="H272" i="19"/>
  <c r="H283" i="19"/>
  <c r="H282" i="19" s="1"/>
  <c r="H281" i="19" s="1"/>
  <c r="H265" i="19"/>
  <c r="F207" i="19"/>
  <c r="F206" i="19" s="1"/>
  <c r="F196" i="19" s="1"/>
  <c r="H232" i="19"/>
  <c r="H240" i="19"/>
  <c r="G240" i="19"/>
  <c r="G180" i="19"/>
  <c r="H223" i="19"/>
  <c r="G227" i="19"/>
  <c r="G232" i="19"/>
  <c r="G223" i="19"/>
  <c r="H207" i="19"/>
  <c r="H206" i="19" s="1"/>
  <c r="H196" i="19" s="1"/>
  <c r="G207" i="19"/>
  <c r="G206" i="19" s="1"/>
  <c r="G196" i="19" s="1"/>
  <c r="H180" i="19"/>
  <c r="H155" i="19"/>
  <c r="H159" i="19"/>
  <c r="F144" i="19"/>
  <c r="F143" i="19" s="1"/>
  <c r="G159" i="19"/>
  <c r="G155" i="19"/>
  <c r="H144" i="19"/>
  <c r="H143" i="19" s="1"/>
  <c r="G144" i="19"/>
  <c r="G143" i="19" s="1"/>
  <c r="F19" i="32" l="1"/>
  <c r="F29" i="32"/>
  <c r="E19" i="32"/>
  <c r="D64" i="32"/>
  <c r="D63" i="32" s="1"/>
  <c r="H237" i="19"/>
  <c r="H236" i="19" s="1"/>
  <c r="G326" i="19"/>
  <c r="H310" i="19"/>
  <c r="H304" i="19" s="1"/>
  <c r="F310" i="19"/>
  <c r="F89" i="32"/>
  <c r="F64" i="32"/>
  <c r="F63" i="32" s="1"/>
  <c r="F75" i="32"/>
  <c r="G367" i="19"/>
  <c r="E89" i="32"/>
  <c r="F72" i="32"/>
  <c r="F71" i="32" s="1"/>
  <c r="E64" i="32"/>
  <c r="E63" i="32" s="1"/>
  <c r="E35" i="32"/>
  <c r="E34" i="32" s="1"/>
  <c r="F326" i="19"/>
  <c r="G310" i="19"/>
  <c r="G304" i="19" s="1"/>
  <c r="E29" i="32"/>
  <c r="F35" i="32"/>
  <c r="F34" i="32" s="1"/>
  <c r="E101" i="32"/>
  <c r="E75" i="32"/>
  <c r="F101" i="32"/>
  <c r="H154" i="19"/>
  <c r="G264" i="19"/>
  <c r="G261" i="19" s="1"/>
  <c r="G260" i="19" s="1"/>
  <c r="G259" i="19" s="1"/>
  <c r="G154" i="19"/>
  <c r="G237" i="19"/>
  <c r="G236" i="19" s="1"/>
  <c r="H175" i="19"/>
  <c r="G222" i="19"/>
  <c r="G221" i="19" s="1"/>
  <c r="G220" i="19" s="1"/>
  <c r="H326" i="19"/>
  <c r="H222" i="19"/>
  <c r="H221" i="19" s="1"/>
  <c r="H220" i="19" s="1"/>
  <c r="H367" i="19"/>
  <c r="H264" i="19"/>
  <c r="H261" i="19" s="1"/>
  <c r="H260" i="19" s="1"/>
  <c r="H259" i="19" s="1"/>
  <c r="G175" i="19"/>
  <c r="F16" i="32" l="1"/>
  <c r="E16" i="32"/>
  <c r="F84" i="32"/>
  <c r="E84" i="32"/>
  <c r="G311" i="20"/>
  <c r="I312" i="20" l="1"/>
  <c r="I311" i="20" s="1"/>
  <c r="H312" i="20"/>
  <c r="H311" i="20" s="1"/>
  <c r="G136" i="19"/>
  <c r="H136" i="19"/>
  <c r="F136" i="19"/>
  <c r="G121" i="19"/>
  <c r="E138" i="32" s="1"/>
  <c r="H121" i="19"/>
  <c r="F138" i="32" s="1"/>
  <c r="G122" i="19"/>
  <c r="E139" i="32" s="1"/>
  <c r="H122" i="19"/>
  <c r="F139" i="32" s="1"/>
  <c r="G123" i="19"/>
  <c r="E140" i="32" s="1"/>
  <c r="H123" i="19"/>
  <c r="F140" i="32" s="1"/>
  <c r="F122" i="19"/>
  <c r="D139" i="32" s="1"/>
  <c r="F123" i="19"/>
  <c r="D140" i="32" s="1"/>
  <c r="F121" i="19"/>
  <c r="D138" i="32" s="1"/>
  <c r="G118" i="19"/>
  <c r="E135" i="32" s="1"/>
  <c r="H118" i="19"/>
  <c r="F135" i="32" s="1"/>
  <c r="G119" i="19"/>
  <c r="E136" i="32" s="1"/>
  <c r="H119" i="19"/>
  <c r="F136" i="32" s="1"/>
  <c r="F119" i="19"/>
  <c r="D136" i="32" s="1"/>
  <c r="F118" i="19"/>
  <c r="D135" i="32" s="1"/>
  <c r="G110" i="19"/>
  <c r="E112" i="32" s="1"/>
  <c r="E111" i="32" s="1"/>
  <c r="H110" i="19"/>
  <c r="F112" i="32" s="1"/>
  <c r="F111" i="32" s="1"/>
  <c r="G103" i="19"/>
  <c r="E110" i="32" s="1"/>
  <c r="E109" i="32" s="1"/>
  <c r="H103" i="19"/>
  <c r="F110" i="32" s="1"/>
  <c r="F109" i="32" s="1"/>
  <c r="G93" i="19"/>
  <c r="E131" i="32" s="1"/>
  <c r="H93" i="19"/>
  <c r="F131" i="32" s="1"/>
  <c r="G94" i="19"/>
  <c r="E132" i="32" s="1"/>
  <c r="H94" i="19"/>
  <c r="F132" i="32" s="1"/>
  <c r="F94" i="19"/>
  <c r="D132" i="32" s="1"/>
  <c r="F93" i="19"/>
  <c r="D131" i="32" s="1"/>
  <c r="G91" i="19"/>
  <c r="E129" i="32" s="1"/>
  <c r="E128" i="32" s="1"/>
  <c r="H91" i="19"/>
  <c r="F129" i="32" s="1"/>
  <c r="F128" i="32" s="1"/>
  <c r="F91" i="19"/>
  <c r="D129" i="32" s="1"/>
  <c r="D128" i="32" s="1"/>
  <c r="G57" i="19"/>
  <c r="H57" i="19"/>
  <c r="G56" i="19"/>
  <c r="E152" i="32" s="1"/>
  <c r="E151" i="32" s="1"/>
  <c r="H56" i="19"/>
  <c r="F152" i="32" s="1"/>
  <c r="F151" i="32" s="1"/>
  <c r="F56" i="19"/>
  <c r="D152" i="32" s="1"/>
  <c r="D151" i="32" s="1"/>
  <c r="G52" i="19"/>
  <c r="E148" i="32" s="1"/>
  <c r="H52" i="19"/>
  <c r="F148" i="32" s="1"/>
  <c r="G53" i="19"/>
  <c r="E149" i="32" s="1"/>
  <c r="H53" i="19"/>
  <c r="F149" i="32" s="1"/>
  <c r="G54" i="19"/>
  <c r="E150" i="32" s="1"/>
  <c r="H54" i="19"/>
  <c r="F150" i="32" s="1"/>
  <c r="F53" i="19"/>
  <c r="D149" i="32" s="1"/>
  <c r="G48" i="19"/>
  <c r="E124" i="32" s="1"/>
  <c r="E123" i="32" s="1"/>
  <c r="E122" i="32" s="1"/>
  <c r="E121" i="32" s="1"/>
  <c r="H48" i="19"/>
  <c r="F124" i="32" s="1"/>
  <c r="F123" i="32" s="1"/>
  <c r="F122" i="32" s="1"/>
  <c r="F121" i="32" s="1"/>
  <c r="G45" i="19"/>
  <c r="E116" i="32" s="1"/>
  <c r="E115" i="32" s="1"/>
  <c r="E114" i="32" s="1"/>
  <c r="E113" i="32" s="1"/>
  <c r="H45" i="19"/>
  <c r="F116" i="32" s="1"/>
  <c r="F115" i="32" s="1"/>
  <c r="F114" i="32" s="1"/>
  <c r="F113" i="32" s="1"/>
  <c r="H591" i="20"/>
  <c r="I591" i="20"/>
  <c r="G591" i="20"/>
  <c r="H589" i="20"/>
  <c r="I589" i="20"/>
  <c r="G589" i="20"/>
  <c r="H571" i="20"/>
  <c r="G378" i="19" s="1"/>
  <c r="G377" i="19" s="1"/>
  <c r="G376" i="19" s="1"/>
  <c r="G366" i="19" s="1"/>
  <c r="G365" i="19" s="1"/>
  <c r="I571" i="20"/>
  <c r="H378" i="19" s="1"/>
  <c r="H377" i="19" s="1"/>
  <c r="H376" i="19" s="1"/>
  <c r="H366" i="19" s="1"/>
  <c r="H365" i="19" s="1"/>
  <c r="G571" i="20"/>
  <c r="F378" i="19" s="1"/>
  <c r="F377" i="19" s="1"/>
  <c r="F376" i="19" s="1"/>
  <c r="H547" i="20"/>
  <c r="H546" i="20" s="1"/>
  <c r="I547" i="20"/>
  <c r="H549" i="20"/>
  <c r="I549" i="20"/>
  <c r="G549" i="20"/>
  <c r="H542" i="20"/>
  <c r="G361" i="19" s="1"/>
  <c r="G360" i="19" s="1"/>
  <c r="I542" i="20"/>
  <c r="H361" i="19" s="1"/>
  <c r="H360" i="19" s="1"/>
  <c r="G542" i="20"/>
  <c r="F361" i="19" s="1"/>
  <c r="F360" i="19" s="1"/>
  <c r="G303" i="19"/>
  <c r="G302" i="19" s="1"/>
  <c r="G301" i="19" s="1"/>
  <c r="G297" i="19" s="1"/>
  <c r="H303" i="19"/>
  <c r="H302" i="19" s="1"/>
  <c r="H301" i="19" s="1"/>
  <c r="H297" i="19" s="1"/>
  <c r="F303" i="19"/>
  <c r="F302" i="19" s="1"/>
  <c r="F301" i="19" s="1"/>
  <c r="F297" i="19" s="1"/>
  <c r="H507" i="20"/>
  <c r="G337" i="19" s="1"/>
  <c r="I507" i="20"/>
  <c r="H337" i="19" s="1"/>
  <c r="H508" i="20"/>
  <c r="G338" i="19" s="1"/>
  <c r="I508" i="20"/>
  <c r="H338" i="19" s="1"/>
  <c r="G508" i="20"/>
  <c r="F338" i="19" s="1"/>
  <c r="G507" i="20"/>
  <c r="F337" i="19" s="1"/>
  <c r="H402" i="20"/>
  <c r="I402" i="20"/>
  <c r="H293" i="20"/>
  <c r="I293" i="20"/>
  <c r="G293" i="20"/>
  <c r="H260" i="20"/>
  <c r="I260" i="20"/>
  <c r="H261" i="20"/>
  <c r="G173" i="19" s="1"/>
  <c r="I261" i="20"/>
  <c r="H173" i="19" s="1"/>
  <c r="H264" i="20"/>
  <c r="G172" i="19" s="1"/>
  <c r="I264" i="20"/>
  <c r="H172" i="19" s="1"/>
  <c r="H231" i="20"/>
  <c r="G151" i="19" s="1"/>
  <c r="I231" i="20"/>
  <c r="H151" i="19" s="1"/>
  <c r="H232" i="20"/>
  <c r="G152" i="19" s="1"/>
  <c r="I232" i="20"/>
  <c r="H152" i="19" s="1"/>
  <c r="G231" i="20"/>
  <c r="F151" i="19" s="1"/>
  <c r="G232" i="20"/>
  <c r="F152" i="19" s="1"/>
  <c r="E108" i="32" l="1"/>
  <c r="E107" i="32" s="1"/>
  <c r="D130" i="32"/>
  <c r="D127" i="32" s="1"/>
  <c r="F143" i="32"/>
  <c r="F142" i="32" s="1"/>
  <c r="F141" i="32" s="1"/>
  <c r="E143" i="32"/>
  <c r="E142" i="32" s="1"/>
  <c r="E141" i="32" s="1"/>
  <c r="D143" i="32"/>
  <c r="D142" i="32" s="1"/>
  <c r="D141" i="32" s="1"/>
  <c r="F134" i="32"/>
  <c r="E134" i="32"/>
  <c r="D134" i="32"/>
  <c r="F137" i="32"/>
  <c r="F147" i="32"/>
  <c r="F146" i="32" s="1"/>
  <c r="F145" i="32" s="1"/>
  <c r="E137" i="32"/>
  <c r="E147" i="32"/>
  <c r="E146" i="32" s="1"/>
  <c r="E145" i="32" s="1"/>
  <c r="F130" i="32"/>
  <c r="F127" i="32" s="1"/>
  <c r="E130" i="32"/>
  <c r="E127" i="32" s="1"/>
  <c r="D137" i="32"/>
  <c r="F108" i="32"/>
  <c r="F107" i="32" s="1"/>
  <c r="H171" i="19"/>
  <c r="H169" i="19" s="1"/>
  <c r="H168" i="19" s="1"/>
  <c r="H153" i="19" s="1"/>
  <c r="I258" i="20"/>
  <c r="G171" i="19"/>
  <c r="G169" i="19" s="1"/>
  <c r="G168" i="19" s="1"/>
  <c r="G153" i="19" s="1"/>
  <c r="H258" i="20"/>
  <c r="H393" i="19"/>
  <c r="H392" i="19" s="1"/>
  <c r="H391" i="19" s="1"/>
  <c r="H390" i="19" s="1"/>
  <c r="H389" i="19" s="1"/>
  <c r="G570" i="20"/>
  <c r="G393" i="19"/>
  <c r="G392" i="19" s="1"/>
  <c r="G391" i="19" s="1"/>
  <c r="G390" i="19" s="1"/>
  <c r="G389" i="19" s="1"/>
  <c r="G150" i="19"/>
  <c r="G149" i="19" s="1"/>
  <c r="G142" i="19" s="1"/>
  <c r="G336" i="19"/>
  <c r="G335" i="19" s="1"/>
  <c r="G320" i="19" s="1"/>
  <c r="F150" i="19"/>
  <c r="F149" i="19" s="1"/>
  <c r="F142" i="19" s="1"/>
  <c r="I546" i="20"/>
  <c r="H364" i="19"/>
  <c r="H401" i="20"/>
  <c r="H400" i="20" s="1"/>
  <c r="H399" i="20" s="1"/>
  <c r="G258" i="19"/>
  <c r="G257" i="19" s="1"/>
  <c r="G256" i="19" s="1"/>
  <c r="G235" i="19" s="1"/>
  <c r="F393" i="19"/>
  <c r="F392" i="19" s="1"/>
  <c r="F391" i="19" s="1"/>
  <c r="F390" i="19" s="1"/>
  <c r="F389" i="19" s="1"/>
  <c r="F55" i="19"/>
  <c r="G55" i="19"/>
  <c r="I401" i="20"/>
  <c r="I400" i="20" s="1"/>
  <c r="I399" i="20" s="1"/>
  <c r="H258" i="19"/>
  <c r="H257" i="19" s="1"/>
  <c r="H256" i="19" s="1"/>
  <c r="H235" i="19" s="1"/>
  <c r="G364" i="19"/>
  <c r="H150" i="19"/>
  <c r="H149" i="19" s="1"/>
  <c r="H142" i="19" s="1"/>
  <c r="F336" i="19"/>
  <c r="F335" i="19" s="1"/>
  <c r="H336" i="19"/>
  <c r="H335" i="19" s="1"/>
  <c r="H320" i="19" s="1"/>
  <c r="H55" i="19"/>
  <c r="I292" i="20"/>
  <c r="I291" i="20" s="1"/>
  <c r="I290" i="20" s="1"/>
  <c r="H195" i="19"/>
  <c r="H194" i="19" s="1"/>
  <c r="H193" i="19" s="1"/>
  <c r="H174" i="19" s="1"/>
  <c r="G292" i="20"/>
  <c r="G291" i="20" s="1"/>
  <c r="G290" i="20" s="1"/>
  <c r="F195" i="19"/>
  <c r="F194" i="19" s="1"/>
  <c r="F193" i="19" s="1"/>
  <c r="H292" i="20"/>
  <c r="H291" i="20" s="1"/>
  <c r="H290" i="20" s="1"/>
  <c r="G195" i="19"/>
  <c r="G194" i="19" s="1"/>
  <c r="G193" i="19" s="1"/>
  <c r="G174" i="19" s="1"/>
  <c r="H47" i="19"/>
  <c r="H46" i="19" s="1"/>
  <c r="F90" i="19"/>
  <c r="F135" i="19"/>
  <c r="F134" i="19" s="1"/>
  <c r="F133" i="19" s="1"/>
  <c r="F132" i="19" s="1"/>
  <c r="H44" i="19"/>
  <c r="H43" i="19" s="1"/>
  <c r="G47" i="19"/>
  <c r="G46" i="19" s="1"/>
  <c r="H90" i="19"/>
  <c r="H135" i="19"/>
  <c r="H134" i="19" s="1"/>
  <c r="H133" i="19" s="1"/>
  <c r="H132" i="19" s="1"/>
  <c r="G44" i="19"/>
  <c r="G43" i="19" s="1"/>
  <c r="G90" i="19"/>
  <c r="G135" i="19"/>
  <c r="G134" i="19" s="1"/>
  <c r="G133" i="19" s="1"/>
  <c r="G132" i="19" s="1"/>
  <c r="G102" i="19"/>
  <c r="G101" i="19" s="1"/>
  <c r="G100" i="19" s="1"/>
  <c r="H109" i="19"/>
  <c r="H108" i="19" s="1"/>
  <c r="H107" i="19" s="1"/>
  <c r="H102" i="19"/>
  <c r="H101" i="19" s="1"/>
  <c r="H100" i="19" s="1"/>
  <c r="G109" i="19"/>
  <c r="G108" i="19" s="1"/>
  <c r="G107" i="19" s="1"/>
  <c r="H117" i="19"/>
  <c r="F92" i="19"/>
  <c r="G117" i="19"/>
  <c r="F120" i="19"/>
  <c r="H51" i="19"/>
  <c r="H92" i="19"/>
  <c r="F117" i="19"/>
  <c r="G92" i="19"/>
  <c r="H120" i="19"/>
  <c r="G120" i="19"/>
  <c r="G51" i="19"/>
  <c r="G230" i="20"/>
  <c r="H201" i="20"/>
  <c r="I201" i="20"/>
  <c r="G201" i="20"/>
  <c r="H158" i="20"/>
  <c r="G99" i="19" s="1"/>
  <c r="G98" i="19" s="1"/>
  <c r="I158" i="20"/>
  <c r="H99" i="19" s="1"/>
  <c r="H98" i="19" s="1"/>
  <c r="H155" i="20"/>
  <c r="G97" i="19" s="1"/>
  <c r="G96" i="19" s="1"/>
  <c r="I155" i="20"/>
  <c r="H97" i="19" s="1"/>
  <c r="H96" i="19" s="1"/>
  <c r="G155" i="20"/>
  <c r="H134" i="20"/>
  <c r="G87" i="19" s="1"/>
  <c r="G86" i="19" s="1"/>
  <c r="G85" i="19" s="1"/>
  <c r="G84" i="19" s="1"/>
  <c r="I134" i="20"/>
  <c r="H87" i="19" s="1"/>
  <c r="H86" i="19" s="1"/>
  <c r="H85" i="19" s="1"/>
  <c r="H84" i="19" s="1"/>
  <c r="G134" i="20"/>
  <c r="F87" i="19" s="1"/>
  <c r="F86" i="19" s="1"/>
  <c r="F85" i="19" s="1"/>
  <c r="F84" i="19" s="1"/>
  <c r="H128" i="20"/>
  <c r="G82" i="19" s="1"/>
  <c r="I128" i="20"/>
  <c r="H82" i="19" s="1"/>
  <c r="G128" i="20"/>
  <c r="F82" i="19" s="1"/>
  <c r="H127" i="20"/>
  <c r="G81" i="19" s="1"/>
  <c r="I127" i="20"/>
  <c r="H81" i="19" s="1"/>
  <c r="G127" i="20"/>
  <c r="F81" i="19" s="1"/>
  <c r="H123" i="20"/>
  <c r="I123" i="20"/>
  <c r="H124" i="20"/>
  <c r="G79" i="19" s="1"/>
  <c r="I124" i="20"/>
  <c r="H79" i="19" s="1"/>
  <c r="G123" i="20"/>
  <c r="H117" i="20"/>
  <c r="I117" i="20"/>
  <c r="G117" i="20"/>
  <c r="H115" i="20"/>
  <c r="I115" i="20"/>
  <c r="H108" i="20"/>
  <c r="G70" i="19" s="1"/>
  <c r="I108" i="20"/>
  <c r="H70" i="19" s="1"/>
  <c r="H109" i="20"/>
  <c r="I109" i="20"/>
  <c r="H110" i="20"/>
  <c r="G72" i="19" s="1"/>
  <c r="I110" i="20"/>
  <c r="H72" i="19" s="1"/>
  <c r="H111" i="20"/>
  <c r="G73" i="19" s="1"/>
  <c r="I111" i="20"/>
  <c r="G109" i="20"/>
  <c r="H103" i="20"/>
  <c r="G66" i="19" s="1"/>
  <c r="I103" i="20"/>
  <c r="H66" i="19" s="1"/>
  <c r="H101" i="20"/>
  <c r="G64" i="19" s="1"/>
  <c r="I101" i="20"/>
  <c r="H64" i="19" s="1"/>
  <c r="H100" i="20"/>
  <c r="I100" i="20"/>
  <c r="H98" i="20"/>
  <c r="I98" i="20"/>
  <c r="G98" i="20"/>
  <c r="H53" i="20"/>
  <c r="G41" i="19" s="1"/>
  <c r="G40" i="19" s="1"/>
  <c r="G39" i="19" s="1"/>
  <c r="G38" i="19" s="1"/>
  <c r="I53" i="20"/>
  <c r="H41" i="19" s="1"/>
  <c r="H40" i="19" s="1"/>
  <c r="H39" i="19" s="1"/>
  <c r="H38" i="19" s="1"/>
  <c r="H39" i="20"/>
  <c r="G31" i="19" s="1"/>
  <c r="I39" i="20"/>
  <c r="H31" i="19" s="1"/>
  <c r="H40" i="20"/>
  <c r="G32" i="19" s="1"/>
  <c r="I40" i="20"/>
  <c r="H32" i="19" s="1"/>
  <c r="G40" i="20"/>
  <c r="F32" i="19" s="1"/>
  <c r="H32" i="20"/>
  <c r="I32" i="20"/>
  <c r="H33" i="20"/>
  <c r="I33" i="20"/>
  <c r="H28" i="20"/>
  <c r="I28" i="20"/>
  <c r="H29" i="20"/>
  <c r="I29" i="20"/>
  <c r="H30" i="20"/>
  <c r="G26" i="19" s="1"/>
  <c r="I30" i="20"/>
  <c r="H26" i="19" s="1"/>
  <c r="G29" i="20"/>
  <c r="G30" i="20"/>
  <c r="F26" i="19" s="1"/>
  <c r="H26" i="20"/>
  <c r="I26" i="20"/>
  <c r="G26" i="20"/>
  <c r="H21" i="20"/>
  <c r="I21" i="20"/>
  <c r="G21" i="20"/>
  <c r="H78" i="19" l="1"/>
  <c r="H77" i="19" s="1"/>
  <c r="F78" i="19"/>
  <c r="G78" i="19"/>
  <c r="G77" i="19" s="1"/>
  <c r="G20" i="19"/>
  <c r="G19" i="19" s="1"/>
  <c r="G18" i="19" s="1"/>
  <c r="G17" i="19" s="1"/>
  <c r="F20" i="19"/>
  <c r="F19" i="19" s="1"/>
  <c r="F18" i="19" s="1"/>
  <c r="F17" i="19" s="1"/>
  <c r="H20" i="19"/>
  <c r="H19" i="19" s="1"/>
  <c r="H18" i="19" s="1"/>
  <c r="H17" i="19" s="1"/>
  <c r="H73" i="19"/>
  <c r="G362" i="19"/>
  <c r="G359" i="19" s="1"/>
  <c r="G339" i="19" s="1"/>
  <c r="G296" i="19" s="1"/>
  <c r="H362" i="19"/>
  <c r="H359" i="19" s="1"/>
  <c r="H339" i="19" s="1"/>
  <c r="H296" i="19" s="1"/>
  <c r="F116" i="19"/>
  <c r="D133" i="32"/>
  <c r="E133" i="32"/>
  <c r="E15" i="32" s="1"/>
  <c r="I47" i="20"/>
  <c r="H47" i="20"/>
  <c r="F133" i="32"/>
  <c r="F15" i="32" s="1"/>
  <c r="H24" i="19"/>
  <c r="G24" i="19"/>
  <c r="H25" i="19"/>
  <c r="G25" i="19"/>
  <c r="H71" i="19"/>
  <c r="G80" i="19"/>
  <c r="G95" i="19"/>
  <c r="H89" i="19"/>
  <c r="F89" i="19"/>
  <c r="H95" i="19"/>
  <c r="G71" i="19"/>
  <c r="G68" i="19" s="1"/>
  <c r="G141" i="19"/>
  <c r="H80" i="19"/>
  <c r="H50" i="19"/>
  <c r="H49" i="19" s="1"/>
  <c r="I200" i="20"/>
  <c r="I199" i="20" s="1"/>
  <c r="I198" i="20" s="1"/>
  <c r="H126" i="19"/>
  <c r="H125" i="19" s="1"/>
  <c r="H124" i="19" s="1"/>
  <c r="F80" i="19"/>
  <c r="H200" i="20"/>
  <c r="H199" i="20" s="1"/>
  <c r="H198" i="20" s="1"/>
  <c r="G126" i="19"/>
  <c r="G125" i="19" s="1"/>
  <c r="G124" i="19" s="1"/>
  <c r="H63" i="19"/>
  <c r="H62" i="19" s="1"/>
  <c r="F71" i="19"/>
  <c r="G154" i="20"/>
  <c r="F97" i="19"/>
  <c r="F96" i="19" s="1"/>
  <c r="G89" i="19"/>
  <c r="H141" i="19"/>
  <c r="G50" i="19"/>
  <c r="G49" i="19" s="1"/>
  <c r="G63" i="19"/>
  <c r="G62" i="19" s="1"/>
  <c r="G200" i="20"/>
  <c r="G199" i="20" s="1"/>
  <c r="G198" i="20" s="1"/>
  <c r="F126" i="19"/>
  <c r="F125" i="19" s="1"/>
  <c r="F124" i="19" s="1"/>
  <c r="G116" i="19"/>
  <c r="H116" i="19"/>
  <c r="G126" i="20"/>
  <c r="I126" i="20"/>
  <c r="H126" i="20"/>
  <c r="I107" i="20"/>
  <c r="H107" i="20"/>
  <c r="H68" i="19" l="1"/>
  <c r="H23" i="19"/>
  <c r="H22" i="19" s="1"/>
  <c r="H21" i="19" s="1"/>
  <c r="G76" i="19"/>
  <c r="G75" i="19" s="1"/>
  <c r="G74" i="19" s="1"/>
  <c r="G23" i="19"/>
  <c r="G22" i="19" s="1"/>
  <c r="G21" i="19" s="1"/>
  <c r="G88" i="19"/>
  <c r="H88" i="19"/>
  <c r="H61" i="19"/>
  <c r="H42" i="19" s="1"/>
  <c r="H76" i="19"/>
  <c r="H75" i="19" s="1"/>
  <c r="H74" i="19" s="1"/>
  <c r="G61" i="19"/>
  <c r="G42" i="19" s="1"/>
  <c r="H115" i="19"/>
  <c r="G115" i="19"/>
  <c r="F115" i="19"/>
  <c r="G547" i="20"/>
  <c r="G53" i="20"/>
  <c r="F41" i="19" s="1"/>
  <c r="F40" i="19" s="1"/>
  <c r="F39" i="19" s="1"/>
  <c r="F38" i="19" s="1"/>
  <c r="G108" i="20"/>
  <c r="F70" i="19" s="1"/>
  <c r="G111" i="20"/>
  <c r="G115" i="20"/>
  <c r="G114" i="20" s="1"/>
  <c r="G402" i="20"/>
  <c r="G167" i="18"/>
  <c r="G166" i="18" s="1"/>
  <c r="G165" i="18" s="1"/>
  <c r="G164" i="18" s="1"/>
  <c r="H167" i="18"/>
  <c r="H166" i="18" s="1"/>
  <c r="H165" i="18" s="1"/>
  <c r="H164" i="18" s="1"/>
  <c r="F167" i="18"/>
  <c r="F166" i="18" s="1"/>
  <c r="F165" i="18" s="1"/>
  <c r="F164" i="18" s="1"/>
  <c r="G264" i="20"/>
  <c r="F172" i="19" s="1"/>
  <c r="G260" i="20"/>
  <c r="F73" i="19" l="1"/>
  <c r="G261" i="20"/>
  <c r="F173" i="19" s="1"/>
  <c r="F158" i="18"/>
  <c r="H83" i="19"/>
  <c r="G83" i="19"/>
  <c r="G546" i="20"/>
  <c r="F364" i="19"/>
  <c r="F258" i="19"/>
  <c r="F257" i="19" s="1"/>
  <c r="F256" i="19" s="1"/>
  <c r="G401" i="20"/>
  <c r="G400" i="20" s="1"/>
  <c r="G399" i="20" s="1"/>
  <c r="F171" i="19"/>
  <c r="F89" i="18"/>
  <c r="G110" i="20"/>
  <c r="H152" i="18"/>
  <c r="H151" i="18" s="1"/>
  <c r="H150" i="18" s="1"/>
  <c r="H149" i="18" s="1"/>
  <c r="G152" i="18"/>
  <c r="G151" i="18" s="1"/>
  <c r="G150" i="18" s="1"/>
  <c r="G149" i="18" s="1"/>
  <c r="G146" i="18"/>
  <c r="G145" i="18" s="1"/>
  <c r="G144" i="18" s="1"/>
  <c r="G143" i="18" s="1"/>
  <c r="H146" i="18"/>
  <c r="H145" i="18" s="1"/>
  <c r="H144" i="18" s="1"/>
  <c r="H143" i="18" s="1"/>
  <c r="G116" i="18"/>
  <c r="G115" i="18" s="1"/>
  <c r="H116" i="18"/>
  <c r="H115" i="18" s="1"/>
  <c r="F116" i="18"/>
  <c r="F115" i="18" s="1"/>
  <c r="F362" i="19" l="1"/>
  <c r="F359" i="19" s="1"/>
  <c r="G258" i="20"/>
  <c r="F169" i="19"/>
  <c r="F168" i="19" s="1"/>
  <c r="G107" i="20"/>
  <c r="F72" i="19"/>
  <c r="F68" i="19" s="1"/>
  <c r="H590" i="20"/>
  <c r="I590" i="20"/>
  <c r="H588" i="20"/>
  <c r="I588" i="20"/>
  <c r="G590" i="20"/>
  <c r="G588" i="20"/>
  <c r="H548" i="20"/>
  <c r="H543" i="20" s="1"/>
  <c r="I548" i="20"/>
  <c r="I543" i="20" s="1"/>
  <c r="G548" i="20"/>
  <c r="G543" i="20" s="1"/>
  <c r="H541" i="20"/>
  <c r="H540" i="20" s="1"/>
  <c r="I541" i="20"/>
  <c r="I540" i="20" s="1"/>
  <c r="G541" i="20"/>
  <c r="G540" i="20" s="1"/>
  <c r="H506" i="20"/>
  <c r="H505" i="20" s="1"/>
  <c r="H504" i="20" s="1"/>
  <c r="I506" i="20"/>
  <c r="I505" i="20" s="1"/>
  <c r="I504" i="20" s="1"/>
  <c r="G506" i="20"/>
  <c r="G505" i="20" s="1"/>
  <c r="G504" i="20" s="1"/>
  <c r="H458" i="20"/>
  <c r="H457" i="20" s="1"/>
  <c r="H456" i="20" s="1"/>
  <c r="I458" i="20"/>
  <c r="I457" i="20" s="1"/>
  <c r="I456" i="20" s="1"/>
  <c r="G458" i="20"/>
  <c r="G457" i="20" s="1"/>
  <c r="G456" i="20" s="1"/>
  <c r="H442" i="20"/>
  <c r="H441" i="20" s="1"/>
  <c r="I442" i="20"/>
  <c r="I441" i="20" s="1"/>
  <c r="G442" i="20"/>
  <c r="G441" i="20" s="1"/>
  <c r="H262" i="20"/>
  <c r="H257" i="20" s="1"/>
  <c r="H256" i="20" s="1"/>
  <c r="I262" i="20"/>
  <c r="I257" i="20" s="1"/>
  <c r="I256" i="20" s="1"/>
  <c r="G262" i="20"/>
  <c r="H254" i="20"/>
  <c r="H253" i="20" s="1"/>
  <c r="H252" i="20" s="1"/>
  <c r="I254" i="20"/>
  <c r="I253" i="20" s="1"/>
  <c r="I252" i="20" s="1"/>
  <c r="G254" i="20"/>
  <c r="G253" i="20" s="1"/>
  <c r="G252" i="20" s="1"/>
  <c r="H230" i="20"/>
  <c r="H229" i="20" s="1"/>
  <c r="H228" i="20" s="1"/>
  <c r="I230" i="20"/>
  <c r="I229" i="20" s="1"/>
  <c r="I228" i="20" s="1"/>
  <c r="G229" i="20"/>
  <c r="G228" i="20" s="1"/>
  <c r="H191" i="20"/>
  <c r="I191" i="20"/>
  <c r="G191" i="20"/>
  <c r="H157" i="20"/>
  <c r="H156" i="20" s="1"/>
  <c r="I157" i="20"/>
  <c r="I156" i="20" s="1"/>
  <c r="H154" i="20"/>
  <c r="H153" i="20" s="1"/>
  <c r="I154" i="20"/>
  <c r="I153" i="20" s="1"/>
  <c r="G153" i="20"/>
  <c r="H133" i="20"/>
  <c r="H132" i="20" s="1"/>
  <c r="H131" i="20" s="1"/>
  <c r="H130" i="20" s="1"/>
  <c r="I133" i="20"/>
  <c r="I132" i="20" s="1"/>
  <c r="I131" i="20" s="1"/>
  <c r="I130" i="20" s="1"/>
  <c r="G133" i="20"/>
  <c r="G132" i="20" s="1"/>
  <c r="G131" i="20" s="1"/>
  <c r="G130" i="20" s="1"/>
  <c r="H122" i="20"/>
  <c r="H121" i="20" s="1"/>
  <c r="I122" i="20"/>
  <c r="I121" i="20" s="1"/>
  <c r="H125" i="20"/>
  <c r="I125" i="20"/>
  <c r="G125" i="20"/>
  <c r="H116" i="20"/>
  <c r="I116" i="20"/>
  <c r="G116" i="20"/>
  <c r="H114" i="20"/>
  <c r="I114" i="20"/>
  <c r="H99" i="20"/>
  <c r="I99" i="20"/>
  <c r="H97" i="20"/>
  <c r="I97" i="20"/>
  <c r="G97" i="20"/>
  <c r="H52" i="20"/>
  <c r="H51" i="20" s="1"/>
  <c r="H50" i="20" s="1"/>
  <c r="H49" i="20" s="1"/>
  <c r="I52" i="20"/>
  <c r="I51" i="20" s="1"/>
  <c r="I50" i="20" s="1"/>
  <c r="I49" i="20" s="1"/>
  <c r="G52" i="20"/>
  <c r="G51" i="20" s="1"/>
  <c r="G50" i="20" s="1"/>
  <c r="G49" i="20" s="1"/>
  <c r="H31" i="20"/>
  <c r="I31" i="20"/>
  <c r="H27" i="20"/>
  <c r="I27" i="20"/>
  <c r="H25" i="20"/>
  <c r="I25" i="20"/>
  <c r="G25" i="20"/>
  <c r="H20" i="20"/>
  <c r="H19" i="20" s="1"/>
  <c r="H18" i="20" s="1"/>
  <c r="H17" i="20" s="1"/>
  <c r="I20" i="20"/>
  <c r="I19" i="20" s="1"/>
  <c r="I18" i="20" s="1"/>
  <c r="I17" i="20" s="1"/>
  <c r="G20" i="20"/>
  <c r="G19" i="20" s="1"/>
  <c r="G18" i="20" s="1"/>
  <c r="G17" i="20" s="1"/>
  <c r="H410" i="20"/>
  <c r="I410" i="20"/>
  <c r="H212" i="20"/>
  <c r="I212" i="20"/>
  <c r="H210" i="20"/>
  <c r="I210" i="20"/>
  <c r="H208" i="20"/>
  <c r="I208" i="20"/>
  <c r="H206" i="20"/>
  <c r="I206" i="20"/>
  <c r="G212" i="20"/>
  <c r="G210" i="20"/>
  <c r="G208" i="20"/>
  <c r="G206" i="20"/>
  <c r="H194" i="20"/>
  <c r="H193" i="20" s="1"/>
  <c r="I194" i="20"/>
  <c r="I193" i="20" s="1"/>
  <c r="G193" i="20"/>
  <c r="I189" i="20"/>
  <c r="G189" i="20"/>
  <c r="H187" i="20"/>
  <c r="I187" i="20"/>
  <c r="G187" i="20"/>
  <c r="H185" i="20"/>
  <c r="I185" i="20"/>
  <c r="G185" i="20"/>
  <c r="H183" i="20"/>
  <c r="I183" i="20"/>
  <c r="G183" i="20"/>
  <c r="H149" i="20"/>
  <c r="H148" i="20" s="1"/>
  <c r="I149" i="20"/>
  <c r="I148" i="20" s="1"/>
  <c r="G149" i="20"/>
  <c r="G148" i="20" s="1"/>
  <c r="H146" i="20"/>
  <c r="I146" i="20"/>
  <c r="G146" i="20"/>
  <c r="H144" i="20"/>
  <c r="I144" i="20"/>
  <c r="G144" i="20"/>
  <c r="H142" i="20"/>
  <c r="I142" i="20"/>
  <c r="G142" i="20"/>
  <c r="H140" i="20"/>
  <c r="I140" i="20"/>
  <c r="G140" i="20"/>
  <c r="H138" i="20"/>
  <c r="I138" i="20"/>
  <c r="G138" i="20"/>
  <c r="F48" i="19"/>
  <c r="H500" i="20"/>
  <c r="I500" i="20"/>
  <c r="G500" i="20"/>
  <c r="H474" i="20"/>
  <c r="H473" i="20" s="1"/>
  <c r="I474" i="20"/>
  <c r="I473" i="20" s="1"/>
  <c r="G474" i="20"/>
  <c r="G473" i="20" s="1"/>
  <c r="H471" i="20"/>
  <c r="H470" i="20" s="1"/>
  <c r="I471" i="20"/>
  <c r="I470" i="20" s="1"/>
  <c r="G471" i="20"/>
  <c r="G470" i="20" s="1"/>
  <c r="H104" i="20" l="1"/>
  <c r="I104" i="20"/>
  <c r="G104" i="20"/>
  <c r="G182" i="20"/>
  <c r="G181" i="20" s="1"/>
  <c r="G180" i="20" s="1"/>
  <c r="H499" i="20"/>
  <c r="H498" i="20" s="1"/>
  <c r="G499" i="20"/>
  <c r="G498" i="20" s="1"/>
  <c r="I499" i="20"/>
  <c r="I498" i="20" s="1"/>
  <c r="F47" i="19"/>
  <c r="F46" i="19" s="1"/>
  <c r="G587" i="20"/>
  <c r="G586" i="20" s="1"/>
  <c r="G585" i="20" s="1"/>
  <c r="G584" i="20" s="1"/>
  <c r="G257" i="20"/>
  <c r="G256" i="20" s="1"/>
  <c r="I539" i="20"/>
  <c r="H539" i="20"/>
  <c r="I587" i="20"/>
  <c r="I586" i="20" s="1"/>
  <c r="I585" i="20" s="1"/>
  <c r="I584" i="20" s="1"/>
  <c r="G539" i="20"/>
  <c r="H96" i="20"/>
  <c r="H587" i="20"/>
  <c r="H586" i="20" s="1"/>
  <c r="H585" i="20" s="1"/>
  <c r="H584" i="20" s="1"/>
  <c r="I96" i="20"/>
  <c r="I152" i="20"/>
  <c r="H152" i="20"/>
  <c r="H120" i="20"/>
  <c r="H119" i="20" s="1"/>
  <c r="H118" i="20" s="1"/>
  <c r="I24" i="20"/>
  <c r="I23" i="20" s="1"/>
  <c r="I22" i="20" s="1"/>
  <c r="H24" i="20"/>
  <c r="H23" i="20" s="1"/>
  <c r="H22" i="20" s="1"/>
  <c r="I120" i="20"/>
  <c r="I119" i="20" s="1"/>
  <c r="I118" i="20" s="1"/>
  <c r="G137" i="20"/>
  <c r="G136" i="20" s="1"/>
  <c r="I137" i="20"/>
  <c r="I136" i="20" s="1"/>
  <c r="H182" i="20"/>
  <c r="H181" i="20" s="1"/>
  <c r="H180" i="20" s="1"/>
  <c r="G205" i="20"/>
  <c r="G204" i="20" s="1"/>
  <c r="G203" i="20" s="1"/>
  <c r="G202" i="20" s="1"/>
  <c r="I469" i="20"/>
  <c r="H137" i="20"/>
  <c r="H136" i="20" s="1"/>
  <c r="H469" i="20"/>
  <c r="I182" i="20"/>
  <c r="G469" i="20"/>
  <c r="I205" i="20"/>
  <c r="I204" i="20" s="1"/>
  <c r="I203" i="20" s="1"/>
  <c r="I202" i="20" s="1"/>
  <c r="H205" i="20"/>
  <c r="H204" i="20" s="1"/>
  <c r="H203" i="20" s="1"/>
  <c r="H202" i="20" s="1"/>
  <c r="F160" i="19"/>
  <c r="H223" i="20"/>
  <c r="H222" i="20" s="1"/>
  <c r="H221" i="20" s="1"/>
  <c r="I223" i="20"/>
  <c r="I222" i="20" s="1"/>
  <c r="I221" i="20" s="1"/>
  <c r="H374" i="20"/>
  <c r="H373" i="20" s="1"/>
  <c r="I374" i="20"/>
  <c r="I373" i="20" s="1"/>
  <c r="H388" i="20"/>
  <c r="H385" i="20" s="1"/>
  <c r="I388" i="20"/>
  <c r="I385" i="20" s="1"/>
  <c r="G388" i="20"/>
  <c r="G385" i="20" s="1"/>
  <c r="H383" i="20"/>
  <c r="H382" i="20" s="1"/>
  <c r="I383" i="20"/>
  <c r="I382" i="20" s="1"/>
  <c r="G383" i="20"/>
  <c r="G382" i="20" s="1"/>
  <c r="H380" i="20"/>
  <c r="H379" i="20" s="1"/>
  <c r="I380" i="20"/>
  <c r="I379" i="20" s="1"/>
  <c r="G380" i="20"/>
  <c r="G379" i="20" s="1"/>
  <c r="H371" i="20"/>
  <c r="H370" i="20" s="1"/>
  <c r="I371" i="20"/>
  <c r="I370" i="20" s="1"/>
  <c r="G371" i="20"/>
  <c r="G370" i="20" s="1"/>
  <c r="F158" i="19"/>
  <c r="D88" i="32" s="1"/>
  <c r="F156" i="19"/>
  <c r="F163" i="19"/>
  <c r="D105" i="32" s="1"/>
  <c r="F161" i="19"/>
  <c r="D103" i="32" s="1"/>
  <c r="G239" i="20"/>
  <c r="H249" i="20"/>
  <c r="I249" i="20"/>
  <c r="I242" i="20" s="1"/>
  <c r="H243" i="20"/>
  <c r="H239" i="20"/>
  <c r="I239" i="20"/>
  <c r="H236" i="20"/>
  <c r="I236" i="20"/>
  <c r="F369" i="19"/>
  <c r="F370" i="19"/>
  <c r="D78" i="32" s="1"/>
  <c r="H576" i="20"/>
  <c r="H575" i="20" s="1"/>
  <c r="H574" i="20" s="1"/>
  <c r="H573" i="20" s="1"/>
  <c r="I576" i="20"/>
  <c r="I575" i="20" s="1"/>
  <c r="I574" i="20" s="1"/>
  <c r="I573" i="20" s="1"/>
  <c r="G576" i="20"/>
  <c r="G575" i="20" s="1"/>
  <c r="G574" i="20" s="1"/>
  <c r="G573" i="20" s="1"/>
  <c r="H570" i="20"/>
  <c r="H569" i="20" s="1"/>
  <c r="H568" i="20" s="1"/>
  <c r="I570" i="20"/>
  <c r="I569" i="20" s="1"/>
  <c r="I568" i="20" s="1"/>
  <c r="G569" i="20"/>
  <c r="G568" i="20" s="1"/>
  <c r="H563" i="20"/>
  <c r="H562" i="20" s="1"/>
  <c r="I563" i="20"/>
  <c r="I562" i="20" s="1"/>
  <c r="G563" i="20"/>
  <c r="G562" i="20" s="1"/>
  <c r="H559" i="20"/>
  <c r="I559" i="20"/>
  <c r="G559" i="20"/>
  <c r="H556" i="20"/>
  <c r="I556" i="20"/>
  <c r="H554" i="20"/>
  <c r="I554" i="20"/>
  <c r="G554" i="20"/>
  <c r="H537" i="20"/>
  <c r="H536" i="20" s="1"/>
  <c r="H535" i="20" s="1"/>
  <c r="I537" i="20"/>
  <c r="I536" i="20" s="1"/>
  <c r="I535" i="20" s="1"/>
  <c r="G537" i="20"/>
  <c r="G536" i="20" s="1"/>
  <c r="G535" i="20" s="1"/>
  <c r="F54" i="19"/>
  <c r="D150" i="32" s="1"/>
  <c r="H181" i="18"/>
  <c r="H180" i="18" s="1"/>
  <c r="H179" i="18" s="1"/>
  <c r="H178" i="18" s="1"/>
  <c r="H481" i="20"/>
  <c r="H480" i="20" s="1"/>
  <c r="I481" i="20"/>
  <c r="I480" i="20" s="1"/>
  <c r="G481" i="20"/>
  <c r="G480" i="20" s="1"/>
  <c r="H478" i="20"/>
  <c r="H477" i="20" s="1"/>
  <c r="I478" i="20"/>
  <c r="I477" i="20" s="1"/>
  <c r="H330" i="20"/>
  <c r="H329" i="20" s="1"/>
  <c r="H328" i="20" s="1"/>
  <c r="H294" i="20" s="1"/>
  <c r="I330" i="20"/>
  <c r="I329" i="20" s="1"/>
  <c r="I328" i="20" s="1"/>
  <c r="I294" i="20" s="1"/>
  <c r="G330" i="20"/>
  <c r="G329" i="20" s="1"/>
  <c r="G328" i="20" s="1"/>
  <c r="G294" i="20" s="1"/>
  <c r="F58" i="19"/>
  <c r="H454" i="20"/>
  <c r="H453" i="20" s="1"/>
  <c r="H452" i="20" s="1"/>
  <c r="I454" i="20"/>
  <c r="I453" i="20" s="1"/>
  <c r="I452" i="20" s="1"/>
  <c r="G454" i="20"/>
  <c r="G453" i="20" s="1"/>
  <c r="G452" i="20" s="1"/>
  <c r="H533" i="20"/>
  <c r="H532" i="20" s="1"/>
  <c r="I533" i="20"/>
  <c r="I532" i="20" s="1"/>
  <c r="G533" i="20"/>
  <c r="G532" i="20" s="1"/>
  <c r="G525" i="20" s="1"/>
  <c r="H526" i="20"/>
  <c r="I526" i="20"/>
  <c r="H496" i="20"/>
  <c r="H495" i="20" s="1"/>
  <c r="I496" i="20"/>
  <c r="I495" i="20" s="1"/>
  <c r="G496" i="20"/>
  <c r="G495" i="20" s="1"/>
  <c r="H492" i="20"/>
  <c r="H491" i="20" s="1"/>
  <c r="I492" i="20"/>
  <c r="I491" i="20" s="1"/>
  <c r="G492" i="20"/>
  <c r="G491" i="20" s="1"/>
  <c r="H522" i="20"/>
  <c r="I522" i="20"/>
  <c r="H467" i="20"/>
  <c r="I467" i="20"/>
  <c r="H465" i="20"/>
  <c r="I465" i="20"/>
  <c r="G467" i="20"/>
  <c r="G465" i="20"/>
  <c r="H463" i="20"/>
  <c r="I463" i="20"/>
  <c r="G463" i="20"/>
  <c r="H487" i="20"/>
  <c r="H486" i="20" s="1"/>
  <c r="H485" i="20" s="1"/>
  <c r="H484" i="20" s="1"/>
  <c r="I487" i="20"/>
  <c r="I486" i="20" s="1"/>
  <c r="I485" i="20" s="1"/>
  <c r="I484" i="20" s="1"/>
  <c r="F324" i="19"/>
  <c r="H364" i="20"/>
  <c r="H363" i="20" s="1"/>
  <c r="I364" i="20"/>
  <c r="I363" i="20" s="1"/>
  <c r="G364" i="20"/>
  <c r="G363" i="20" s="1"/>
  <c r="H361" i="20"/>
  <c r="H360" i="20" s="1"/>
  <c r="I361" i="20"/>
  <c r="I360" i="20" s="1"/>
  <c r="G361" i="20"/>
  <c r="G360" i="20" s="1"/>
  <c r="H357" i="20"/>
  <c r="H356" i="20" s="1"/>
  <c r="I357" i="20"/>
  <c r="I356" i="20" s="1"/>
  <c r="G357" i="20"/>
  <c r="G356" i="20" s="1"/>
  <c r="H351" i="20"/>
  <c r="I351" i="20"/>
  <c r="G351" i="20"/>
  <c r="H349" i="20"/>
  <c r="I349" i="20"/>
  <c r="G349" i="20"/>
  <c r="H347" i="20"/>
  <c r="I347" i="20"/>
  <c r="H344" i="20"/>
  <c r="I344" i="20"/>
  <c r="G354" i="20"/>
  <c r="G347" i="20"/>
  <c r="H436" i="20"/>
  <c r="I436" i="20"/>
  <c r="F183" i="19"/>
  <c r="D33" i="32" s="1"/>
  <c r="F182" i="19"/>
  <c r="D31" i="32" s="1"/>
  <c r="F181" i="19"/>
  <c r="H343" i="20" l="1"/>
  <c r="H342" i="20" s="1"/>
  <c r="H341" i="20" s="1"/>
  <c r="I343" i="20"/>
  <c r="I342" i="20" s="1"/>
  <c r="I341" i="20" s="1"/>
  <c r="I340" i="20" s="1"/>
  <c r="I181" i="20"/>
  <c r="I180" i="20" s="1"/>
  <c r="F52" i="19"/>
  <c r="D148" i="32" s="1"/>
  <c r="D147" i="32" s="1"/>
  <c r="D146" i="32" s="1"/>
  <c r="D77" i="32"/>
  <c r="D76" i="32" s="1"/>
  <c r="D75" i="32" s="1"/>
  <c r="F368" i="19"/>
  <c r="F367" i="19" s="1"/>
  <c r="G478" i="20"/>
  <c r="G477" i="20" s="1"/>
  <c r="G476" i="20" s="1"/>
  <c r="F317" i="19"/>
  <c r="F180" i="19"/>
  <c r="D50" i="32"/>
  <c r="D49" i="32" s="1"/>
  <c r="F323" i="19"/>
  <c r="F322" i="19" s="1"/>
  <c r="F321" i="19" s="1"/>
  <c r="F320" i="19" s="1"/>
  <c r="G374" i="20"/>
  <c r="G373" i="20" s="1"/>
  <c r="G369" i="20" s="1"/>
  <c r="F244" i="19"/>
  <c r="D86" i="32"/>
  <c r="D85" i="32" s="1"/>
  <c r="F155" i="19"/>
  <c r="G344" i="20"/>
  <c r="F225" i="19"/>
  <c r="G522" i="20"/>
  <c r="F347" i="19"/>
  <c r="D62" i="32" s="1"/>
  <c r="G436" i="20"/>
  <c r="F284" i="19"/>
  <c r="F283" i="19" s="1"/>
  <c r="F282" i="19" s="1"/>
  <c r="F281" i="19" s="1"/>
  <c r="F159" i="19"/>
  <c r="D102" i="32"/>
  <c r="D101" i="32" s="1"/>
  <c r="D154" i="32"/>
  <c r="D153" i="32" s="1"/>
  <c r="F57" i="19"/>
  <c r="G236" i="20"/>
  <c r="G235" i="20" s="1"/>
  <c r="H95" i="20"/>
  <c r="I95" i="20"/>
  <c r="G556" i="20"/>
  <c r="G553" i="20" s="1"/>
  <c r="G552" i="20" s="1"/>
  <c r="H135" i="20"/>
  <c r="I135" i="20"/>
  <c r="G487" i="20"/>
  <c r="G486" i="20" s="1"/>
  <c r="G485" i="20" s="1"/>
  <c r="G484" i="20" s="1"/>
  <c r="G249" i="20"/>
  <c r="G243" i="20"/>
  <c r="H476" i="20"/>
  <c r="H462" i="20"/>
  <c r="H461" i="20" s="1"/>
  <c r="H525" i="20"/>
  <c r="H490" i="20"/>
  <c r="H483" i="20" s="1"/>
  <c r="I553" i="20"/>
  <c r="I552" i="20" s="1"/>
  <c r="I551" i="20" s="1"/>
  <c r="I550" i="20" s="1"/>
  <c r="I235" i="20"/>
  <c r="I234" i="20" s="1"/>
  <c r="G451" i="20"/>
  <c r="H220" i="20"/>
  <c r="I490" i="20"/>
  <c r="I483" i="20" s="1"/>
  <c r="H242" i="20"/>
  <c r="H553" i="20"/>
  <c r="H552" i="20" s="1"/>
  <c r="H551" i="20" s="1"/>
  <c r="H550" i="20" s="1"/>
  <c r="H235" i="20"/>
  <c r="I220" i="20"/>
  <c r="G462" i="20"/>
  <c r="G461" i="20" s="1"/>
  <c r="I476" i="20"/>
  <c r="I462" i="20"/>
  <c r="I461" i="20" s="1"/>
  <c r="G490" i="20"/>
  <c r="I525" i="20"/>
  <c r="I369" i="20"/>
  <c r="H369" i="20"/>
  <c r="H451" i="20"/>
  <c r="I451" i="20"/>
  <c r="F269" i="19"/>
  <c r="G217" i="18"/>
  <c r="H217" i="18"/>
  <c r="F217" i="18"/>
  <c r="G221" i="18"/>
  <c r="H221" i="18"/>
  <c r="F221" i="18"/>
  <c r="H63" i="20"/>
  <c r="H62" i="20" s="1"/>
  <c r="H61" i="20" s="1"/>
  <c r="I63" i="20"/>
  <c r="I62" i="20" s="1"/>
  <c r="I61" i="20" s="1"/>
  <c r="G63" i="20"/>
  <c r="G62" i="20" s="1"/>
  <c r="G61" i="20" s="1"/>
  <c r="H448" i="20"/>
  <c r="H447" i="20" s="1"/>
  <c r="H446" i="20" s="1"/>
  <c r="H445" i="20" s="1"/>
  <c r="H444" i="20" s="1"/>
  <c r="I448" i="20"/>
  <c r="I447" i="20" s="1"/>
  <c r="I446" i="20" s="1"/>
  <c r="I445" i="20" s="1"/>
  <c r="I444" i="20" s="1"/>
  <c r="G448" i="20"/>
  <c r="G447" i="20" s="1"/>
  <c r="G446" i="20" s="1"/>
  <c r="G445" i="20" s="1"/>
  <c r="G444" i="20" s="1"/>
  <c r="H288" i="20"/>
  <c r="H287" i="20" s="1"/>
  <c r="H286" i="20" s="1"/>
  <c r="I288" i="20"/>
  <c r="I287" i="20" s="1"/>
  <c r="I286" i="20" s="1"/>
  <c r="G288" i="20"/>
  <c r="G287" i="20" s="1"/>
  <c r="G286" i="20" s="1"/>
  <c r="G551" i="20" l="1"/>
  <c r="G550" i="20" s="1"/>
  <c r="F366" i="19"/>
  <c r="F365" i="19" s="1"/>
  <c r="H340" i="20"/>
  <c r="G343" i="20"/>
  <c r="G342" i="20" s="1"/>
  <c r="G341" i="20" s="1"/>
  <c r="G242" i="20"/>
  <c r="G234" i="20" s="1"/>
  <c r="G233" i="20" s="1"/>
  <c r="F51" i="19"/>
  <c r="F50" i="19" s="1"/>
  <c r="F49" i="19" s="1"/>
  <c r="D145" i="32"/>
  <c r="D30" i="32"/>
  <c r="D29" i="32" s="1"/>
  <c r="D38" i="32"/>
  <c r="D36" i="32" s="1"/>
  <c r="D35" i="32" s="1"/>
  <c r="D34" i="32" s="1"/>
  <c r="F223" i="19"/>
  <c r="F222" i="19" s="1"/>
  <c r="F221" i="19" s="1"/>
  <c r="F220" i="19" s="1"/>
  <c r="F316" i="19"/>
  <c r="F315" i="19" s="1"/>
  <c r="F304" i="19" s="1"/>
  <c r="D124" i="32"/>
  <c r="D123" i="32" s="1"/>
  <c r="D122" i="32" s="1"/>
  <c r="D121" i="32" s="1"/>
  <c r="G460" i="20"/>
  <c r="F154" i="19"/>
  <c r="F153" i="19" s="1"/>
  <c r="F268" i="19"/>
  <c r="D28" i="32"/>
  <c r="D27" i="32" s="1"/>
  <c r="H234" i="20"/>
  <c r="H233" i="20" s="1"/>
  <c r="D96" i="32"/>
  <c r="D92" i="32" s="1"/>
  <c r="D89" i="32" s="1"/>
  <c r="D84" i="32" s="1"/>
  <c r="F240" i="19"/>
  <c r="F237" i="19" s="1"/>
  <c r="F236" i="19" s="1"/>
  <c r="F235" i="19" s="1"/>
  <c r="I460" i="20"/>
  <c r="G483" i="20"/>
  <c r="I233" i="20"/>
  <c r="H460" i="20"/>
  <c r="G368" i="20"/>
  <c r="G367" i="20" s="1"/>
  <c r="H368" i="20"/>
  <c r="H367" i="20" s="1"/>
  <c r="I368" i="20"/>
  <c r="I367" i="20" s="1"/>
  <c r="H520" i="20"/>
  <c r="I520" i="20"/>
  <c r="G520" i="20"/>
  <c r="H516" i="20"/>
  <c r="I516" i="20"/>
  <c r="H173" i="20"/>
  <c r="H172" i="20" s="1"/>
  <c r="H171" i="20" s="1"/>
  <c r="H170" i="20" s="1"/>
  <c r="I173" i="20"/>
  <c r="I172" i="20" s="1"/>
  <c r="I171" i="20" s="1"/>
  <c r="I170" i="20" s="1"/>
  <c r="H91" i="20"/>
  <c r="H90" i="20" s="1"/>
  <c r="I91" i="20"/>
  <c r="I90" i="20" s="1"/>
  <c r="G91" i="20"/>
  <c r="G90" i="20" s="1"/>
  <c r="H88" i="20"/>
  <c r="I88" i="20"/>
  <c r="G88" i="20"/>
  <c r="H86" i="20"/>
  <c r="I86" i="20"/>
  <c r="G86" i="20"/>
  <c r="H84" i="20"/>
  <c r="I84" i="20"/>
  <c r="G84" i="20"/>
  <c r="H81" i="20"/>
  <c r="I81" i="20"/>
  <c r="G81" i="20"/>
  <c r="H79" i="20"/>
  <c r="I79" i="20"/>
  <c r="G79" i="20"/>
  <c r="H77" i="20"/>
  <c r="I77" i="20"/>
  <c r="G77" i="20"/>
  <c r="H75" i="20"/>
  <c r="I75" i="20"/>
  <c r="G75" i="20"/>
  <c r="H73" i="20"/>
  <c r="I73" i="20"/>
  <c r="G73" i="20"/>
  <c r="H70" i="20"/>
  <c r="I70" i="20"/>
  <c r="G70" i="20"/>
  <c r="H68" i="20"/>
  <c r="I68" i="20"/>
  <c r="G68" i="20"/>
  <c r="H57" i="20"/>
  <c r="I57" i="20"/>
  <c r="H59" i="20"/>
  <c r="I59" i="20"/>
  <c r="G59" i="20"/>
  <c r="H164" i="20"/>
  <c r="I164" i="20"/>
  <c r="H162" i="20"/>
  <c r="I162" i="20"/>
  <c r="G164" i="20"/>
  <c r="G340" i="20" l="1"/>
  <c r="I67" i="20"/>
  <c r="I83" i="20"/>
  <c r="G410" i="20"/>
  <c r="F266" i="19"/>
  <c r="G516" i="20"/>
  <c r="G515" i="20" s="1"/>
  <c r="G511" i="20" s="1"/>
  <c r="G510" i="20" s="1"/>
  <c r="F346" i="19"/>
  <c r="G162" i="20"/>
  <c r="G161" i="20" s="1"/>
  <c r="G160" i="20" s="1"/>
  <c r="G159" i="20" s="1"/>
  <c r="F103" i="19"/>
  <c r="G173" i="20"/>
  <c r="G172" i="20" s="1"/>
  <c r="G171" i="20" s="1"/>
  <c r="G170" i="20" s="1"/>
  <c r="F110" i="19"/>
  <c r="G57" i="20"/>
  <c r="G56" i="20" s="1"/>
  <c r="G55" i="20" s="1"/>
  <c r="F45" i="19"/>
  <c r="H515" i="20"/>
  <c r="I56" i="20"/>
  <c r="I55" i="20" s="1"/>
  <c r="H67" i="20"/>
  <c r="H56" i="20"/>
  <c r="H55" i="20" s="1"/>
  <c r="H83" i="20"/>
  <c r="G67" i="20"/>
  <c r="G83" i="20"/>
  <c r="I515" i="20"/>
  <c r="I161" i="20"/>
  <c r="I160" i="20" s="1"/>
  <c r="H161" i="20"/>
  <c r="H160" i="20" s="1"/>
  <c r="H435" i="20"/>
  <c r="H434" i="20" s="1"/>
  <c r="H433" i="20" s="1"/>
  <c r="I435" i="20"/>
  <c r="I434" i="20" s="1"/>
  <c r="I433" i="20" s="1"/>
  <c r="G435" i="20"/>
  <c r="G434" i="20" s="1"/>
  <c r="G433" i="20" s="1"/>
  <c r="H424" i="20"/>
  <c r="I424" i="20"/>
  <c r="H429" i="20"/>
  <c r="I429" i="20"/>
  <c r="G429" i="20"/>
  <c r="H421" i="20"/>
  <c r="H420" i="20" s="1"/>
  <c r="I421" i="20"/>
  <c r="I420" i="20" s="1"/>
  <c r="G421" i="20"/>
  <c r="G420" i="20" s="1"/>
  <c r="H416" i="20"/>
  <c r="I416" i="20"/>
  <c r="H418" i="20"/>
  <c r="I418" i="20"/>
  <c r="G418" i="20"/>
  <c r="G416" i="20"/>
  <c r="H413" i="20"/>
  <c r="I413" i="20"/>
  <c r="I409" i="20" s="1"/>
  <c r="G413" i="20"/>
  <c r="H280" i="20"/>
  <c r="H279" i="20" s="1"/>
  <c r="I280" i="20"/>
  <c r="I279" i="20" s="1"/>
  <c r="G280" i="20"/>
  <c r="G279" i="20" s="1"/>
  <c r="H275" i="20"/>
  <c r="H274" i="20" s="1"/>
  <c r="I275" i="20"/>
  <c r="I274" i="20" s="1"/>
  <c r="G275" i="20"/>
  <c r="G274" i="20" s="1"/>
  <c r="H272" i="20"/>
  <c r="H271" i="20" s="1"/>
  <c r="I272" i="20"/>
  <c r="I271" i="20" s="1"/>
  <c r="H269" i="20"/>
  <c r="H268" i="20" s="1"/>
  <c r="I269" i="20"/>
  <c r="I268" i="20" s="1"/>
  <c r="G269" i="20"/>
  <c r="G268" i="20" s="1"/>
  <c r="G223" i="20"/>
  <c r="G222" i="20" s="1"/>
  <c r="G221" i="20" s="1"/>
  <c r="G220" i="20" s="1"/>
  <c r="H511" i="20" l="1"/>
  <c r="H510" i="20" s="1"/>
  <c r="H509" i="20" s="1"/>
  <c r="H450" i="20" s="1"/>
  <c r="I511" i="20"/>
  <c r="I510" i="20" s="1"/>
  <c r="I509" i="20" s="1"/>
  <c r="I450" i="20" s="1"/>
  <c r="G509" i="20"/>
  <c r="G450" i="20" s="1"/>
  <c r="I159" i="20"/>
  <c r="I129" i="20" s="1"/>
  <c r="H159" i="20"/>
  <c r="H129" i="20" s="1"/>
  <c r="D116" i="32"/>
  <c r="D115" i="32" s="1"/>
  <c r="D114" i="32" s="1"/>
  <c r="D113" i="32" s="1"/>
  <c r="F44" i="19"/>
  <c r="F43" i="19" s="1"/>
  <c r="D112" i="32"/>
  <c r="D111" i="32" s="1"/>
  <c r="F109" i="19"/>
  <c r="F108" i="19" s="1"/>
  <c r="F107" i="19" s="1"/>
  <c r="D110" i="32"/>
  <c r="D109" i="32" s="1"/>
  <c r="F102" i="19"/>
  <c r="F101" i="19" s="1"/>
  <c r="F100" i="19" s="1"/>
  <c r="D61" i="32"/>
  <c r="D59" i="32" s="1"/>
  <c r="D56" i="32" s="1"/>
  <c r="D55" i="32" s="1"/>
  <c r="F344" i="19"/>
  <c r="D25" i="32"/>
  <c r="D24" i="32" s="1"/>
  <c r="F265" i="19"/>
  <c r="F264" i="19" s="1"/>
  <c r="F261" i="19" s="1"/>
  <c r="F260" i="19" s="1"/>
  <c r="F259" i="19" s="1"/>
  <c r="G272" i="20"/>
  <c r="G271" i="20" s="1"/>
  <c r="G267" i="20" s="1"/>
  <c r="F179" i="19"/>
  <c r="I66" i="20"/>
  <c r="I65" i="20" s="1"/>
  <c r="I54" i="20" s="1"/>
  <c r="G423" i="20"/>
  <c r="G66" i="20"/>
  <c r="G65" i="20" s="1"/>
  <c r="H66" i="20"/>
  <c r="H65" i="20" s="1"/>
  <c r="H54" i="20" s="1"/>
  <c r="G415" i="20"/>
  <c r="I415" i="20"/>
  <c r="I423" i="20"/>
  <c r="H409" i="20"/>
  <c r="H415" i="20"/>
  <c r="H423" i="20"/>
  <c r="G409" i="20"/>
  <c r="I267" i="20"/>
  <c r="H267" i="20"/>
  <c r="G266" i="20" l="1"/>
  <c r="G219" i="20" s="1"/>
  <c r="F341" i="19"/>
  <c r="F340" i="19" s="1"/>
  <c r="F339" i="19" s="1"/>
  <c r="F296" i="19" s="1"/>
  <c r="D108" i="32"/>
  <c r="D107" i="32" s="1"/>
  <c r="F178" i="19"/>
  <c r="F175" i="19" s="1"/>
  <c r="F174" i="19" s="1"/>
  <c r="F141" i="19" s="1"/>
  <c r="D21" i="32"/>
  <c r="D20" i="32" s="1"/>
  <c r="H266" i="20"/>
  <c r="H219" i="20" s="1"/>
  <c r="I266" i="20"/>
  <c r="I219" i="20" s="1"/>
  <c r="I408" i="20"/>
  <c r="G408" i="20"/>
  <c r="H408" i="20"/>
  <c r="D19" i="32" l="1"/>
  <c r="D16" i="32" s="1"/>
  <c r="D15" i="32" s="1"/>
  <c r="I405" i="20"/>
  <c r="I404" i="20" s="1"/>
  <c r="I403" i="20" s="1"/>
  <c r="G405" i="20"/>
  <c r="G404" i="20" s="1"/>
  <c r="G403" i="20" s="1"/>
  <c r="H405" i="20"/>
  <c r="H404" i="20" s="1"/>
  <c r="H403" i="20" s="1"/>
  <c r="H245" i="18" l="1"/>
  <c r="H243" i="18"/>
  <c r="G243" i="18"/>
  <c r="F243" i="18"/>
  <c r="G231" i="18"/>
  <c r="F231" i="18"/>
  <c r="H227" i="18"/>
  <c r="H226" i="18" s="1"/>
  <c r="H225" i="18" s="1"/>
  <c r="H224" i="18" s="1"/>
  <c r="H223" i="18" s="1"/>
  <c r="G227" i="18"/>
  <c r="H219" i="18"/>
  <c r="H214" i="18" s="1"/>
  <c r="G219" i="18"/>
  <c r="G214" i="18" s="1"/>
  <c r="F219" i="18"/>
  <c r="F214" i="18" s="1"/>
  <c r="H212" i="18"/>
  <c r="H211" i="18" s="1"/>
  <c r="G212" i="18"/>
  <c r="G211" i="18" s="1"/>
  <c r="F212" i="18"/>
  <c r="F211" i="18" s="1"/>
  <c r="H205" i="18"/>
  <c r="H204" i="18" s="1"/>
  <c r="H203" i="18" s="1"/>
  <c r="H202" i="18" s="1"/>
  <c r="G205" i="18"/>
  <c r="G204" i="18" s="1"/>
  <c r="G203" i="18" s="1"/>
  <c r="G202" i="18" s="1"/>
  <c r="F205" i="18"/>
  <c r="F204" i="18" s="1"/>
  <c r="F203" i="18" s="1"/>
  <c r="F202" i="18" s="1"/>
  <c r="G200" i="18"/>
  <c r="F200" i="18"/>
  <c r="H198" i="18"/>
  <c r="H197" i="18" s="1"/>
  <c r="H196" i="18" s="1"/>
  <c r="H195" i="18" s="1"/>
  <c r="G198" i="18"/>
  <c r="F198" i="18"/>
  <c r="H193" i="18"/>
  <c r="H192" i="18" s="1"/>
  <c r="H191" i="18" s="1"/>
  <c r="H190" i="18" s="1"/>
  <c r="G193" i="18"/>
  <c r="G192" i="18" s="1"/>
  <c r="G191" i="18" s="1"/>
  <c r="G190" i="18" s="1"/>
  <c r="F193" i="18"/>
  <c r="F192" i="18" s="1"/>
  <c r="F191" i="18" s="1"/>
  <c r="F190" i="18" s="1"/>
  <c r="G187" i="18"/>
  <c r="G186" i="18" s="1"/>
  <c r="G185" i="18" s="1"/>
  <c r="G184" i="18" s="1"/>
  <c r="G183" i="18" s="1"/>
  <c r="F187" i="18"/>
  <c r="F186" i="18" s="1"/>
  <c r="F185" i="18" s="1"/>
  <c r="F184" i="18" s="1"/>
  <c r="F183" i="18" s="1"/>
  <c r="G181" i="18"/>
  <c r="G180" i="18" s="1"/>
  <c r="G179" i="18" s="1"/>
  <c r="G178" i="18" s="1"/>
  <c r="F181" i="18"/>
  <c r="F180" i="18" s="1"/>
  <c r="F179" i="18" s="1"/>
  <c r="F178" i="18" s="1"/>
  <c r="H176" i="18"/>
  <c r="G176" i="18"/>
  <c r="F176" i="18"/>
  <c r="H174" i="18"/>
  <c r="G174" i="18"/>
  <c r="F174" i="18"/>
  <c r="H172" i="18"/>
  <c r="G172" i="18"/>
  <c r="F172" i="18"/>
  <c r="H162" i="18"/>
  <c r="H157" i="18" s="1"/>
  <c r="H156" i="18" s="1"/>
  <c r="H155" i="18" s="1"/>
  <c r="G162" i="18"/>
  <c r="F162" i="18"/>
  <c r="F152" i="18"/>
  <c r="F151" i="18" s="1"/>
  <c r="F150" i="18" s="1"/>
  <c r="F149" i="18" s="1"/>
  <c r="F146" i="18"/>
  <c r="F145" i="18" s="1"/>
  <c r="F144" i="18" s="1"/>
  <c r="F143" i="18" s="1"/>
  <c r="H131" i="18"/>
  <c r="H130" i="18" s="1"/>
  <c r="G131" i="18"/>
  <c r="G130" i="18" s="1"/>
  <c r="H128" i="18"/>
  <c r="H127" i="18" s="1"/>
  <c r="G128" i="18"/>
  <c r="G127" i="18" s="1"/>
  <c r="F128" i="18"/>
  <c r="F127" i="18" s="1"/>
  <c r="H123" i="18"/>
  <c r="H122" i="18" s="1"/>
  <c r="H121" i="18" s="1"/>
  <c r="H120" i="18" s="1"/>
  <c r="G123" i="18"/>
  <c r="G122" i="18" s="1"/>
  <c r="G121" i="18" s="1"/>
  <c r="G120" i="18" s="1"/>
  <c r="F123" i="18"/>
  <c r="F122" i="18" s="1"/>
  <c r="F121" i="18" s="1"/>
  <c r="F120" i="18" s="1"/>
  <c r="H111" i="18"/>
  <c r="H110" i="18" s="1"/>
  <c r="G111" i="18"/>
  <c r="G110" i="18" s="1"/>
  <c r="G105" i="18"/>
  <c r="F105" i="18"/>
  <c r="G103" i="18"/>
  <c r="F103" i="18"/>
  <c r="H101" i="18"/>
  <c r="G101" i="18"/>
  <c r="F101" i="18"/>
  <c r="H99" i="18"/>
  <c r="G99" i="18"/>
  <c r="F99" i="18"/>
  <c r="H95" i="18"/>
  <c r="G95" i="18"/>
  <c r="F95" i="18"/>
  <c r="H89" i="18"/>
  <c r="G89" i="18"/>
  <c r="H78" i="18"/>
  <c r="G78" i="18"/>
  <c r="F78" i="18"/>
  <c r="H74" i="18"/>
  <c r="G74" i="18"/>
  <c r="H72" i="18"/>
  <c r="G72" i="18"/>
  <c r="H69" i="18"/>
  <c r="G69" i="18"/>
  <c r="H67" i="18"/>
  <c r="G67" i="18"/>
  <c r="F67" i="18"/>
  <c r="H65" i="18"/>
  <c r="G65" i="18"/>
  <c r="F65" i="18"/>
  <c r="H60" i="18"/>
  <c r="H59" i="18" s="1"/>
  <c r="H58" i="18" s="1"/>
  <c r="H57" i="18" s="1"/>
  <c r="G60" i="18"/>
  <c r="G59" i="18" s="1"/>
  <c r="G58" i="18" s="1"/>
  <c r="G57" i="18" s="1"/>
  <c r="F60" i="18"/>
  <c r="F59" i="18" s="1"/>
  <c r="F58" i="18" s="1"/>
  <c r="F57" i="18" s="1"/>
  <c r="G55" i="18"/>
  <c r="G54" i="18" s="1"/>
  <c r="G53" i="18" s="1"/>
  <c r="G52" i="18" s="1"/>
  <c r="F55" i="18"/>
  <c r="F54" i="18" s="1"/>
  <c r="F53" i="18" s="1"/>
  <c r="F52" i="18" s="1"/>
  <c r="G39" i="20"/>
  <c r="F31" i="19" s="1"/>
  <c r="G33" i="20"/>
  <c r="F25" i="19" s="1"/>
  <c r="G32" i="20"/>
  <c r="H29" i="18"/>
  <c r="G29" i="18"/>
  <c r="H25" i="18"/>
  <c r="G25" i="18"/>
  <c r="H23" i="18"/>
  <c r="G23" i="18"/>
  <c r="F23" i="18"/>
  <c r="H18" i="18"/>
  <c r="H17" i="18" s="1"/>
  <c r="H16" i="18" s="1"/>
  <c r="H15" i="18" s="1"/>
  <c r="G18" i="18"/>
  <c r="G17" i="18" s="1"/>
  <c r="G16" i="18" s="1"/>
  <c r="G15" i="18" s="1"/>
  <c r="F18" i="18"/>
  <c r="F17" i="18" s="1"/>
  <c r="F16" i="18" s="1"/>
  <c r="F15" i="18" s="1"/>
  <c r="F86" i="18" l="1"/>
  <c r="G86" i="18"/>
  <c r="H86" i="18"/>
  <c r="F36" i="19"/>
  <c r="G47" i="20"/>
  <c r="G237" i="18"/>
  <c r="G236" i="18" s="1"/>
  <c r="G235" i="18" s="1"/>
  <c r="G234" i="18" s="1"/>
  <c r="G233" i="18" s="1"/>
  <c r="H583" i="20"/>
  <c r="G100" i="20"/>
  <c r="F63" i="19" s="1"/>
  <c r="H237" i="18"/>
  <c r="H236" i="18" s="1"/>
  <c r="H235" i="18" s="1"/>
  <c r="H234" i="18" s="1"/>
  <c r="H233" i="18" s="1"/>
  <c r="I583" i="20"/>
  <c r="F237" i="18"/>
  <c r="F236" i="18" s="1"/>
  <c r="F235" i="18" s="1"/>
  <c r="F234" i="18" s="1"/>
  <c r="F233" i="18" s="1"/>
  <c r="G583" i="20"/>
  <c r="F131" i="18"/>
  <c r="F130" i="18" s="1"/>
  <c r="F126" i="18" s="1"/>
  <c r="F125" i="18" s="1"/>
  <c r="F119" i="18" s="1"/>
  <c r="G158" i="20"/>
  <c r="F111" i="18"/>
  <c r="F110" i="18" s="1"/>
  <c r="F109" i="18" s="1"/>
  <c r="F108" i="18" s="1"/>
  <c r="F107" i="18" s="1"/>
  <c r="G124" i="20"/>
  <c r="G31" i="20"/>
  <c r="H38" i="20"/>
  <c r="G35" i="18"/>
  <c r="G34" i="18" s="1"/>
  <c r="G33" i="18" s="1"/>
  <c r="G32" i="18" s="1"/>
  <c r="H49" i="18"/>
  <c r="G49" i="18"/>
  <c r="F69" i="18"/>
  <c r="G101" i="20"/>
  <c r="F64" i="19" s="1"/>
  <c r="I38" i="20"/>
  <c r="H35" i="18"/>
  <c r="H34" i="18" s="1"/>
  <c r="H33" i="18" s="1"/>
  <c r="H32" i="18" s="1"/>
  <c r="F49" i="18"/>
  <c r="F48" i="18" s="1"/>
  <c r="F41" i="18" s="1"/>
  <c r="F40" i="18" s="1"/>
  <c r="G38" i="20"/>
  <c r="F35" i="18"/>
  <c r="F34" i="18" s="1"/>
  <c r="F33" i="18" s="1"/>
  <c r="F32" i="18" s="1"/>
  <c r="F72" i="18"/>
  <c r="G103" i="20"/>
  <c r="F25" i="18"/>
  <c r="G28" i="20"/>
  <c r="F242" i="18"/>
  <c r="F241" i="18" s="1"/>
  <c r="F240" i="18" s="1"/>
  <c r="F239" i="18" s="1"/>
  <c r="G242" i="18"/>
  <c r="G241" i="18" s="1"/>
  <c r="G240" i="18" s="1"/>
  <c r="G239" i="18" s="1"/>
  <c r="H242" i="18"/>
  <c r="H241" i="18" s="1"/>
  <c r="H240" i="18" s="1"/>
  <c r="H239" i="18" s="1"/>
  <c r="H22" i="18"/>
  <c r="H21" i="18" s="1"/>
  <c r="H20" i="18" s="1"/>
  <c r="G64" i="18"/>
  <c r="F157" i="18"/>
  <c r="F156" i="18" s="1"/>
  <c r="F155" i="18" s="1"/>
  <c r="G22" i="18"/>
  <c r="G21" i="18" s="1"/>
  <c r="G20" i="18" s="1"/>
  <c r="F74" i="18"/>
  <c r="F226" i="18"/>
  <c r="F225" i="18" s="1"/>
  <c r="F224" i="18" s="1"/>
  <c r="F223" i="18" s="1"/>
  <c r="F197" i="18"/>
  <c r="F196" i="18" s="1"/>
  <c r="F195" i="18" s="1"/>
  <c r="G197" i="18"/>
  <c r="G196" i="18" s="1"/>
  <c r="G195" i="18" s="1"/>
  <c r="G226" i="18"/>
  <c r="G225" i="18" s="1"/>
  <c r="G224" i="18" s="1"/>
  <c r="G223" i="18" s="1"/>
  <c r="F29" i="18"/>
  <c r="H64" i="18"/>
  <c r="H126" i="18"/>
  <c r="H125" i="18" s="1"/>
  <c r="H119" i="18" s="1"/>
  <c r="G109" i="18"/>
  <c r="G108" i="18" s="1"/>
  <c r="G107" i="18" s="1"/>
  <c r="G126" i="18"/>
  <c r="G125" i="18" s="1"/>
  <c r="G119" i="18" s="1"/>
  <c r="H109" i="18"/>
  <c r="H108" i="18" s="1"/>
  <c r="H107" i="18" s="1"/>
  <c r="H171" i="18"/>
  <c r="H170" i="18" s="1"/>
  <c r="H169" i="18" s="1"/>
  <c r="H148" i="18" s="1"/>
  <c r="F210" i="18"/>
  <c r="F209" i="18" s="1"/>
  <c r="H210" i="18"/>
  <c r="H209" i="18" s="1"/>
  <c r="H189" i="18" s="1"/>
  <c r="G210" i="18"/>
  <c r="G209" i="18" s="1"/>
  <c r="G157" i="18"/>
  <c r="G156" i="18" s="1"/>
  <c r="G155" i="18" s="1"/>
  <c r="F171" i="18"/>
  <c r="F170" i="18" s="1"/>
  <c r="F169" i="18" s="1"/>
  <c r="G171" i="18"/>
  <c r="G170" i="18" s="1"/>
  <c r="G169" i="18" s="1"/>
  <c r="F148" i="18" l="1"/>
  <c r="G27" i="20"/>
  <c r="H30" i="19"/>
  <c r="H29" i="19" s="1"/>
  <c r="H28" i="19" s="1"/>
  <c r="H27" i="19" s="1"/>
  <c r="I37" i="20"/>
  <c r="I36" i="20" s="1"/>
  <c r="I35" i="20" s="1"/>
  <c r="I34" i="20" s="1"/>
  <c r="H48" i="18"/>
  <c r="H41" i="18" s="1"/>
  <c r="H40" i="18" s="1"/>
  <c r="H39" i="18" s="1"/>
  <c r="G48" i="18"/>
  <c r="G41" i="18" s="1"/>
  <c r="G40" i="18" s="1"/>
  <c r="G39" i="18" s="1"/>
  <c r="F66" i="19"/>
  <c r="F62" i="19" s="1"/>
  <c r="F61" i="19" s="1"/>
  <c r="F42" i="19" s="1"/>
  <c r="G99" i="20"/>
  <c r="G96" i="20" s="1"/>
  <c r="G95" i="20" s="1"/>
  <c r="G54" i="20" s="1"/>
  <c r="F22" i="18"/>
  <c r="F21" i="18" s="1"/>
  <c r="F20" i="18" s="1"/>
  <c r="F388" i="19"/>
  <c r="F387" i="19" s="1"/>
  <c r="F386" i="19" s="1"/>
  <c r="F385" i="19" s="1"/>
  <c r="F384" i="19" s="1"/>
  <c r="G582" i="20"/>
  <c r="G581" i="20" s="1"/>
  <c r="G580" i="20" s="1"/>
  <c r="G579" i="20" s="1"/>
  <c r="G578" i="20" s="1"/>
  <c r="G388" i="19"/>
  <c r="G387" i="19" s="1"/>
  <c r="G386" i="19" s="1"/>
  <c r="G385" i="19" s="1"/>
  <c r="G384" i="19" s="1"/>
  <c r="H582" i="20"/>
  <c r="H581" i="20" s="1"/>
  <c r="H580" i="20" s="1"/>
  <c r="H579" i="20" s="1"/>
  <c r="H578" i="20" s="1"/>
  <c r="H388" i="19"/>
  <c r="H387" i="19" s="1"/>
  <c r="H386" i="19" s="1"/>
  <c r="H385" i="19" s="1"/>
  <c r="H384" i="19" s="1"/>
  <c r="I582" i="20"/>
  <c r="I581" i="20" s="1"/>
  <c r="I580" i="20" s="1"/>
  <c r="I579" i="20" s="1"/>
  <c r="I578" i="20" s="1"/>
  <c r="G122" i="20"/>
  <c r="G121" i="20" s="1"/>
  <c r="G120" i="20" s="1"/>
  <c r="G119" i="20" s="1"/>
  <c r="G118" i="20" s="1"/>
  <c r="F79" i="19"/>
  <c r="F77" i="19" s="1"/>
  <c r="F76" i="19" s="1"/>
  <c r="F75" i="19" s="1"/>
  <c r="F74" i="19" s="1"/>
  <c r="H44" i="20"/>
  <c r="H43" i="20" s="1"/>
  <c r="H42" i="20" s="1"/>
  <c r="H41" i="20" s="1"/>
  <c r="G36" i="19"/>
  <c r="G37" i="20"/>
  <c r="G36" i="20" s="1"/>
  <c r="G35" i="20" s="1"/>
  <c r="G34" i="20" s="1"/>
  <c r="F30" i="19"/>
  <c r="F29" i="19" s="1"/>
  <c r="F28" i="19" s="1"/>
  <c r="F27" i="19" s="1"/>
  <c r="G44" i="20"/>
  <c r="G43" i="20" s="1"/>
  <c r="G42" i="20" s="1"/>
  <c r="G41" i="20" s="1"/>
  <c r="H37" i="20"/>
  <c r="H36" i="20" s="1"/>
  <c r="H35" i="20" s="1"/>
  <c r="H34" i="20" s="1"/>
  <c r="G30" i="19"/>
  <c r="G29" i="19" s="1"/>
  <c r="G28" i="19" s="1"/>
  <c r="G27" i="19" s="1"/>
  <c r="F24" i="19"/>
  <c r="F23" i="19" s="1"/>
  <c r="F22" i="19" s="1"/>
  <c r="F21" i="19" s="1"/>
  <c r="I44" i="20"/>
  <c r="I43" i="20" s="1"/>
  <c r="I42" i="20" s="1"/>
  <c r="I41" i="20" s="1"/>
  <c r="H36" i="19"/>
  <c r="G157" i="20"/>
  <c r="G156" i="20" s="1"/>
  <c r="G152" i="20" s="1"/>
  <c r="G135" i="20" s="1"/>
  <c r="G129" i="20" s="1"/>
  <c r="F99" i="19"/>
  <c r="F98" i="19" s="1"/>
  <c r="F95" i="19" s="1"/>
  <c r="F88" i="19" s="1"/>
  <c r="F83" i="19" s="1"/>
  <c r="G24" i="20"/>
  <c r="G23" i="20" s="1"/>
  <c r="G22" i="20" s="1"/>
  <c r="F39" i="18"/>
  <c r="F64" i="18"/>
  <c r="F189" i="18"/>
  <c r="G63" i="18"/>
  <c r="G62" i="18" s="1"/>
  <c r="H63" i="18"/>
  <c r="H62" i="18" s="1"/>
  <c r="G189" i="18"/>
  <c r="G148" i="18"/>
  <c r="I16" i="20" l="1"/>
  <c r="I15" i="20" s="1"/>
  <c r="G14" i="18"/>
  <c r="G13" i="18" s="1"/>
  <c r="H14" i="18"/>
  <c r="H13" i="18" s="1"/>
  <c r="F63" i="18"/>
  <c r="F62" i="18" s="1"/>
  <c r="F14" i="18" s="1"/>
  <c r="F13" i="18" s="1"/>
  <c r="H35" i="19"/>
  <c r="H34" i="19" s="1"/>
  <c r="H33" i="19" s="1"/>
  <c r="H16" i="19" s="1"/>
  <c r="H15" i="19" s="1"/>
  <c r="G35" i="19"/>
  <c r="G34" i="19" s="1"/>
  <c r="G33" i="19" s="1"/>
  <c r="G16" i="19" s="1"/>
  <c r="G15" i="19" s="1"/>
  <c r="F35" i="19"/>
  <c r="F34" i="19" s="1"/>
  <c r="F33" i="19" s="1"/>
  <c r="F16" i="19" s="1"/>
  <c r="F15" i="19" s="1"/>
  <c r="H16" i="20"/>
  <c r="H15" i="20" s="1"/>
  <c r="G16" i="20"/>
  <c r="G15" i="20" s="1"/>
  <c r="C37" i="9"/>
  <c r="E28" i="9" l="1"/>
  <c r="C28" i="9"/>
  <c r="D28" i="9"/>
  <c r="D26" i="9" s="1"/>
  <c r="E40" i="9"/>
  <c r="D40" i="9"/>
  <c r="C40" i="9"/>
  <c r="E37" i="9"/>
  <c r="E29" i="9" s="1"/>
  <c r="D37" i="9"/>
  <c r="D29" i="9" s="1"/>
  <c r="C29" i="9"/>
  <c r="E18" i="9"/>
  <c r="D18" i="9"/>
  <c r="C18" i="9"/>
  <c r="E26" i="9" l="1"/>
  <c r="E14" i="9" s="1"/>
  <c r="D14" i="9" l="1"/>
  <c r="C26" i="9" l="1"/>
  <c r="C14" i="9" s="1"/>
</calcChain>
</file>

<file path=xl/sharedStrings.xml><?xml version="1.0" encoding="utf-8"?>
<sst xmlns="http://schemas.openxmlformats.org/spreadsheetml/2006/main" count="7320" uniqueCount="982">
  <si>
    <t>Приложение № 4</t>
  </si>
  <si>
    <t>Совета депутатов</t>
  </si>
  <si>
    <t>"Ленский район"</t>
  </si>
  <si>
    <t>(в руб.)</t>
  </si>
  <si>
    <t>Наименование</t>
  </si>
  <si>
    <t>Сумма на 2026 год</t>
  </si>
  <si>
    <t>Приложение № 3</t>
  </si>
  <si>
    <t>Муниципальные ценные бумаги</t>
  </si>
  <si>
    <t>Прочие источники внутреннего финансирования дефицита</t>
  </si>
  <si>
    <t>погашение задолженности</t>
  </si>
  <si>
    <t>Наименование показателя</t>
  </si>
  <si>
    <t>Источники финансирования дефицита бюджета, всего</t>
  </si>
  <si>
    <t> 1</t>
  </si>
  <si>
    <t xml:space="preserve"> </t>
  </si>
  <si>
    <t> 1.1</t>
  </si>
  <si>
    <t>привлечение основного долга</t>
  </si>
  <si>
    <t> 1.2</t>
  </si>
  <si>
    <t>погашение основного долга</t>
  </si>
  <si>
    <t> 2</t>
  </si>
  <si>
    <t>Бюджетные кредиты, полученные от других бюджетов</t>
  </si>
  <si>
    <t> 2.1</t>
  </si>
  <si>
    <t> 2.2</t>
  </si>
  <si>
    <t> 3.</t>
  </si>
  <si>
    <t>Кредиты, полученные от кредитных организаций</t>
  </si>
  <si>
    <t> 3.1</t>
  </si>
  <si>
    <t> 3.2</t>
  </si>
  <si>
    <t>4.</t>
  </si>
  <si>
    <t>Изменение остатков средств на счетах по учету средств бюджетов</t>
  </si>
  <si>
    <t>4.1</t>
  </si>
  <si>
    <t>увеличение остатков средств бюджета</t>
  </si>
  <si>
    <t>4.2</t>
  </si>
  <si>
    <t>уменьшение остатков средств бюджета</t>
  </si>
  <si>
    <t>5.</t>
  </si>
  <si>
    <t>Иные источники внутреннего финансирования дефицита, в том числе:</t>
  </si>
  <si>
    <t> 5.1</t>
  </si>
  <si>
    <t>Акции и иные формы участия в капитале в муниципальной собственности</t>
  </si>
  <si>
    <t> 5.1.1</t>
  </si>
  <si>
    <t>поступления от продажи акций</t>
  </si>
  <si>
    <t> 5.1.2</t>
  </si>
  <si>
    <t>приобретение акций</t>
  </si>
  <si>
    <t> 5.2</t>
  </si>
  <si>
    <t>Земельные участки, находящиеся в муниципальной собственности</t>
  </si>
  <si>
    <t> 5.2.1</t>
  </si>
  <si>
    <t>поступления от продажи земельных участков</t>
  </si>
  <si>
    <t> 5.2.2</t>
  </si>
  <si>
    <t> приобретение земельных участков</t>
  </si>
  <si>
    <t> 5.3</t>
  </si>
  <si>
    <t>Исполнение муниципальных гарантий</t>
  </si>
  <si>
    <t>5.4</t>
  </si>
  <si>
    <t>Бюджетные кредиты, предоставленные внутри страны в валюте Российской Федерации</t>
  </si>
  <si>
    <t> 5.4.1</t>
  </si>
  <si>
    <t>предоставление бюджетных кредитов</t>
  </si>
  <si>
    <t> 5.4.2</t>
  </si>
  <si>
    <t>погашение (возврат) бюджетных кредитов</t>
  </si>
  <si>
    <t> 5.5</t>
  </si>
  <si>
    <t> 5.5.1</t>
  </si>
  <si>
    <t>Приложение № 2</t>
  </si>
  <si>
    <t>Софинансирование расходных обязательств на организацию отдыха детей в каникулярное время (за счет средств МБ)</t>
  </si>
  <si>
    <t>муниципального района</t>
  </si>
  <si>
    <t>Сумма на 2027 год</t>
  </si>
  <si>
    <t>к  решению Районного</t>
  </si>
  <si>
    <t>к решению Районного</t>
  </si>
  <si>
    <t>Рз</t>
  </si>
  <si>
    <t>Пр</t>
  </si>
  <si>
    <t>ЦСР</t>
  </si>
  <si>
    <t>ВР</t>
  </si>
  <si>
    <t>Всего</t>
  </si>
  <si>
    <t>ОБЩЕГОСУДАРСТВЕННЫЕ ВОПРОСЫ</t>
  </si>
  <si>
    <t>01</t>
  </si>
  <si>
    <t>Функционирование высшего должностного лица субъекта Российской Федерации и муниципального образования</t>
  </si>
  <si>
    <t>02</t>
  </si>
  <si>
    <t>Непрограммные расходы</t>
  </si>
  <si>
    <t>9900000000</t>
  </si>
  <si>
    <t>Руководство и управление в сфере установленных функций органов местного самоуправления</t>
  </si>
  <si>
    <t>9910000000</t>
  </si>
  <si>
    <t>Глава муниципального образования</t>
  </si>
  <si>
    <t>9910011600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</si>
  <si>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</si>
  <si>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100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</si>
  <si>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</si>
  <si>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03</t>
  </si>
  <si>
    <t>Председатель представительного органа муниципального образования</t>
  </si>
  <si>
    <t>9910011710</t>
  </si>
  <si>
    <t>Депутаты представительного органа муниципального образования</t>
  </si>
  <si>
    <t>9910011720</t>
  </si>
  <si>
    <t>Закупка товаров, работ и услуг для обеспечения государственных (муниципальных) нужд</t>
  </si>
  <si>
    <t>200</t>
  </si>
  <si>
    <t>Иные бюджетные ассигнования</t>
  </si>
  <si>
    <t>800</t>
  </si>
  <si>
    <t>Расходы на обеспечение деятельности (оказание услуг) муниципальных учреждений</t>
  </si>
  <si>
    <t>Функционирование Правительства Российской Федерации, высших исполнительных органов субъектов Российской Федерации, местных администраций</t>
  </si>
  <si>
    <t>04</t>
  </si>
  <si>
    <t>Расходы на содержание органов местного самоуправления</t>
  </si>
  <si>
    <t>9910011410</t>
  </si>
  <si>
    <t>Социальное обеспечение и иные выплаты населению</t>
  </si>
  <si>
    <t>300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</si>
  <si>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</si>
  <si>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06</t>
  </si>
  <si>
    <t>9910011740</t>
  </si>
  <si>
    <t>Обеспечение проведения выборов и референдумов</t>
  </si>
  <si>
    <t>07</t>
  </si>
  <si>
    <t>Проведение выборов и референдумов</t>
  </si>
  <si>
    <t>9930000000</t>
  </si>
  <si>
    <t>Проведение выборов и референдумов депутатов</t>
  </si>
  <si>
    <t>9930010010</t>
  </si>
  <si>
    <t>Резервные фонды</t>
  </si>
  <si>
    <t>11</t>
  </si>
  <si>
    <t>Прочие непрограммные расходы</t>
  </si>
  <si>
    <t>9950000000</t>
  </si>
  <si>
    <t>Резервный фонд местной администрации</t>
  </si>
  <si>
    <t>9950071100</t>
  </si>
  <si>
    <t>Другие общегосударственные вопросы</t>
  </si>
  <si>
    <t>13</t>
  </si>
  <si>
    <t>Предоставление субсидий бюджетным, автономным учреждениям и иным некоммерческим организациям</t>
  </si>
  <si>
    <t>600</t>
  </si>
  <si>
    <t>Выполнение других обязательств муниципальных образований</t>
  </si>
  <si>
    <t>9950091019</t>
  </si>
  <si>
    <t>Единовременная выплата к знаку отличия "За заслуги перед Ленским районом"</t>
  </si>
  <si>
    <t>99500Р1012</t>
  </si>
  <si>
    <t>Резервирование средств на обеспечение отдельных мероприятий по решению вопросов местного значения</t>
  </si>
  <si>
    <t>9950091026</t>
  </si>
  <si>
    <t>НАЦИОНАЛЬНАЯ БЕЗОПАСНОСТЬ И ПРАВООХРАНИТЕЛЬНАЯ ДЕЯТЕЛЬНОСТЬ</t>
  </si>
  <si>
    <t xml:space="preserve">Защита населения и территории от чрезвычайных ситуаций природного и техногенного характера, пожарная безопасность
</t>
  </si>
  <si>
    <t>10</t>
  </si>
  <si>
    <t>Расходы по предупреждению и ликвидации последствий чрезвычайных ситуаций и стихийных бедствий природного и техногенного характера</t>
  </si>
  <si>
    <t>9950091003</t>
  </si>
  <si>
    <t>НАЦИОНАЛЬНАЯ ЭКОНОМИКА</t>
  </si>
  <si>
    <t>Общеэкономические вопросы</t>
  </si>
  <si>
    <t>Сельское хозяйство и рыболовство</t>
  </si>
  <si>
    <t>05</t>
  </si>
  <si>
    <t>9910022001</t>
  </si>
  <si>
    <t>Другие вопросы в области национальной экономики</t>
  </si>
  <si>
    <t>12</t>
  </si>
  <si>
    <t>ЖИЛИЩНО-КОММУНАЛЬНОЕ ХОЗЯЙСТВО</t>
  </si>
  <si>
    <t>Благоустройство</t>
  </si>
  <si>
    <t>ОБРАЗОВАНИЕ</t>
  </si>
  <si>
    <t>Дошкольное образование</t>
  </si>
  <si>
    <t>Общее образование</t>
  </si>
  <si>
    <t>Капитальные вложения в объекты государственной (муниципальной) собственности</t>
  </si>
  <si>
    <t>Расходы на капитальное строительство и на обеспечение капитального строительства объектов собственности муниципальных образований , не включенные в муниципальные программы</t>
  </si>
  <si>
    <t>9950091023</t>
  </si>
  <si>
    <t>Профессиональная подготовка, переподготовка и повышение квалификации</t>
  </si>
  <si>
    <t xml:space="preserve">Руководство и управление в сфере установленных функций органов местного самоуправления </t>
  </si>
  <si>
    <t>Другие вопросы в области образования</t>
  </si>
  <si>
    <t>09</t>
  </si>
  <si>
    <t>КУЛЬТУРА,  КИНЕМАТОГРАФИЯ</t>
  </si>
  <si>
    <t>08</t>
  </si>
  <si>
    <t>Другие вопросы в области культуры, кинематографии</t>
  </si>
  <si>
    <t>Расходы в области культурно-досуговой деятельности</t>
  </si>
  <si>
    <t>9950091013</t>
  </si>
  <si>
    <t>СОЦИАЛЬНАЯ ПОЛИТИКА</t>
  </si>
  <si>
    <t>Пенсионное обеспечение</t>
  </si>
  <si>
    <t>Пенсии за выслугу лет лицам, замещавшим муниципальные должности и должности муниципальной службы муниципального образования «Ленский район»</t>
  </si>
  <si>
    <t>99500Р1010</t>
  </si>
  <si>
    <t>Социальное обеспечение населения</t>
  </si>
  <si>
    <t>Расходы в области социального обеспечения населения</t>
  </si>
  <si>
    <t>9950091012</t>
  </si>
  <si>
    <t>Капитальные вложения в объекты 
государственной (муниципальной) собственности</t>
  </si>
  <si>
    <t>400</t>
  </si>
  <si>
    <t>Охрана семьи и детства</t>
  </si>
  <si>
    <t>Другие вопросы в области социальной политики</t>
  </si>
  <si>
    <t>Ежемесячное денежное вознаграждение Почетным гражданам Ленского района</t>
  </si>
  <si>
    <t>99500Р1011</t>
  </si>
  <si>
    <t>ФИЗИЧЕСКАЯ КУЛЬТУРА И СПОРТ</t>
  </si>
  <si>
    <t>Физическая культура</t>
  </si>
  <si>
    <t>Расходы в области спорта и физической культуры</t>
  </si>
  <si>
    <t>9950091014</t>
  </si>
  <si>
    <t>ОБСЛУЖИВАНИЕ ГОСУДАРСТВЕННОГО И МУНИЦИПАЛЬНОГО ДОЛГА</t>
  </si>
  <si>
    <t>00</t>
  </si>
  <si>
    <t>Обслуживание государственного внутреннего и муниципального долга</t>
  </si>
  <si>
    <t>Обслуживание муниципального долга</t>
  </si>
  <si>
    <t>9950091015</t>
  </si>
  <si>
    <t>Обслуживание государственного (муниципального) долга</t>
  </si>
  <si>
    <t>700</t>
  </si>
  <si>
    <t>МЕЖБЮДЖЕТНЫЕ ТРАНСФЕРТЫ ОБЩЕГО ХАРАКТЕРА БЮДЖЕТАМ СУБЪЕКТОВ РОССИЙСКОЙ ФЕДЕРАЦИИ И МУНИЦИПАЛЬНЫХ ОБРАЗОВАНИЙ</t>
  </si>
  <si>
    <t>14</t>
  </si>
  <si>
    <t>Прочие межбюджетные трансферты общего характера</t>
  </si>
  <si>
    <t>Межбюджетные трансферты</t>
  </si>
  <si>
    <t>9960000000</t>
  </si>
  <si>
    <t>Субсидии, передаваемые в государственный бюджет  (отрицательный трансферт)</t>
  </si>
  <si>
    <t>9960088300</t>
  </si>
  <si>
    <t>500</t>
  </si>
  <si>
    <t>Иные  межбюджетные трансферты за счет местного бюджета</t>
  </si>
  <si>
    <t>ВСЕГО</t>
  </si>
  <si>
    <t>Резервные фонды местных администраций</t>
  </si>
  <si>
    <t>Обеспечение качественным жильем и повышение качества жилищно-коммунальных услуг в Ленском районе</t>
  </si>
  <si>
    <t>6100000000</t>
  </si>
  <si>
    <t xml:space="preserve">Ведомственный проект «Градостроительная деятельность, развитие и освоение территорий Ленского района» </t>
  </si>
  <si>
    <t>6130000000</t>
  </si>
  <si>
    <t>Развитие жилищного фонда муниципального района "Ленский район"</t>
  </si>
  <si>
    <t>Ведомственный проект " Формирование муниципального жилищного фонда для отдельных категорий граждан"</t>
  </si>
  <si>
    <t>Управление муниципальной собственностью МР "Ленский район" РС (Я)</t>
  </si>
  <si>
    <t>7300000000</t>
  </si>
  <si>
    <t>Ведомственные проекты</t>
  </si>
  <si>
    <t>7330000000</t>
  </si>
  <si>
    <t>Ведомственный проект "Управление недвижимостью"</t>
  </si>
  <si>
    <t>Ведомственный проект "Управление земельными ресурсами"</t>
  </si>
  <si>
    <t>Комплексы процессных мероприятий</t>
  </si>
  <si>
    <t>7340000000</t>
  </si>
  <si>
    <t>Развитие сельского хозяйства и регулирование рынков сельскохозяйственной продукции, сырья и продовольствия Ленского района Республики Саха (Якутия)</t>
  </si>
  <si>
    <t>6700000000</t>
  </si>
  <si>
    <t>Ведомственный проект «Развитие отраслей агропромышленного комплекса Ленского района»</t>
  </si>
  <si>
    <t>6730000000</t>
  </si>
  <si>
    <t>6740000000</t>
  </si>
  <si>
    <t>Транспорт</t>
  </si>
  <si>
    <t>Развитие транспортного комплекса муниципального района  «Ленский район»</t>
  </si>
  <si>
    <t>6000000000</t>
  </si>
  <si>
    <t>Ведомственный проект «Развитие маршрутной сети и инфраструктуры пассажирского транспорта»</t>
  </si>
  <si>
    <t>6030000000</t>
  </si>
  <si>
    <t>Дорожное хозяйство (дорожные фонды)</t>
  </si>
  <si>
    <t>Развитие транспортного комплекса муниципального образования  «Ленский район»</t>
  </si>
  <si>
    <t>Ведомственный проект «Дорожное хозяйство</t>
  </si>
  <si>
    <t>Развитие  предпринимательства  Ленского района</t>
  </si>
  <si>
    <t>6800000000</t>
  </si>
  <si>
    <t>Ведомственный проект «Создание благоприятных условий для развития предпринимательства»</t>
  </si>
  <si>
    <t>6830000000</t>
  </si>
  <si>
    <t>6840000000</t>
  </si>
  <si>
    <t>ОХРАНА ОКРУЖАЮЩЕЙ СРЕДЫ</t>
  </si>
  <si>
    <t>Охрана объектов растительного и животного мира и среды их обитания</t>
  </si>
  <si>
    <t>Охрана окружающей среды  и природных ресурсов в  Ленском  районе</t>
  </si>
  <si>
    <t>Ведомственный проект "Сохранение качества окружающей среды и улучшение экологической ситуации в районе"</t>
  </si>
  <si>
    <t xml:space="preserve">Развитие образования в Ленском районе </t>
  </si>
  <si>
    <t>5800000000</t>
  </si>
  <si>
    <t>5840000000</t>
  </si>
  <si>
    <t>5810000000</t>
  </si>
  <si>
    <t>Управление муниципальной собственностью МО "Ленский район" РС (Я)</t>
  </si>
  <si>
    <t>Дополнительное образование детей</t>
  </si>
  <si>
    <t xml:space="preserve">Развитие культуры Ленского района </t>
  </si>
  <si>
    <t>5000000000</t>
  </si>
  <si>
    <t>Ведомственный проект "Воспитание и дополнительное образование"</t>
  </si>
  <si>
    <t>5030000000</t>
  </si>
  <si>
    <t>'Комплексы процессных мероприятий</t>
  </si>
  <si>
    <t>5040000000</t>
  </si>
  <si>
    <t>Реализация молодежной политики, патриотического воспитания граждан и развитие гражданского общества  в Ленском районе</t>
  </si>
  <si>
    <t>5200000000</t>
  </si>
  <si>
    <t>5240000000</t>
  </si>
  <si>
    <t>Развитие физической культуры и спорта в Ленском районе</t>
  </si>
  <si>
    <t>5700000000</t>
  </si>
  <si>
    <t>5740000000</t>
  </si>
  <si>
    <t xml:space="preserve">Молодежная политика </t>
  </si>
  <si>
    <t>5230000000</t>
  </si>
  <si>
    <t>Ведомственный проект «Создание условий для развития потенциала подрастающего поколения, молодежи»</t>
  </si>
  <si>
    <t>Ведомственный проект «Воспитание патриотизма у граждан – национальная идея государства»</t>
  </si>
  <si>
    <t>Ведомственный проект  «Мотивирование населения на ведение трезвого здорового образа жизни»</t>
  </si>
  <si>
    <t>5830000000</t>
  </si>
  <si>
    <t>Ведомственный проект «Развитие системы поддержки талантливых детей»</t>
  </si>
  <si>
    <t>Ведомственный проект «Организация и обеспечение отдыха и оздоровления детей»</t>
  </si>
  <si>
    <t>Ведомственный проект «Развитие педагогического потенциала»</t>
  </si>
  <si>
    <t>Ведомственный проект «Поощрение лучших педагогических работников»</t>
  </si>
  <si>
    <t>КУЛЬТУРА, КИНЕМАТОГРАФИЯ</t>
  </si>
  <si>
    <t>Культура</t>
  </si>
  <si>
    <t>Региональные проекты, входящие в национальные проекты</t>
  </si>
  <si>
    <t>5010000000</t>
  </si>
  <si>
    <t>Ведомственный проект «Обеспечение прав граждан на участие в культурной жизни»</t>
  </si>
  <si>
    <t>Ведомственный проект "Создание условий для сохранения и развития культуры в поселениях, посредством внедрения новых технологий и строительства современных зданий"</t>
  </si>
  <si>
    <t>Ведомственный проект "Сохранение культурного и исторического наследия, расширение доступа населения к культурным ценностям и информации"</t>
  </si>
  <si>
    <t>Комплексное развитие сельских территорий</t>
  </si>
  <si>
    <t>6500000000</t>
  </si>
  <si>
    <t>6530000000</t>
  </si>
  <si>
    <t>Здравоохранение</t>
  </si>
  <si>
    <t>Другие вопросы в области здравоохранения</t>
  </si>
  <si>
    <t xml:space="preserve">Создание условий для оказания медицинской помощи населению и охраны здоровья граждан Ленского района </t>
  </si>
  <si>
    <t>5600000000</t>
  </si>
  <si>
    <t>Ведомственный проект "Создание условий для сохранения и укрепления здоровья человека "</t>
  </si>
  <si>
    <t>5630000000</t>
  </si>
  <si>
    <t>Социальная поддержка граждан Ленского района</t>
  </si>
  <si>
    <t>5500000000</t>
  </si>
  <si>
    <t>5540000000</t>
  </si>
  <si>
    <t>Ведомственный проект «Содействие развитию гражданского общества»</t>
  </si>
  <si>
    <t xml:space="preserve">Ведомственные проекты
« Обеспечение граждан доступным и комфортным жильем» 
</t>
  </si>
  <si>
    <t>6140000000</t>
  </si>
  <si>
    <t>Комплекс процессных мероприятий</t>
  </si>
  <si>
    <t>Ведомственный проект  «Семейная политика»</t>
  </si>
  <si>
    <t>Ведомственный проект «Реализация мер по социальной поддержке и по обеспечению безопасных условий труда»</t>
  </si>
  <si>
    <t>5530000000</t>
  </si>
  <si>
    <t xml:space="preserve">Профилактика правонарушений в Ленском районе </t>
  </si>
  <si>
    <t>5400000000</t>
  </si>
  <si>
    <t>5430000000</t>
  </si>
  <si>
    <t>Ведомственный проект «Спорт доступный каждому»</t>
  </si>
  <si>
    <t>5730000000</t>
  </si>
  <si>
    <t>Спорт высших достижений</t>
  </si>
  <si>
    <t>Приложение № 6</t>
  </si>
  <si>
    <t>Вед</t>
  </si>
  <si>
    <t>Администрация муниципального района"Ленский район" Республики Саха (Якутия)</t>
  </si>
  <si>
    <t>Подготовка документов территориального планирования муниципальных образований</t>
  </si>
  <si>
    <t>Разработка проектов развития общественной инфраструктуры в целях развития и освоения территорий</t>
  </si>
  <si>
    <t>Строительство 37-квартирного жилого дома в г.Ленске Ленского района</t>
  </si>
  <si>
    <t>61300П4022</t>
  </si>
  <si>
    <t>Формирование муниципальной собственности на объекты капитального строительства</t>
  </si>
  <si>
    <t>7330010001</t>
  </si>
  <si>
    <t xml:space="preserve">Учет и мониторинг муниципальной собственности </t>
  </si>
  <si>
    <t>7330010002</t>
  </si>
  <si>
    <t>Оценка имущества для принятия управленческих решений</t>
  </si>
  <si>
    <t>7330010003</t>
  </si>
  <si>
    <t>Страхование объектов муниципальной собственности</t>
  </si>
  <si>
    <t>7330010004</t>
  </si>
  <si>
    <t>Снос объектов, непригодных для дальнейшей эксплуатации</t>
  </si>
  <si>
    <t>7330010005</t>
  </si>
  <si>
    <t>Содержание муниципального жилищного фонда</t>
  </si>
  <si>
    <t>7330010006</t>
  </si>
  <si>
    <t>Содержание, текущий и капитальный ремонт нежилых помещений</t>
  </si>
  <si>
    <t>7330010007</t>
  </si>
  <si>
    <t>Оценка земельных участков</t>
  </si>
  <si>
    <t>7330010021</t>
  </si>
  <si>
    <t>Организация учета использования земель</t>
  </si>
  <si>
    <t>7330010022</t>
  </si>
  <si>
    <t>Проведение комплексных кадастровых работ на территориях населенных пунктов</t>
  </si>
  <si>
    <t>7330010024</t>
  </si>
  <si>
    <t>7340022001</t>
  </si>
  <si>
    <t>Развитие растиеневодства</t>
  </si>
  <si>
    <t>6730010010</t>
  </si>
  <si>
    <t>Поддержка табунного коневодства</t>
  </si>
  <si>
    <t>Поддержка скотоводства</t>
  </si>
  <si>
    <t>Развитие скороспелых отраслей животноводства и пчеловодства</t>
  </si>
  <si>
    <t>Софинансирование реализации мероприятий муниципальных программ (подпрограмм) развития кормопроизводства</t>
  </si>
  <si>
    <t>67300S2690</t>
  </si>
  <si>
    <t>Руководство и управление в сфере установленных функций</t>
  </si>
  <si>
    <t>Развитие транспортного комплекса муниципального района «Ленский район»</t>
  </si>
  <si>
    <t>Организация пассажирских перевозок внутри муниципального образования водным транспортом</t>
  </si>
  <si>
    <t>6030010060</t>
  </si>
  <si>
    <t>Обеспечение транспортной доступности на социально значимых внутриулусных авиалиниях</t>
  </si>
  <si>
    <t>603001000С</t>
  </si>
  <si>
    <t>Содержание, текущий и капитальный ремонт автомобильных дорог общего пользования местного значения</t>
  </si>
  <si>
    <t xml:space="preserve">6030010030 </t>
  </si>
  <si>
    <t>Субсидии на оказание поддержки субъектов малого предпринимательства</t>
  </si>
  <si>
    <t>6830010001</t>
  </si>
  <si>
    <t>Предоставление грантов начинающим субъектам малого предпринимательства</t>
  </si>
  <si>
    <t>683001000Г</t>
  </si>
  <si>
    <t>Поддержка бизнес-инкубаторов</t>
  </si>
  <si>
    <t>6830010010</t>
  </si>
  <si>
    <t>Субсидирование части расходов субъектов малого и среднего предпринимательства, занятых производством местной продукции</t>
  </si>
  <si>
    <t>6830010020</t>
  </si>
  <si>
    <t>Мероприятия, направленные на развитие малого и среднего предпринимательства (конференции, семинары, круглые столы, совещания и др.)</t>
  </si>
  <si>
    <t>6830010040</t>
  </si>
  <si>
    <t>6840022001</t>
  </si>
  <si>
    <t>Организация мероприятий по охране окружающей среды</t>
  </si>
  <si>
    <t>Обеспечение функционирования особо охраняемых природных территорий в муниципальных образованиях</t>
  </si>
  <si>
    <t>Изготовление и выпуск рекламно-информационных материалов: буклеты, плакаты, баннеры</t>
  </si>
  <si>
    <t>Организация и проведение акций и конкурсов</t>
  </si>
  <si>
    <t>Расходы на обеспечение деятельности (оказание услуг) муниципальных дошкольных учреждений</t>
  </si>
  <si>
    <t>Обеспечение деятельности советников директора по воспитанию и взаимодействию с детскими общественными объединениями в образовательных организациях</t>
  </si>
  <si>
    <t>581Ю651790</t>
  </si>
  <si>
    <t>Реализация мероприятий по модернизации школьных систем образования</t>
  </si>
  <si>
    <t>581Ю457500</t>
  </si>
  <si>
    <t>Расходы на обеспечение деятельности (оказание услуг) муниципальных общеобразовательных учреждений</t>
  </si>
  <si>
    <t>Обеспечение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</si>
  <si>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58403L3040</t>
  </si>
  <si>
    <t>Модернизация муниципальных детских школ искусств по видам искусств</t>
  </si>
  <si>
    <t>Расходы на обеспечение деятельности (оказание услуг) муниципальных учреждений (образовательные учреждения в сфере культуры и искусства)</t>
  </si>
  <si>
    <t>5040022004</t>
  </si>
  <si>
    <t>Расходы на обеспечение деятельности (оказание услуг) муниципальных учреждений дополнительного образования</t>
  </si>
  <si>
    <t>5840022003</t>
  </si>
  <si>
    <t>Расходы на обеспечение деятельности (оказание услуг) муниципальных учреждений (библиотеки)</t>
  </si>
  <si>
    <t>5040022001</t>
  </si>
  <si>
    <t>Расходы на обеспечение деятельности (оказание услуг) муниципальных управлений культур</t>
  </si>
  <si>
    <t>5040022005</t>
  </si>
  <si>
    <t>Расходы на обеспечение деятельности (оказание услуг) муниципальных управлений образования</t>
  </si>
  <si>
    <t>5840022000</t>
  </si>
  <si>
    <t xml:space="preserve">Организация мероприятий в области молодежной политики </t>
  </si>
  <si>
    <t>Создание телевизионных и радиовещательных передач, рубрик в средствах массовой информации и печатной, кино- и видеопродукции по направлениям  молодежной политики</t>
  </si>
  <si>
    <t>Организация профориентационной работы среди молодежи и дальнейшее трудоустройство</t>
  </si>
  <si>
    <t>Поддержка проектов молодых талантов</t>
  </si>
  <si>
    <t>Реализации социально-психологических мероприятий по предупреждению асоциальных явлений в молодежной среде</t>
  </si>
  <si>
    <t>Мероприятия патриотической направленности</t>
  </si>
  <si>
    <t>5230010003</t>
  </si>
  <si>
    <t>Формирование здорового образа жизни</t>
  </si>
  <si>
    <t>Развитие системы поддержки талантливых детей</t>
  </si>
  <si>
    <t>Организация и обеспечение отдыха детей и их оздоровления - Детская оздоровительная база "Алмаз"</t>
  </si>
  <si>
    <t>5830010042</t>
  </si>
  <si>
    <t>Развитие педагогического потенциала</t>
  </si>
  <si>
    <t>5830010060</t>
  </si>
  <si>
    <t>Поощрение лучших педагогических работников</t>
  </si>
  <si>
    <t>5830010130</t>
  </si>
  <si>
    <t>58400S2010</t>
  </si>
  <si>
    <t>Культурно-массовые и информационно-просветительские мероприятия</t>
  </si>
  <si>
    <t>5030010000</t>
  </si>
  <si>
    <t>Развитие и гармонизация межнациональных и межконфессиональных отношений</t>
  </si>
  <si>
    <t>5030010090</t>
  </si>
  <si>
    <t>Строительство объекта "Дом культуры в селе Беченча"</t>
  </si>
  <si>
    <t>50300П4012</t>
  </si>
  <si>
    <t>Строительство объекта "Культурно-спортивный комплекс в селе Южная Нюя"</t>
  </si>
  <si>
    <t>50300П4013</t>
  </si>
  <si>
    <t>Техническое оснащение муниципальных музее</t>
  </si>
  <si>
    <t>5030010060</t>
  </si>
  <si>
    <t>Расходы на обеспечение деятельности (оказание услуг) муниципальных учреждений (музеи)</t>
  </si>
  <si>
    <t>5040022002</t>
  </si>
  <si>
    <t>Создание условий для оказания медицинской помощи населению на территории муниципального образования</t>
  </si>
  <si>
    <t>5630010020</t>
  </si>
  <si>
    <t>Иные социальные выплаты отдельным категориям граждан по муниципальным правовым актам муниципальных образований</t>
  </si>
  <si>
    <t xml:space="preserve">Организация мероприятий в области развития гражданского общества </t>
  </si>
  <si>
    <t>Субсидии из местного бюджета на поддержку социально ориентированным некоммерческим организациям</t>
  </si>
  <si>
    <t>Поддержка на конкурсной основе территориальных общественных самоуправлений (за счет средств МБ)</t>
  </si>
  <si>
    <t>52300S5120</t>
  </si>
  <si>
    <t>Обеспечение жильем работников муниципальной бюджетной сферы</t>
  </si>
  <si>
    <t>6130010011</t>
  </si>
  <si>
    <t>Предоставление социальных выплат работникам бюджетной сферы на повышение качества жилищно-бытовых услуг</t>
  </si>
  <si>
    <t>6140010030</t>
  </si>
  <si>
    <t>Приобретение жилых помещений</t>
  </si>
  <si>
    <t>6130010100</t>
  </si>
  <si>
    <t>Частичная компенсация затрат по аренде жилых помещений для работников бюджетной сферы</t>
  </si>
  <si>
    <t xml:space="preserve">Популяризация семейных ценностей и реализация мероприятий в области семейной и демографической политики по улучшению положения семей, детей и женщин, повышению ответственного родительства </t>
  </si>
  <si>
    <t>Организация жизнеустройства детей сирот, детей, оставшихся без попечения родителей, недееспособных граждан</t>
  </si>
  <si>
    <t>Реализация мероприятий по обеспечению жильем молодых семей</t>
  </si>
  <si>
    <t>61300L4970</t>
  </si>
  <si>
    <t>Организация и проведение профилактических мероприятий</t>
  </si>
  <si>
    <t>Информационное обеспечение профилактических мероприятий</t>
  </si>
  <si>
    <t>Организация профилактических мероприятий по пропаганде безопасности дорожного движения</t>
  </si>
  <si>
    <t>Совершенствование системы управления охраной труда. Информационное обеспечение и пропаганда охраны труда. Создание мотивации к безопасному труду, формирование культуры охраны труда</t>
  </si>
  <si>
    <t>701</t>
  </si>
  <si>
    <t>Единовременная выплата врачам, прибывшим для работы в ГБУ РС(Я) "Ленская ЦРБ"</t>
  </si>
  <si>
    <t>5630010030</t>
  </si>
  <si>
    <t>Организация и проведение физкультурно-оздоровительных и спортивно-массовых мероприятий</t>
  </si>
  <si>
    <t>Подготовка и участие в республиканских, российских и международных соревнованиях</t>
  </si>
  <si>
    <t>Развитие адаптивной физической культуры спорта</t>
  </si>
  <si>
    <t>к проекту решенияРайонного</t>
  </si>
  <si>
    <t>Ведомственные проекты "Сохранение культурного и исторического наследия, расширение доступа населения к культурным ценностям и информации"</t>
  </si>
  <si>
    <t>Профилактика правонарушений в Ленском районе</t>
  </si>
  <si>
    <t>Ведомственный проект «Градостроительная деятельность, развитие и освоение территорий Ленского района»</t>
  </si>
  <si>
    <t>Ведомственный проект «Обеспечение граждан доступным и комфортным жильем»</t>
  </si>
  <si>
    <t>Охрана окружающей среды и природных ресурсов в Ленском районе</t>
  </si>
  <si>
    <t xml:space="preserve">Ведомственный проект «Управление недвижимостью»
</t>
  </si>
  <si>
    <t>Ведомственный проект «Управление земельными ресурсами»</t>
  </si>
  <si>
    <t>3.1.</t>
  </si>
  <si>
    <t>3.2.</t>
  </si>
  <si>
    <t>Государственная поддержка отрасли культуры (Оснащение образовательных учреждений в сфере культуры (детские школы искусств по видам искусств и училищ) музыкальными инструментами, оборудованием и иными материалами)</t>
  </si>
  <si>
    <t>501Я555191</t>
  </si>
  <si>
    <t>Управление муниципальной собственностью МР"Ленский район" РС (Я)</t>
  </si>
  <si>
    <t>9950011050</t>
  </si>
  <si>
    <t>Материальная помощь участникам, членам семьи участников СВО</t>
  </si>
  <si>
    <t>5430010020</t>
  </si>
  <si>
    <t>5840011600</t>
  </si>
  <si>
    <t>Связь и информатика</t>
  </si>
  <si>
    <t>(в рублях)</t>
  </si>
  <si>
    <t>Виды муниципальных заимствований</t>
  </si>
  <si>
    <t>Сумма</t>
  </si>
  <si>
    <t>Предельный срок погашения</t>
  </si>
  <si>
    <t>Привлечение средств</t>
  </si>
  <si>
    <t>Погашение основной суммы долга</t>
  </si>
  <si>
    <t>Бюджетные кредиты от других бюджетов бюджетной системы Российской Федерации</t>
  </si>
  <si>
    <t>до 5 лет</t>
  </si>
  <si>
    <t>Кредиты кредитных организаций</t>
  </si>
  <si>
    <t>Обязательства</t>
  </si>
  <si>
    <t>Муниципальный внутренний долг, всего</t>
  </si>
  <si>
    <t>в том числе</t>
  </si>
  <si>
    <t>Бюджетные кредиты, полученные от других бюджетов бюджетной системы</t>
  </si>
  <si>
    <t>Муниципальные гарантии</t>
  </si>
  <si>
    <t>Иные долговые обязательства</t>
  </si>
  <si>
    <t xml:space="preserve">Расчет верхнего предела муниципального внутреннего долга муниципального района "Ленский район"
</t>
  </si>
  <si>
    <t>Оценка на 01.01.2026 г.</t>
  </si>
  <si>
    <t>На 01.01.2027 г.</t>
  </si>
  <si>
    <t>На 01.01.2028 г.</t>
  </si>
  <si>
    <t>Приложение № 1</t>
  </si>
  <si>
    <t>Приложение № 5</t>
  </si>
  <si>
    <t>к   решению Районного</t>
  </si>
  <si>
    <t>КБК</t>
  </si>
  <si>
    <t>182 1 01 02000 01 0000 110</t>
  </si>
  <si>
    <t>Налог на доходы физических лиц</t>
  </si>
  <si>
    <t>182 1 01 02210 01 1000 110</t>
  </si>
  <si>
    <t>182 1 03 00000 00 0000 000</t>
  </si>
  <si>
    <t>НАЛОГИ НА ТОВАРЫ (РАБОТЫ, УСЛУГИ), РЕАЛИЗУЕМЫЕ НА ТЕРРИТОРИИ РОССИЙСКОЙ ФЕДЕРАЦИИ</t>
  </si>
  <si>
    <t xml:space="preserve">182 1 03 02231 01 0000 110
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</si>
  <si>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</si>
  <si>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182 1 03 02241 01 0000 110
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</si>
  <si>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</si>
  <si>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182 1 03 02251 01 0000 110
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</si>
  <si>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остановленных дифференцированных нормативов отчислений в местные бюджеты (по нормативам, остановленным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</si>
  <si>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182 1 03 02261 01 0000 110
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</si>
  <si>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</si>
  <si>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182 1 05 00000 00 0000 000</t>
  </si>
  <si>
    <t>НАЛОГИ НА СОВОКУПНЫЙ ДОХОД</t>
  </si>
  <si>
    <t>182 1 05 01000 00 0000 110</t>
  </si>
  <si>
    <t>Налог, взимаемый в связи с применением упрощенной системы налогообложения</t>
  </si>
  <si>
    <t>182 1 05 01011 01 0000 110</t>
  </si>
  <si>
    <t xml:space="preserve">Налог, взимаемый с налогоплательщиков, выбравших в качестве объекта налогообложения доходы
</t>
  </si>
  <si>
    <t>182 1 05 01021 01 0000 110</t>
  </si>
  <si>
    <t xml:space="preserve"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
</t>
  </si>
  <si>
    <t>182 1 05 03010 01 0000 110</t>
  </si>
  <si>
    <t xml:space="preserve">Единый сельскохозяйственный налог
</t>
  </si>
  <si>
    <t xml:space="preserve">182 1 05 04020 02 0000 110
</t>
  </si>
  <si>
    <t xml:space="preserve">Налог, взимаемый в связи с применением патентной системы налогообложения, зачисляемый в бюджеты муниципальных районов 
</t>
  </si>
  <si>
    <t>182 1 06 00000 00 0000 000</t>
  </si>
  <si>
    <t>НАЛОГИ НА ИМУЩЕСТВО</t>
  </si>
  <si>
    <t>182 1 06 06033 05 0000 110</t>
  </si>
  <si>
    <t xml:space="preserve">Земельный налог с организаций, обладающих земельным участком, расположенным в границах межселенных территорий
</t>
  </si>
  <si>
    <t>182 1 06 06043 05 0000 110</t>
  </si>
  <si>
    <t xml:space="preserve">Земельный налог с физических лиц, обладающих земельным участком, расположенным в границах межселенных территорий
</t>
  </si>
  <si>
    <t>182 1 07 00000 00 0000 000</t>
  </si>
  <si>
    <t>НАЛОГИ, СБОРЫ И РЕГУЛЯРНЫЕ ПЛАТЕЖИ ЗА ПОЛЬЗОВАНИЕ ПРИРОДНЫМИ РЕСУРСАМИ</t>
  </si>
  <si>
    <t>182 1 07 01020 01 0000 110</t>
  </si>
  <si>
    <t xml:space="preserve">Налог на добычу общераспространенных полезных ископаемых
</t>
  </si>
  <si>
    <t>000 1 08 0000000 0000 000</t>
  </si>
  <si>
    <t>ГОСУДАРСТВЕННАЯ ПОШЛИНА</t>
  </si>
  <si>
    <t>182 1 08 03010 01 0000 110</t>
  </si>
  <si>
    <t xml:space="preserve">Государственная пошлина по делам, рассматриваемым в судах общей юрисдикции, мировыми судьями (за исключением Верховного Суда Российской Федерации)
</t>
  </si>
  <si>
    <t>701 1 08 07150 01 0000 110</t>
  </si>
  <si>
    <t xml:space="preserve">Государственная пошлина за выдачу разрешения на установку рекламной конструкции
</t>
  </si>
  <si>
    <t>000 1 11 0000000 0000 000</t>
  </si>
  <si>
    <t xml:space="preserve">ДОХОДЫ ОТ ИСПОЛЬЗОВАНИЯ ИМУЩЕСТВА, НАХОДЯЩЕГОСЯ В ГОСУДАРСТВЕННОЙ И МУНИЦИПАЛЬНОЙ СОБСТВЕННОСТИ
</t>
  </si>
  <si>
    <t>701 1 11 01050 05 0000 120</t>
  </si>
  <si>
    <t xml:space="preserve"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муниципальным районам
</t>
  </si>
  <si>
    <t>701 1 11 03050 05 0000 120</t>
  </si>
  <si>
    <t>Проценты, полученные от предоставления бюджетных кредитов внутри страны за счет средств бюджетов муниципальных районов</t>
  </si>
  <si>
    <t>000 1 11 05000 00 0000 120</t>
  </si>
  <si>
    <t xml:space="preserve"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
</t>
  </si>
  <si>
    <t>701 1 11 05013 05 0000 120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</si>
  <si>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</si>
  <si>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000 1 11 05013 13 0000 120</t>
  </si>
  <si>
    <t xml:space="preserve"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
</t>
  </si>
  <si>
    <t>701 1 11 05025 05 0000 120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</si>
  <si>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
</t>
  </si>
  <si>
    <t>701 1 11 05035 05 0000 120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</si>
  <si>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</si>
  <si>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701 1 11 05075 05 0000 120</t>
  </si>
  <si>
    <t xml:space="preserve">Доходы от сдачи в аренду имущества, составляющего казну муниципальных районов (за исключением земельных участков)
</t>
  </si>
  <si>
    <t>701 1 11 09045 05 0000 120</t>
  </si>
  <si>
    <t>000 112 0000000 0000 000</t>
  </si>
  <si>
    <t>ПЛАТЕЖИ ПРИ ПОЛЬЗОВАНИИ ПРИРОДНЫМИ РЕСУРСАМИ</t>
  </si>
  <si>
    <t>048 1 12 01010 01 6000 120</t>
  </si>
  <si>
    <t xml:space="preserve">Плата за выбросы загрязняющих веществ в атмосферный воздух стационарными объектами 
</t>
  </si>
  <si>
    <t>048 1 12 01030 01 6000 120</t>
  </si>
  <si>
    <t xml:space="preserve">Плата за сбросы загрязняющих веществ в водные объекты
</t>
  </si>
  <si>
    <t>048 1 12 01041 01 6000 120</t>
  </si>
  <si>
    <t>Плата за размещение отходов производства</t>
  </si>
  <si>
    <t>048 1 12 01042 01 6000 120</t>
  </si>
  <si>
    <t>Плата за размещение твердых коммунальных отходов</t>
  </si>
  <si>
    <t>048 1 12 01070 01 6000 120</t>
  </si>
  <si>
    <t>Плата за выбросы загрязняющих веществ, образующихся при сжигании на факельных установках и (или) рассеивании попутного нефтяного газа</t>
  </si>
  <si>
    <t>000 113 00000 00 0000 000</t>
  </si>
  <si>
    <t>ПРОЧИЕ ДОХОДЫ ОТ ОКАЗАНИЯ ПЛАТНЫХ УСЛУГ (РАБОТ) ПОЛУЧАТЕЛЯМИ СРЕДСТВ БЮДЖЕТОВ МУНИЦИПАЛЬНЫХ РАЙОНОВ</t>
  </si>
  <si>
    <t>701 1 13 01000 00 0000 130</t>
  </si>
  <si>
    <t xml:space="preserve">Доходы от оказания платных услуг (работ)
</t>
  </si>
  <si>
    <t>701 1 13 01995 05 0012 130</t>
  </si>
  <si>
    <t>Прочие доходы от оказания платных услуг (работ) получателями средств бюджетов муниципальных районов (Структурное подразделение  детский сад МКДОУ "Сардаана" с.Беченча  СОШ Беченча)</t>
  </si>
  <si>
    <t>701 1 13 01995 05 0014 130</t>
  </si>
  <si>
    <t>Прочие доходы от оказания платных услуг (работ) получателями средств бюджетов муниципальных районов (Структурное подразделение детский сад "Ёлочка" СОШ с.Толон)</t>
  </si>
  <si>
    <t>701 1 13 01995 05 0016 130</t>
  </si>
  <si>
    <t>Прочие доходы от оказания платных услуг (работ) получателями средств бюджетов муниципальных районов  (Дошкольная группа ООШ ООШ с.Дорожный)</t>
  </si>
  <si>
    <t>701 1 13 01995 05 0017 130</t>
  </si>
  <si>
    <t>Прочие доходы от оказания платных услуг (работ) получателями средств бюджетов муниципальных районов (МКДОУ "Золотой ключик")</t>
  </si>
  <si>
    <t>701 1 13 01995 05 0018 130</t>
  </si>
  <si>
    <t>Прочие доходы от оказания платных услуг (работ) получателями средств бюджетов муниципальных районов  (ДОБ "АЛМАЗ")</t>
  </si>
  <si>
    <t>701 1 13 01995 05 0021 130</t>
  </si>
  <si>
    <t>Прочие доходы от оказания платных услуг (работ) получателями средств бюджетов муниципальных районов  (Дошкольная группа МКОУ СОШ с.Турукта)</t>
  </si>
  <si>
    <t>701 1 13 01995 05 0022 130</t>
  </si>
  <si>
    <t>Прочие доходы от оказания платных услуг (работ) получателями средств бюджетов муниципальных районов  (ДС на базе филиала НШ с.Батамай МКОУ ООШ с.Мурья)</t>
  </si>
  <si>
    <t>701 1 13 01995 05 0034 130</t>
  </si>
  <si>
    <t>Прочие доходы от оказания платных услуг (работ) получателями средств бюджетов муниципальных районов( МКДОУ "Белочка")</t>
  </si>
  <si>
    <t>701 1 13 01995 05 0035 130</t>
  </si>
  <si>
    <t>Прочие доходы от оказания платных услуг (работ) получателями средств бюджетов муниципальных районов (Структурное подразделение "Детский сад "Туллукчаан" МКОУ СОШ с.Натора)</t>
  </si>
  <si>
    <t>701 1 13 01995 05 0036 130</t>
  </si>
  <si>
    <t>Прочие доходы от оказания платных услуг (работ) получателями средств бюджетов муниципальных районов  (структурное подразделение детский сад "Сардаана" МКОУ СОШ с.Чамча)</t>
  </si>
  <si>
    <t>701 1 13 01995 05 0037 130</t>
  </si>
  <si>
    <t>Прочие доходы от оказания платных услуг (работ) получателями средств бюджетов муниципальных районов (Структурное подразделение детский сад "Кэнчээри" МКОУ "Орто-Нахаринская СОШ")</t>
  </si>
  <si>
    <t>701 1 13 01995 05 0039 130</t>
  </si>
  <si>
    <t>Прочие доходы от оказания платных услуг (работ) получателями средств бюджетов муниципальных районов (МКО ДО «ДШИ г. Ленска»)</t>
  </si>
  <si>
    <t>701 1 13 01995 05 0040 130</t>
  </si>
  <si>
    <t>Прочие доходы от оказания платных услуг (работ) получателями средств бюджетов муниципальных районов ( МКДОУ "Звездочка")</t>
  </si>
  <si>
    <t>701 1 13 01995 05 0042 130</t>
  </si>
  <si>
    <t>Прочие доходы от оказания платных услуг (работ) получателями средств бюджетов муниципальных районов (МКДОУ ЦРР "Сказка")</t>
  </si>
  <si>
    <t>701 1 13 01995 05 0044 130</t>
  </si>
  <si>
    <t>Прочие доходы от оказания платных услуг (работ) получателями средств бюджетов муниципальных районов (МКОО ДО "ЦДО "Сэргэ")</t>
  </si>
  <si>
    <t>701 1 13 01995 05 0051 130</t>
  </si>
  <si>
    <t>Прочие доходы от оказания платных услуг (работ) получателями средств бюджетов муниципальных районов (МКДОУ "Искорка")</t>
  </si>
  <si>
    <t>701 1 13 01995 05 0053 130</t>
  </si>
  <si>
    <t>Прочие доходы от оказания платных услуг (работ) получателями средств бюджетов муниципальных районов (МКДОУ детский сад "Теремок" г.Ленск "ЛР")</t>
  </si>
  <si>
    <t>701 1 13 01995 05 0055 130</t>
  </si>
  <si>
    <t>Прочие доходы от оказания платных услуг (работ) получателями средств бюджетов муниципальных районов ( МКДОУ детский сад "Чебурашка")</t>
  </si>
  <si>
    <t>701 1 13 01995 05 0056 130</t>
  </si>
  <si>
    <t>Прочие доходы от оказания платных услуг (работ) получателями средств бюджетов муниципальных районов (МКДОУ ЦРР-д/с "Колокольчик" п.Витим )</t>
  </si>
  <si>
    <t>701 1 13 01995 05 0057 130</t>
  </si>
  <si>
    <t>Прочие доходы от оказания платных услуг (работ) получателями средств бюджетов муниципальных районов (МКДОУ Детский сад "Светлячок" п.Пеледуй)</t>
  </si>
  <si>
    <t>701 1 13 01995 05 0058 130</t>
  </si>
  <si>
    <t>Прочие доходы от оказания платных услуг (работ) получателями средств бюджетов муниципальных районов СП "детский сад "Василёк" МКОУ  СОШ с.Нюя"</t>
  </si>
  <si>
    <t>701 1 13 01995 05 0059 130</t>
  </si>
  <si>
    <t>Прочие доходы от оказания платных услуг (работ) получателями средств бюджетов муниципальных районов (МКДОУ  Детский сад "Солнышко")</t>
  </si>
  <si>
    <t>701 1 13 01995 05 0060 130</t>
  </si>
  <si>
    <t>Прочие доходы от оказания платных услуг (работ) получателями средств бюджетов муниципальных районов (МКДОУ  "ЦРР-д/с "Сардаана")</t>
  </si>
  <si>
    <t>000 1 14 00000 00 0000 000</t>
  </si>
  <si>
    <t xml:space="preserve">ДОХОДЫ ОТ ПРОДАЖИ МАТЕРИАЛЬНЫХ И НЕМАТЕРИАЛЬНЫХ АКТИВОВ
</t>
  </si>
  <si>
    <t>701 1 14 02000 05 0000 410</t>
  </si>
  <si>
    <t xml:space="preserve"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
</t>
  </si>
  <si>
    <t>701 114 02053 05 0000 410</t>
  </si>
  <si>
    <t xml:space="preserve"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
</t>
  </si>
  <si>
    <t>000 1 14 06000 05 0000 430</t>
  </si>
  <si>
    <t xml:space="preserve">Доходы от продажи земельных участков, находящихся в государственной и муниципальной собственности
</t>
  </si>
  <si>
    <t>701 1 14 06013 05 0000 430</t>
  </si>
  <si>
    <t xml:space="preserve"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
</t>
  </si>
  <si>
    <t>000 1 14 06013 13 0000 430</t>
  </si>
  <si>
    <t xml:space="preserve">Доходы от продажи земельных участков, государственная собственность на которые не разграничена и которые расположены в границах городских поселений
</t>
  </si>
  <si>
    <t>701 1 14 06025 05 0000 430</t>
  </si>
  <si>
    <t>Доходы от продажи земельных участков, находящихся в собственности муниципальных районов (за исключением земельных участков муниципальных бюджетных и автономных учреждений)</t>
  </si>
  <si>
    <t>000 1 16 00000 00 0000 000</t>
  </si>
  <si>
    <t>ШТРАФЫ, САНКЦИИ, ВОЗМЕЩЕНИЕ УЩЕРБА</t>
  </si>
  <si>
    <t>итого собственных доходов:</t>
  </si>
  <si>
    <t>701 2 00 00000 00 0000 000</t>
  </si>
  <si>
    <t>БЕЗВОЗМЕЗДНЫЕ ПОСТУПЛЕНИЯ</t>
  </si>
  <si>
    <t>701 2 02 00000 00 0000 000</t>
  </si>
  <si>
    <t>Безвозмездные поступления от других бюджетов бюджетной системы Российской Федерации</t>
  </si>
  <si>
    <t>701 2 02 15000 00 0000 150</t>
  </si>
  <si>
    <t>Дотации бюджетам субъектов Российской Федерации и муниципальных образований, в т.ч.</t>
  </si>
  <si>
    <t>701 2 02 15002 05 0000 150</t>
  </si>
  <si>
    <t>Дотации бюджетам муниципальных районов на поддержку мер по обеспечению сбалансированности бюджетов</t>
  </si>
  <si>
    <t>701 2 02 20000 00 0000 150</t>
  </si>
  <si>
    <t>Субсидии бюджетам бюджетной системы Российской Федерации (межбюджетные субсидии)</t>
  </si>
  <si>
    <t>701 2 02 25304 05 0000 150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</si>
  <si>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</si>
  <si>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701 2 02 25497 05 0000 150</t>
  </si>
  <si>
    <t xml:space="preserve">Субсидии бюджетам муниципальных районов на реализацию мероприятий по обеспечению жильем молодых семей
</t>
  </si>
  <si>
    <t>701 2 02 25750 05 0000 150</t>
  </si>
  <si>
    <t>Субсидии бюджетам муниципальных районов на реализацию мероприятий по модернизации школьных систем образования</t>
  </si>
  <si>
    <t>701 2 02 29999 05 6201 150</t>
  </si>
  <si>
    <t>701 2 02 29999 05 6269 150</t>
  </si>
  <si>
    <t>Субсидия на софинансирование реализации мероприятий муниципальных программ
(подпрограмм) развития кормопроизводства</t>
  </si>
  <si>
    <t>701 2 02 30000 00 0000 150</t>
  </si>
  <si>
    <t>Субвенции бюджетам субъектов Российской Федерации и муниципальных образований, в т.ч.</t>
  </si>
  <si>
    <t>701 2 02 30024 05 6302 150</t>
  </si>
  <si>
    <t>Субвенция на обеспечение государственных гарантий прав на получение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обеспечения дополнительного образования детей в муниципальных общеобразовательных организациях</t>
  </si>
  <si>
    <t>701 2 02 30024 05 6303 150</t>
  </si>
  <si>
    <t>Субвенция на обеспечение деятельности отдельных организаций, осуществляющих образовательную деятельность по адаптированным основным общеобразовательным программам, для обучающихся, воспитанников с ограниченными возможностями здоровья, оздоровительных образовательных организаций санаторного типа для детей, нуждающихся в длительном лечении</t>
  </si>
  <si>
    <t>701 2 02 30024 05 6325 150</t>
  </si>
  <si>
    <t>Субвенции бюджетам муниципальных районов на выполнение передаваемых полномочий субъектов Российской Федерации, связанные с обеспечением осуществления отдельных государственных полномочий по поддержке сельскохозяйственного производства</t>
  </si>
  <si>
    <t>701 2 02 30024 05 6327 150</t>
  </si>
  <si>
    <t xml:space="preserve"> Субвенции бюджетам муниципальных районов на выполнение передаваемых полномочий по выравниванию бюджетной обеспеченности поселений</t>
  </si>
  <si>
    <t>701 2 02 30024 05 6335 150</t>
  </si>
  <si>
    <t>Субвенция на обеспечение государственных гарантий прав на получение общедоступного и бесплатного дошкольного образования в муниципальных дошкольных образовательных организациях</t>
  </si>
  <si>
    <t>701 2 02 30024 05 6337 150</t>
  </si>
  <si>
    <t>Выполнение отдельных государственных полномочий по предоставлению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</si>
  <si>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701 2 02 30024 05 6348 150</t>
  </si>
  <si>
    <t>Субвенция на обеспечение выплат ежемесячного денежного вознаграждения за классное руководство педагогическим работникам государственных образовательных организаций и муниципальных образовательных организаций, реализующих образовательные программы начального общего, основного общего и среднего общего образования, в том числе адаптированные основные образовательные программы</t>
  </si>
  <si>
    <t>Выполнение ОМСУ МР и ГО отдельных государственных полномочий по поддержке сельскохозяйственного производства (строительство (модернизация) сельскохозяйственных объектов малой мощности)</t>
  </si>
  <si>
    <t>701 2 02 30029 05 6305 150</t>
  </si>
  <si>
    <t>Субвенция на выплатау компенсации в части родительской платы за содержание ребенка в образовательных организациях, реализующих основную общеоборазовательную программу дошкольного образования</t>
  </si>
  <si>
    <t>701 2 02 35303 05 0000 150</t>
  </si>
  <si>
    <t>701 2 02 36900 05 6900 150</t>
  </si>
  <si>
    <t>Единая субвенция бюджетам муниципальных районов из бюджета субъекта Российской Федерации</t>
  </si>
  <si>
    <t>701 2 02 40000 00 0000 150</t>
  </si>
  <si>
    <t>Иные межбюджетные трансферты</t>
  </si>
  <si>
    <t>701 2 02 40014 05 0000 150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</si>
  <si>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</si>
  <si>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701 2 07 00000 00 0000 150</t>
  </si>
  <si>
    <t>Прочие безвозмездные поступления</t>
  </si>
  <si>
    <t>701 2 07 05030 05 0000 150</t>
  </si>
  <si>
    <t>Прочие безвозмездные поступления в бюджеты муниципальных районов</t>
  </si>
  <si>
    <t>701 2 18 05010 05 0000 150</t>
  </si>
  <si>
    <t xml:space="preserve">  Доходы бюджетов муниципальных районов от возврата бюджетными учреждениями остатков субсидий прошлых лет</t>
  </si>
  <si>
    <t>701 2 19 60010 05 0000 150</t>
  </si>
  <si>
    <t>Возврат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</si>
  <si>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ВСЕГО:</t>
  </si>
  <si>
    <t>к проекту решения Районного</t>
  </si>
  <si>
    <t>(руб.)</t>
  </si>
  <si>
    <t>ПР</t>
  </si>
  <si>
    <t>ЦС</t>
  </si>
  <si>
    <t>Источники финансирования (РБ, ПБ)*</t>
  </si>
  <si>
    <t>ВСЕГО РАСХОДОВ</t>
  </si>
  <si>
    <t>Администрация муниципального района "Ленский район" Республики Саха (Якутия)</t>
  </si>
  <si>
    <t>ПБ</t>
  </si>
  <si>
    <t>Закупка товаров, работ и услуг для государственных (муниципальных) нужд</t>
  </si>
  <si>
    <t>Судебная система</t>
  </si>
  <si>
    <t>Осуществление полномочий по составлению (изменений) списков кандидатов в присяжные заседатели федеральных судов общей юрисдикции в Российской Федерации</t>
  </si>
  <si>
    <t>9950051200</t>
  </si>
  <si>
    <t>РБ</t>
  </si>
  <si>
    <t>Разработка и внесение изменений в документы территориального планирования (за счет средств ГБ)</t>
  </si>
  <si>
    <t>9950062210</t>
  </si>
  <si>
    <t>Выполнение отдельных государственных полномочий по осуществлению деятельности по реализации Федеральных законов "О жилищных субсидиях гражданам, выезжающим из районов Крайнего Севера и приравненных к ним местностей" и "О жилищных субсидиях гражданам, выезжающим из закрывающихся населенных пунктов в районах Крайнего Севера и приравненных к ним местностей"</t>
  </si>
  <si>
    <t>9950069260</t>
  </si>
  <si>
    <t>Выполнение отдельных государственных полномочий по созданию административных комиссий</t>
  </si>
  <si>
    <t>9950069300</t>
  </si>
  <si>
    <t>Выполнение отдельных государственных полномочий по комплектованию, хранению, учету и использованию документов Архивного фонда РС (Я) и других архивных документов, относящихся к государственной собственности РС (Я)</t>
  </si>
  <si>
    <t>9950069330</t>
  </si>
  <si>
    <t>Выполнение отдельных государственных полномочий по государственному регулированию цен (тарифов)</t>
  </si>
  <si>
    <t>9950069320</t>
  </si>
  <si>
    <t>6730062690</t>
  </si>
  <si>
    <t>Выполнение ОМСУ МР и ГО отдельных государственных полномочий по поддержке скотоводства в личных подсобных хозяйствах граждан</t>
  </si>
  <si>
    <t>6730063450</t>
  </si>
  <si>
    <t>Выполнение ОМСУ МР и ГО отдельных государственных полномочий по поддержке сельскохозяйственного производства (поддержка скотоводства в личных подсобных хозяйствах граждан)</t>
  </si>
  <si>
    <t>6730063512</t>
  </si>
  <si>
    <t>Выполнение ОМСУ МР и ГО отдельных государственных полномочий по поддержке сельскохозяйственного производства (развитие свиноводства)</t>
  </si>
  <si>
    <t>6730063514</t>
  </si>
  <si>
    <t>Выполнение ОМСУ МР и ГО отдельных государственных полномочий по поддержке сельскохозяйственного производства (развитие табунного коневодства)</t>
  </si>
  <si>
    <t>6730063515</t>
  </si>
  <si>
    <t>Выполнение ОМСУ МР и ГО отдельных государственных полномочий по поддержке сельскохозяйственного производства (развитие картофелеводства)</t>
  </si>
  <si>
    <t>6730063516</t>
  </si>
  <si>
    <t>Выполнение ОМСУ МР и ГО отдельных государственных полномочий по поддержке сельскохозяйственного производства (развитие овощеводства)</t>
  </si>
  <si>
    <t>6730063517</t>
  </si>
  <si>
    <t>Выполнение ОМСУ МР и ГО отдельных государственных полномочий по поддержке сельскохозяйственного производства (развитие зерноводства)</t>
  </si>
  <si>
    <t>6730063518</t>
  </si>
  <si>
    <t>Выполнение ОМСУ МР и ГО отдельных государственных полномочий по поддержке сельскохозяйственного производства (обеспечение производства и переработки сырого молока)</t>
  </si>
  <si>
    <t>6730063519</t>
  </si>
  <si>
    <t>Выполнение ОМСУ МР и ГО отдельных государственных полномочий по поддержке сельскохозяйственного производства (обеспечение производства и заготовки картофеля)</t>
  </si>
  <si>
    <t>673006351В</t>
  </si>
  <si>
    <t>Выполнение ОМСУ МР и ГО отдельных государственных полномочий по поддержке сельскохозяйственного производства (обеспечение производства и заготовки овощей)</t>
  </si>
  <si>
    <t>673006351Г</t>
  </si>
  <si>
    <t>6730763520</t>
  </si>
  <si>
    <t>6740011600</t>
  </si>
  <si>
    <t>Расходы ОМСУ МР и ГО, связанные с обеспечением осуществления отдельных государственных полномочий по поддержке сельскохозяйственного производства</t>
  </si>
  <si>
    <t>6740063250</t>
  </si>
  <si>
    <t>Выполнение отдельных государственных полномочий по организации мероприятий при осуществлении деятельности по обращению с животными без владельцев</t>
  </si>
  <si>
    <t>9960069360</t>
  </si>
  <si>
    <t>6040000000</t>
  </si>
  <si>
    <t>Софинансирование расходных обязательств местных бюджетов, связанных с капитальным ремонтом автомобильных дорог общего пользования местного значения муниципальных районов (за счет средств ГБ)</t>
  </si>
  <si>
    <t>6040062120</t>
  </si>
  <si>
    <t>Предоставление мер социальной поддержки педагогическим работникам муниципальных образовательных организаций, проживающим и работающим в сельских населенных пунктах, рабочих поселках (поселках городского типа) (за счет средств ГБ)</t>
  </si>
  <si>
    <t>5840069380</t>
  </si>
  <si>
    <t>Обеспечение государственных гарантий прав на получение общедоступного и бесплатного дошкольного образования в муниципальных дошкольных образовательных организациях</t>
  </si>
  <si>
    <t>5840463350</t>
  </si>
  <si>
    <t>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г.Байконура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</si>
  <si>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581Ю650500</t>
  </si>
  <si>
    <t>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</si>
  <si>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581Ю653030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</si>
  <si>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</si>
  <si>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5840453030</t>
  </si>
  <si>
    <t>Обеспечение государственных гарантий прав на получение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обеспечения дополнительного образования детей в муниципальных общеобразовательных организациях</t>
  </si>
  <si>
    <t>5840463020</t>
  </si>
  <si>
    <t>Обеспечение деятельности отдельных организаций, осуществляющих образовательную деятельность по адаптированным основным общеобразовательным программам, для обучающихся, воспитанников с ограниченными возможностями здоровья, оздоровительных образовательных организаций санаторного типа для детей, нуждающихся в длительном лечении</t>
  </si>
  <si>
    <t>5840463030</t>
  </si>
  <si>
    <t>5840463480</t>
  </si>
  <si>
    <t>Иные межбюджетные трансферты, предоставляемые бюджетам муниципальных образований Республики Саха (Якутия)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и профессиональных образовательных организаций</t>
  </si>
  <si>
    <t>5840665700</t>
  </si>
  <si>
    <t>5040069380</t>
  </si>
  <si>
    <t>Выполнение отдельных государственных полномочий по опеке и попечительству в отношении несовершеннолетних</t>
  </si>
  <si>
    <t>9950069110</t>
  </si>
  <si>
    <t>Выполнение отдельных государственных полномочий в области охраны труда</t>
  </si>
  <si>
    <t>9950069290</t>
  </si>
  <si>
    <t xml:space="preserve">Развитие образования в Ленском районе  </t>
  </si>
  <si>
    <t>Организация отдыха детей в каникулярное время (за счет средств ГБ)</t>
  </si>
  <si>
    <t>5840662010</t>
  </si>
  <si>
    <t>КУЛЬТУРА И КИНЕМАТОГРАФИЯ</t>
  </si>
  <si>
    <t>5040000005</t>
  </si>
  <si>
    <t>Выплата компенсации в части родительской платы за содержание ребенка в образовательных организациях, реализующих основную общеоборазовательную программу дошкольного образования</t>
  </si>
  <si>
    <t>5840463050</t>
  </si>
  <si>
    <t>Обеспечение граждан доступным и комфортным жильем</t>
  </si>
  <si>
    <t>Софинансирование реализации мероприятий по обеспечению жильем молодых семей (за счет средств ГБ)</t>
  </si>
  <si>
    <t>6130064702</t>
  </si>
  <si>
    <t>9950063370</t>
  </si>
  <si>
    <t>Выполнение отдельных государственных полномочий по предоставлению ежемесячной компенсационной выплаты на содержание детей-сирот и детей, оставшихся без попечения родителей и находящихся под опекой (попечительством) и в приемных семьях, ежемесячного денежного вознаграждения приемному родителю, патронатному воспитателю по договору о передаче ребенка на воспитание в приемную, патронатную семью.</t>
  </si>
  <si>
    <t>9950069401</t>
  </si>
  <si>
    <t>Выполнение отдельных государственных полномочий по предоставлению единовременной дополнительной выплаты на каждого ребенка, принятого в семью опекуна (попечителя), в приемную семью</t>
  </si>
  <si>
    <t>9950069404</t>
  </si>
  <si>
    <t>Выполнение отдельных государственных полномочий на предоставление детям-сиротам и детям, оставшимся без попечения родителей, воспитывающимся в государственных учреждениях Республики Саха (Якутия), опекунских и приемных семьях, лицам из числа детей-сирот и детей, оставшихся без попечения родителей, путевок в организации отдыха детей и их оздоровления, в санаторно-курортные организации (при наличии медицинских показаний) с оплатой проезда к месту лечения (отдыха) и обратно в порядке, установленном Правительством Республики Саха (Якутия)</t>
  </si>
  <si>
    <t>9950069406</t>
  </si>
  <si>
    <t>Выполнение отдельных государственных полномочий по опеке и попечительству в отношении лиц, признанных судом недееспособным или ограниченно дееспособными</t>
  </si>
  <si>
    <t>9950069010</t>
  </si>
  <si>
    <t>Выполнение отдельных государственных полномочий по исполнению функций комиссий по делам несовершеннолетних и защите их прав</t>
  </si>
  <si>
    <t>9950069310</t>
  </si>
  <si>
    <t>Дотация на выравнивание бюджетной обеспеченности субъектов Российской Федерации и муниципальных образований</t>
  </si>
  <si>
    <t>Предоставление дотации на выравнивание бюджетной обеспеченности муниципальных образований (за счет средств ГБ)</t>
  </si>
  <si>
    <t>9960061010</t>
  </si>
  <si>
    <t>Иные дотации</t>
  </si>
  <si>
    <t>Предоставление дотации на поддержку мер по обеспечению сбалансированности местных бюджетов (за счет средств ГБ)</t>
  </si>
  <si>
    <t>9960061020</t>
  </si>
  <si>
    <t>* РБ - средства, поступившие из Государственного бюджета РС (Я) , ПБ- средства, поступившие из бюджетов поселений Ленского района</t>
  </si>
  <si>
    <t>Приложение № 7</t>
  </si>
  <si>
    <t>в рублях</t>
  </si>
  <si>
    <t>№</t>
  </si>
  <si>
    <t>Наименование, наименование поселения</t>
  </si>
  <si>
    <t>Дотация на выравнивание уровня бюджетной обеспеченности, в том числе:</t>
  </si>
  <si>
    <t>1.1.</t>
  </si>
  <si>
    <t>ГП "Город Ленск"</t>
  </si>
  <si>
    <t>1.2.</t>
  </si>
  <si>
    <t>ГП "Поселок Витим"</t>
  </si>
  <si>
    <t>1.3.</t>
  </si>
  <si>
    <t>ГП "Поселок Пеледуй"</t>
  </si>
  <si>
    <t>1.4.</t>
  </si>
  <si>
    <t>СП "Беченчинский наслег"</t>
  </si>
  <si>
    <t>1.5.</t>
  </si>
  <si>
    <t>СП "Мурбайский наслег"</t>
  </si>
  <si>
    <t>1.6.</t>
  </si>
  <si>
    <t>СП"Наторинский наслег"</t>
  </si>
  <si>
    <t>1.7.</t>
  </si>
  <si>
    <t>СП "Нюйский наслег"</t>
  </si>
  <si>
    <t>1.8.</t>
  </si>
  <si>
    <t>СП "Орто-Нахаринский наслег"</t>
  </si>
  <si>
    <t>1.9.</t>
  </si>
  <si>
    <t>СП "Салдыкельский наслег"</t>
  </si>
  <si>
    <t>1.10.</t>
  </si>
  <si>
    <t>СП "Толонский наслег"</t>
  </si>
  <si>
    <t>1.11.</t>
  </si>
  <si>
    <t>СП "Ярославский наслег"</t>
  </si>
  <si>
    <t>Предоставление дотации на поддержку мер по обеспечению сбалансированности местных бюджетов (за счет средств ГБ), в том числе:</t>
  </si>
  <si>
    <t>2.</t>
  </si>
  <si>
    <t>Субвенция на выполнение отдельных государственных полномочий на организацию мероприятий по предупреждению и ликвидации болезней животных, их лечению, защите населения от болезней, общих для человека и животных</t>
  </si>
  <si>
    <t>2.1.</t>
  </si>
  <si>
    <t>Межбюджетные трансферты общего характера бюджетам субъектов Российской Федерации и муниципальным образованиям</t>
  </si>
  <si>
    <t>Государственный бюджет Республики Саха (Якутия)</t>
  </si>
  <si>
    <t>3.2.1.</t>
  </si>
  <si>
    <t>3.2.2.</t>
  </si>
  <si>
    <t>3.2.3.</t>
  </si>
  <si>
    <t>3.2.4.</t>
  </si>
  <si>
    <t>3.2.5.</t>
  </si>
  <si>
    <t>3.2.7.</t>
  </si>
  <si>
    <t>3.2.8.</t>
  </si>
  <si>
    <t>3.2.9.</t>
  </si>
  <si>
    <t>3.2.10.</t>
  </si>
  <si>
    <t>3.2.11.</t>
  </si>
  <si>
    <t>Приложение № 8</t>
  </si>
  <si>
    <t>1</t>
  </si>
  <si>
    <t>2</t>
  </si>
  <si>
    <t>3</t>
  </si>
  <si>
    <t>Приложение № 10</t>
  </si>
  <si>
    <t>Капитальные вложения в объекты муниципальной собственности</t>
  </si>
  <si>
    <t>№ п/п</t>
  </si>
  <si>
    <t>Наименование объекта</t>
  </si>
  <si>
    <t>Итого</t>
  </si>
  <si>
    <t>на оказание услуги по проведению государственной экспертизы ГАУ «Управление Госэкспертизы РС(Я)» проектной документации по объекту «Спортивный зал при МКОУ «Основная образовательная школа с. Дорожный» Ленского района РС (Я)</t>
  </si>
  <si>
    <t>На выполнение работ по актуализации  и полному прохождению государственной экспертизы проектно-сметной документации по объекту "Физкультурно-оздоровительный комплекс с плавательным бассейном и хоккейным кортом в г.Ленске Ленского улуса (района) Республики Саха(Якутия)»</t>
  </si>
  <si>
    <t>на выполнение инженерных изысканий и разработку проектной документации объекта капитального строительства спортивный зал при МКОУ "Основная образовательная школа с.Дорожный" Ленского района РС(Я)»</t>
  </si>
  <si>
    <t>Приобретение квартир для бюджетной сферы</t>
  </si>
  <si>
    <t>Строительство 37-ми квартирного жилого дома для работников бюджетной сферы</t>
  </si>
  <si>
    <t>Технологическое присоединение к электрическим сетям объекта: Дом культуры в селе Беченча</t>
  </si>
  <si>
    <t>Строительство объекта: Дом культуры в селе Беченча</t>
  </si>
  <si>
    <t xml:space="preserve"> Строительство объекта: Культурно-спортивный комплекс в селе Южная Нюя</t>
  </si>
  <si>
    <t>Выполнение неотложных объемов работ по сохранности несущих конструкций объекта «Стройка: «Детская школа искусств г. Ленска»</t>
  </si>
  <si>
    <t>Приложение № 12</t>
  </si>
  <si>
    <t>Приложение № 9</t>
  </si>
  <si>
    <t>к решению  Районного</t>
  </si>
  <si>
    <t>Управление муниципальной собственностью муниципального района «Ленский район»</t>
  </si>
  <si>
    <t>9950091017</t>
  </si>
  <si>
    <t>Расходы на исполнение судебных решений о взыскании из бюджета по искам юридических и физических лиц</t>
  </si>
  <si>
    <t>9950091008</t>
  </si>
  <si>
    <t>Расходы в области дорожно-транспортного комплекса</t>
  </si>
  <si>
    <t>9950011040</t>
  </si>
  <si>
    <t>Мероприятия, направленные на поддержку участников, членов семьи участников СВО</t>
  </si>
  <si>
    <t>Прикладные научные исследования в области охраны окружающей среды</t>
  </si>
  <si>
    <t>7130010010</t>
  </si>
  <si>
    <t>61300S4702</t>
  </si>
  <si>
    <t>Софинансирование реализации мероприятий по обеспечению жильем молодых семей (за счет средств МБ)</t>
  </si>
  <si>
    <t>9950091025</t>
  </si>
  <si>
    <t>Резервирование средств на предотвращение влияния ухудшения геополитической и экономической ситуации на развитие отраслей экономики</t>
  </si>
  <si>
    <t xml:space="preserve">Проведение авторского надзора за строительством 37-квартирного жилого дома по адресу: г. Ленск, ул. Заозерная, 43 А. </t>
  </si>
  <si>
    <t>Нормативы отчислений неналоговых доходов и сборов в бюджет муниципального района "Ленский район"  Республики Саха (Якутия)                                                                                     и бюджеты городских и сельских поселений Ленского района на 2026 год и плановый период 2027 и 2028 годов.</t>
  </si>
  <si>
    <t>Бюджет муниципального района</t>
  </si>
  <si>
    <t>Бюджеты городских поселений</t>
  </si>
  <si>
    <t>Бюджеты сельских поселений</t>
  </si>
  <si>
    <t>000 1 13 00000 00 0000 000</t>
  </si>
  <si>
    <t>Доходы от оказания платных услуг и компенсации затрат государства</t>
  </si>
  <si>
    <t>000 1 13 01995 05 0000 130</t>
  </si>
  <si>
    <t>Прочие доходы от оказания платных услуг (работ) получателями средств бюджетов муниципальных районов</t>
  </si>
  <si>
    <t>000 1 13 01995 10 0000 130</t>
  </si>
  <si>
    <t>Прочие доходы от оказания платных услуг (работ) получателями средств бюджетов сельских поселений</t>
  </si>
  <si>
    <t>000 1 13 01995 13 0000 130</t>
  </si>
  <si>
    <t>Прочие доходы от оказания платных услуг (работ) получателями средств бюджетов городских поселений</t>
  </si>
  <si>
    <t>000 1 13 02065 05 0000 130</t>
  </si>
  <si>
    <t>Доходы, поступающие в порядке возмещения расходов, понесенных в связи с эксплуатацией  имущества муниципальных районов</t>
  </si>
  <si>
    <t>000 1 13 02065 10 0000 130</t>
  </si>
  <si>
    <t>Доходы, поступающие в порядке возмещения расходов, понесенных в связи с эксплуатацией  имущества сельских поселений</t>
  </si>
  <si>
    <t>000 1 13 02065 13 0000 130</t>
  </si>
  <si>
    <t>Доходы, поступающие в порядке возмещения расходов, понесенных в связи с эксплуатацией  имущества городских поселений</t>
  </si>
  <si>
    <t>000 1 13 02995 05 0000 130</t>
  </si>
  <si>
    <t>Прочие доходы от компенсации затрат  бюджетов муниципальных районов</t>
  </si>
  <si>
    <t>000 1 13 02995 10 0000 130</t>
  </si>
  <si>
    <t>Прочие доходы от компенсации затрат  бюджетов сельских поселений</t>
  </si>
  <si>
    <t>000 1 13 02995 13 0000 130</t>
  </si>
  <si>
    <t>Прочие доходы от компенсации затрат  бюджетов городских поселений</t>
  </si>
  <si>
    <t>000 1 16 11064 01 0000 140</t>
  </si>
  <si>
    <t>Платежи, уплачиваемые в целях возмещения вреда, причиняемого автомобильным дорогам местного значения транспортными средствами, осуществляющими перевозки тяжеловесных и (или) крупногабаритных грузов</t>
  </si>
  <si>
    <t>000 1 16 11150 01 0000 140</t>
  </si>
  <si>
    <t>Платежи по искам о возмещении вреда, причиненного недрам, а также платежи, уплачиваемые при добровольном возмещении вреда, причиненного недрам, подлежащие зачислению в бюджет муниципального образования (за исключением вреда, причиненного на особо охраняемых природных территориях)</t>
  </si>
  <si>
    <t>000 1 17 00000 00 0000 000</t>
  </si>
  <si>
    <t>ПРОЧИЕ НЕНАЛОГОВЫЕ ДОХОДЫ</t>
  </si>
  <si>
    <t>000 1 17 01050 05 0000 180</t>
  </si>
  <si>
    <t>Невыясненные поступления, зачисляемые в бюджеты муниципальных районов</t>
  </si>
  <si>
    <t>000 1 17 01050 10 0000 180</t>
  </si>
  <si>
    <t>Невыясненные поступления, зачисляемые в бюджеты сельских поселений</t>
  </si>
  <si>
    <t>000 1 17 01050 13 0000 180</t>
  </si>
  <si>
    <t>Невыясненные поступления, зачисляемые в бюджеты городских поселений</t>
  </si>
  <si>
    <t>000 1 17 05050 05 0000 180</t>
  </si>
  <si>
    <t>Прочие неналоговые доходы бюджетов муниципальных районов</t>
  </si>
  <si>
    <t>000 1 17 05050 10 0000 180</t>
  </si>
  <si>
    <t>Прочие неналоговые доходы бюджетов сельских поселений</t>
  </si>
  <si>
    <t>000 1 17 05050 13 0000 180</t>
  </si>
  <si>
    <t>Прочие неналоговые доходы бюджетов городских поселений</t>
  </si>
  <si>
    <t xml:space="preserve">  Доходы бюджетов муниципальных районов от возврата прочих остатков субсидий, субвенций и иных межбюджетных трансфертов, имеющих целевое назначение, прошлых лет из бюджетов поселений</t>
  </si>
  <si>
    <t>701 2 18 60010 05 0000 150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</si>
  <si>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организаций, реализующих образовательные программы начального общего, основного общего и среднего общегообразования, в тос числе адаптивные основные общеобразовательные прораммы</t>
  </si>
  <si>
    <t>Субвенция на выполнение ОМСУ МР и ГО отдельных государственных полномочий по обеспечению производства и переработки продукции животноводства и развитию растениеводства</t>
  </si>
  <si>
    <t>701 2 02 30024 05 6347 150</t>
  </si>
  <si>
    <t>Субвенция на выполнение ОМСУ МР и ГО отдельных государственных полномочий по поддержке развития животноводства, табунного коневодства и растениеводства</t>
  </si>
  <si>
    <t>701 2 02 30024 05 6346 150</t>
  </si>
  <si>
    <t>Субвенция на выполнение ОМСУ МР и ГО отдельных государственных полномочий по поддержке скотоводства в личных подсобных хозяйствах граждан</t>
  </si>
  <si>
    <t>701 2 02 30024 05 6345 150</t>
  </si>
  <si>
    <t>Софинансирование расходных обязательств местных бюджетов связанных с капитальным ремонтом автомобильных дорог общего пользования местного значения муниципальных дорог</t>
  </si>
  <si>
    <t>701 2 02 29999 05 6212 150</t>
  </si>
  <si>
    <t>Субсидия на техническое оснащение региональных и муниципальных музеев</t>
  </si>
  <si>
    <t>701 2 02 25590 05 0000 150</t>
  </si>
  <si>
    <t>701 1 16 11064 01 0000 140</t>
  </si>
  <si>
    <t xml:space="preserve"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
</t>
  </si>
  <si>
    <t xml:space="preserve">Налог на доходы физических лиц в части суммы налога, относящейся к налоговой базе, указанной в пункте 6.2 статьи 210 Налогового кодекса Российской Федерации, не превышающей 5 миллионов рублей
</t>
  </si>
  <si>
    <t xml:space="preserve"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
</t>
  </si>
  <si>
    <t>182 1 01 02150 01 1000 110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</si>
  <si>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
</t>
  </si>
  <si>
    <t>182 1 01 02140 01 1000 110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</si>
  <si>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
</t>
  </si>
  <si>
    <t>182 1 01 02130 01 1000 110</t>
  </si>
  <si>
    <t xml:space="preserve">Налог на доходы физических лиц в части суммы налога, превышающей 650 тысяч рублей, относящейся к части налоговой базы, превышающей 5 миллионов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
</t>
  </si>
  <si>
    <t>182 1 01 02080 01 1000 110</t>
  </si>
  <si>
    <t xml:space="preserve"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
</t>
  </si>
  <si>
    <t>182 1 01 02040 01 1000 110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</si>
  <si>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
</t>
  </si>
  <si>
    <t>182 1 01 02030 01 1000 110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</si>
  <si>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
</t>
  </si>
  <si>
    <t>182 1 01 02021 01 1000 110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</si>
  <si>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
</t>
  </si>
  <si>
    <t>182 1 01 02020 01 1000 110</t>
  </si>
  <si>
    <t xml:space="preserve">     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
</t>
  </si>
  <si>
    <t>182 1 01 02010 01 1000 110</t>
  </si>
  <si>
    <t>Сумма на 2028 год</t>
  </si>
  <si>
    <t>Прогнозируемые доходы  бюджета муниципального района "Ленский район" по группам, подгруппам, статьям, подстатьям и элементам видов доходов, группам и аналитическим группам подвидов доходов на 2026 год и на плановый период 2027 и 2028 годов</t>
  </si>
  <si>
    <t>Приложение № 14</t>
  </si>
  <si>
    <t>Приложение № 13</t>
  </si>
  <si>
    <t>коды</t>
  </si>
  <si>
    <t>плановый период</t>
  </si>
  <si>
    <t>Лимит выделения бюджетных кредитов из  бюджета муниципального образования "Ленский район"</t>
  </si>
  <si>
    <t>в т.ч.:</t>
  </si>
  <si>
    <t>Предоставление бюджетных кредитов юридическим лицам из бюджета муниципального образования в валюте Российской Федерации на закупку и доставку топлива</t>
  </si>
  <si>
    <t>701 0106 050105 0000 540</t>
  </si>
  <si>
    <t>План возврата бюджетных кредитов</t>
  </si>
  <si>
    <t>Возврат бюджетных кредитов, предоставленных юридическим лицам из  бюджета муниципального образования "Ленский район" в валюте Российской Федерации</t>
  </si>
  <si>
    <t>701 0106 050105 0000 640</t>
  </si>
  <si>
    <r>
      <t xml:space="preserve">Распределение
бюджетных ассигнований по целевым статьям муниципальных программ и группам видов расходов бюджета муниципального района "Ленский район" на 2026 год и плановый период  2027 и  2028 годов
</t>
    </r>
    <r>
      <rPr>
        <sz val="12"/>
        <rFont val="Arial"/>
        <family val="2"/>
        <charset val="204"/>
      </rPr>
      <t xml:space="preserve">(без федеральных и республиканских средств)
</t>
    </r>
  </si>
  <si>
    <r>
      <t xml:space="preserve">Распределение
бюджетных ассигнований  по разделам, подразделам, целевым статьям  непрограммных направлений деятельности, группам видов расходов  классификации расходов бюджета муниципального района "Ленский район" на 2026 год и плановый период  2027 и  2028 годов
</t>
    </r>
    <r>
      <rPr>
        <sz val="12"/>
        <rFont val="Arial"/>
        <family val="2"/>
        <charset val="204"/>
      </rPr>
      <t>(без федеральных и республиканских средств)</t>
    </r>
  </si>
  <si>
    <r>
      <t xml:space="preserve">Распределение бюджетных ассигнований по разделам, подразделам, целевым статьям, группам видов расходов классификации расходов бюджета муниципального района "Ленский район" на 2026 год и плановый период  2027 и  2028 годов
</t>
    </r>
    <r>
      <rPr>
        <sz val="12"/>
        <rFont val="Arial"/>
        <family val="2"/>
        <charset val="204"/>
      </rPr>
      <t>(без федеральных и республиканских средств)</t>
    </r>
    <r>
      <rPr>
        <b/>
        <sz val="12"/>
        <rFont val="Arial"/>
        <family val="2"/>
        <charset val="204"/>
      </rPr>
      <t xml:space="preserve">
</t>
    </r>
  </si>
  <si>
    <t xml:space="preserve">Ведомственная структура расходов  бюджета муниципального района "Ленский район" на 2026 год и плановый период  2027 и  2028 годов 
(без федеральных и республиканских средств)
</t>
  </si>
  <si>
    <t>Распределение бюджетных ассигнований за счет средств, получаемых из других бюджетов бюджетной системы Российской Федерации муниципальным районом "Ленский район" на 2026 год и плановый период  2027 и  2028 годов</t>
  </si>
  <si>
    <t xml:space="preserve">Объем межбюджетных трансфертов предоставляемых другим бюджетам бюджетной системы Российской Федерации из бюджета муниципального района "Ленский район" на 2026 год и плановый период  2027 и  2028 годов </t>
  </si>
  <si>
    <t xml:space="preserve">Объем бюджетных ассигнований на исполнение публичных нормативных обязательств бюджета муниципального района "Ленский район" на 2026 год и плановый период  2027 и  2028 годов </t>
  </si>
  <si>
    <t>Программа муниципальных внутренних заимствований муниципального района "Ленский район" на 2026 год</t>
  </si>
  <si>
    <t xml:space="preserve">Расчет верхнего предела муниципального внутреннего долга муниципального района "Ленский район" на 01 января 2027 года
</t>
  </si>
  <si>
    <t xml:space="preserve">Программа предоставления и плана возврата бюджетных кредитов на 2026 год и плановый период  2027 и  2028 годов </t>
  </si>
  <si>
    <t>Программа муниципальных внутренних заимствований муниципального района "Ленский район" на плановый период 2027 и 2028 годов</t>
  </si>
  <si>
    <t xml:space="preserve">Источники финансирования дефицита бюджета муниципального района "Ленский район" на 2026 год и плановый период  2027 и  2028 годов  </t>
  </si>
  <si>
    <t>На 01.01.2029 г.</t>
  </si>
  <si>
    <t>Оценка на 01.01.2027 г.</t>
  </si>
  <si>
    <t>осуществление работ по авторскому надзору в целях контроля за соблюдением требований утвержденной проектной документации при строительстве объекта «Стройка: «Детская школа искусств г. Ленска» Республики Саха (Якутия)»</t>
  </si>
  <si>
    <t>6730010050</t>
  </si>
  <si>
    <t>1.</t>
  </si>
  <si>
    <t>1.1.1.</t>
  </si>
  <si>
    <t>1.2.1.</t>
  </si>
  <si>
    <t>Выполнение работ по строительству объекта "Детская школа искусств г.Ленска" Республики Саха(Якутия)"</t>
  </si>
  <si>
    <t>Ведомственный проект «Предупреждение безнадзорности и подростковой преступности»</t>
  </si>
  <si>
    <t xml:space="preserve">Ведомственный проект
« Обеспечение граждан доступным и комфортным жильем» 
</t>
  </si>
  <si>
    <t>Ведомственный проект «Содействие в реализации охраны общественного порядка и обеспечения общественной безопасности»</t>
  </si>
  <si>
    <t>Приложение № 11</t>
  </si>
  <si>
    <t>6140010050</t>
  </si>
  <si>
    <t>Председатель контрольно-счетной палаты муниципального образования, его заместители и аудиторы</t>
  </si>
  <si>
    <t>000 1 16 01053 01 0000 140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</si>
  <si>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</t>
  </si>
  <si>
    <t>000 1 16 01063 01 0000 140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</si>
  <si>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</t>
  </si>
  <si>
    <t>000 1 16 01083 01 0000 140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</si>
  <si>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</t>
  </si>
  <si>
    <t>000 1 16 01143 01 0000 140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</si>
  <si>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судьыми, комиссиями по делам несовершеннолетних и защите их прав</t>
  </si>
  <si>
    <t>000 1 16 01173 01 0000 140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</si>
  <si>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власти, налагаемые мировыми судьями, комиссиями по делам несовершеннолетних и защите их прав</t>
  </si>
  <si>
    <t>000 1 16 01193 01 0000 140</t>
  </si>
  <si>
    <t xml:space="preserve"> 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</t>
  </si>
  <si>
    <t>000 1 16 01203 01 0000 140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</si>
  <si>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</t>
  </si>
  <si>
    <t>000 1 16 02020 02 0000 140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</si>
  <si>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</si>
  <si>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000 1 16 11050 01 0000 140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</si>
  <si>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территориях), подлежащие зачислению в бюджет муниципального образовани</t>
  </si>
  <si>
    <t>701 1 16 10123 01 0051 140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</si>
  <si>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действующим до 1 января 2020 года</t>
  </si>
  <si>
    <t>701 1 16 07010 05 0000 140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</si>
  <si>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муниципального района</t>
  </si>
  <si>
    <t>701 1 16 07090 05 0000 140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</si>
  <si>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</si>
  <si>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701 1 16 10031 05 0000 140</t>
  </si>
  <si>
    <t xml:space="preserve">  Возмещение ущерба при возникновении страховых случаев, когда выгодоприобретателями выступают получатели средств бюджета муниципального района
</t>
  </si>
  <si>
    <t>701 1 16 10032 05 0000 140</t>
  </si>
  <si>
    <t>Прочее возмещение ущерба, причиненного муниципальному имуществу муниципального района (за исключением имущества, закрепленного за муниципальными бюджетными (автономными) учреждениями, унитарными предприятиями)</t>
  </si>
  <si>
    <t>701 1 16 10061 05 0000 140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</si>
  <si>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 (за исключением муниципального контракта, финансируемого за счет средств муниципального дорожного фонда)</t>
  </si>
  <si>
    <t>701 1 16 10100 05 0000 140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</si>
  <si>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муниципальных районов)</t>
  </si>
  <si>
    <t xml:space="preserve">701 1 16 11150 01 0000 140
</t>
  </si>
  <si>
    <t xml:space="preserve">Платежи по искам о возмещении вреда, причиненного недрам, а также платежи, уплачиваемые при добровольном возмещении вреда, причиненного недрам, подлежащие зачислению в бюджет муниципального образования (за исключением вреда, причиненного на особо охраняемых природных территориях)
</t>
  </si>
  <si>
    <r>
      <t xml:space="preserve"> № </t>
    </r>
    <r>
      <rPr>
        <u/>
        <sz val="12"/>
        <color indexed="8"/>
        <rFont val="Arial"/>
        <family val="2"/>
        <charset val="204"/>
      </rPr>
      <t>_01-05/1-27___</t>
    </r>
  </si>
  <si>
    <r>
      <t xml:space="preserve"> от "11 "</t>
    </r>
    <r>
      <rPr>
        <u/>
        <sz val="12"/>
        <color indexed="8"/>
        <rFont val="Arial"/>
        <family val="2"/>
        <charset val="204"/>
      </rPr>
      <t xml:space="preserve"> _декабря_</t>
    </r>
    <r>
      <rPr>
        <sz val="12"/>
        <color indexed="8"/>
        <rFont val="Arial"/>
        <family val="2"/>
        <charset val="204"/>
      </rPr>
      <t>2025 г.</t>
    </r>
  </si>
  <si>
    <r>
      <t xml:space="preserve"> № </t>
    </r>
    <r>
      <rPr>
        <u/>
        <sz val="12"/>
        <rFont val="Arial"/>
        <family val="2"/>
        <charset val="204"/>
      </rPr>
      <t>_01-05/1-27___</t>
    </r>
  </si>
  <si>
    <r>
      <t xml:space="preserve"> от "11 "</t>
    </r>
    <r>
      <rPr>
        <u/>
        <sz val="12"/>
        <rFont val="Arial"/>
        <family val="2"/>
        <charset val="204"/>
      </rPr>
      <t xml:space="preserve"> _декабря_</t>
    </r>
    <r>
      <rPr>
        <sz val="12"/>
        <rFont val="Arial"/>
        <family val="2"/>
        <charset val="204"/>
      </rPr>
      <t>2025 г.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</si>
</sst>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₽_-;\-* #,##0.00\ _₽_-;_-* &quot;-&quot;??\ _₽_-;_-@_-"/>
    <numFmt numFmtId="164" formatCode="#,##0.0000000"/>
  </numFmts>
  <fonts count="61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sz val="12"/>
      <name val="Arial"/>
      <family val="2"/>
      <charset val="204"/>
    </font>
    <font>
      <sz val="12"/>
      <color rgb="FFFF0000"/>
      <name val="Arial"/>
      <family val="2"/>
      <charset val="204"/>
    </font>
    <font>
      <sz val="10"/>
      <name val="Arial Cyr"/>
      <charset val="204"/>
    </font>
    <font>
      <sz val="10"/>
      <color rgb="FF000000"/>
      <name val="Arial Cyr"/>
      <family val="2"/>
    </font>
    <font>
      <b/>
      <sz val="10"/>
      <color rgb="FF000000"/>
      <name val="Arial Cyr"/>
      <family val="2"/>
    </font>
    <font>
      <b/>
      <sz val="12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color rgb="FF000000"/>
      <name val="Arial Cyr"/>
    </font>
    <font>
      <sz val="1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Arial Cyr"/>
      <charset val="204"/>
    </font>
    <font>
      <b/>
      <sz val="10"/>
      <name val="Arial Cyr"/>
      <family val="2"/>
    </font>
    <font>
      <sz val="14"/>
      <name val="Times New Roman"/>
      <family val="1"/>
      <charset val="204"/>
    </font>
    <font>
      <sz val="12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1"/>
      <name val="Calibri"/>
      <family val="2"/>
      <charset val="204"/>
    </font>
    <font>
      <i/>
      <sz val="11"/>
      <name val="Calibri"/>
      <family val="2"/>
      <charset val="204"/>
      <scheme val="minor"/>
    </font>
    <font>
      <i/>
      <sz val="11"/>
      <name val="Calibri"/>
      <family val="2"/>
      <charset val="204"/>
    </font>
    <font>
      <b/>
      <i/>
      <sz val="11"/>
      <name val="Calibri"/>
      <family val="2"/>
      <charset val="204"/>
    </font>
    <font>
      <b/>
      <sz val="10"/>
      <name val="Arial"/>
      <family val="2"/>
      <charset val="204"/>
    </font>
    <font>
      <i/>
      <sz val="10"/>
      <name val="Calibri"/>
      <family val="2"/>
      <charset val="204"/>
    </font>
    <font>
      <b/>
      <i/>
      <sz val="10"/>
      <name val="Calibri"/>
      <family val="2"/>
      <charset val="204"/>
    </font>
    <font>
      <b/>
      <sz val="12"/>
      <name val="Arial Cyr"/>
      <charset val="204"/>
    </font>
    <font>
      <sz val="11"/>
      <name val="Calibri"/>
      <family val="2"/>
      <charset val="204"/>
    </font>
    <font>
      <i/>
      <sz val="12"/>
      <name val="Arial"/>
      <family val="2"/>
      <charset val="204"/>
    </font>
    <font>
      <b/>
      <i/>
      <sz val="12"/>
      <name val="Arial"/>
      <family val="2"/>
      <charset val="204"/>
    </font>
    <font>
      <sz val="14"/>
      <name val="Arial"/>
      <family val="2"/>
      <charset val="204"/>
    </font>
    <font>
      <sz val="11"/>
      <name val="Arial"/>
      <family val="2"/>
      <charset val="204"/>
    </font>
    <font>
      <sz val="10"/>
      <color indexed="8"/>
      <name val="Arial"/>
      <family val="2"/>
      <charset val="204"/>
    </font>
    <font>
      <sz val="14"/>
      <color indexed="8"/>
      <name val="Times New Roman"/>
      <family val="1"/>
      <charset val="204"/>
    </font>
    <font>
      <b/>
      <sz val="10"/>
      <color indexed="8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u/>
      <sz val="12"/>
      <color indexed="8"/>
      <name val="Arial"/>
      <family val="2"/>
      <charset val="204"/>
    </font>
    <font>
      <b/>
      <sz val="12"/>
      <color rgb="FFFF0000"/>
      <name val="Arial"/>
      <family val="2"/>
      <charset val="204"/>
    </font>
    <font>
      <sz val="12"/>
      <color rgb="FF000000"/>
      <name val="Arial"/>
      <family val="2"/>
      <charset val="204"/>
    </font>
    <font>
      <b/>
      <sz val="11"/>
      <name val="Arial"/>
      <family val="2"/>
      <charset val="204"/>
    </font>
    <font>
      <sz val="12"/>
      <name val="Arial Cyr"/>
      <family val="2"/>
    </font>
    <font>
      <sz val="11"/>
      <color rgb="FFFF0000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1"/>
      <color indexed="8"/>
      <name val="Calibri"/>
      <family val="2"/>
      <charset val="204"/>
    </font>
    <font>
      <sz val="12"/>
      <color rgb="FF000000"/>
      <name val="Arial Cyr"/>
      <family val="2"/>
    </font>
    <font>
      <sz val="12"/>
      <color rgb="FF000000"/>
      <name val="Arial Cyr"/>
    </font>
    <font>
      <sz val="12"/>
      <color rgb="FF000000"/>
      <name val="Arial Cyr"/>
      <charset val="204"/>
    </font>
    <font>
      <b/>
      <sz val="11"/>
      <color rgb="FFFF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Times New Roman CYR"/>
      <charset val="204"/>
    </font>
    <font>
      <u/>
      <sz val="12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CCFFFF"/>
      </patternFill>
    </fill>
    <fill>
      <patternFill patternType="solid">
        <fgColor indexed="65"/>
        <bgColor indexed="64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1">
    <xf numFmtId="0" fontId="0" fillId="0" borderId="0"/>
    <xf numFmtId="0" fontId="5" fillId="0" borderId="0"/>
    <xf numFmtId="49" fontId="6" fillId="0" borderId="2">
      <alignment horizontal="center" vertical="top" shrinkToFit="1"/>
    </xf>
    <xf numFmtId="49" fontId="7" fillId="0" borderId="2">
      <alignment horizontal="left" vertical="top" shrinkToFit="1"/>
    </xf>
    <xf numFmtId="0" fontId="6" fillId="0" borderId="2">
      <alignment horizontal="center" vertical="center" wrapText="1"/>
    </xf>
    <xf numFmtId="0" fontId="5" fillId="0" borderId="0"/>
    <xf numFmtId="0" fontId="5" fillId="0" borderId="0"/>
    <xf numFmtId="0" fontId="5" fillId="0" borderId="0"/>
    <xf numFmtId="4" fontId="6" fillId="0" borderId="2">
      <alignment horizontal="right" vertical="top" shrinkToFi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2" fillId="0" borderId="0" applyFont="0" applyFill="0" applyBorder="0" applyAlignment="0" applyProtection="0"/>
    <xf numFmtId="0" fontId="5" fillId="0" borderId="0"/>
    <xf numFmtId="4" fontId="7" fillId="2" borderId="2">
      <alignment horizontal="right" vertical="top" shrinkToFit="1"/>
    </xf>
    <xf numFmtId="1" fontId="13" fillId="0" borderId="2">
      <alignment horizontal="center" vertical="top" shrinkToFit="1"/>
    </xf>
    <xf numFmtId="0" fontId="6" fillId="0" borderId="2">
      <alignment horizontal="left" vertical="top" wrapText="1"/>
    </xf>
    <xf numFmtId="49" fontId="6" fillId="0" borderId="2">
      <alignment horizontal="center" vertical="top" shrinkToFit="1"/>
    </xf>
    <xf numFmtId="0" fontId="6" fillId="0" borderId="2">
      <alignment horizontal="left" vertical="top" wrapText="1"/>
    </xf>
    <xf numFmtId="0" fontId="1" fillId="3" borderId="0"/>
    <xf numFmtId="1" fontId="6" fillId="0" borderId="2">
      <alignment horizontal="center" vertical="top" shrinkToFit="1"/>
    </xf>
    <xf numFmtId="0" fontId="14" fillId="0" borderId="0"/>
    <xf numFmtId="0" fontId="13" fillId="0" borderId="2">
      <alignment horizontal="left" vertical="top" wrapText="1"/>
    </xf>
    <xf numFmtId="43" fontId="15" fillId="0" borderId="0" applyFont="0" applyFill="0" applyBorder="0" applyAlignment="0" applyProtection="0"/>
    <xf numFmtId="0" fontId="16" fillId="4" borderId="0" applyNumberFormat="0" applyBorder="0" applyAlignment="0" applyProtection="0"/>
    <xf numFmtId="4" fontId="13" fillId="0" borderId="2">
      <alignment horizontal="right" vertical="top" shrinkToFit="1"/>
    </xf>
    <xf numFmtId="0" fontId="59" fillId="0" borderId="0"/>
    <xf numFmtId="1" fontId="6" fillId="0" borderId="2">
      <alignment horizontal="center" vertical="top" shrinkToFit="1"/>
    </xf>
  </cellStyleXfs>
  <cellXfs count="496">
    <xf numFmtId="0" fontId="0" fillId="0" borderId="0" xfId="0"/>
    <xf numFmtId="4" fontId="3" fillId="0" borderId="1" xfId="0" applyNumberFormat="1" applyFont="1" applyFill="1" applyBorder="1" applyAlignment="1">
      <alignment horizontal="center" vertical="top" wrapText="1"/>
    </xf>
    <xf numFmtId="4" fontId="3" fillId="0" borderId="1" xfId="0" applyNumberFormat="1" applyFont="1" applyFill="1" applyBorder="1" applyAlignment="1" applyProtection="1">
      <alignment horizontal="right" vertical="top" shrinkToFit="1"/>
      <protection locked="0"/>
    </xf>
    <xf numFmtId="0" fontId="8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4" fontId="9" fillId="0" borderId="1" xfId="0" applyNumberFormat="1" applyFont="1" applyBorder="1" applyAlignment="1">
      <alignment horizontal="right" wrapText="1"/>
    </xf>
    <xf numFmtId="4" fontId="10" fillId="0" borderId="1" xfId="0" applyNumberFormat="1" applyFont="1" applyBorder="1"/>
    <xf numFmtId="4" fontId="8" fillId="0" borderId="1" xfId="0" applyNumberFormat="1" applyFont="1" applyBorder="1" applyAlignment="1">
      <alignment horizontal="right" wrapText="1"/>
    </xf>
    <xf numFmtId="0" fontId="9" fillId="0" borderId="0" xfId="0" applyFont="1"/>
    <xf numFmtId="4" fontId="11" fillId="0" borderId="1" xfId="0" applyNumberFormat="1" applyFont="1" applyBorder="1"/>
    <xf numFmtId="3" fontId="10" fillId="0" borderId="0" xfId="0" applyNumberFormat="1" applyFont="1"/>
    <xf numFmtId="4" fontId="9" fillId="0" borderId="1" xfId="0" applyNumberFormat="1" applyFont="1" applyBorder="1" applyAlignment="1">
      <alignment vertical="top" wrapText="1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49" fontId="9" fillId="0" borderId="1" xfId="0" applyNumberFormat="1" applyFont="1" applyBorder="1" applyAlignment="1">
      <alignment horizontal="center"/>
    </xf>
    <xf numFmtId="4" fontId="10" fillId="0" borderId="1" xfId="0" applyNumberFormat="1" applyFont="1" applyFill="1" applyBorder="1" applyAlignment="1">
      <alignment vertical="center" wrapText="1"/>
    </xf>
    <xf numFmtId="4" fontId="3" fillId="0" borderId="3" xfId="0" applyNumberFormat="1" applyFont="1" applyFill="1" applyBorder="1" applyAlignment="1">
      <alignment horizontal="center" vertical="top" wrapText="1"/>
    </xf>
    <xf numFmtId="0" fontId="10" fillId="0" borderId="0" xfId="0" applyFont="1"/>
    <xf numFmtId="0" fontId="8" fillId="0" borderId="0" xfId="0" applyFont="1"/>
    <xf numFmtId="3" fontId="9" fillId="0" borderId="0" xfId="0" applyNumberFormat="1" applyFont="1"/>
    <xf numFmtId="4" fontId="10" fillId="0" borderId="0" xfId="0" applyNumberFormat="1" applyFont="1"/>
    <xf numFmtId="3" fontId="9" fillId="0" borderId="0" xfId="0" applyNumberFormat="1" applyFont="1" applyAlignment="1">
      <alignment horizontal="right"/>
    </xf>
    <xf numFmtId="4" fontId="8" fillId="0" borderId="1" xfId="0" applyNumberFormat="1" applyFont="1" applyBorder="1" applyAlignment="1">
      <alignment wrapText="1"/>
    </xf>
    <xf numFmtId="3" fontId="11" fillId="0" borderId="0" xfId="0" applyNumberFormat="1" applyFont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4" fontId="3" fillId="0" borderId="0" xfId="0" applyNumberFormat="1" applyFont="1" applyFill="1"/>
    <xf numFmtId="4" fontId="17" fillId="0" borderId="0" xfId="0" applyNumberFormat="1" applyFont="1" applyFill="1" applyBorder="1" applyAlignment="1">
      <alignment wrapText="1"/>
    </xf>
    <xf numFmtId="4" fontId="17" fillId="0" borderId="0" xfId="0" applyNumberFormat="1" applyFont="1" applyFill="1"/>
    <xf numFmtId="4" fontId="17" fillId="0" borderId="0" xfId="0" applyNumberFormat="1" applyFont="1" applyFill="1" applyBorder="1"/>
    <xf numFmtId="4" fontId="3" fillId="0" borderId="0" xfId="0" applyNumberFormat="1" applyFont="1" applyFill="1" applyAlignment="1">
      <alignment horizontal="right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left" vertical="top" wrapText="1" shrinkToFit="1"/>
    </xf>
    <xf numFmtId="0" fontId="2" fillId="0" borderId="1" xfId="0" applyFont="1" applyFill="1" applyBorder="1" applyAlignment="1">
      <alignment horizontal="center" wrapText="1"/>
    </xf>
    <xf numFmtId="4" fontId="2" fillId="0" borderId="1" xfId="0" applyNumberFormat="1" applyFont="1" applyFill="1" applyBorder="1" applyAlignment="1">
      <alignment horizontal="right" wrapText="1"/>
    </xf>
    <xf numFmtId="4" fontId="18" fillId="0" borderId="0" xfId="0" applyNumberFormat="1" applyFont="1" applyFill="1" applyBorder="1"/>
    <xf numFmtId="4" fontId="18" fillId="0" borderId="0" xfId="0" applyNumberFormat="1" applyFont="1" applyFill="1"/>
    <xf numFmtId="4" fontId="2" fillId="0" borderId="0" xfId="0" applyNumberFormat="1" applyFont="1" applyFill="1"/>
    <xf numFmtId="0" fontId="2" fillId="0" borderId="0" xfId="0" applyFont="1" applyFill="1"/>
    <xf numFmtId="49" fontId="2" fillId="0" borderId="1" xfId="0" applyNumberFormat="1" applyFont="1" applyFill="1" applyBorder="1" applyAlignment="1">
      <alignment wrapText="1" shrinkToFit="1"/>
    </xf>
    <xf numFmtId="49" fontId="2" fillId="0" borderId="1" xfId="0" applyNumberFormat="1" applyFont="1" applyFill="1" applyBorder="1" applyAlignment="1">
      <alignment horizontal="center"/>
    </xf>
    <xf numFmtId="4" fontId="2" fillId="0" borderId="1" xfId="0" applyNumberFormat="1" applyFont="1" applyFill="1" applyBorder="1" applyAlignment="1">
      <alignment horizontal="right"/>
    </xf>
    <xf numFmtId="49" fontId="3" fillId="0" borderId="1" xfId="0" applyNumberFormat="1" applyFont="1" applyFill="1" applyBorder="1" applyAlignment="1">
      <alignment wrapText="1" shrinkToFit="1"/>
    </xf>
    <xf numFmtId="49" fontId="3" fillId="0" borderId="1" xfId="0" applyNumberFormat="1" applyFont="1" applyFill="1" applyBorder="1" applyAlignment="1">
      <alignment horizontal="center"/>
    </xf>
    <xf numFmtId="4" fontId="3" fillId="0" borderId="1" xfId="0" applyNumberFormat="1" applyFont="1" applyFill="1" applyBorder="1" applyAlignment="1">
      <alignment horizontal="right"/>
    </xf>
    <xf numFmtId="4" fontId="3" fillId="0" borderId="1" xfId="0" applyNumberFormat="1" applyFont="1" applyFill="1" applyBorder="1"/>
    <xf numFmtId="0" fontId="3" fillId="0" borderId="1" xfId="0" applyFont="1" applyFill="1" applyBorder="1" applyAlignment="1">
      <alignment wrapText="1" shrinkToFit="1"/>
    </xf>
    <xf numFmtId="0" fontId="2" fillId="0" borderId="1" xfId="0" applyNumberFormat="1" applyFont="1" applyFill="1" applyBorder="1" applyAlignment="1">
      <alignment wrapText="1" shrinkToFit="1"/>
    </xf>
    <xf numFmtId="4" fontId="2" fillId="0" borderId="1" xfId="0" applyNumberFormat="1" applyFont="1" applyFill="1" applyBorder="1"/>
    <xf numFmtId="0" fontId="17" fillId="0" borderId="0" xfId="0" applyFont="1" applyFill="1" applyBorder="1"/>
    <xf numFmtId="4" fontId="19" fillId="0" borderId="0" xfId="0" applyNumberFormat="1" applyFont="1" applyFill="1"/>
    <xf numFmtId="0" fontId="19" fillId="0" borderId="0" xfId="0" applyFont="1" applyFill="1" applyBorder="1"/>
    <xf numFmtId="0" fontId="19" fillId="0" borderId="0" xfId="0" applyFont="1" applyFill="1"/>
    <xf numFmtId="4" fontId="3" fillId="0" borderId="1" xfId="0" applyNumberFormat="1" applyFont="1" applyFill="1" applyBorder="1" applyAlignment="1"/>
    <xf numFmtId="4" fontId="3" fillId="0" borderId="0" xfId="0" applyNumberFormat="1" applyFont="1" applyFill="1" applyBorder="1" applyAlignment="1">
      <alignment wrapText="1"/>
    </xf>
    <xf numFmtId="0" fontId="2" fillId="0" borderId="1" xfId="0" applyFont="1" applyFill="1" applyBorder="1" applyAlignment="1">
      <alignment wrapText="1" shrinkToFit="1"/>
    </xf>
    <xf numFmtId="49" fontId="3" fillId="0" borderId="1" xfId="2" applyNumberFormat="1" applyFont="1" applyFill="1" applyBorder="1" applyAlignment="1" applyProtection="1">
      <alignment horizontal="center" shrinkToFit="1"/>
      <protection locked="0"/>
    </xf>
    <xf numFmtId="49" fontId="2" fillId="0" borderId="1" xfId="2" applyNumberFormat="1" applyFont="1" applyFill="1" applyBorder="1" applyAlignment="1" applyProtection="1">
      <alignment horizontal="center" shrinkToFit="1"/>
      <protection locked="0"/>
    </xf>
    <xf numFmtId="4" fontId="3" fillId="0" borderId="0" xfId="0" applyNumberFormat="1" applyFont="1" applyFill="1" applyBorder="1"/>
    <xf numFmtId="49" fontId="3" fillId="0" borderId="1" xfId="0" applyNumberFormat="1" applyFont="1" applyFill="1" applyBorder="1" applyAlignment="1">
      <alignment horizontal="center" vertical="center"/>
    </xf>
    <xf numFmtId="49" fontId="20" fillId="0" borderId="3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left" wrapText="1" shrinkToFit="1"/>
    </xf>
    <xf numFmtId="4" fontId="3" fillId="0" borderId="1" xfId="26" applyNumberFormat="1" applyFont="1" applyFill="1" applyBorder="1" applyAlignment="1" applyProtection="1">
      <alignment horizontal="right" vertical="center"/>
      <protection locked="0"/>
    </xf>
    <xf numFmtId="4" fontId="18" fillId="0" borderId="0" xfId="3" applyNumberFormat="1" applyFont="1" applyFill="1" applyBorder="1" applyAlignment="1" applyProtection="1">
      <alignment horizontal="right" shrinkToFit="1"/>
    </xf>
    <xf numFmtId="4" fontId="21" fillId="0" borderId="0" xfId="3" applyNumberFormat="1" applyFont="1" applyFill="1" applyBorder="1" applyAlignment="1" applyProtection="1">
      <alignment horizontal="right" shrinkToFit="1"/>
    </xf>
    <xf numFmtId="49" fontId="2" fillId="0" borderId="3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shrinkToFit="1"/>
    </xf>
    <xf numFmtId="49" fontId="3" fillId="0" borderId="3" xfId="0" applyNumberFormat="1" applyFont="1" applyFill="1" applyBorder="1" applyAlignment="1">
      <alignment horizontal="center"/>
    </xf>
    <xf numFmtId="4" fontId="18" fillId="0" borderId="0" xfId="0" applyNumberFormat="1" applyFont="1" applyFill="1" applyBorder="1" applyAlignment="1">
      <alignment wrapText="1"/>
    </xf>
    <xf numFmtId="0" fontId="2" fillId="0" borderId="1" xfId="0" applyFont="1" applyFill="1" applyBorder="1" applyAlignment="1">
      <alignment horizontal="left" vertical="top" wrapText="1"/>
    </xf>
    <xf numFmtId="49" fontId="2" fillId="0" borderId="3" xfId="0" applyNumberFormat="1" applyFont="1" applyFill="1" applyBorder="1" applyAlignment="1">
      <alignment horizontal="center" shrinkToFit="1"/>
    </xf>
    <xf numFmtId="4" fontId="2" fillId="0" borderId="1" xfId="0" applyNumberFormat="1" applyFont="1" applyFill="1" applyBorder="1" applyAlignment="1" applyProtection="1">
      <alignment horizontal="right" vertical="top" shrinkToFit="1"/>
      <protection locked="0"/>
    </xf>
    <xf numFmtId="0" fontId="2" fillId="0" borderId="1" xfId="0" applyNumberFormat="1" applyFont="1" applyFill="1" applyBorder="1" applyAlignment="1">
      <alignment horizontal="left" vertical="top" wrapText="1" shrinkToFit="1"/>
    </xf>
    <xf numFmtId="49" fontId="3" fillId="0" borderId="1" xfId="0" applyNumberFormat="1" applyFont="1" applyFill="1" applyBorder="1" applyAlignment="1">
      <alignment horizontal="center" shrinkToFit="1"/>
    </xf>
    <xf numFmtId="0" fontId="3" fillId="0" borderId="1" xfId="0" applyNumberFormat="1" applyFont="1" applyFill="1" applyBorder="1" applyAlignment="1">
      <alignment horizontal="left" vertical="top" wrapText="1" shrinkToFit="1"/>
    </xf>
    <xf numFmtId="0" fontId="3" fillId="0" borderId="0" xfId="0" applyFont="1" applyFill="1" applyAlignment="1">
      <alignment wrapText="1" shrinkToFit="1"/>
    </xf>
    <xf numFmtId="0" fontId="3" fillId="0" borderId="1" xfId="0" applyFont="1" applyFill="1" applyBorder="1" applyAlignment="1">
      <alignment horizontal="center"/>
    </xf>
    <xf numFmtId="4" fontId="3" fillId="0" borderId="1" xfId="0" applyNumberFormat="1" applyFont="1" applyFill="1" applyBorder="1" applyAlignment="1">
      <alignment horizontal="right" vertical="center"/>
    </xf>
    <xf numFmtId="0" fontId="1" fillId="0" borderId="0" xfId="0" applyFont="1" applyFill="1"/>
    <xf numFmtId="49" fontId="1" fillId="0" borderId="0" xfId="0" applyNumberFormat="1" applyFont="1" applyFill="1"/>
    <xf numFmtId="4" fontId="1" fillId="0" borderId="0" xfId="0" applyNumberFormat="1" applyFont="1" applyFill="1"/>
    <xf numFmtId="0" fontId="17" fillId="0" borderId="0" xfId="0" applyFont="1" applyFill="1"/>
    <xf numFmtId="0" fontId="22" fillId="0" borderId="0" xfId="0" applyFont="1" applyFill="1"/>
    <xf numFmtId="3" fontId="19" fillId="0" borderId="0" xfId="0" applyNumberFormat="1" applyFont="1" applyFill="1"/>
    <xf numFmtId="4" fontId="3" fillId="0" borderId="0" xfId="0" applyNumberFormat="1" applyFont="1" applyFill="1" applyAlignment="1"/>
    <xf numFmtId="4" fontId="1" fillId="0" borderId="0" xfId="0" applyNumberFormat="1" applyFont="1" applyFill="1" applyAlignment="1">
      <alignment horizontal="right"/>
    </xf>
    <xf numFmtId="0" fontId="3" fillId="0" borderId="1" xfId="0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 vertical="top" wrapText="1"/>
    </xf>
    <xf numFmtId="4" fontId="23" fillId="0" borderId="0" xfId="0" applyNumberFormat="1" applyFont="1" applyFill="1"/>
    <xf numFmtId="0" fontId="23" fillId="0" borderId="0" xfId="0" applyFont="1" applyFill="1"/>
    <xf numFmtId="0" fontId="2" fillId="0" borderId="1" xfId="0" applyFont="1" applyFill="1" applyBorder="1" applyAlignment="1">
      <alignment vertical="top" wrapText="1" shrinkToFit="1"/>
    </xf>
    <xf numFmtId="49" fontId="2" fillId="0" borderId="1" xfId="0" applyNumberFormat="1" applyFont="1" applyFill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4" fontId="2" fillId="0" borderId="1" xfId="0" applyNumberFormat="1" applyFont="1" applyFill="1" applyBorder="1" applyAlignment="1">
      <alignment vertical="top" wrapText="1"/>
    </xf>
    <xf numFmtId="4" fontId="24" fillId="0" borderId="0" xfId="0" applyNumberFormat="1" applyFont="1" applyFill="1"/>
    <xf numFmtId="0" fontId="24" fillId="0" borderId="0" xfId="0" applyFont="1" applyFill="1"/>
    <xf numFmtId="0" fontId="25" fillId="0" borderId="0" xfId="0" applyFont="1" applyFill="1"/>
    <xf numFmtId="4" fontId="20" fillId="0" borderId="1" xfId="0" applyNumberFormat="1" applyFont="1" applyFill="1" applyBorder="1" applyAlignment="1">
      <alignment horizontal="right" shrinkToFit="1"/>
    </xf>
    <xf numFmtId="0" fontId="18" fillId="0" borderId="0" xfId="0" applyFont="1" applyFill="1"/>
    <xf numFmtId="0" fontId="3" fillId="0" borderId="0" xfId="0" applyFont="1" applyFill="1" applyAlignment="1">
      <alignment horizontal="left" vertical="center" wrapText="1"/>
    </xf>
    <xf numFmtId="49" fontId="3" fillId="0" borderId="4" xfId="0" applyNumberFormat="1" applyFont="1" applyFill="1" applyBorder="1" applyAlignment="1">
      <alignment horizontal="center"/>
    </xf>
    <xf numFmtId="4" fontId="3" fillId="0" borderId="4" xfId="0" applyNumberFormat="1" applyFont="1" applyFill="1" applyBorder="1" applyAlignment="1">
      <alignment horizontal="right"/>
    </xf>
    <xf numFmtId="49" fontId="2" fillId="0" borderId="4" xfId="0" applyNumberFormat="1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right"/>
    </xf>
    <xf numFmtId="0" fontId="26" fillId="0" borderId="0" xfId="0" applyFont="1" applyFill="1"/>
    <xf numFmtId="0" fontId="17" fillId="0" borderId="0" xfId="0" applyFont="1" applyFill="1" applyAlignment="1">
      <alignment wrapText="1"/>
    </xf>
    <xf numFmtId="0" fontId="27" fillId="0" borderId="0" xfId="0" applyFont="1" applyFill="1"/>
    <xf numFmtId="0" fontId="28" fillId="0" borderId="0" xfId="0" applyFont="1" applyFill="1"/>
    <xf numFmtId="0" fontId="28" fillId="0" borderId="0" xfId="0" applyFont="1" applyFill="1" applyAlignment="1">
      <alignment wrapText="1"/>
    </xf>
    <xf numFmtId="4" fontId="3" fillId="0" borderId="6" xfId="0" applyNumberFormat="1" applyFont="1" applyFill="1" applyBorder="1" applyAlignment="1">
      <alignment horizontal="right"/>
    </xf>
    <xf numFmtId="49" fontId="2" fillId="0" borderId="1" xfId="0" applyNumberFormat="1" applyFont="1" applyFill="1" applyBorder="1" applyAlignment="1">
      <alignment horizontal="center" wrapText="1"/>
    </xf>
    <xf numFmtId="0" fontId="3" fillId="0" borderId="1" xfId="0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wrapText="1"/>
    </xf>
    <xf numFmtId="0" fontId="3" fillId="0" borderId="1" xfId="27" applyFont="1" applyFill="1" applyBorder="1" applyAlignment="1">
      <alignment horizontal="left" vertical="center" wrapText="1" shrinkToFit="1"/>
    </xf>
    <xf numFmtId="0" fontId="2" fillId="0" borderId="1" xfId="0" applyFont="1" applyFill="1" applyBorder="1"/>
    <xf numFmtId="0" fontId="3" fillId="0" borderId="1" xfId="0" applyFont="1" applyFill="1" applyBorder="1"/>
    <xf numFmtId="0" fontId="20" fillId="0" borderId="1" xfId="0" applyNumberFormat="1" applyFont="1" applyFill="1" applyBorder="1" applyAlignment="1">
      <alignment horizontal="left" vertical="top" wrapText="1" shrinkToFit="1"/>
    </xf>
    <xf numFmtId="0" fontId="29" fillId="0" borderId="0" xfId="0" applyFont="1" applyFill="1"/>
    <xf numFmtId="4" fontId="29" fillId="0" borderId="0" xfId="0" applyNumberFormat="1" applyFont="1" applyFill="1"/>
    <xf numFmtId="49" fontId="3" fillId="0" borderId="1" xfId="1" quotePrefix="1" applyNumberFormat="1" applyFont="1" applyFill="1" applyBorder="1" applyAlignment="1">
      <alignment horizontal="left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4" fontId="28" fillId="0" borderId="0" xfId="0" applyNumberFormat="1" applyFont="1" applyFill="1"/>
    <xf numFmtId="49" fontId="3" fillId="0" borderId="1" xfId="0" quotePrefix="1" applyNumberFormat="1" applyFont="1" applyFill="1" applyBorder="1" applyAlignment="1">
      <alignment wrapText="1" shrinkToFit="1"/>
    </xf>
    <xf numFmtId="4" fontId="27" fillId="0" borderId="0" xfId="0" applyNumberFormat="1" applyFont="1" applyFill="1"/>
    <xf numFmtId="0" fontId="30" fillId="0" borderId="0" xfId="0" applyFont="1" applyFill="1" applyAlignment="1"/>
    <xf numFmtId="0" fontId="30" fillId="0" borderId="0" xfId="0" applyFont="1" applyFill="1" applyAlignment="1">
      <alignment wrapText="1"/>
    </xf>
    <xf numFmtId="0" fontId="2" fillId="0" borderId="6" xfId="0" applyFont="1" applyFill="1" applyBorder="1" applyAlignment="1">
      <alignment wrapText="1" shrinkToFit="1"/>
    </xf>
    <xf numFmtId="49" fontId="2" fillId="0" borderId="6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wrapText="1"/>
    </xf>
    <xf numFmtId="4" fontId="2" fillId="0" borderId="6" xfId="0" applyNumberFormat="1" applyFont="1" applyFill="1" applyBorder="1" applyAlignment="1">
      <alignment horizontal="right"/>
    </xf>
    <xf numFmtId="0" fontId="31" fillId="0" borderId="0" xfId="0" applyFont="1" applyFill="1"/>
    <xf numFmtId="0" fontId="30" fillId="0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left" vertical="center" wrapText="1" shrinkToFit="1"/>
    </xf>
    <xf numFmtId="4" fontId="32" fillId="0" borderId="1" xfId="0" applyNumberFormat="1" applyFont="1" applyFill="1" applyBorder="1" applyAlignment="1">
      <alignment horizontal="right" shrinkToFit="1"/>
    </xf>
    <xf numFmtId="0" fontId="31" fillId="0" borderId="0" xfId="0" applyFont="1" applyFill="1" applyAlignment="1">
      <alignment wrapText="1" shrinkToFi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wrapText="1" shrinkToFit="1"/>
    </xf>
    <xf numFmtId="49" fontId="3" fillId="0" borderId="6" xfId="0" applyNumberFormat="1" applyFont="1" applyFill="1" applyBorder="1" applyAlignment="1">
      <alignment wrapText="1" shrinkToFit="1"/>
    </xf>
    <xf numFmtId="49" fontId="3" fillId="0" borderId="6" xfId="0" applyNumberFormat="1" applyFont="1" applyFill="1" applyBorder="1" applyAlignment="1">
      <alignment horizontal="center"/>
    </xf>
    <xf numFmtId="0" fontId="33" fillId="0" borderId="0" xfId="0" applyFont="1" applyFill="1"/>
    <xf numFmtId="49" fontId="3" fillId="0" borderId="7" xfId="0" applyNumberFormat="1" applyFont="1" applyFill="1" applyBorder="1" applyAlignment="1">
      <alignment horizontal="left" vertical="center" wrapText="1"/>
    </xf>
    <xf numFmtId="49" fontId="3" fillId="0" borderId="3" xfId="0" applyNumberFormat="1" applyFont="1" applyFill="1" applyBorder="1" applyAlignment="1">
      <alignment horizontal="left" vertical="center" wrapText="1"/>
    </xf>
    <xf numFmtId="49" fontId="3" fillId="0" borderId="4" xfId="0" applyNumberFormat="1" applyFont="1" applyFill="1" applyBorder="1" applyAlignment="1">
      <alignment wrapText="1" shrinkToFit="1"/>
    </xf>
    <xf numFmtId="0" fontId="17" fillId="0" borderId="0" xfId="0" applyFont="1" applyFill="1" applyBorder="1" applyAlignment="1">
      <alignment wrapText="1"/>
    </xf>
    <xf numFmtId="0" fontId="18" fillId="0" borderId="0" xfId="0" applyFont="1" applyFill="1" applyBorder="1"/>
    <xf numFmtId="49" fontId="2" fillId="0" borderId="8" xfId="0" applyNumberFormat="1" applyFont="1" applyFill="1" applyBorder="1" applyAlignment="1">
      <alignment horizontal="center"/>
    </xf>
    <xf numFmtId="0" fontId="18" fillId="0" borderId="0" xfId="0" applyFont="1" applyFill="1" applyBorder="1" applyAlignment="1">
      <alignment wrapText="1"/>
    </xf>
    <xf numFmtId="49" fontId="3" fillId="0" borderId="8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left" vertical="top" wrapText="1"/>
    </xf>
    <xf numFmtId="49" fontId="2" fillId="0" borderId="6" xfId="0" applyNumberFormat="1" applyFont="1" applyFill="1" applyBorder="1" applyAlignment="1">
      <alignment horizontal="center" vertical="top" shrinkToFit="1"/>
    </xf>
    <xf numFmtId="49" fontId="2" fillId="0" borderId="8" xfId="0" applyNumberFormat="1" applyFont="1" applyFill="1" applyBorder="1" applyAlignment="1">
      <alignment horizontal="center" vertical="top" shrinkToFit="1"/>
    </xf>
    <xf numFmtId="4" fontId="2" fillId="0" borderId="6" xfId="0" applyNumberFormat="1" applyFont="1" applyFill="1" applyBorder="1" applyAlignment="1" applyProtection="1">
      <alignment horizontal="right" vertical="top" shrinkToFit="1"/>
      <protection locked="0"/>
    </xf>
    <xf numFmtId="49" fontId="2" fillId="0" borderId="1" xfId="0" applyNumberFormat="1" applyFont="1" applyFill="1" applyBorder="1" applyAlignment="1">
      <alignment horizontal="center" vertical="top" shrinkToFit="1"/>
    </xf>
    <xf numFmtId="49" fontId="2" fillId="0" borderId="3" xfId="0" applyNumberFormat="1" applyFont="1" applyFill="1" applyBorder="1" applyAlignment="1">
      <alignment horizontal="center" vertical="top" shrinkToFit="1"/>
    </xf>
    <xf numFmtId="49" fontId="3" fillId="0" borderId="1" xfId="0" applyNumberFormat="1" applyFont="1" applyFill="1" applyBorder="1" applyAlignment="1">
      <alignment horizontal="center" vertical="top" shrinkToFit="1"/>
    </xf>
    <xf numFmtId="49" fontId="3" fillId="0" borderId="3" xfId="0" applyNumberFormat="1" applyFont="1" applyFill="1" applyBorder="1" applyAlignment="1">
      <alignment horizontal="center" vertical="top" shrinkToFit="1"/>
    </xf>
    <xf numFmtId="0" fontId="2" fillId="0" borderId="1" xfId="0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wrapText="1" shrinkToFit="1"/>
    </xf>
    <xf numFmtId="49" fontId="3" fillId="0" borderId="0" xfId="0" applyNumberFormat="1" applyFont="1" applyFill="1"/>
    <xf numFmtId="49" fontId="3" fillId="0" borderId="1" xfId="0" applyNumberFormat="1" applyFont="1" applyFill="1" applyBorder="1" applyAlignment="1">
      <alignment horizontal="center" wrapText="1" shrinkToFit="1"/>
    </xf>
    <xf numFmtId="0" fontId="3" fillId="0" borderId="1" xfId="0" applyFont="1" applyFill="1" applyBorder="1" applyAlignment="1">
      <alignment horizontal="center" wrapText="1" shrinkToFit="1"/>
    </xf>
    <xf numFmtId="49" fontId="34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 shrinkToFit="1"/>
    </xf>
    <xf numFmtId="49" fontId="3" fillId="0" borderId="1" xfId="1" quotePrefix="1" applyNumberFormat="1" applyFont="1" applyFill="1" applyBorder="1" applyAlignment="1">
      <alignment horizontal="center" vertical="center" wrapText="1" shrinkToFit="1"/>
    </xf>
    <xf numFmtId="49" fontId="3" fillId="0" borderId="1" xfId="0" quotePrefix="1" applyNumberFormat="1" applyFont="1" applyFill="1" applyBorder="1" applyAlignment="1">
      <alignment horizontal="center" wrapText="1" shrinkToFit="1"/>
    </xf>
    <xf numFmtId="0" fontId="34" fillId="0" borderId="1" xfId="0" applyFont="1" applyFill="1" applyBorder="1" applyAlignment="1">
      <alignment horizontal="center" wrapText="1"/>
    </xf>
    <xf numFmtId="2" fontId="3" fillId="0" borderId="0" xfId="0" applyNumberFormat="1" applyFont="1" applyFill="1" applyBorder="1"/>
    <xf numFmtId="164" fontId="3" fillId="0" borderId="0" xfId="0" applyNumberFormat="1" applyFont="1" applyFill="1"/>
    <xf numFmtId="4" fontId="3" fillId="0" borderId="1" xfId="0" applyNumberFormat="1" applyFont="1" applyFill="1" applyBorder="1" applyAlignment="1">
      <alignment horizontal="right" shrinkToFit="1"/>
    </xf>
    <xf numFmtId="0" fontId="34" fillId="0" borderId="0" xfId="0" applyFont="1" applyFill="1"/>
    <xf numFmtId="0" fontId="35" fillId="0" borderId="0" xfId="0" applyFont="1" applyFill="1"/>
    <xf numFmtId="0" fontId="3" fillId="0" borderId="1" xfId="0" applyNumberFormat="1" applyFont="1" applyFill="1" applyBorder="1" applyAlignment="1">
      <alignment horizontal="center" vertical="top" wrapText="1" shrinkToFit="1"/>
    </xf>
    <xf numFmtId="49" fontId="3" fillId="0" borderId="3" xfId="0" applyNumberFormat="1" applyFont="1" applyFill="1" applyBorder="1" applyAlignment="1">
      <alignment horizontal="center" vertical="center" shrinkToFit="1"/>
    </xf>
    <xf numFmtId="0" fontId="34" fillId="0" borderId="0" xfId="0" applyFont="1" applyFill="1" applyAlignment="1"/>
    <xf numFmtId="0" fontId="35" fillId="0" borderId="0" xfId="0" applyFont="1" applyFill="1" applyAlignment="1">
      <alignment wrapText="1" shrinkToFit="1"/>
    </xf>
    <xf numFmtId="0" fontId="2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" fontId="3" fillId="5" borderId="0" xfId="0" applyNumberFormat="1" applyFont="1" applyFill="1" applyAlignment="1">
      <alignment horizontal="right" vertical="center"/>
    </xf>
    <xf numFmtId="4" fontId="22" fillId="0" borderId="0" xfId="0" applyNumberFormat="1" applyFont="1" applyFill="1" applyAlignment="1">
      <alignment horizontal="right" vertical="center"/>
    </xf>
    <xf numFmtId="0" fontId="17" fillId="0" borderId="0" xfId="0" applyFont="1"/>
    <xf numFmtId="0" fontId="36" fillId="0" borderId="0" xfId="0" applyFont="1" applyFill="1"/>
    <xf numFmtId="4" fontId="1" fillId="0" borderId="0" xfId="0" applyNumberFormat="1" applyFont="1" applyFill="1" applyAlignment="1">
      <alignment horizontal="right" vertical="center"/>
    </xf>
    <xf numFmtId="4" fontId="3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right" vertical="center" wrapText="1"/>
    </xf>
    <xf numFmtId="0" fontId="18" fillId="0" borderId="0" xfId="0" applyFont="1"/>
    <xf numFmtId="0" fontId="2" fillId="6" borderId="1" xfId="0" applyFont="1" applyFill="1" applyBorder="1" applyAlignment="1">
      <alignment wrapText="1" shrinkToFit="1"/>
    </xf>
    <xf numFmtId="49" fontId="2" fillId="6" borderId="1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4" fontId="2" fillId="6" borderId="1" xfId="0" applyNumberFormat="1" applyFont="1" applyFill="1" applyBorder="1" applyAlignment="1">
      <alignment horizontal="right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right" vertical="center"/>
    </xf>
    <xf numFmtId="4" fontId="3" fillId="5" borderId="1" xfId="0" applyNumberFormat="1" applyFont="1" applyFill="1" applyBorder="1" applyAlignment="1">
      <alignment horizontal="right" vertical="center"/>
    </xf>
    <xf numFmtId="49" fontId="2" fillId="0" borderId="1" xfId="0" applyNumberFormat="1" applyFont="1" applyFill="1" applyBorder="1" applyAlignment="1">
      <alignment horizontal="left" vertical="center" wrapText="1" shrinkToFit="1"/>
    </xf>
    <xf numFmtId="4" fontId="31" fillId="0" borderId="0" xfId="0" applyNumberFormat="1" applyFont="1" applyFill="1" applyBorder="1"/>
    <xf numFmtId="4" fontId="28" fillId="0" borderId="0" xfId="0" applyNumberFormat="1" applyFont="1" applyFill="1" applyBorder="1"/>
    <xf numFmtId="4" fontId="30" fillId="0" borderId="0" xfId="0" applyNumberFormat="1" applyFont="1" applyFill="1" applyBorder="1"/>
    <xf numFmtId="4" fontId="31" fillId="0" borderId="0" xfId="0" applyNumberFormat="1" applyFont="1" applyFill="1" applyBorder="1" applyAlignment="1">
      <alignment wrapText="1" shrinkToFit="1"/>
    </xf>
    <xf numFmtId="4" fontId="32" fillId="6" borderId="1" xfId="0" applyNumberFormat="1" applyFont="1" applyFill="1" applyBorder="1" applyAlignment="1">
      <alignment horizontal="right" vertical="center" shrinkToFit="1"/>
    </xf>
    <xf numFmtId="4" fontId="2" fillId="5" borderId="1" xfId="0" applyNumberFormat="1" applyFont="1" applyFill="1" applyBorder="1" applyAlignment="1">
      <alignment horizontal="right" vertical="center"/>
    </xf>
    <xf numFmtId="49" fontId="34" fillId="0" borderId="1" xfId="0" applyNumberFormat="1" applyFont="1" applyFill="1" applyBorder="1" applyAlignment="1">
      <alignment horizontal="center" wrapText="1"/>
    </xf>
    <xf numFmtId="4" fontId="30" fillId="0" borderId="0" xfId="0" applyNumberFormat="1" applyFont="1" applyFill="1" applyBorder="1" applyAlignment="1"/>
    <xf numFmtId="49" fontId="2" fillId="6" borderId="1" xfId="0" applyNumberFormat="1" applyFont="1" applyFill="1" applyBorder="1" applyAlignment="1">
      <alignment wrapText="1" shrinkToFit="1"/>
    </xf>
    <xf numFmtId="49" fontId="2" fillId="6" borderId="1" xfId="0" applyNumberFormat="1" applyFont="1" applyFill="1" applyBorder="1" applyAlignment="1">
      <alignment horizontal="center" vertical="center"/>
    </xf>
    <xf numFmtId="49" fontId="3" fillId="6" borderId="1" xfId="0" applyNumberFormat="1" applyFont="1" applyFill="1" applyBorder="1" applyAlignment="1">
      <alignment horizontal="center" vertical="center"/>
    </xf>
    <xf numFmtId="4" fontId="27" fillId="0" borderId="0" xfId="0" applyNumberFormat="1" applyFont="1" applyFill="1" applyBorder="1"/>
    <xf numFmtId="0" fontId="2" fillId="0" borderId="1" xfId="27" applyFont="1" applyFill="1" applyBorder="1" applyAlignment="1">
      <alignment horizontal="left" vertical="center" wrapText="1" shrinkToFit="1"/>
    </xf>
    <xf numFmtId="0" fontId="3" fillId="0" borderId="1" xfId="0" applyFont="1" applyBorder="1" applyAlignment="1">
      <alignment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8" fillId="5" borderId="0" xfId="0" applyFont="1" applyFill="1"/>
    <xf numFmtId="0" fontId="17" fillId="5" borderId="0" xfId="0" applyFont="1" applyFill="1"/>
    <xf numFmtId="0" fontId="2" fillId="6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8" fillId="0" borderId="0" xfId="0" applyFont="1" applyFill="1" applyBorder="1"/>
    <xf numFmtId="0" fontId="3" fillId="0" borderId="0" xfId="0" applyFont="1" applyFill="1" applyAlignment="1">
      <alignment wrapText="1"/>
    </xf>
    <xf numFmtId="0" fontId="3" fillId="0" borderId="0" xfId="0" applyFont="1" applyFill="1" applyAlignment="1">
      <alignment horizontal="center" vertical="center" wrapText="1"/>
    </xf>
    <xf numFmtId="0" fontId="38" fillId="0" borderId="0" xfId="0" applyFont="1"/>
    <xf numFmtId="0" fontId="39" fillId="0" borderId="0" xfId="0" applyFont="1"/>
    <xf numFmtId="0" fontId="2" fillId="0" borderId="1" xfId="0" applyFont="1" applyFill="1" applyBorder="1" applyAlignment="1">
      <alignment horizontal="center"/>
    </xf>
    <xf numFmtId="4" fontId="37" fillId="0" borderId="0" xfId="0" applyNumberFormat="1" applyFont="1" applyFill="1" applyBorder="1"/>
    <xf numFmtId="0" fontId="38" fillId="0" borderId="0" xfId="0" applyFont="1" applyAlignment="1">
      <alignment horizontal="right"/>
    </xf>
    <xf numFmtId="0" fontId="8" fillId="0" borderId="3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wrapText="1"/>
    </xf>
    <xf numFmtId="0" fontId="8" fillId="0" borderId="3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vertical="top" wrapText="1"/>
    </xf>
    <xf numFmtId="0" fontId="10" fillId="0" borderId="1" xfId="0" applyFont="1" applyBorder="1"/>
    <xf numFmtId="0" fontId="9" fillId="0" borderId="3" xfId="0" applyFont="1" applyBorder="1" applyAlignment="1">
      <alignment horizontal="left" vertical="top" wrapText="1"/>
    </xf>
    <xf numFmtId="4" fontId="11" fillId="0" borderId="1" xfId="0" applyNumberFormat="1" applyFont="1" applyBorder="1" applyAlignment="1">
      <alignment vertical="top"/>
    </xf>
    <xf numFmtId="0" fontId="0" fillId="0" borderId="0" xfId="0" applyAlignment="1">
      <alignment horizontal="right"/>
    </xf>
    <xf numFmtId="0" fontId="9" fillId="0" borderId="1" xfId="0" applyFont="1" applyBorder="1"/>
    <xf numFmtId="0" fontId="10" fillId="0" borderId="1" xfId="0" applyFont="1" applyBorder="1" applyAlignment="1">
      <alignment horizontal="center" wrapText="1" shrinkToFit="1"/>
    </xf>
    <xf numFmtId="0" fontId="8" fillId="0" borderId="1" xfId="0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40" fillId="0" borderId="0" xfId="0" applyFont="1"/>
    <xf numFmtId="4" fontId="41" fillId="0" borderId="0" xfId="0" applyNumberFormat="1" applyFont="1"/>
    <xf numFmtId="0" fontId="2" fillId="0" borderId="1" xfId="0" applyNumberFormat="1" applyFont="1" applyFill="1" applyBorder="1" applyAlignment="1">
      <alignment horizontal="center" wrapText="1" shrinkToFi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27" applyFont="1" applyFill="1" applyBorder="1" applyAlignment="1">
      <alignment horizontal="center" vertical="center" wrapText="1" shrinkToFit="1"/>
    </xf>
    <xf numFmtId="4" fontId="3" fillId="0" borderId="1" xfId="0" applyNumberFormat="1" applyFont="1" applyFill="1" applyBorder="1" applyAlignment="1">
      <alignment vertical="center" shrinkToFit="1"/>
    </xf>
    <xf numFmtId="0" fontId="2" fillId="0" borderId="6" xfId="0" applyFont="1" applyFill="1" applyBorder="1" applyAlignment="1">
      <alignment horizontal="center" wrapText="1" shrinkToFit="1"/>
    </xf>
    <xf numFmtId="0" fontId="3" fillId="0" borderId="1" xfId="0" applyFont="1" applyFill="1" applyBorder="1" applyAlignment="1">
      <alignment wrapText="1"/>
    </xf>
    <xf numFmtId="0" fontId="3" fillId="0" borderId="6" xfId="0" applyFont="1" applyFill="1" applyBorder="1" applyAlignment="1">
      <alignment horizontal="center" wrapText="1"/>
    </xf>
    <xf numFmtId="49" fontId="3" fillId="0" borderId="3" xfId="0" applyNumberFormat="1" applyFont="1" applyFill="1" applyBorder="1" applyAlignment="1">
      <alignment horizontal="center" vertical="center" wrapText="1" shrinkToFit="1"/>
    </xf>
    <xf numFmtId="49" fontId="3" fillId="0" borderId="3" xfId="0" applyNumberFormat="1" applyFont="1" applyFill="1" applyBorder="1" applyAlignment="1">
      <alignment horizontal="left" vertical="center" wrapText="1" shrinkToFit="1"/>
    </xf>
    <xf numFmtId="4" fontId="3" fillId="0" borderId="1" xfId="0" applyNumberFormat="1" applyFont="1" applyFill="1" applyBorder="1" applyAlignment="1">
      <alignment wrapText="1" shrinkToFi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wrapText="1" shrinkToFit="1"/>
    </xf>
    <xf numFmtId="49" fontId="2" fillId="0" borderId="5" xfId="0" applyNumberFormat="1" applyFont="1" applyFill="1" applyBorder="1" applyAlignment="1">
      <alignment horizontal="center" wrapText="1" shrinkToFit="1"/>
    </xf>
    <xf numFmtId="0" fontId="2" fillId="0" borderId="6" xfId="0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 shrinkToFit="1"/>
    </xf>
    <xf numFmtId="0" fontId="0" fillId="0" borderId="0" xfId="0" applyFont="1"/>
    <xf numFmtId="0" fontId="9" fillId="0" borderId="1" xfId="0" applyFont="1" applyFill="1" applyBorder="1" applyAlignment="1">
      <alignment horizontal="center" vertical="top" wrapText="1"/>
    </xf>
    <xf numFmtId="3" fontId="9" fillId="0" borderId="1" xfId="0" applyNumberFormat="1" applyFont="1" applyFill="1" applyBorder="1" applyAlignment="1">
      <alignment horizontal="center" vertical="top" wrapText="1"/>
    </xf>
    <xf numFmtId="0" fontId="2" fillId="0" borderId="1" xfId="16" applyFont="1" applyFill="1" applyBorder="1" applyAlignment="1">
      <alignment horizontal="left" vertical="top" shrinkToFit="1"/>
    </xf>
    <xf numFmtId="0" fontId="2" fillId="0" borderId="1" xfId="16" applyFont="1" applyFill="1" applyBorder="1" applyAlignment="1">
      <alignment horizontal="left" vertical="top" wrapText="1"/>
    </xf>
    <xf numFmtId="4" fontId="2" fillId="0" borderId="1" xfId="16" applyNumberFormat="1" applyFont="1" applyFill="1" applyBorder="1" applyAlignment="1" applyProtection="1">
      <alignment horizontal="right" vertical="top" shrinkToFit="1"/>
      <protection locked="0"/>
    </xf>
    <xf numFmtId="0" fontId="3" fillId="0" borderId="1" xfId="16" applyFont="1" applyFill="1" applyBorder="1" applyAlignment="1">
      <alignment vertical="top" wrapText="1"/>
    </xf>
    <xf numFmtId="0" fontId="3" fillId="0" borderId="1" xfId="16" applyFont="1" applyFill="1" applyBorder="1" applyAlignment="1">
      <alignment horizontal="justify" vertical="top" wrapText="1"/>
    </xf>
    <xf numFmtId="4" fontId="3" fillId="0" borderId="1" xfId="16" applyNumberFormat="1" applyFont="1" applyFill="1" applyBorder="1" applyAlignment="1" applyProtection="1">
      <alignment horizontal="right" vertical="top" shrinkToFit="1"/>
      <protection locked="0"/>
    </xf>
    <xf numFmtId="4" fontId="4" fillId="0" borderId="0" xfId="0" applyNumberFormat="1" applyFont="1" applyFill="1" applyAlignment="1">
      <alignment vertical="top"/>
    </xf>
    <xf numFmtId="0" fontId="2" fillId="0" borderId="1" xfId="16" applyFont="1" applyFill="1" applyBorder="1" applyAlignment="1">
      <alignment vertical="top" wrapText="1"/>
    </xf>
    <xf numFmtId="0" fontId="2" fillId="0" borderId="1" xfId="16" applyFont="1" applyFill="1" applyBorder="1" applyAlignment="1">
      <alignment horizontal="justify" vertical="top" wrapText="1"/>
    </xf>
    <xf numFmtId="49" fontId="3" fillId="0" borderId="1" xfId="16" applyNumberFormat="1" applyFont="1" applyFill="1" applyBorder="1" applyAlignment="1">
      <alignment vertical="top" wrapText="1"/>
    </xf>
    <xf numFmtId="0" fontId="3" fillId="0" borderId="1" xfId="16" applyFont="1" applyFill="1" applyBorder="1" applyAlignment="1">
      <alignment horizontal="left" vertical="top" shrinkToFit="1"/>
    </xf>
    <xf numFmtId="0" fontId="3" fillId="0" borderId="1" xfId="16" applyFont="1" applyFill="1" applyBorder="1" applyAlignment="1">
      <alignment horizontal="left" vertical="top" wrapText="1"/>
    </xf>
    <xf numFmtId="0" fontId="3" fillId="0" borderId="4" xfId="16" applyFont="1" applyFill="1" applyBorder="1" applyAlignment="1">
      <alignment vertical="top" wrapText="1"/>
    </xf>
    <xf numFmtId="1" fontId="45" fillId="0" borderId="2" xfId="18" applyNumberFormat="1" applyFont="1" applyFill="1" applyProtection="1">
      <alignment horizontal="center" vertical="top" shrinkToFit="1"/>
    </xf>
    <xf numFmtId="49" fontId="3" fillId="0" borderId="1" xfId="0" applyNumberFormat="1" applyFont="1" applyFill="1" applyBorder="1" applyAlignment="1">
      <alignment horizontal="justify" vertical="center" wrapText="1"/>
    </xf>
    <xf numFmtId="0" fontId="3" fillId="0" borderId="1" xfId="0" applyNumberFormat="1" applyFont="1" applyFill="1" applyBorder="1" applyAlignment="1">
      <alignment horizontal="justify" vertical="center" wrapText="1"/>
    </xf>
    <xf numFmtId="0" fontId="2" fillId="0" borderId="1" xfId="16" applyFont="1" applyFill="1" applyBorder="1" applyAlignment="1">
      <alignment horizontal="right" vertical="top" wrapText="1"/>
    </xf>
    <xf numFmtId="49" fontId="2" fillId="0" borderId="1" xfId="16" applyNumberFormat="1" applyFont="1" applyFill="1" applyBorder="1" applyAlignment="1">
      <alignment horizontal="left" vertical="top" shrinkToFit="1"/>
    </xf>
    <xf numFmtId="49" fontId="3" fillId="0" borderId="1" xfId="16" applyNumberFormat="1" applyFont="1" applyFill="1" applyBorder="1" applyAlignment="1">
      <alignment horizontal="left" vertical="top" shrinkToFit="1"/>
    </xf>
    <xf numFmtId="4" fontId="3" fillId="0" borderId="1" xfId="0" applyNumberFormat="1" applyFont="1" applyFill="1" applyBorder="1" applyAlignment="1" applyProtection="1">
      <alignment horizontal="right" vertical="center" shrinkToFit="1"/>
      <protection locked="0"/>
    </xf>
    <xf numFmtId="4" fontId="3" fillId="0" borderId="1" xfId="0" applyNumberFormat="1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horizontal="justify" vertical="top" wrapText="1"/>
    </xf>
    <xf numFmtId="4" fontId="10" fillId="0" borderId="1" xfId="0" applyNumberFormat="1" applyFont="1" applyFill="1" applyBorder="1" applyAlignment="1">
      <alignment vertical="top"/>
    </xf>
    <xf numFmtId="4" fontId="11" fillId="0" borderId="1" xfId="0" applyNumberFormat="1" applyFont="1" applyFill="1" applyBorder="1" applyAlignment="1">
      <alignment vertical="top"/>
    </xf>
    <xf numFmtId="0" fontId="8" fillId="0" borderId="1" xfId="0" applyFont="1" applyFill="1" applyBorder="1"/>
    <xf numFmtId="0" fontId="8" fillId="0" borderId="1" xfId="0" applyFont="1" applyFill="1" applyBorder="1" applyAlignment="1">
      <alignment horizontal="right"/>
    </xf>
    <xf numFmtId="4" fontId="8" fillId="0" borderId="1" xfId="0" applyNumberFormat="1" applyFont="1" applyFill="1" applyBorder="1"/>
    <xf numFmtId="0" fontId="1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4" fontId="17" fillId="0" borderId="0" xfId="0" applyNumberFormat="1" applyFont="1" applyFill="1" applyAlignment="1">
      <alignment vertical="center"/>
    </xf>
    <xf numFmtId="4" fontId="19" fillId="0" borderId="0" xfId="0" applyNumberFormat="1" applyFont="1" applyFill="1" applyAlignment="1">
      <alignment horizontal="left" vertical="center"/>
    </xf>
    <xf numFmtId="4" fontId="23" fillId="0" borderId="0" xfId="0" applyNumberFormat="1" applyFont="1" applyFill="1" applyAlignment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7" fillId="0" borderId="0" xfId="0" applyFont="1" applyFill="1"/>
    <xf numFmtId="49" fontId="32" fillId="0" borderId="1" xfId="5" applyNumberFormat="1" applyFont="1" applyFill="1" applyBorder="1" applyAlignment="1">
      <alignment vertical="top"/>
    </xf>
    <xf numFmtId="49" fontId="32" fillId="0" borderId="1" xfId="5" applyNumberFormat="1" applyFont="1" applyFill="1" applyBorder="1" applyAlignment="1">
      <alignment horizontal="center" vertical="center"/>
    </xf>
    <xf numFmtId="49" fontId="32" fillId="0" borderId="1" xfId="6" applyNumberFormat="1" applyFont="1" applyFill="1" applyBorder="1" applyAlignment="1">
      <alignment vertical="top" wrapText="1" shrinkToFit="1"/>
    </xf>
    <xf numFmtId="49" fontId="32" fillId="0" borderId="1" xfId="6" applyNumberFormat="1" applyFont="1" applyFill="1" applyBorder="1" applyAlignment="1">
      <alignment horizontal="center" vertical="center" wrapText="1" shrinkToFit="1"/>
    </xf>
    <xf numFmtId="49" fontId="2" fillId="0" borderId="3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3" xfId="0" applyNumberFormat="1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right" vertical="center" wrapText="1"/>
    </xf>
    <xf numFmtId="4" fontId="37" fillId="0" borderId="1" xfId="0" applyNumberFormat="1" applyFont="1" applyFill="1" applyBorder="1" applyAlignment="1">
      <alignment vertical="center"/>
    </xf>
    <xf numFmtId="49" fontId="2" fillId="0" borderId="3" xfId="0" applyNumberFormat="1" applyFont="1" applyFill="1" applyBorder="1" applyAlignment="1">
      <alignment horizontal="center" vertical="center"/>
    </xf>
    <xf numFmtId="0" fontId="46" fillId="0" borderId="0" xfId="0" applyFont="1" applyFill="1"/>
    <xf numFmtId="49" fontId="3" fillId="0" borderId="1" xfId="0" applyNumberFormat="1" applyFont="1" applyFill="1" applyBorder="1" applyAlignment="1">
      <alignment vertical="top" wrapText="1" shrinkToFit="1"/>
    </xf>
    <xf numFmtId="49" fontId="32" fillId="0" borderId="1" xfId="7" applyNumberFormat="1" applyFont="1" applyFill="1" applyBorder="1" applyAlignment="1">
      <alignment vertical="top"/>
    </xf>
    <xf numFmtId="49" fontId="32" fillId="0" borderId="1" xfId="7" applyNumberFormat="1" applyFont="1" applyFill="1" applyBorder="1" applyAlignment="1">
      <alignment vertical="top" wrapText="1"/>
    </xf>
    <xf numFmtId="49" fontId="20" fillId="0" borderId="1" xfId="7" applyNumberFormat="1" applyFont="1" applyFill="1" applyBorder="1" applyAlignment="1">
      <alignment vertical="top" wrapText="1"/>
    </xf>
    <xf numFmtId="49" fontId="20" fillId="0" borderId="1" xfId="0" applyNumberFormat="1" applyFont="1" applyFill="1" applyBorder="1" applyAlignment="1">
      <alignment horizontal="center" vertical="center" shrinkToFit="1"/>
    </xf>
    <xf numFmtId="4" fontId="20" fillId="0" borderId="1" xfId="0" applyNumberFormat="1" applyFont="1" applyFill="1" applyBorder="1" applyAlignment="1" applyProtection="1">
      <alignment horizontal="right" vertical="center" shrinkToFit="1"/>
      <protection locked="0"/>
    </xf>
    <xf numFmtId="49" fontId="20" fillId="0" borderId="6" xfId="0" applyNumberFormat="1" applyFont="1" applyFill="1" applyBorder="1" applyAlignment="1">
      <alignment horizontal="center" vertical="center" shrinkToFit="1"/>
    </xf>
    <xf numFmtId="49" fontId="20" fillId="0" borderId="9" xfId="2" applyNumberFormat="1" applyFont="1" applyFill="1" applyBorder="1" applyAlignment="1" applyProtection="1">
      <alignment horizontal="center" vertical="center" shrinkToFit="1"/>
      <protection locked="0"/>
    </xf>
    <xf numFmtId="49" fontId="20" fillId="0" borderId="8" xfId="0" applyNumberFormat="1" applyFont="1" applyFill="1" applyBorder="1" applyAlignment="1">
      <alignment horizontal="center" vertical="center" shrinkToFit="1"/>
    </xf>
    <xf numFmtId="4" fontId="20" fillId="0" borderId="6" xfId="0" applyNumberFormat="1" applyFont="1" applyFill="1" applyBorder="1" applyAlignment="1" applyProtection="1">
      <alignment horizontal="right" vertical="center" shrinkToFit="1"/>
      <protection locked="0"/>
    </xf>
    <xf numFmtId="49" fontId="20" fillId="0" borderId="2" xfId="2" applyNumberFormat="1" applyFont="1" applyFill="1" applyAlignment="1" applyProtection="1">
      <alignment horizontal="center" vertical="center" shrinkToFit="1"/>
      <protection locked="0"/>
    </xf>
    <xf numFmtId="4" fontId="20" fillId="0" borderId="1" xfId="8" applyNumberFormat="1" applyFont="1" applyFill="1" applyBorder="1" applyAlignment="1" applyProtection="1">
      <alignment horizontal="right" vertical="center" shrinkToFit="1"/>
      <protection locked="0"/>
    </xf>
    <xf numFmtId="4" fontId="47" fillId="0" borderId="1" xfId="8" applyNumberFormat="1" applyFont="1" applyFill="1" applyBorder="1" applyAlignment="1" applyProtection="1">
      <alignment horizontal="right" vertical="center" shrinkToFit="1"/>
      <protection locked="0"/>
    </xf>
    <xf numFmtId="0" fontId="37" fillId="0" borderId="0" xfId="0" quotePrefix="1" applyFont="1" applyFill="1" applyAlignment="1">
      <alignment wrapText="1"/>
    </xf>
    <xf numFmtId="49" fontId="3" fillId="0" borderId="1" xfId="0" applyNumberFormat="1" applyFont="1" applyFill="1" applyBorder="1" applyAlignment="1">
      <alignment shrinkToFit="1"/>
    </xf>
    <xf numFmtId="0" fontId="32" fillId="0" borderId="1" xfId="0" applyFont="1" applyFill="1" applyBorder="1" applyAlignment="1">
      <alignment horizontal="left" vertical="top" wrapText="1"/>
    </xf>
    <xf numFmtId="49" fontId="32" fillId="0" borderId="1" xfId="0" applyNumberFormat="1" applyFont="1" applyFill="1" applyBorder="1" applyAlignment="1">
      <alignment horizontal="center" vertical="center" shrinkToFit="1"/>
    </xf>
    <xf numFmtId="49" fontId="32" fillId="0" borderId="3" xfId="0" applyNumberFormat="1" applyFont="1" applyFill="1" applyBorder="1" applyAlignment="1">
      <alignment horizontal="center" vertical="center" shrinkToFit="1"/>
    </xf>
    <xf numFmtId="4" fontId="32" fillId="0" borderId="1" xfId="0" applyNumberFormat="1" applyFont="1" applyFill="1" applyBorder="1" applyAlignment="1" applyProtection="1">
      <alignment horizontal="right" vertical="center" shrinkToFit="1"/>
      <protection locked="0"/>
    </xf>
    <xf numFmtId="0" fontId="20" fillId="0" borderId="1" xfId="0" applyNumberFormat="1" applyFont="1" applyFill="1" applyBorder="1" applyAlignment="1">
      <alignment horizontal="left" wrapText="1" shrinkToFit="1"/>
    </xf>
    <xf numFmtId="4" fontId="3" fillId="0" borderId="1" xfId="0" applyNumberFormat="1" applyFont="1" applyFill="1" applyBorder="1" applyAlignment="1">
      <alignment horizontal="right" vertical="center" shrinkToFit="1"/>
    </xf>
    <xf numFmtId="0" fontId="20" fillId="0" borderId="1" xfId="0" quotePrefix="1" applyFont="1" applyFill="1" applyBorder="1" applyAlignment="1">
      <alignment horizontal="left" vertical="top" wrapText="1"/>
    </xf>
    <xf numFmtId="4" fontId="20" fillId="0" borderId="1" xfId="0" applyNumberFormat="1" applyFont="1" applyFill="1" applyBorder="1" applyAlignment="1">
      <alignment horizontal="right" vertical="center" shrinkToFit="1"/>
    </xf>
    <xf numFmtId="0" fontId="32" fillId="0" borderId="1" xfId="0" applyNumberFormat="1" applyFont="1" applyFill="1" applyBorder="1" applyAlignment="1">
      <alignment horizontal="left" vertical="top" wrapText="1" shrinkToFit="1"/>
    </xf>
    <xf numFmtId="4" fontId="32" fillId="0" borderId="1" xfId="0" applyNumberFormat="1" applyFont="1" applyFill="1" applyBorder="1" applyAlignment="1">
      <alignment horizontal="right" vertical="center" shrinkToFit="1"/>
    </xf>
    <xf numFmtId="49" fontId="2" fillId="0" borderId="1" xfId="9" applyNumberFormat="1" applyFont="1" applyFill="1" applyBorder="1" applyAlignment="1">
      <alignment vertical="top"/>
    </xf>
    <xf numFmtId="49" fontId="3" fillId="0" borderId="4" xfId="9" applyNumberFormat="1" applyFont="1" applyFill="1" applyBorder="1" applyAlignment="1">
      <alignment vertical="top" wrapText="1" shrinkToFit="1"/>
    </xf>
    <xf numFmtId="49" fontId="3" fillId="0" borderId="4" xfId="0" applyNumberFormat="1" applyFont="1" applyFill="1" applyBorder="1" applyAlignment="1">
      <alignment horizontal="center" vertical="center" wrapText="1" shrinkToFit="1"/>
    </xf>
    <xf numFmtId="49" fontId="20" fillId="0" borderId="4" xfId="0" applyNumberFormat="1" applyFont="1" applyFill="1" applyBorder="1" applyAlignment="1">
      <alignment horizontal="center" vertical="center" shrinkToFit="1"/>
    </xf>
    <xf numFmtId="4" fontId="20" fillId="0" borderId="4" xfId="0" applyNumberFormat="1" applyFont="1" applyFill="1" applyBorder="1" applyAlignment="1" applyProtection="1">
      <alignment horizontal="right" vertical="center" shrinkToFit="1"/>
      <protection locked="0"/>
    </xf>
    <xf numFmtId="49" fontId="3" fillId="0" borderId="1" xfId="9" applyNumberFormat="1" applyFont="1" applyFill="1" applyBorder="1" applyAlignment="1">
      <alignment vertical="top" wrapText="1" shrinkToFit="1"/>
    </xf>
    <xf numFmtId="49" fontId="32" fillId="0" borderId="1" xfId="10" applyNumberFormat="1" applyFont="1" applyFill="1" applyBorder="1" applyAlignment="1">
      <alignment vertical="top"/>
    </xf>
    <xf numFmtId="49" fontId="3" fillId="0" borderId="1" xfId="9" applyNumberFormat="1" applyFont="1" applyFill="1" applyBorder="1" applyAlignment="1">
      <alignment wrapText="1" shrinkToFit="1"/>
    </xf>
    <xf numFmtId="49" fontId="47" fillId="0" borderId="2" xfId="2" applyNumberFormat="1" applyFont="1" applyFill="1" applyAlignment="1" applyProtection="1">
      <alignment horizontal="center" vertical="center" shrinkToFit="1"/>
      <protection locked="0"/>
    </xf>
    <xf numFmtId="49" fontId="32" fillId="0" borderId="2" xfId="2" applyNumberFormat="1" applyFont="1" applyFill="1" applyAlignment="1" applyProtection="1">
      <alignment horizontal="center" vertical="center" shrinkToFit="1"/>
      <protection locked="0"/>
    </xf>
    <xf numFmtId="49" fontId="2" fillId="0" borderId="6" xfId="9" applyNumberFormat="1" applyFont="1" applyFill="1" applyBorder="1" applyAlignment="1">
      <alignment wrapText="1" shrinkToFit="1"/>
    </xf>
    <xf numFmtId="49" fontId="2" fillId="0" borderId="6" xfId="0" applyNumberFormat="1" applyFont="1" applyFill="1" applyBorder="1" applyAlignment="1">
      <alignment horizontal="center" vertical="center" wrapText="1" shrinkToFit="1"/>
    </xf>
    <xf numFmtId="49" fontId="32" fillId="0" borderId="6" xfId="0" applyNumberFormat="1" applyFont="1" applyFill="1" applyBorder="1" applyAlignment="1">
      <alignment horizontal="center" vertical="center" shrinkToFit="1"/>
    </xf>
    <xf numFmtId="49" fontId="32" fillId="0" borderId="9" xfId="2" applyNumberFormat="1" applyFont="1" applyFill="1" applyBorder="1" applyAlignment="1" applyProtection="1">
      <alignment horizontal="center" vertical="center" shrinkToFit="1"/>
      <protection locked="0"/>
    </xf>
    <xf numFmtId="49" fontId="32" fillId="0" borderId="8" xfId="0" applyNumberFormat="1" applyFont="1" applyFill="1" applyBorder="1" applyAlignment="1">
      <alignment horizontal="center" vertical="center" shrinkToFit="1"/>
    </xf>
    <xf numFmtId="4" fontId="32" fillId="0" borderId="6" xfId="0" applyNumberFormat="1" applyFont="1" applyFill="1" applyBorder="1" applyAlignment="1" applyProtection="1">
      <alignment horizontal="right" vertical="center" shrinkToFit="1"/>
      <protection locked="0"/>
    </xf>
    <xf numFmtId="1" fontId="3" fillId="0" borderId="1" xfId="0" applyNumberFormat="1" applyFont="1" applyFill="1" applyBorder="1" applyAlignment="1">
      <alignment horizontal="left" vertical="top" wrapText="1"/>
    </xf>
    <xf numFmtId="49" fontId="2" fillId="0" borderId="1" xfId="11" applyNumberFormat="1" applyFont="1" applyFill="1" applyBorder="1" applyAlignment="1">
      <alignment vertical="top"/>
    </xf>
    <xf numFmtId="49" fontId="32" fillId="0" borderId="1" xfId="12" applyNumberFormat="1" applyFont="1" applyFill="1" applyBorder="1" applyAlignment="1">
      <alignment vertical="top"/>
    </xf>
    <xf numFmtId="49" fontId="3" fillId="0" borderId="3" xfId="0" applyNumberFormat="1" applyFont="1" applyFill="1" applyBorder="1" applyAlignment="1">
      <alignment vertical="center"/>
    </xf>
    <xf numFmtId="49" fontId="32" fillId="0" borderId="1" xfId="13" applyNumberFormat="1" applyFont="1" applyFill="1" applyBorder="1" applyAlignment="1">
      <alignment vertical="top"/>
    </xf>
    <xf numFmtId="49" fontId="20" fillId="0" borderId="1" xfId="13" quotePrefix="1" applyNumberFormat="1" applyFont="1" applyFill="1" applyBorder="1" applyAlignment="1">
      <alignment vertical="top" wrapText="1"/>
    </xf>
    <xf numFmtId="0" fontId="20" fillId="0" borderId="1" xfId="0" quotePrefix="1" applyNumberFormat="1" applyFont="1" applyFill="1" applyBorder="1" applyAlignment="1">
      <alignment horizontal="left" vertical="top" wrapText="1" shrinkToFit="1"/>
    </xf>
    <xf numFmtId="49" fontId="32" fillId="0" borderId="1" xfId="14" applyNumberFormat="1" applyFont="1" applyFill="1" applyBorder="1" applyAlignment="1">
      <alignment vertical="top"/>
    </xf>
    <xf numFmtId="0" fontId="37" fillId="0" borderId="0" xfId="0" applyFont="1" applyFill="1" applyAlignment="1"/>
    <xf numFmtId="49" fontId="2" fillId="0" borderId="1" xfId="0" applyNumberFormat="1" applyFont="1" applyFill="1" applyBorder="1" applyAlignment="1">
      <alignment horizontal="center" vertical="top" wrapText="1" shrinkToFit="1"/>
    </xf>
    <xf numFmtId="49" fontId="3" fillId="0" borderId="1" xfId="0" applyNumberFormat="1" applyFont="1" applyFill="1" applyBorder="1" applyAlignment="1">
      <alignment horizontal="center" vertical="top" wrapText="1" shrinkToFit="1"/>
    </xf>
    <xf numFmtId="0" fontId="3" fillId="0" borderId="1" xfId="0" quotePrefix="1" applyNumberFormat="1" applyFont="1" applyFill="1" applyBorder="1" applyAlignment="1">
      <alignment horizontal="left" vertical="top" wrapText="1" shrinkToFit="1"/>
    </xf>
    <xf numFmtId="4" fontId="20" fillId="0" borderId="1" xfId="0" applyNumberFormat="1" applyFont="1" applyFill="1" applyBorder="1" applyAlignment="1" applyProtection="1">
      <alignment horizontal="right" vertical="top" shrinkToFit="1"/>
      <protection locked="0"/>
    </xf>
    <xf numFmtId="0" fontId="46" fillId="0" borderId="0" xfId="0" applyFont="1" applyFill="1" applyAlignment="1"/>
    <xf numFmtId="4" fontId="32" fillId="0" borderId="1" xfId="0" applyNumberFormat="1" applyFont="1" applyFill="1" applyBorder="1" applyAlignment="1" applyProtection="1">
      <alignment horizontal="right" vertical="top" shrinkToFit="1"/>
      <protection locked="0"/>
    </xf>
    <xf numFmtId="3" fontId="39" fillId="0" borderId="0" xfId="0" applyNumberFormat="1" applyFont="1"/>
    <xf numFmtId="3" fontId="0" fillId="0" borderId="0" xfId="0" applyNumberFormat="1"/>
    <xf numFmtId="3" fontId="38" fillId="0" borderId="0" xfId="0" applyNumberFormat="1" applyFont="1" applyAlignment="1">
      <alignment horizontal="right"/>
    </xf>
    <xf numFmtId="0" fontId="9" fillId="0" borderId="1" xfId="0" applyFont="1" applyBorder="1" applyAlignment="1">
      <alignment horizontal="center" vertical="top" wrapText="1"/>
    </xf>
    <xf numFmtId="49" fontId="8" fillId="0" borderId="1" xfId="0" applyNumberFormat="1" applyFont="1" applyBorder="1" applyAlignment="1">
      <alignment horizontal="center" vertical="center" wrapText="1"/>
    </xf>
    <xf numFmtId="4" fontId="20" fillId="0" borderId="1" xfId="0" applyNumberFormat="1" applyFont="1" applyFill="1" applyBorder="1" applyAlignment="1" applyProtection="1">
      <alignment horizontal="right" shrinkToFit="1"/>
      <protection locked="0"/>
    </xf>
    <xf numFmtId="49" fontId="9" fillId="0" borderId="1" xfId="0" applyNumberFormat="1" applyFont="1" applyBorder="1" applyAlignment="1">
      <alignment horizontal="center" wrapText="1"/>
    </xf>
    <xf numFmtId="4" fontId="0" fillId="0" borderId="0" xfId="0" applyNumberFormat="1"/>
    <xf numFmtId="49" fontId="8" fillId="0" borderId="1" xfId="0" applyNumberFormat="1" applyFont="1" applyBorder="1" applyAlignment="1">
      <alignment horizontal="center" wrapText="1"/>
    </xf>
    <xf numFmtId="0" fontId="42" fillId="0" borderId="0" xfId="0" applyFont="1"/>
    <xf numFmtId="4" fontId="42" fillId="0" borderId="0" xfId="0" applyNumberFormat="1" applyFont="1"/>
    <xf numFmtId="4" fontId="8" fillId="0" borderId="1" xfId="0" applyNumberFormat="1" applyFont="1" applyBorder="1" applyAlignment="1">
      <alignment horizontal="right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" fontId="0" fillId="0" borderId="0" xfId="0" applyNumberFormat="1" applyFont="1"/>
    <xf numFmtId="0" fontId="9" fillId="0" borderId="3" xfId="0" applyFont="1" applyBorder="1" applyAlignment="1">
      <alignment wrapText="1"/>
    </xf>
    <xf numFmtId="0" fontId="8" fillId="0" borderId="1" xfId="0" applyFont="1" applyBorder="1"/>
    <xf numFmtId="0" fontId="11" fillId="0" borderId="0" xfId="0" applyFont="1"/>
    <xf numFmtId="4" fontId="11" fillId="0" borderId="0" xfId="0" applyNumberFormat="1" applyFont="1"/>
    <xf numFmtId="0" fontId="1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left" vertical="center" wrapText="1" shrinkToFit="1"/>
    </xf>
    <xf numFmtId="4" fontId="2" fillId="0" borderId="1" xfId="0" applyNumberFormat="1" applyFont="1" applyFill="1" applyBorder="1" applyAlignment="1">
      <alignment vertical="center" wrapText="1" shrinkToFit="1"/>
    </xf>
    <xf numFmtId="4" fontId="3" fillId="0" borderId="1" xfId="0" applyNumberFormat="1" applyFont="1" applyFill="1" applyBorder="1" applyAlignment="1">
      <alignment wrapText="1"/>
    </xf>
    <xf numFmtId="4" fontId="2" fillId="0" borderId="1" xfId="0" applyNumberFormat="1" applyFont="1" applyFill="1" applyBorder="1" applyAlignment="1">
      <alignment vertical="center" shrinkToFit="1"/>
    </xf>
    <xf numFmtId="0" fontId="3" fillId="0" borderId="0" xfId="0" applyFont="1" applyFill="1" applyAlignment="1"/>
    <xf numFmtId="4" fontId="48" fillId="0" borderId="0" xfId="0" applyNumberFormat="1" applyFont="1"/>
    <xf numFmtId="4" fontId="3" fillId="0" borderId="0" xfId="0" applyNumberFormat="1" applyFont="1" applyFill="1" applyBorder="1" applyAlignment="1">
      <alignment horizontal="right"/>
    </xf>
    <xf numFmtId="4" fontId="2" fillId="0" borderId="0" xfId="0" applyNumberFormat="1" applyFont="1" applyFill="1" applyBorder="1"/>
    <xf numFmtId="4" fontId="22" fillId="0" borderId="0" xfId="0" applyNumberFormat="1" applyFont="1" applyFill="1"/>
    <xf numFmtId="0" fontId="3" fillId="0" borderId="0" xfId="0" applyFont="1" applyFill="1" applyAlignment="1">
      <alignment horizontal="right"/>
    </xf>
    <xf numFmtId="2" fontId="3" fillId="0" borderId="1" xfId="0" applyNumberFormat="1" applyFont="1" applyFill="1" applyBorder="1" applyAlignment="1">
      <alignment wrapText="1" shrinkToFit="1"/>
    </xf>
    <xf numFmtId="3" fontId="39" fillId="0" borderId="0" xfId="0" applyNumberFormat="1" applyFont="1" applyFill="1" applyAlignment="1"/>
    <xf numFmtId="0" fontId="49" fillId="0" borderId="0" xfId="0" applyFont="1"/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top" wrapText="1"/>
    </xf>
    <xf numFmtId="0" fontId="45" fillId="0" borderId="2" xfId="25" applyNumberFormat="1" applyFont="1" applyProtection="1">
      <alignment horizontal="left" vertical="top" wrapText="1"/>
    </xf>
    <xf numFmtId="0" fontId="0" fillId="0" borderId="0" xfId="0" applyFill="1"/>
    <xf numFmtId="4" fontId="0" fillId="0" borderId="0" xfId="0" applyNumberFormat="1" applyFill="1"/>
    <xf numFmtId="4" fontId="10" fillId="0" borderId="0" xfId="0" applyNumberFormat="1" applyFont="1" applyFill="1" applyAlignment="1">
      <alignment vertical="top"/>
    </xf>
    <xf numFmtId="3" fontId="38" fillId="0" borderId="0" xfId="0" applyNumberFormat="1" applyFont="1" applyFill="1"/>
    <xf numFmtId="0" fontId="38" fillId="0" borderId="0" xfId="0" applyFont="1" applyFill="1"/>
    <xf numFmtId="4" fontId="38" fillId="0" borderId="0" xfId="0" applyNumberFormat="1" applyFont="1" applyFill="1"/>
    <xf numFmtId="4" fontId="38" fillId="0" borderId="0" xfId="0" applyNumberFormat="1" applyFont="1" applyFill="1" applyAlignment="1"/>
    <xf numFmtId="4" fontId="40" fillId="0" borderId="0" xfId="0" applyNumberFormat="1" applyFont="1" applyFill="1" applyAlignment="1"/>
    <xf numFmtId="0" fontId="40" fillId="0" borderId="0" xfId="0" applyFont="1" applyFill="1" applyAlignment="1">
      <alignment horizontal="left"/>
    </xf>
    <xf numFmtId="0" fontId="40" fillId="0" borderId="0" xfId="0" applyFont="1" applyFill="1"/>
    <xf numFmtId="0" fontId="50" fillId="0" borderId="0" xfId="0" applyFont="1" applyFill="1"/>
    <xf numFmtId="4" fontId="50" fillId="0" borderId="0" xfId="0" applyNumberFormat="1" applyFont="1" applyFill="1"/>
    <xf numFmtId="4" fontId="8" fillId="0" borderId="0" xfId="0" applyNumberFormat="1" applyFont="1" applyFill="1" applyAlignment="1">
      <alignment vertical="top"/>
    </xf>
    <xf numFmtId="0" fontId="42" fillId="0" borderId="0" xfId="0" applyFont="1" applyFill="1"/>
    <xf numFmtId="4" fontId="42" fillId="0" borderId="0" xfId="0" applyNumberFormat="1" applyFont="1" applyFill="1"/>
    <xf numFmtId="4" fontId="11" fillId="0" borderId="0" xfId="0" applyNumberFormat="1" applyFont="1" applyFill="1" applyAlignment="1">
      <alignment vertical="top"/>
    </xf>
    <xf numFmtId="4" fontId="20" fillId="0" borderId="2" xfId="22" applyNumberFormat="1" applyFont="1" applyFill="1" applyBorder="1" applyAlignment="1">
      <alignment horizontal="right" vertical="top" shrinkToFit="1"/>
    </xf>
    <xf numFmtId="0" fontId="51" fillId="0" borderId="2" xfId="19" applyNumberFormat="1" applyFont="1" applyProtection="1">
      <alignment horizontal="left" vertical="top" wrapText="1"/>
    </xf>
    <xf numFmtId="1" fontId="52" fillId="0" borderId="2" xfId="18" applyNumberFormat="1" applyFont="1" applyProtection="1">
      <alignment horizontal="center" vertical="top" shrinkToFit="1"/>
    </xf>
    <xf numFmtId="4" fontId="45" fillId="0" borderId="2" xfId="22" applyNumberFormat="1" applyFont="1" applyFill="1" applyBorder="1" applyAlignment="1">
      <alignment horizontal="right" vertical="top" shrinkToFit="1"/>
    </xf>
    <xf numFmtId="0" fontId="20" fillId="0" borderId="1" xfId="0" applyNumberFormat="1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0" fillId="0" borderId="0" xfId="0" applyFont="1" applyFill="1"/>
    <xf numFmtId="4" fontId="0" fillId="0" borderId="0" xfId="0" applyNumberFormat="1" applyFont="1" applyFill="1"/>
    <xf numFmtId="4" fontId="53" fillId="0" borderId="2" xfId="22" applyNumberFormat="1" applyFont="1" applyFill="1" applyBorder="1" applyAlignment="1">
      <alignment horizontal="right" vertical="top" shrinkToFit="1"/>
    </xf>
    <xf numFmtId="0" fontId="53" fillId="0" borderId="2" xfId="22" applyFont="1" applyFill="1" applyBorder="1" applyAlignment="1">
      <alignment horizontal="left" vertical="top" wrapText="1"/>
    </xf>
    <xf numFmtId="1" fontId="52" fillId="0" borderId="2" xfId="18" applyNumberFormat="1" applyFont="1" applyAlignment="1" applyProtection="1">
      <alignment horizontal="left" vertical="top" shrinkToFit="1"/>
    </xf>
    <xf numFmtId="0" fontId="45" fillId="0" borderId="2" xfId="21" applyNumberFormat="1" applyFont="1" applyAlignment="1" applyProtection="1">
      <alignment horizontal="left" vertical="top" wrapText="1"/>
    </xf>
    <xf numFmtId="49" fontId="45" fillId="0" borderId="2" xfId="20" applyFont="1" applyAlignment="1" applyProtection="1">
      <alignment horizontal="left" vertical="top" shrinkToFit="1"/>
    </xf>
    <xf numFmtId="4" fontId="0" fillId="0" borderId="0" xfId="0" applyNumberFormat="1" applyFill="1" applyAlignment="1">
      <alignment wrapText="1"/>
    </xf>
    <xf numFmtId="0" fontId="52" fillId="0" borderId="2" xfId="25" applyNumberFormat="1" applyFont="1" applyProtection="1">
      <alignment horizontal="left" vertical="top" wrapText="1"/>
    </xf>
    <xf numFmtId="0" fontId="20" fillId="0" borderId="1" xfId="0" applyNumberFormat="1" applyFont="1" applyFill="1" applyBorder="1" applyAlignment="1">
      <alignment horizontal="justify" vertical="center" wrapText="1"/>
    </xf>
    <xf numFmtId="4" fontId="19" fillId="0" borderId="1" xfId="16" applyNumberFormat="1" applyFont="1" applyFill="1" applyBorder="1" applyAlignment="1" applyProtection="1">
      <alignment horizontal="right" vertical="top" shrinkToFit="1"/>
      <protection locked="0"/>
    </xf>
    <xf numFmtId="0" fontId="45" fillId="0" borderId="2" xfId="19" applyNumberFormat="1" applyFont="1" applyAlignment="1" applyProtection="1">
      <alignment vertical="top" wrapText="1"/>
    </xf>
    <xf numFmtId="0" fontId="3" fillId="0" borderId="1" xfId="16" applyFont="1" applyBorder="1" applyAlignment="1">
      <alignment vertical="top" wrapText="1"/>
    </xf>
    <xf numFmtId="0" fontId="19" fillId="0" borderId="1" xfId="16" applyFont="1" applyFill="1" applyBorder="1" applyAlignment="1">
      <alignment horizontal="left" vertical="top" wrapText="1"/>
    </xf>
    <xf numFmtId="0" fontId="19" fillId="3" borderId="1" xfId="16" applyFont="1" applyFill="1" applyBorder="1" applyAlignment="1">
      <alignment horizontal="left" vertical="top" shrinkToFit="1"/>
    </xf>
    <xf numFmtId="4" fontId="19" fillId="0" borderId="4" xfId="16" applyNumberFormat="1" applyFont="1" applyFill="1" applyBorder="1" applyAlignment="1" applyProtection="1">
      <alignment vertical="top" shrinkToFit="1"/>
      <protection locked="0"/>
    </xf>
    <xf numFmtId="4" fontId="19" fillId="0" borderId="1" xfId="16" applyNumberFormat="1" applyFont="1" applyFill="1" applyBorder="1" applyAlignment="1" applyProtection="1">
      <alignment vertical="top" shrinkToFit="1"/>
      <protection locked="0"/>
    </xf>
    <xf numFmtId="0" fontId="0" fillId="0" borderId="0" xfId="0" applyFill="1" applyAlignment="1">
      <alignment vertical="center" wrapText="1"/>
    </xf>
    <xf numFmtId="4" fontId="48" fillId="0" borderId="0" xfId="0" applyNumberFormat="1" applyFont="1" applyFill="1" applyAlignment="1">
      <alignment vertical="top"/>
    </xf>
    <xf numFmtId="4" fontId="20" fillId="0" borderId="2" xfId="17" applyNumberFormat="1" applyFont="1" applyFill="1" applyProtection="1">
      <alignment horizontal="right" vertical="top" shrinkToFit="1"/>
    </xf>
    <xf numFmtId="4" fontId="54" fillId="0" borderId="0" xfId="0" applyNumberFormat="1" applyFont="1" applyFill="1"/>
    <xf numFmtId="4" fontId="44" fillId="0" borderId="0" xfId="0" applyNumberFormat="1" applyFont="1" applyFill="1" applyAlignment="1">
      <alignment vertical="top"/>
    </xf>
    <xf numFmtId="0" fontId="19" fillId="0" borderId="1" xfId="16" applyFont="1" applyFill="1" applyBorder="1" applyAlignment="1">
      <alignment vertical="top" wrapText="1"/>
    </xf>
    <xf numFmtId="0" fontId="13" fillId="0" borderId="2" xfId="25" applyNumberFormat="1" applyFill="1" applyProtection="1">
      <alignment horizontal="left" vertical="top" wrapText="1"/>
    </xf>
    <xf numFmtId="0" fontId="55" fillId="0" borderId="0" xfId="0" applyFont="1" applyFill="1"/>
    <xf numFmtId="4" fontId="55" fillId="0" borderId="0" xfId="0" applyNumberFormat="1" applyFont="1" applyFill="1"/>
    <xf numFmtId="3" fontId="38" fillId="0" borderId="0" xfId="0" applyNumberFormat="1" applyFont="1" applyFill="1" applyAlignment="1">
      <alignment horizontal="right"/>
    </xf>
    <xf numFmtId="0" fontId="56" fillId="0" borderId="0" xfId="0" applyFont="1" applyFill="1"/>
    <xf numFmtId="3" fontId="39" fillId="0" borderId="0" xfId="0" applyNumberFormat="1" applyFont="1" applyFill="1"/>
    <xf numFmtId="0" fontId="57" fillId="0" borderId="0" xfId="0" applyFont="1" applyFill="1"/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" fontId="22" fillId="0" borderId="1" xfId="29" applyNumberFormat="1" applyFont="1" applyFill="1" applyBorder="1" applyAlignment="1">
      <alignment horizontal="right" vertical="center" wrapText="1"/>
    </xf>
    <xf numFmtId="4" fontId="3" fillId="0" borderId="5" xfId="0" applyNumberFormat="1" applyFont="1" applyFill="1" applyBorder="1"/>
    <xf numFmtId="49" fontId="3" fillId="0" borderId="3" xfId="0" applyNumberFormat="1" applyFont="1" applyFill="1" applyBorder="1" applyAlignment="1">
      <alignment wrapText="1" shrinkToFit="1"/>
    </xf>
    <xf numFmtId="49" fontId="3" fillId="0" borderId="3" xfId="0" applyNumberFormat="1" applyFont="1" applyFill="1" applyBorder="1" applyAlignment="1">
      <alignment horizontal="center" wrapText="1" shrinkToFit="1"/>
    </xf>
    <xf numFmtId="49" fontId="3" fillId="0" borderId="1" xfId="0" applyNumberFormat="1" applyFont="1" applyFill="1" applyBorder="1" applyAlignment="1">
      <alignment horizontal="left" vertical="center" wrapText="1"/>
    </xf>
    <xf numFmtId="4" fontId="37" fillId="0" borderId="0" xfId="0" applyNumberFormat="1" applyFont="1" applyFill="1"/>
    <xf numFmtId="4" fontId="2" fillId="0" borderId="3" xfId="16" applyNumberFormat="1" applyFont="1" applyFill="1" applyBorder="1" applyAlignment="1" applyProtection="1">
      <alignment horizontal="right" vertical="top" shrinkToFit="1"/>
      <protection locked="0"/>
    </xf>
    <xf numFmtId="4" fontId="2" fillId="0" borderId="0" xfId="16" applyNumberFormat="1" applyFont="1" applyFill="1" applyBorder="1" applyAlignment="1" applyProtection="1">
      <alignment horizontal="right" vertical="top" shrinkToFit="1"/>
      <protection locked="0"/>
    </xf>
    <xf numFmtId="1" fontId="51" fillId="0" borderId="2" xfId="30" applyNumberFormat="1" applyFont="1" applyProtection="1">
      <alignment horizontal="center" vertical="top" shrinkToFit="1"/>
    </xf>
    <xf numFmtId="0" fontId="45" fillId="0" borderId="2" xfId="25" applyNumberFormat="1" applyFont="1" applyAlignment="1" applyProtection="1">
      <alignment horizontal="left" vertical="top" wrapText="1"/>
    </xf>
    <xf numFmtId="0" fontId="51" fillId="0" borderId="2" xfId="25" applyNumberFormat="1" applyFont="1" applyProtection="1">
      <alignment horizontal="left" vertical="top" wrapText="1"/>
    </xf>
    <xf numFmtId="4" fontId="10" fillId="0" borderId="1" xfId="0" applyNumberFormat="1" applyFont="1" applyFill="1" applyBorder="1" applyAlignment="1">
      <alignment horizontal="right" vertical="center"/>
    </xf>
    <xf numFmtId="1" fontId="51" fillId="0" borderId="2" xfId="30" applyNumberFormat="1" applyFont="1" applyFill="1" applyAlignment="1" applyProtection="1">
      <alignment horizontal="center" vertical="center" shrinkToFit="1"/>
    </xf>
    <xf numFmtId="0" fontId="10" fillId="0" borderId="1" xfId="0" applyNumberFormat="1" applyFont="1" applyFill="1" applyBorder="1" applyAlignment="1">
      <alignment vertical="top" wrapText="1"/>
    </xf>
    <xf numFmtId="0" fontId="45" fillId="0" borderId="1" xfId="0" applyFont="1" applyFill="1" applyBorder="1" applyAlignment="1">
      <alignment horizontal="justify" vertical="top" wrapText="1"/>
    </xf>
    <xf numFmtId="0" fontId="10" fillId="0" borderId="1" xfId="0" applyFont="1" applyFill="1" applyBorder="1" applyAlignment="1">
      <alignment horizontal="justify" vertical="top"/>
    </xf>
    <xf numFmtId="0" fontId="10" fillId="0" borderId="0" xfId="0" applyFont="1" applyFill="1" applyBorder="1" applyAlignment="1">
      <alignment horizontal="justify" vertical="top" wrapText="1"/>
    </xf>
    <xf numFmtId="0" fontId="51" fillId="0" borderId="2" xfId="19" applyNumberFormat="1" applyFont="1" applyFill="1" applyAlignment="1" applyProtection="1">
      <alignment horizontal="left" vertical="top" wrapText="1"/>
    </xf>
    <xf numFmtId="1" fontId="51" fillId="0" borderId="2" xfId="30" applyNumberFormat="1" applyFont="1" applyFill="1" applyAlignment="1" applyProtection="1">
      <alignment horizontal="center" vertical="center" wrapText="1" shrinkToFit="1"/>
    </xf>
    <xf numFmtId="0" fontId="10" fillId="0" borderId="0" xfId="0" applyNumberFormat="1" applyFont="1" applyFill="1" applyBorder="1" applyAlignment="1">
      <alignment vertical="top" wrapText="1"/>
    </xf>
    <xf numFmtId="3" fontId="9" fillId="0" borderId="0" xfId="0" applyNumberFormat="1" applyFont="1" applyFill="1" applyAlignment="1"/>
    <xf numFmtId="3" fontId="3" fillId="0" borderId="0" xfId="0" applyNumberFormat="1" applyFont="1" applyFill="1" applyAlignment="1"/>
    <xf numFmtId="3" fontId="9" fillId="0" borderId="0" xfId="0" applyNumberFormat="1" applyFont="1" applyFill="1" applyAlignment="1">
      <alignment horizontal="left"/>
    </xf>
    <xf numFmtId="0" fontId="8" fillId="0" borderId="0" xfId="0" applyFont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wrapText="1"/>
    </xf>
    <xf numFmtId="4" fontId="2" fillId="0" borderId="0" xfId="0" applyNumberFormat="1" applyFont="1" applyFill="1" applyAlignment="1">
      <alignment horizontal="center" wrapText="1"/>
    </xf>
    <xf numFmtId="0" fontId="2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center" wrapText="1" shrinkToFit="1"/>
    </xf>
    <xf numFmtId="0" fontId="8" fillId="0" borderId="0" xfId="0" applyFont="1" applyAlignment="1">
      <alignment horizontal="center" wrapText="1" shrinkToFit="1"/>
    </xf>
    <xf numFmtId="0" fontId="58" fillId="0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2" fillId="0" borderId="0" xfId="0" applyFont="1" applyFill="1" applyAlignment="1">
      <alignment horizontal="center"/>
    </xf>
  </cellXfs>
  <cellStyles count="31">
    <cellStyle name="xl22" xfId="4"/>
    <cellStyle name="xl23" xfId="30"/>
    <cellStyle name="xl23 2" xfId="18"/>
    <cellStyle name="xl27" xfId="28"/>
    <cellStyle name="xl29" xfId="20"/>
    <cellStyle name="xl34 2" xfId="2"/>
    <cellStyle name="xl35" xfId="23"/>
    <cellStyle name="xl35 2" xfId="8"/>
    <cellStyle name="xl36" xfId="3"/>
    <cellStyle name="xl37" xfId="25"/>
    <cellStyle name="xl39 3" xfId="21"/>
    <cellStyle name="xl44" xfId="19"/>
    <cellStyle name="xl45" xfId="17"/>
    <cellStyle name="Обычный" xfId="0" builtinId="0"/>
    <cellStyle name="Обычный 10" xfId="16"/>
    <cellStyle name="Обычный 172" xfId="10"/>
    <cellStyle name="Обычный 174" xfId="9"/>
    <cellStyle name="Обычный 181" xfId="7"/>
    <cellStyle name="Обычный 189" xfId="14"/>
    <cellStyle name="Обычный 194" xfId="11"/>
    <cellStyle name="Обычный 195" xfId="13"/>
    <cellStyle name="Обычный 196" xfId="5"/>
    <cellStyle name="Обычный 2" xfId="24"/>
    <cellStyle name="Обычный 21" xfId="6"/>
    <cellStyle name="Обычный 29" xfId="12"/>
    <cellStyle name="Обычный 3" xfId="1"/>
    <cellStyle name="Обычный 90" xfId="22"/>
    <cellStyle name="Обычный_Запросы в отделы" xfId="29"/>
    <cellStyle name="Процентный 2" xfId="15"/>
    <cellStyle name="Финансовый" xfId="26" builtinId="3"/>
    <cellStyle name="Хороший" xfId="27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User\Desktop\&#1055;&#1088;&#1086;&#1077;&#1082;&#1090;%20&#1073;&#1102;&#1076;&#1078;&#1077;&#1090;&#1072;%202025-2027\&#1041;&#1102;&#1076;&#1078;&#1077;&#1090;%202025-2027%20&#1087;&#1086;&#1089;&#1083;&#1077;%20&#1088;&#1077;&#1076;&#1072;&#1082;&#1094;&#1080;&#1080;\&#1055;&#1088;&#1080;&#1083;&#1086;&#1078;&#1077;&#1085;&#1080;&#1077;%20&#1082;%20&#1056;&#1077;&#1096;&#1077;&#1085;&#1080;&#1102;%20&#1086;%20&#1073;&#1102;&#1076;&#1078;&#1077;&#1090;&#1077;%202025-2027%20&#1087;&#1086;&#1089;&#1083;&#1077;%20&#1088;&#1077;&#1076;&#1072;&#108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8;&#1080;&#1083;&#1086;&#1078;&#1077;&#1085;&#1080;&#1103;%20&#1082;%20&#1087;&#1088;&#1086;&#1077;&#1082;&#1090;&#1091;%20&#1073;&#1102;&#1076;&#1078;&#1077;&#1090;&#1072;%202023-2025%20&#1089;%20&#1087;&#1088;&#1086;&#1090;&#1086;&#1082;&#1086;&#1083;&#1086;&#1084;%20&#1055;&#1057;%20&#1087;&#1086;&#1089;&#1083;&#1077;%20&#1088;&#1077;&#1076;&#1072;&#1082;&#1094;&#1080;&#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ение_1 "/>
      <sheetName val="Приложение_2_"/>
      <sheetName val="Приложение 3"/>
      <sheetName val="Приложение 4"/>
      <sheetName val="Приложение 5"/>
      <sheetName val="Приложение 6"/>
      <sheetName val="Приложение 7"/>
      <sheetName val="Приложение 8"/>
      <sheetName val="Приложение 9"/>
      <sheetName val="Приложение 10"/>
      <sheetName val="Приложение 11"/>
      <sheetName val="Приложение 12"/>
      <sheetName val="Приложение 13"/>
      <sheetName val="Приложение 14"/>
    </sheetNames>
    <sheetDataSet>
      <sheetData sheetId="0"/>
      <sheetData sheetId="1"/>
      <sheetData sheetId="2"/>
      <sheetData sheetId="3"/>
      <sheetData sheetId="4">
        <row r="136">
          <cell r="F136">
            <v>0</v>
          </cell>
          <cell r="G136">
            <v>0</v>
          </cell>
          <cell r="H136">
            <v>0</v>
          </cell>
        </row>
      </sheetData>
      <sheetData sheetId="5">
        <row r="65">
          <cell r="I65">
            <v>0</v>
          </cell>
        </row>
        <row r="380">
          <cell r="I380">
            <v>0</v>
          </cell>
        </row>
        <row r="382">
          <cell r="I382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ение_1 "/>
      <sheetName val="Приложение_2"/>
      <sheetName val="Приложение 3"/>
      <sheetName val="Приложение 4"/>
      <sheetName val="Приложение 5"/>
      <sheetName val="Приложение 6"/>
      <sheetName val="Приложение 7"/>
      <sheetName val="Приложение 8"/>
      <sheetName val="Приложение 9"/>
      <sheetName val="Приложение 10"/>
      <sheetName val="Приложение 11"/>
      <sheetName val="Приложение 12"/>
    </sheetNames>
    <sheetDataSet>
      <sheetData sheetId="0" refreshError="1"/>
      <sheetData sheetId="1">
        <row r="141">
          <cell r="C141">
            <v>2786608772.9499998</v>
          </cell>
        </row>
      </sheetData>
      <sheetData sheetId="2" refreshError="1"/>
      <sheetData sheetId="3">
        <row r="217">
          <cell r="G217">
            <v>0</v>
          </cell>
          <cell r="H217">
            <v>0</v>
          </cell>
        </row>
      </sheetData>
      <sheetData sheetId="4" refreshError="1"/>
      <sheetData sheetId="5">
        <row r="16">
          <cell r="G16">
            <v>3271218493.838119</v>
          </cell>
        </row>
      </sheetData>
      <sheetData sheetId="6">
        <row r="13">
          <cell r="H13">
            <v>308656576.75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2"/>
  <sheetViews>
    <sheetView tabSelected="1" zoomScaleNormal="100" workbookViewId="0">
      <selection activeCell="J11" sqref="J11"/>
    </sheetView>
  </sheetViews>
  <sheetFormatPr defaultRowHeight="15" x14ac:dyDescent="0.25"/>
  <cols>
    <col min="1" max="1" width="32.28515625" style="223" customWidth="1"/>
    <col min="2" max="2" width="81" style="223" customWidth="1"/>
    <col min="3" max="3" width="17.85546875" style="223" customWidth="1"/>
    <col min="4" max="4" width="20.42578125" customWidth="1"/>
    <col min="5" max="5" width="14.42578125" customWidth="1"/>
  </cols>
  <sheetData>
    <row r="1" spans="1:5" ht="15.75" customHeight="1" x14ac:dyDescent="0.3">
      <c r="B1" s="396"/>
      <c r="C1" s="483" t="s">
        <v>451</v>
      </c>
      <c r="D1" s="483"/>
      <c r="E1" s="483"/>
    </row>
    <row r="2" spans="1:5" ht="15.75" customHeight="1" x14ac:dyDescent="0.3">
      <c r="B2" s="396"/>
      <c r="C2" s="483" t="s">
        <v>414</v>
      </c>
      <c r="D2" s="483"/>
      <c r="E2" s="483"/>
    </row>
    <row r="3" spans="1:5" ht="15.75" customHeight="1" x14ac:dyDescent="0.3">
      <c r="B3" s="396"/>
      <c r="C3" s="483" t="s">
        <v>1</v>
      </c>
      <c r="D3" s="483"/>
      <c r="E3" s="483"/>
    </row>
    <row r="4" spans="1:5" ht="18" customHeight="1" x14ac:dyDescent="0.3">
      <c r="B4" s="396"/>
      <c r="C4" s="483" t="s">
        <v>58</v>
      </c>
      <c r="D4" s="483"/>
      <c r="E4" s="483"/>
    </row>
    <row r="5" spans="1:5" ht="18" customHeight="1" x14ac:dyDescent="0.3">
      <c r="B5" s="396"/>
      <c r="C5" s="483" t="s">
        <v>2</v>
      </c>
      <c r="D5" s="483"/>
      <c r="E5" s="483"/>
    </row>
    <row r="6" spans="1:5" ht="15.75" customHeight="1" x14ac:dyDescent="0.3">
      <c r="B6" s="396"/>
      <c r="C6" s="483" t="s">
        <v>978</v>
      </c>
      <c r="D6" s="483"/>
      <c r="E6" s="483"/>
    </row>
    <row r="7" spans="1:5" ht="15.75" customHeight="1" x14ac:dyDescent="0.3">
      <c r="B7" s="396"/>
      <c r="C7" s="483" t="s">
        <v>979</v>
      </c>
      <c r="D7" s="483"/>
      <c r="E7" s="483"/>
    </row>
    <row r="9" spans="1:5" ht="38.25" customHeight="1" x14ac:dyDescent="0.25">
      <c r="A9" s="484" t="s">
        <v>829</v>
      </c>
      <c r="B9" s="484"/>
      <c r="C9" s="484"/>
      <c r="D9" s="484"/>
      <c r="E9" s="484"/>
    </row>
    <row r="10" spans="1:5" ht="15.75" x14ac:dyDescent="0.25">
      <c r="A10" s="8"/>
      <c r="B10" s="8"/>
      <c r="C10" s="8"/>
      <c r="D10" s="397"/>
      <c r="E10" s="397"/>
    </row>
    <row r="11" spans="1:5" ht="15.75" x14ac:dyDescent="0.25">
      <c r="A11" s="8"/>
      <c r="B11" s="8"/>
      <c r="C11" s="8"/>
      <c r="D11" s="397"/>
      <c r="E11" s="397"/>
    </row>
    <row r="12" spans="1:5" s="21" customFormat="1" ht="47.25" x14ac:dyDescent="0.2">
      <c r="A12" s="368" t="s">
        <v>454</v>
      </c>
      <c r="B12" s="368" t="s">
        <v>4</v>
      </c>
      <c r="C12" s="138" t="s">
        <v>830</v>
      </c>
      <c r="D12" s="138" t="s">
        <v>831</v>
      </c>
      <c r="E12" s="138" t="s">
        <v>832</v>
      </c>
    </row>
    <row r="13" spans="1:5" s="21" customFormat="1" ht="31.5" x14ac:dyDescent="0.2">
      <c r="A13" s="398" t="s">
        <v>833</v>
      </c>
      <c r="B13" s="399" t="s">
        <v>834</v>
      </c>
      <c r="C13" s="138"/>
      <c r="D13" s="138"/>
      <c r="E13" s="138"/>
    </row>
    <row r="14" spans="1:5" s="21" customFormat="1" ht="30" x14ac:dyDescent="0.2">
      <c r="A14" s="215" t="s">
        <v>835</v>
      </c>
      <c r="B14" s="400" t="s">
        <v>836</v>
      </c>
      <c r="C14" s="137">
        <v>100</v>
      </c>
      <c r="D14" s="137">
        <v>0</v>
      </c>
      <c r="E14" s="137">
        <v>0</v>
      </c>
    </row>
    <row r="15" spans="1:5" s="21" customFormat="1" ht="30" x14ac:dyDescent="0.2">
      <c r="A15" s="215" t="s">
        <v>837</v>
      </c>
      <c r="B15" s="400" t="s">
        <v>838</v>
      </c>
      <c r="C15" s="137">
        <v>0</v>
      </c>
      <c r="D15" s="137">
        <v>0</v>
      </c>
      <c r="E15" s="137">
        <v>100</v>
      </c>
    </row>
    <row r="16" spans="1:5" s="21" customFormat="1" ht="30" x14ac:dyDescent="0.2">
      <c r="A16" s="215" t="s">
        <v>839</v>
      </c>
      <c r="B16" s="400" t="s">
        <v>840</v>
      </c>
      <c r="C16" s="137">
        <v>0</v>
      </c>
      <c r="D16" s="137">
        <v>100</v>
      </c>
      <c r="E16" s="137">
        <v>0</v>
      </c>
    </row>
    <row r="17" spans="1:5" s="21" customFormat="1" ht="30" x14ac:dyDescent="0.2">
      <c r="A17" s="215" t="s">
        <v>841</v>
      </c>
      <c r="B17" s="400" t="s">
        <v>842</v>
      </c>
      <c r="C17" s="137">
        <v>100</v>
      </c>
      <c r="D17" s="137">
        <v>0</v>
      </c>
      <c r="E17" s="137">
        <v>0</v>
      </c>
    </row>
    <row r="18" spans="1:5" s="21" customFormat="1" ht="30" x14ac:dyDescent="0.2">
      <c r="A18" s="215" t="s">
        <v>843</v>
      </c>
      <c r="B18" s="400" t="s">
        <v>844</v>
      </c>
      <c r="C18" s="137">
        <v>0</v>
      </c>
      <c r="D18" s="137">
        <v>0</v>
      </c>
      <c r="E18" s="137">
        <v>100</v>
      </c>
    </row>
    <row r="19" spans="1:5" s="21" customFormat="1" ht="30" x14ac:dyDescent="0.2">
      <c r="A19" s="215" t="s">
        <v>845</v>
      </c>
      <c r="B19" s="400" t="s">
        <v>846</v>
      </c>
      <c r="C19" s="137">
        <v>0</v>
      </c>
      <c r="D19" s="137">
        <v>100</v>
      </c>
      <c r="E19" s="137">
        <v>0</v>
      </c>
    </row>
    <row r="20" spans="1:5" s="21" customFormat="1" ht="30" x14ac:dyDescent="0.2">
      <c r="A20" s="215" t="s">
        <v>847</v>
      </c>
      <c r="B20" s="400" t="s">
        <v>848</v>
      </c>
      <c r="C20" s="137">
        <v>100</v>
      </c>
      <c r="D20" s="137">
        <v>0</v>
      </c>
      <c r="E20" s="137">
        <v>0</v>
      </c>
    </row>
    <row r="21" spans="1:5" s="21" customFormat="1" x14ac:dyDescent="0.2">
      <c r="A21" s="215" t="s">
        <v>849</v>
      </c>
      <c r="B21" s="400" t="s">
        <v>850</v>
      </c>
      <c r="C21" s="137">
        <v>0</v>
      </c>
      <c r="D21" s="137">
        <v>0</v>
      </c>
      <c r="E21" s="137">
        <v>100</v>
      </c>
    </row>
    <row r="22" spans="1:5" s="21" customFormat="1" x14ac:dyDescent="0.2">
      <c r="A22" s="215" t="s">
        <v>851</v>
      </c>
      <c r="B22" s="400" t="s">
        <v>852</v>
      </c>
      <c r="C22" s="137">
        <v>0</v>
      </c>
      <c r="D22" s="137">
        <v>100</v>
      </c>
      <c r="E22" s="137">
        <v>0</v>
      </c>
    </row>
    <row r="23" spans="1:5" s="21" customFormat="1" ht="15.75" x14ac:dyDescent="0.2">
      <c r="A23" s="219" t="s">
        <v>591</v>
      </c>
      <c r="B23" s="401" t="s">
        <v>592</v>
      </c>
      <c r="C23" s="137"/>
      <c r="D23" s="137"/>
      <c r="E23" s="137"/>
    </row>
    <row r="24" spans="1:5" s="21" customFormat="1" ht="60" x14ac:dyDescent="0.2">
      <c r="A24" s="402" t="s">
        <v>853</v>
      </c>
      <c r="B24" s="403" t="s">
        <v>854</v>
      </c>
      <c r="C24" s="137">
        <v>100</v>
      </c>
      <c r="D24" s="137">
        <v>100</v>
      </c>
      <c r="E24" s="137">
        <v>100</v>
      </c>
    </row>
    <row r="25" spans="1:5" s="21" customFormat="1" ht="75" x14ac:dyDescent="0.2">
      <c r="A25" s="402" t="s">
        <v>855</v>
      </c>
      <c r="B25" s="404" t="s">
        <v>856</v>
      </c>
      <c r="C25" s="137">
        <v>100</v>
      </c>
      <c r="D25" s="137">
        <v>100</v>
      </c>
      <c r="E25" s="137">
        <v>100</v>
      </c>
    </row>
    <row r="26" spans="1:5" s="21" customFormat="1" ht="15.75" x14ac:dyDescent="0.2">
      <c r="A26" s="219" t="s">
        <v>857</v>
      </c>
      <c r="B26" s="401" t="s">
        <v>858</v>
      </c>
      <c r="C26" s="137"/>
      <c r="D26" s="137"/>
      <c r="E26" s="137"/>
    </row>
    <row r="27" spans="1:5" s="21" customFormat="1" ht="30" x14ac:dyDescent="0.2">
      <c r="A27" s="215" t="s">
        <v>859</v>
      </c>
      <c r="B27" s="400" t="s">
        <v>860</v>
      </c>
      <c r="C27" s="137">
        <v>100</v>
      </c>
      <c r="D27" s="137">
        <v>0</v>
      </c>
      <c r="E27" s="137">
        <v>0</v>
      </c>
    </row>
    <row r="28" spans="1:5" s="21" customFormat="1" ht="30" x14ac:dyDescent="0.2">
      <c r="A28" s="215" t="s">
        <v>861</v>
      </c>
      <c r="B28" s="400" t="s">
        <v>862</v>
      </c>
      <c r="C28" s="137">
        <v>0</v>
      </c>
      <c r="D28" s="137">
        <v>0</v>
      </c>
      <c r="E28" s="137">
        <v>100</v>
      </c>
    </row>
    <row r="29" spans="1:5" s="21" customFormat="1" ht="30" x14ac:dyDescent="0.2">
      <c r="A29" s="215" t="s">
        <v>863</v>
      </c>
      <c r="B29" s="400" t="s">
        <v>864</v>
      </c>
      <c r="C29" s="137">
        <v>0</v>
      </c>
      <c r="D29" s="137">
        <v>100</v>
      </c>
      <c r="E29" s="137">
        <v>0</v>
      </c>
    </row>
    <row r="30" spans="1:5" s="21" customFormat="1" x14ac:dyDescent="0.2">
      <c r="A30" s="215" t="s">
        <v>865</v>
      </c>
      <c r="B30" s="400" t="s">
        <v>866</v>
      </c>
      <c r="C30" s="137">
        <v>100</v>
      </c>
      <c r="D30" s="137">
        <v>0</v>
      </c>
      <c r="E30" s="137">
        <v>0</v>
      </c>
    </row>
    <row r="31" spans="1:5" s="21" customFormat="1" x14ac:dyDescent="0.2">
      <c r="A31" s="215" t="s">
        <v>867</v>
      </c>
      <c r="B31" s="400" t="s">
        <v>868</v>
      </c>
      <c r="C31" s="137">
        <v>0</v>
      </c>
      <c r="D31" s="137">
        <v>0</v>
      </c>
      <c r="E31" s="137">
        <v>100</v>
      </c>
    </row>
    <row r="32" spans="1:5" s="21" customFormat="1" x14ac:dyDescent="0.2">
      <c r="A32" s="215" t="s">
        <v>869</v>
      </c>
      <c r="B32" s="400" t="s">
        <v>870</v>
      </c>
      <c r="C32" s="137">
        <v>0</v>
      </c>
      <c r="D32" s="137">
        <v>100</v>
      </c>
      <c r="E32" s="137">
        <v>0</v>
      </c>
    </row>
  </sheetData>
  <mergeCells count="8">
    <mergeCell ref="C7:E7"/>
    <mergeCell ref="A9:E9"/>
    <mergeCell ref="C1:E1"/>
    <mergeCell ref="C2:E2"/>
    <mergeCell ref="C3:E3"/>
    <mergeCell ref="C4:E4"/>
    <mergeCell ref="C5:E5"/>
    <mergeCell ref="C6:E6"/>
  </mergeCells>
  <pageMargins left="0.25" right="0.25" top="0.75" bottom="0.75" header="0.3" footer="0.3"/>
  <pageSetup paperSize="9" scale="5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C23" sqref="C23"/>
    </sheetView>
  </sheetViews>
  <sheetFormatPr defaultColWidth="9.140625" defaultRowHeight="15.75" x14ac:dyDescent="0.25"/>
  <cols>
    <col min="1" max="1" width="44.42578125" style="456" customWidth="1"/>
    <col min="2" max="2" width="29" style="456" customWidth="1"/>
    <col min="3" max="5" width="16" style="456" bestFit="1" customWidth="1"/>
    <col min="6" max="16384" width="9.140625" style="456"/>
  </cols>
  <sheetData>
    <row r="1" spans="1:7" ht="18.75" x14ac:dyDescent="0.3">
      <c r="A1" s="454"/>
      <c r="B1" s="454"/>
      <c r="C1" s="455" t="s">
        <v>798</v>
      </c>
      <c r="D1" s="455"/>
      <c r="E1" s="455"/>
      <c r="F1" s="454"/>
      <c r="G1" s="454"/>
    </row>
    <row r="2" spans="1:7" ht="18.75" x14ac:dyDescent="0.3">
      <c r="A2" s="454"/>
      <c r="B2" s="454"/>
      <c r="C2" s="455" t="s">
        <v>60</v>
      </c>
      <c r="D2" s="455"/>
      <c r="E2" s="455"/>
      <c r="F2" s="454"/>
      <c r="G2" s="454"/>
    </row>
    <row r="3" spans="1:7" ht="18.75" x14ac:dyDescent="0.3">
      <c r="A3" s="454"/>
      <c r="B3" s="454"/>
      <c r="C3" s="455" t="s">
        <v>1</v>
      </c>
      <c r="D3" s="455"/>
      <c r="E3" s="455"/>
      <c r="F3" s="454"/>
      <c r="G3" s="454"/>
    </row>
    <row r="4" spans="1:7" ht="18.75" x14ac:dyDescent="0.3">
      <c r="A4" s="454"/>
      <c r="B4" s="454"/>
      <c r="C4" s="455" t="s">
        <v>58</v>
      </c>
      <c r="D4" s="455"/>
      <c r="E4" s="455"/>
      <c r="F4" s="454"/>
      <c r="G4" s="454"/>
    </row>
    <row r="5" spans="1:7" ht="18.75" x14ac:dyDescent="0.3">
      <c r="A5" s="454"/>
      <c r="B5" s="454"/>
      <c r="C5" s="455" t="s">
        <v>2</v>
      </c>
      <c r="D5" s="455"/>
      <c r="E5" s="455"/>
      <c r="F5" s="454"/>
      <c r="G5" s="454"/>
    </row>
    <row r="6" spans="1:7" ht="18.75" x14ac:dyDescent="0.3">
      <c r="A6" s="454"/>
      <c r="B6" s="454"/>
      <c r="C6" s="481" t="s">
        <v>978</v>
      </c>
      <c r="D6" s="455"/>
      <c r="E6" s="455"/>
      <c r="F6" s="454"/>
      <c r="G6" s="454"/>
    </row>
    <row r="7" spans="1:7" ht="18.75" x14ac:dyDescent="0.3">
      <c r="A7" s="454"/>
      <c r="B7" s="454"/>
      <c r="C7" s="481" t="s">
        <v>979</v>
      </c>
      <c r="D7" s="455"/>
      <c r="E7" s="455"/>
      <c r="F7" s="454"/>
      <c r="G7" s="454"/>
    </row>
    <row r="8" spans="1:7" ht="18.75" x14ac:dyDescent="0.3">
      <c r="A8" s="454"/>
      <c r="B8" s="454"/>
      <c r="C8" s="454"/>
      <c r="D8" s="454"/>
      <c r="E8" s="454"/>
      <c r="F8" s="454"/>
      <c r="G8" s="454"/>
    </row>
    <row r="9" spans="1:7" ht="43.5" customHeight="1" x14ac:dyDescent="0.3">
      <c r="A9" s="491" t="s">
        <v>927</v>
      </c>
      <c r="B9" s="491"/>
      <c r="C9" s="491"/>
      <c r="D9" s="491"/>
      <c r="E9" s="491"/>
      <c r="F9" s="454"/>
      <c r="G9" s="454"/>
    </row>
    <row r="11" spans="1:7" x14ac:dyDescent="0.25">
      <c r="E11" s="456" t="s">
        <v>3</v>
      </c>
    </row>
    <row r="12" spans="1:7" x14ac:dyDescent="0.25">
      <c r="A12" s="492"/>
      <c r="B12" s="493" t="s">
        <v>909</v>
      </c>
      <c r="C12" s="493">
        <v>2026</v>
      </c>
      <c r="D12" s="493" t="s">
        <v>910</v>
      </c>
      <c r="E12" s="493"/>
    </row>
    <row r="13" spans="1:7" x14ac:dyDescent="0.25">
      <c r="A13" s="492"/>
      <c r="B13" s="493"/>
      <c r="C13" s="493"/>
      <c r="D13" s="457">
        <v>2027</v>
      </c>
      <c r="E13" s="457">
        <v>2028</v>
      </c>
    </row>
    <row r="14" spans="1:7" ht="45" x14ac:dyDescent="0.25">
      <c r="A14" s="458" t="s">
        <v>911</v>
      </c>
      <c r="B14" s="458"/>
      <c r="C14" s="459">
        <f>C16</f>
        <v>0</v>
      </c>
      <c r="D14" s="459">
        <f>D16</f>
        <v>0</v>
      </c>
      <c r="E14" s="459">
        <f>E16</f>
        <v>0</v>
      </c>
    </row>
    <row r="15" spans="1:7" x14ac:dyDescent="0.25">
      <c r="A15" s="458" t="s">
        <v>912</v>
      </c>
      <c r="B15" s="458"/>
      <c r="C15" s="19"/>
      <c r="D15" s="19"/>
      <c r="E15" s="19"/>
    </row>
    <row r="16" spans="1:7" ht="75" x14ac:dyDescent="0.25">
      <c r="A16" s="458" t="s">
        <v>913</v>
      </c>
      <c r="B16" s="460" t="s">
        <v>914</v>
      </c>
      <c r="C16" s="459">
        <v>0</v>
      </c>
      <c r="D16" s="459">
        <v>0</v>
      </c>
      <c r="E16" s="459">
        <v>0</v>
      </c>
    </row>
    <row r="17" spans="1:5" x14ac:dyDescent="0.25">
      <c r="A17" s="458" t="s">
        <v>915</v>
      </c>
      <c r="B17" s="458"/>
      <c r="C17" s="459">
        <f>C19</f>
        <v>40000000</v>
      </c>
      <c r="D17" s="459">
        <f>D19</f>
        <v>40000000</v>
      </c>
      <c r="E17" s="459">
        <f>E19</f>
        <v>10000000</v>
      </c>
    </row>
    <row r="18" spans="1:5" x14ac:dyDescent="0.25">
      <c r="A18" s="458" t="s">
        <v>912</v>
      </c>
      <c r="B18" s="458"/>
      <c r="C18" s="19"/>
      <c r="D18" s="19"/>
      <c r="E18" s="19"/>
    </row>
    <row r="19" spans="1:5" ht="75" x14ac:dyDescent="0.25">
      <c r="A19" s="458" t="s">
        <v>916</v>
      </c>
      <c r="B19" s="460" t="s">
        <v>917</v>
      </c>
      <c r="C19" s="459">
        <v>40000000</v>
      </c>
      <c r="D19" s="459">
        <v>40000000</v>
      </c>
      <c r="E19" s="459">
        <v>10000000</v>
      </c>
    </row>
  </sheetData>
  <mergeCells count="5">
    <mergeCell ref="A9:E9"/>
    <mergeCell ref="A12:A13"/>
    <mergeCell ref="B12:B13"/>
    <mergeCell ref="C12:C13"/>
    <mergeCell ref="D12:E1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40"/>
  <sheetViews>
    <sheetView workbookViewId="0">
      <selection activeCell="B7" sqref="B7:B8"/>
    </sheetView>
  </sheetViews>
  <sheetFormatPr defaultRowHeight="15" x14ac:dyDescent="0.25"/>
  <cols>
    <col min="1" max="1" width="65.85546875" style="223" customWidth="1"/>
    <col min="2" max="2" width="18.28515625" customWidth="1"/>
    <col min="3" max="3" width="18.42578125" bestFit="1" customWidth="1"/>
    <col min="5" max="5" width="10" bestFit="1" customWidth="1"/>
    <col min="6" max="6" width="12.28515625" bestFit="1" customWidth="1"/>
  </cols>
  <sheetData>
    <row r="2" spans="1:3" ht="18.75" x14ac:dyDescent="0.3">
      <c r="A2" s="8"/>
      <c r="B2" s="224" t="s">
        <v>941</v>
      </c>
    </row>
    <row r="3" spans="1:3" ht="18.75" x14ac:dyDescent="0.3">
      <c r="A3" s="8"/>
      <c r="B3" s="224" t="s">
        <v>61</v>
      </c>
    </row>
    <row r="4" spans="1:3" ht="18.75" x14ac:dyDescent="0.3">
      <c r="A4" s="8"/>
      <c r="B4" s="224" t="s">
        <v>1</v>
      </c>
    </row>
    <row r="5" spans="1:3" ht="18.75" x14ac:dyDescent="0.3">
      <c r="A5" s="8"/>
      <c r="B5" s="224" t="s">
        <v>58</v>
      </c>
    </row>
    <row r="6" spans="1:3" ht="18.75" x14ac:dyDescent="0.3">
      <c r="A6" s="8"/>
      <c r="B6" s="224" t="s">
        <v>2</v>
      </c>
    </row>
    <row r="7" spans="1:3" ht="15.75" x14ac:dyDescent="0.25">
      <c r="A7" s="8"/>
      <c r="B7" s="481" t="s">
        <v>978</v>
      </c>
      <c r="C7" s="258"/>
    </row>
    <row r="8" spans="1:3" ht="15.75" x14ac:dyDescent="0.25">
      <c r="B8" s="481" t="s">
        <v>979</v>
      </c>
    </row>
    <row r="10" spans="1:3" ht="45.75" customHeight="1" x14ac:dyDescent="0.25">
      <c r="A10" s="490" t="s">
        <v>925</v>
      </c>
      <c r="B10" s="490"/>
    </row>
    <row r="12" spans="1:3" x14ac:dyDescent="0.25">
      <c r="B12" s="227"/>
      <c r="C12" s="227" t="s">
        <v>432</v>
      </c>
    </row>
    <row r="13" spans="1:3" ht="30.75" x14ac:dyDescent="0.25">
      <c r="A13" s="228" t="s">
        <v>433</v>
      </c>
      <c r="B13" s="229" t="s">
        <v>434</v>
      </c>
      <c r="C13" s="230" t="s">
        <v>435</v>
      </c>
    </row>
    <row r="14" spans="1:3" ht="15.75" x14ac:dyDescent="0.25">
      <c r="A14" s="231" t="s">
        <v>7</v>
      </c>
      <c r="B14" s="232"/>
      <c r="C14" s="233"/>
    </row>
    <row r="15" spans="1:3" ht="15.75" x14ac:dyDescent="0.25">
      <c r="A15" s="234" t="s">
        <v>436</v>
      </c>
      <c r="B15" s="11"/>
      <c r="C15" s="233"/>
    </row>
    <row r="16" spans="1:3" ht="15.75" x14ac:dyDescent="0.25">
      <c r="A16" s="234" t="s">
        <v>437</v>
      </c>
      <c r="B16" s="11"/>
      <c r="C16" s="233"/>
    </row>
    <row r="17" spans="1:6" ht="31.5" x14ac:dyDescent="0.25">
      <c r="A17" s="231" t="s">
        <v>438</v>
      </c>
      <c r="B17" s="232">
        <f>B18+B19</f>
        <v>0</v>
      </c>
      <c r="C17" s="233"/>
    </row>
    <row r="18" spans="1:6" ht="15.75" x14ac:dyDescent="0.25">
      <c r="A18" s="234" t="s">
        <v>436</v>
      </c>
      <c r="B18" s="5">
        <v>0</v>
      </c>
      <c r="C18" s="6" t="s">
        <v>439</v>
      </c>
    </row>
    <row r="19" spans="1:6" ht="15.75" x14ac:dyDescent="0.25">
      <c r="A19" s="234" t="s">
        <v>437</v>
      </c>
      <c r="B19" s="5">
        <v>0</v>
      </c>
      <c r="C19" s="233"/>
    </row>
    <row r="20" spans="1:6" ht="15.75" x14ac:dyDescent="0.25">
      <c r="A20" s="231" t="s">
        <v>440</v>
      </c>
      <c r="B20" s="232">
        <f>B21+B22</f>
        <v>69444450</v>
      </c>
      <c r="C20" s="233"/>
    </row>
    <row r="21" spans="1:6" ht="15.75" x14ac:dyDescent="0.25">
      <c r="A21" s="234" t="s">
        <v>436</v>
      </c>
      <c r="B21" s="6">
        <v>0</v>
      </c>
      <c r="C21" s="233"/>
    </row>
    <row r="22" spans="1:6" ht="15.75" x14ac:dyDescent="0.25">
      <c r="A22" s="234" t="s">
        <v>437</v>
      </c>
      <c r="B22" s="11">
        <v>69444450</v>
      </c>
      <c r="C22" s="233"/>
    </row>
    <row r="23" spans="1:6" ht="31.5" x14ac:dyDescent="0.25">
      <c r="A23" s="3" t="s">
        <v>8</v>
      </c>
      <c r="B23" s="235">
        <f>B24</f>
        <v>0</v>
      </c>
      <c r="C23" s="233"/>
    </row>
    <row r="24" spans="1:6" ht="15.75" x14ac:dyDescent="0.25">
      <c r="A24" s="4" t="s">
        <v>9</v>
      </c>
      <c r="B24" s="5"/>
      <c r="C24" s="233"/>
    </row>
    <row r="26" spans="1:6" ht="49.5" customHeight="1" x14ac:dyDescent="0.25">
      <c r="A26" s="494" t="s">
        <v>926</v>
      </c>
      <c r="B26" s="494"/>
      <c r="C26" s="494"/>
    </row>
    <row r="27" spans="1:6" x14ac:dyDescent="0.25">
      <c r="B27" s="236"/>
      <c r="C27" s="227" t="s">
        <v>432</v>
      </c>
    </row>
    <row r="28" spans="1:6" ht="30.75" x14ac:dyDescent="0.25">
      <c r="A28" s="237" t="s">
        <v>441</v>
      </c>
      <c r="B28" s="238" t="s">
        <v>448</v>
      </c>
      <c r="C28" s="233" t="s">
        <v>449</v>
      </c>
    </row>
    <row r="29" spans="1:6" ht="15.75" x14ac:dyDescent="0.25">
      <c r="A29" s="239" t="s">
        <v>442</v>
      </c>
      <c r="B29" s="9">
        <f>SUM(B31:B35)</f>
        <v>298166666</v>
      </c>
      <c r="C29" s="9">
        <f>SUM(C31:C35)</f>
        <v>228722216</v>
      </c>
    </row>
    <row r="30" spans="1:6" ht="15.75" x14ac:dyDescent="0.25">
      <c r="A30" s="240" t="s">
        <v>443</v>
      </c>
      <c r="B30" s="6"/>
      <c r="C30" s="6"/>
    </row>
    <row r="31" spans="1:6" ht="15.75" x14ac:dyDescent="0.25">
      <c r="A31" s="240" t="s">
        <v>7</v>
      </c>
      <c r="B31" s="6"/>
      <c r="C31" s="6"/>
    </row>
    <row r="32" spans="1:6" ht="30" x14ac:dyDescent="0.25">
      <c r="A32" s="240" t="s">
        <v>444</v>
      </c>
      <c r="B32" s="6">
        <f>119000000-12500000</f>
        <v>106500000</v>
      </c>
      <c r="C32" s="6">
        <f>119000000-12500000</f>
        <v>106500000</v>
      </c>
      <c r="F32" s="372"/>
    </row>
    <row r="33" spans="1:3" ht="15.75" x14ac:dyDescent="0.25">
      <c r="A33" s="240" t="s">
        <v>440</v>
      </c>
      <c r="B33" s="6">
        <v>191666666</v>
      </c>
      <c r="C33" s="6">
        <v>122222216</v>
      </c>
    </row>
    <row r="34" spans="1:3" ht="15.75" x14ac:dyDescent="0.25">
      <c r="A34" s="240" t="s">
        <v>445</v>
      </c>
      <c r="B34" s="6"/>
      <c r="C34" s="6"/>
    </row>
    <row r="35" spans="1:3" ht="15.75" x14ac:dyDescent="0.25">
      <c r="A35" s="240" t="s">
        <v>446</v>
      </c>
      <c r="B35" s="5"/>
      <c r="C35" s="6"/>
    </row>
    <row r="40" spans="1:3" x14ac:dyDescent="0.25">
      <c r="A40" s="241"/>
    </row>
  </sheetData>
  <mergeCells count="2">
    <mergeCell ref="A10:B10"/>
    <mergeCell ref="A26:C26"/>
  </mergeCells>
  <pageMargins left="0.70866141732283472" right="0.70866141732283472" top="0.74803149606299213" bottom="0.74803149606299213" header="0.31496062992125984" footer="0.31496062992125984"/>
  <pageSetup paperSize="9" scale="85" fitToHeight="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40"/>
  <sheetViews>
    <sheetView workbookViewId="0">
      <selection activeCell="B7" sqref="B7:B8"/>
    </sheetView>
  </sheetViews>
  <sheetFormatPr defaultRowHeight="15" x14ac:dyDescent="0.25"/>
  <cols>
    <col min="1" max="1" width="65.85546875" style="223" customWidth="1"/>
    <col min="2" max="2" width="18.28515625" customWidth="1"/>
    <col min="3" max="4" width="18.42578125" bestFit="1" customWidth="1"/>
  </cols>
  <sheetData>
    <row r="2" spans="1:3" ht="18.75" x14ac:dyDescent="0.3">
      <c r="A2" s="8"/>
      <c r="B2" s="224" t="s">
        <v>812</v>
      </c>
    </row>
    <row r="3" spans="1:3" ht="18.75" x14ac:dyDescent="0.3">
      <c r="A3" s="8"/>
      <c r="B3" s="224" t="s">
        <v>453</v>
      </c>
    </row>
    <row r="4" spans="1:3" ht="18.75" x14ac:dyDescent="0.3">
      <c r="A4" s="8"/>
      <c r="B4" s="224" t="s">
        <v>1</v>
      </c>
    </row>
    <row r="5" spans="1:3" ht="18.75" x14ac:dyDescent="0.3">
      <c r="A5" s="8"/>
      <c r="B5" s="224" t="s">
        <v>58</v>
      </c>
    </row>
    <row r="6" spans="1:3" ht="18.75" x14ac:dyDescent="0.3">
      <c r="A6" s="8"/>
      <c r="B6" s="224" t="s">
        <v>2</v>
      </c>
    </row>
    <row r="7" spans="1:3" ht="15.75" x14ac:dyDescent="0.25">
      <c r="A7" s="8"/>
      <c r="B7" s="481" t="s">
        <v>978</v>
      </c>
    </row>
    <row r="8" spans="1:3" ht="15.75" x14ac:dyDescent="0.25">
      <c r="B8" s="481" t="s">
        <v>979</v>
      </c>
    </row>
    <row r="10" spans="1:3" ht="59.25" customHeight="1" x14ac:dyDescent="0.25">
      <c r="A10" s="490" t="s">
        <v>928</v>
      </c>
      <c r="B10" s="490"/>
      <c r="C10" s="490"/>
    </row>
    <row r="12" spans="1:3" x14ac:dyDescent="0.25">
      <c r="C12" s="227" t="s">
        <v>432</v>
      </c>
    </row>
    <row r="13" spans="1:3" ht="31.5" x14ac:dyDescent="0.25">
      <c r="A13" s="228" t="s">
        <v>433</v>
      </c>
      <c r="B13" s="229" t="s">
        <v>59</v>
      </c>
      <c r="C13" s="229" t="s">
        <v>905</v>
      </c>
    </row>
    <row r="14" spans="1:3" ht="15.75" x14ac:dyDescent="0.25">
      <c r="A14" s="231" t="s">
        <v>7</v>
      </c>
      <c r="B14" s="232"/>
      <c r="C14" s="232"/>
    </row>
    <row r="15" spans="1:3" x14ac:dyDescent="0.25">
      <c r="A15" s="234" t="s">
        <v>436</v>
      </c>
      <c r="B15" s="11"/>
      <c r="C15" s="11"/>
    </row>
    <row r="16" spans="1:3" x14ac:dyDescent="0.25">
      <c r="A16" s="234" t="s">
        <v>437</v>
      </c>
      <c r="B16" s="11"/>
      <c r="C16" s="11"/>
    </row>
    <row r="17" spans="1:4" ht="31.5" x14ac:dyDescent="0.25">
      <c r="A17" s="231" t="s">
        <v>438</v>
      </c>
      <c r="B17" s="232">
        <f>B18+B19</f>
        <v>0</v>
      </c>
      <c r="C17" s="232">
        <f>C18+C19</f>
        <v>0</v>
      </c>
    </row>
    <row r="18" spans="1:4" ht="15.75" x14ac:dyDescent="0.25">
      <c r="A18" s="234" t="s">
        <v>436</v>
      </c>
      <c r="B18" s="5"/>
      <c r="C18" s="6"/>
    </row>
    <row r="19" spans="1:4" ht="15.75" x14ac:dyDescent="0.25">
      <c r="A19" s="234" t="s">
        <v>437</v>
      </c>
      <c r="B19" s="5"/>
      <c r="C19" s="6"/>
    </row>
    <row r="20" spans="1:4" ht="15.75" x14ac:dyDescent="0.25">
      <c r="A20" s="231" t="s">
        <v>440</v>
      </c>
      <c r="B20" s="232">
        <f>B21+B22</f>
        <v>66666672</v>
      </c>
      <c r="C20" s="232">
        <f>C21+C22</f>
        <v>55555544</v>
      </c>
    </row>
    <row r="21" spans="1:4" ht="15.75" x14ac:dyDescent="0.25">
      <c r="A21" s="234" t="s">
        <v>436</v>
      </c>
      <c r="B21" s="6"/>
      <c r="C21" s="6"/>
    </row>
    <row r="22" spans="1:4" ht="15.75" x14ac:dyDescent="0.25">
      <c r="A22" s="234" t="s">
        <v>437</v>
      </c>
      <c r="B22" s="11">
        <v>66666672</v>
      </c>
      <c r="C22" s="6">
        <v>55555544</v>
      </c>
    </row>
    <row r="23" spans="1:4" ht="31.5" x14ac:dyDescent="0.25">
      <c r="A23" s="3" t="s">
        <v>8</v>
      </c>
      <c r="B23" s="235">
        <f>B24</f>
        <v>0</v>
      </c>
      <c r="C23" s="235">
        <f>C24</f>
        <v>0</v>
      </c>
    </row>
    <row r="24" spans="1:4" ht="15.75" x14ac:dyDescent="0.25">
      <c r="A24" s="4" t="s">
        <v>9</v>
      </c>
      <c r="B24" s="5"/>
      <c r="C24" s="5"/>
    </row>
    <row r="26" spans="1:4" ht="69" customHeight="1" x14ac:dyDescent="0.25">
      <c r="A26" s="494" t="s">
        <v>447</v>
      </c>
      <c r="B26" s="494"/>
      <c r="C26" s="494"/>
      <c r="D26" s="494"/>
    </row>
    <row r="27" spans="1:4" x14ac:dyDescent="0.25">
      <c r="D27" s="227" t="s">
        <v>432</v>
      </c>
    </row>
    <row r="28" spans="1:4" ht="30.75" x14ac:dyDescent="0.25">
      <c r="A28" s="237" t="s">
        <v>441</v>
      </c>
      <c r="B28" s="238" t="s">
        <v>931</v>
      </c>
      <c r="C28" s="233" t="s">
        <v>450</v>
      </c>
      <c r="D28" s="233" t="s">
        <v>930</v>
      </c>
    </row>
    <row r="29" spans="1:4" ht="15.75" x14ac:dyDescent="0.25">
      <c r="A29" s="239" t="s">
        <v>442</v>
      </c>
      <c r="B29" s="9">
        <f>SUM(B31:B35)</f>
        <v>228722216</v>
      </c>
      <c r="C29" s="9">
        <f>SUM(C31:C35)</f>
        <v>162055544</v>
      </c>
      <c r="D29" s="9">
        <f>SUM(D31:D35)</f>
        <v>106500000</v>
      </c>
    </row>
    <row r="30" spans="1:4" ht="15.75" x14ac:dyDescent="0.25">
      <c r="A30" s="240" t="s">
        <v>443</v>
      </c>
      <c r="B30" s="6"/>
      <c r="C30" s="6"/>
      <c r="D30" s="6"/>
    </row>
    <row r="31" spans="1:4" ht="15.75" x14ac:dyDescent="0.25">
      <c r="A31" s="240" t="s">
        <v>7</v>
      </c>
      <c r="B31" s="6"/>
      <c r="C31" s="6"/>
      <c r="D31" s="6"/>
    </row>
    <row r="32" spans="1:4" ht="30" x14ac:dyDescent="0.25">
      <c r="A32" s="240" t="s">
        <v>444</v>
      </c>
      <c r="B32" s="6">
        <f>119000000-12500000</f>
        <v>106500000</v>
      </c>
      <c r="C32" s="6">
        <f>119000000-12500000</f>
        <v>106500000</v>
      </c>
      <c r="D32" s="6">
        <f>119000000-12500000</f>
        <v>106500000</v>
      </c>
    </row>
    <row r="33" spans="1:4" ht="15.75" x14ac:dyDescent="0.25">
      <c r="A33" s="240" t="s">
        <v>440</v>
      </c>
      <c r="B33" s="6">
        <v>122222216</v>
      </c>
      <c r="C33" s="6">
        <v>55555543.999999993</v>
      </c>
      <c r="D33" s="6">
        <f>191895754.92-28260101.66-26527095.52-35317111.84-32832008.31-28318541.42-40640896.17</f>
        <v>0</v>
      </c>
    </row>
    <row r="34" spans="1:4" ht="15.75" x14ac:dyDescent="0.25">
      <c r="A34" s="240" t="s">
        <v>445</v>
      </c>
      <c r="B34" s="6"/>
      <c r="C34" s="6"/>
      <c r="D34" s="6"/>
    </row>
    <row r="35" spans="1:4" ht="15.75" x14ac:dyDescent="0.25">
      <c r="A35" s="240" t="s">
        <v>446</v>
      </c>
      <c r="B35" s="6"/>
      <c r="C35" s="6"/>
      <c r="D35" s="6"/>
    </row>
    <row r="40" spans="1:4" x14ac:dyDescent="0.25">
      <c r="A40" s="241"/>
    </row>
  </sheetData>
  <mergeCells count="2">
    <mergeCell ref="A10:C10"/>
    <mergeCell ref="A26:D26"/>
  </mergeCells>
  <pageMargins left="0.70866141732283472" right="0.70866141732283472" top="0.74803149606299213" bottom="0.74803149606299213" header="0.31496062992125984" footer="0.31496062992125984"/>
  <pageSetup paperSize="9" scale="72" fitToHeight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46"/>
  <sheetViews>
    <sheetView workbookViewId="0">
      <selection activeCell="D7" sqref="D7:D8"/>
    </sheetView>
  </sheetViews>
  <sheetFormatPr defaultColWidth="9.140625" defaultRowHeight="15" x14ac:dyDescent="0.2"/>
  <cols>
    <col min="1" max="1" width="7.5703125" style="8" customWidth="1"/>
    <col min="2" max="2" width="79.5703125" style="8" customWidth="1"/>
    <col min="3" max="3" width="21.7109375" style="10" customWidth="1"/>
    <col min="4" max="4" width="23.7109375" style="10" customWidth="1"/>
    <col min="5" max="5" width="21.7109375" style="10" customWidth="1"/>
    <col min="6" max="6" width="20.140625" style="21" customWidth="1"/>
    <col min="7" max="7" width="16.28515625" style="21" hidden="1" customWidth="1"/>
    <col min="8" max="8" width="12.7109375" style="21" hidden="1" customWidth="1"/>
    <col min="9" max="10" width="17.85546875" style="24" hidden="1" customWidth="1"/>
    <col min="11" max="11" width="19.28515625" style="24" bestFit="1" customWidth="1"/>
    <col min="12" max="12" width="19.28515625" style="21" bestFit="1" customWidth="1"/>
    <col min="13" max="13" width="18.140625" style="21" bestFit="1" customWidth="1"/>
    <col min="14" max="14" width="18.7109375" style="21" customWidth="1"/>
    <col min="15" max="15" width="19.28515625" style="21" bestFit="1" customWidth="1"/>
    <col min="16" max="16384" width="9.140625" style="21"/>
  </cols>
  <sheetData>
    <row r="2" spans="1:5" x14ac:dyDescent="0.2">
      <c r="B2" s="12"/>
      <c r="C2" s="23"/>
      <c r="D2" s="10" t="s">
        <v>908</v>
      </c>
    </row>
    <row r="3" spans="1:5" x14ac:dyDescent="0.2">
      <c r="B3" s="13"/>
      <c r="C3" s="23"/>
      <c r="D3" s="10" t="s">
        <v>61</v>
      </c>
    </row>
    <row r="4" spans="1:5" x14ac:dyDescent="0.2">
      <c r="B4" s="13"/>
      <c r="C4" s="23"/>
      <c r="D4" s="10" t="s">
        <v>1</v>
      </c>
    </row>
    <row r="5" spans="1:5" x14ac:dyDescent="0.2">
      <c r="B5" s="12"/>
      <c r="C5" s="23"/>
      <c r="D5" s="10" t="s">
        <v>58</v>
      </c>
    </row>
    <row r="6" spans="1:5" x14ac:dyDescent="0.2">
      <c r="B6" s="13"/>
      <c r="C6" s="23"/>
      <c r="D6" s="10" t="s">
        <v>2</v>
      </c>
    </row>
    <row r="7" spans="1:5" x14ac:dyDescent="0.2">
      <c r="B7" s="13"/>
      <c r="C7" s="23"/>
      <c r="D7" s="481" t="s">
        <v>978</v>
      </c>
    </row>
    <row r="8" spans="1:5" x14ac:dyDescent="0.2">
      <c r="C8" s="23"/>
      <c r="D8" s="481" t="s">
        <v>979</v>
      </c>
    </row>
    <row r="11" spans="1:5" ht="41.25" customHeight="1" x14ac:dyDescent="0.25">
      <c r="A11" s="494" t="s">
        <v>929</v>
      </c>
      <c r="B11" s="494"/>
      <c r="C11" s="494"/>
      <c r="D11" s="494"/>
      <c r="E11" s="494"/>
    </row>
    <row r="12" spans="1:5" x14ac:dyDescent="0.2">
      <c r="E12" s="25" t="s">
        <v>3</v>
      </c>
    </row>
    <row r="13" spans="1:5" x14ac:dyDescent="0.2">
      <c r="A13" s="14"/>
      <c r="B13" s="15" t="s">
        <v>10</v>
      </c>
      <c r="C13" s="1" t="s">
        <v>5</v>
      </c>
      <c r="D13" s="20" t="s">
        <v>59</v>
      </c>
      <c r="E13" s="20" t="s">
        <v>905</v>
      </c>
    </row>
    <row r="14" spans="1:5" ht="15.75" x14ac:dyDescent="0.25">
      <c r="A14" s="16"/>
      <c r="B14" s="3" t="s">
        <v>11</v>
      </c>
      <c r="C14" s="7">
        <f>C18+C21+C29+C26</f>
        <v>373405114.53000069</v>
      </c>
      <c r="D14" s="7">
        <f>D18+D21+D29+D26</f>
        <v>-86383773.980000496</v>
      </c>
      <c r="E14" s="7">
        <f>E18+E21+E29+E26</f>
        <v>-216958254.50000095</v>
      </c>
    </row>
    <row r="15" spans="1:5" ht="15.75" x14ac:dyDescent="0.25">
      <c r="A15" s="17" t="s">
        <v>12</v>
      </c>
      <c r="B15" s="3" t="s">
        <v>7</v>
      </c>
      <c r="C15" s="7"/>
      <c r="D15" s="6" t="s">
        <v>13</v>
      </c>
      <c r="E15" s="6"/>
    </row>
    <row r="16" spans="1:5" hidden="1" x14ac:dyDescent="0.2">
      <c r="A16" s="18" t="s">
        <v>14</v>
      </c>
      <c r="B16" s="4" t="s">
        <v>15</v>
      </c>
      <c r="C16" s="5"/>
      <c r="D16" s="6"/>
      <c r="E16" s="6"/>
    </row>
    <row r="17" spans="1:15" hidden="1" x14ac:dyDescent="0.2">
      <c r="A17" s="18" t="s">
        <v>16</v>
      </c>
      <c r="B17" s="4" t="s">
        <v>17</v>
      </c>
      <c r="C17" s="5"/>
      <c r="D17" s="6"/>
      <c r="E17" s="6"/>
    </row>
    <row r="18" spans="1:15" ht="15.75" x14ac:dyDescent="0.25">
      <c r="A18" s="17" t="s">
        <v>18</v>
      </c>
      <c r="B18" s="3" t="s">
        <v>19</v>
      </c>
      <c r="C18" s="7">
        <f>C19+C20</f>
        <v>0</v>
      </c>
      <c r="D18" s="7">
        <f>D19+D20</f>
        <v>0</v>
      </c>
      <c r="E18" s="7">
        <f>E19+E20</f>
        <v>0</v>
      </c>
    </row>
    <row r="19" spans="1:15" x14ac:dyDescent="0.2">
      <c r="A19" s="18" t="s">
        <v>20</v>
      </c>
      <c r="B19" s="4" t="s">
        <v>15</v>
      </c>
      <c r="C19" s="5">
        <v>0</v>
      </c>
      <c r="D19" s="6">
        <v>0</v>
      </c>
      <c r="E19" s="6">
        <v>0</v>
      </c>
      <c r="F19" s="24"/>
    </row>
    <row r="20" spans="1:15" x14ac:dyDescent="0.2">
      <c r="A20" s="18" t="s">
        <v>21</v>
      </c>
      <c r="B20" s="4" t="s">
        <v>17</v>
      </c>
      <c r="C20" s="5">
        <v>0</v>
      </c>
      <c r="D20" s="6">
        <v>0</v>
      </c>
      <c r="E20" s="6">
        <v>0</v>
      </c>
      <c r="F20" s="24"/>
    </row>
    <row r="21" spans="1:15" ht="15.75" x14ac:dyDescent="0.25">
      <c r="A21" s="17" t="s">
        <v>22</v>
      </c>
      <c r="B21" s="3" t="s">
        <v>23</v>
      </c>
      <c r="C21" s="7">
        <f>C24+C25</f>
        <v>-69444450</v>
      </c>
      <c r="D21" s="7">
        <f t="shared" ref="D21:E21" si="0">D24+D25</f>
        <v>-66666672.000000007</v>
      </c>
      <c r="E21" s="7">
        <f t="shared" si="0"/>
        <v>-55555544</v>
      </c>
      <c r="F21" s="24"/>
    </row>
    <row r="22" spans="1:15" ht="15.75" hidden="1" x14ac:dyDescent="0.25">
      <c r="A22" s="18" t="s">
        <v>24</v>
      </c>
      <c r="B22" s="4" t="s">
        <v>15</v>
      </c>
      <c r="C22" s="6"/>
      <c r="D22" s="6"/>
      <c r="E22" s="26"/>
      <c r="F22" s="24"/>
    </row>
    <row r="23" spans="1:15" hidden="1" x14ac:dyDescent="0.2">
      <c r="A23" s="18" t="s">
        <v>25</v>
      </c>
      <c r="B23" s="4" t="s">
        <v>17</v>
      </c>
      <c r="C23" s="11"/>
      <c r="D23" s="6"/>
      <c r="E23" s="6"/>
      <c r="F23" s="24"/>
    </row>
    <row r="24" spans="1:15" x14ac:dyDescent="0.2">
      <c r="A24" s="18" t="s">
        <v>422</v>
      </c>
      <c r="B24" s="4" t="s">
        <v>15</v>
      </c>
      <c r="C24" s="11">
        <v>0</v>
      </c>
      <c r="D24" s="6"/>
      <c r="E24" s="6"/>
      <c r="F24" s="24"/>
    </row>
    <row r="25" spans="1:15" x14ac:dyDescent="0.2">
      <c r="A25" s="18" t="s">
        <v>423</v>
      </c>
      <c r="B25" s="4" t="s">
        <v>17</v>
      </c>
      <c r="C25" s="82">
        <f>-28260101.66-26527095.52-14657252.82</f>
        <v>-69444450</v>
      </c>
      <c r="D25" s="82">
        <f>-35317111.84-32832008.31+1482448.15</f>
        <v>-66666672.000000007</v>
      </c>
      <c r="E25" s="82">
        <f>-28318541.42-40640896.17+13403893.59</f>
        <v>-55555544</v>
      </c>
      <c r="F25" s="24"/>
    </row>
    <row r="26" spans="1:15" ht="31.5" x14ac:dyDescent="0.25">
      <c r="A26" s="17" t="s">
        <v>26</v>
      </c>
      <c r="B26" s="3" t="s">
        <v>27</v>
      </c>
      <c r="C26" s="7">
        <f>C27+C28</f>
        <v>402849564.53000069</v>
      </c>
      <c r="D26" s="7">
        <f>D27+D28</f>
        <v>-59717101.980000496</v>
      </c>
      <c r="E26" s="7">
        <f>E27+E28</f>
        <v>-171402710.50000095</v>
      </c>
    </row>
    <row r="27" spans="1:15" x14ac:dyDescent="0.2">
      <c r="A27" s="18" t="s">
        <v>28</v>
      </c>
      <c r="B27" s="4" t="s">
        <v>29</v>
      </c>
      <c r="C27" s="5">
        <f>-приложение_2!C146-'Приложение 13'!C19-'Приложение 13'!C24-'Приложение 13'!C39</f>
        <v>-3560251269.8599997</v>
      </c>
      <c r="D27" s="5">
        <f>-приложение_2!D146-'Приложение 13'!D19-'Приложение 13'!D24-'Приложение 13'!D39</f>
        <v>-3565519016.48</v>
      </c>
      <c r="E27" s="5">
        <f>-приложение_2!E146-'Приложение 13'!E19-'Приложение 13'!E24-'Приложение 13'!E39</f>
        <v>-3691086603.8800001</v>
      </c>
      <c r="F27" s="242"/>
      <c r="G27" s="242"/>
      <c r="H27" s="242"/>
      <c r="I27" s="242"/>
      <c r="J27" s="242"/>
      <c r="K27" s="242"/>
      <c r="L27" s="242"/>
      <c r="M27" s="242"/>
      <c r="N27" s="242"/>
    </row>
    <row r="28" spans="1:15" x14ac:dyDescent="0.2">
      <c r="A28" s="18" t="s">
        <v>30</v>
      </c>
      <c r="B28" s="4" t="s">
        <v>31</v>
      </c>
      <c r="C28" s="5">
        <f>'Приложение 6'!G15+'Приложение 7'!H13-'Приложение 13'!C25-'Приложение 13'!C38</f>
        <v>3963100834.3900003</v>
      </c>
      <c r="D28" s="5">
        <f>'Приложение 6'!H15+'Приложение 7'!I13-'Приложение 13'!D25-'Приложение 13'!D38</f>
        <v>3505801914.4999995</v>
      </c>
      <c r="E28" s="5">
        <f>'Приложение 6'!I15+'Приложение 7'!J13-'Приложение 13'!E25-'Приложение 13'!E38</f>
        <v>3519683893.3799992</v>
      </c>
      <c r="F28" s="242"/>
      <c r="G28" s="242"/>
      <c r="H28" s="242"/>
      <c r="I28" s="242"/>
      <c r="J28" s="242"/>
      <c r="K28" s="242"/>
      <c r="L28" s="242"/>
      <c r="M28" s="242"/>
      <c r="N28" s="242"/>
      <c r="O28" s="242"/>
    </row>
    <row r="29" spans="1:15" ht="31.5" x14ac:dyDescent="0.25">
      <c r="A29" s="17" t="s">
        <v>32</v>
      </c>
      <c r="B29" s="3" t="s">
        <v>33</v>
      </c>
      <c r="C29" s="7">
        <f>C37</f>
        <v>40000000</v>
      </c>
      <c r="D29" s="7">
        <f>D37</f>
        <v>40000000</v>
      </c>
      <c r="E29" s="7">
        <f>E37</f>
        <v>10000000</v>
      </c>
      <c r="F29" s="242"/>
      <c r="G29" s="242"/>
      <c r="H29" s="242"/>
      <c r="I29" s="242"/>
      <c r="J29" s="242"/>
      <c r="K29" s="242"/>
      <c r="L29" s="242"/>
      <c r="M29" s="24"/>
      <c r="N29" s="24"/>
      <c r="O29" s="24"/>
    </row>
    <row r="30" spans="1:15" ht="31.5" hidden="1" x14ac:dyDescent="0.25">
      <c r="A30" s="17" t="s">
        <v>34</v>
      </c>
      <c r="B30" s="3" t="s">
        <v>35</v>
      </c>
      <c r="C30" s="7">
        <v>0</v>
      </c>
      <c r="D30" s="7">
        <v>0</v>
      </c>
      <c r="E30" s="7">
        <v>0</v>
      </c>
      <c r="F30" s="24"/>
      <c r="G30" s="24"/>
      <c r="H30" s="24"/>
      <c r="L30" s="24"/>
      <c r="M30" s="24"/>
      <c r="N30" s="24"/>
      <c r="O30" s="24"/>
    </row>
    <row r="31" spans="1:15" hidden="1" x14ac:dyDescent="0.2">
      <c r="A31" s="18" t="s">
        <v>36</v>
      </c>
      <c r="B31" s="4" t="s">
        <v>37</v>
      </c>
      <c r="C31" s="5"/>
      <c r="D31" s="6"/>
      <c r="E31" s="6"/>
      <c r="F31" s="24"/>
      <c r="G31" s="24"/>
      <c r="H31" s="24"/>
      <c r="L31" s="24"/>
      <c r="M31" s="24"/>
      <c r="N31" s="24"/>
      <c r="O31" s="24"/>
    </row>
    <row r="32" spans="1:15" hidden="1" x14ac:dyDescent="0.2">
      <c r="A32" s="18" t="s">
        <v>38</v>
      </c>
      <c r="B32" s="4" t="s">
        <v>39</v>
      </c>
      <c r="C32" s="5"/>
      <c r="D32" s="6"/>
      <c r="E32" s="6"/>
      <c r="F32" s="24"/>
      <c r="G32" s="24"/>
      <c r="H32" s="24"/>
      <c r="L32" s="24"/>
      <c r="M32" s="24"/>
      <c r="N32" s="24"/>
      <c r="O32" s="24"/>
    </row>
    <row r="33" spans="1:15" ht="31.5" hidden="1" x14ac:dyDescent="0.25">
      <c r="A33" s="17" t="s">
        <v>40</v>
      </c>
      <c r="B33" s="3" t="s">
        <v>41</v>
      </c>
      <c r="C33" s="7">
        <v>0</v>
      </c>
      <c r="D33" s="7">
        <v>0</v>
      </c>
      <c r="E33" s="7">
        <v>0</v>
      </c>
      <c r="F33" s="24"/>
      <c r="G33" s="24"/>
      <c r="H33" s="24"/>
      <c r="L33" s="24"/>
      <c r="M33" s="24"/>
      <c r="N33" s="24"/>
      <c r="O33" s="24"/>
    </row>
    <row r="34" spans="1:15" hidden="1" x14ac:dyDescent="0.2">
      <c r="A34" s="18" t="s">
        <v>42</v>
      </c>
      <c r="B34" s="4" t="s">
        <v>43</v>
      </c>
      <c r="C34" s="5"/>
      <c r="D34" s="6"/>
      <c r="E34" s="6"/>
      <c r="F34" s="24"/>
      <c r="G34" s="24"/>
      <c r="H34" s="24"/>
      <c r="L34" s="24"/>
      <c r="M34" s="24"/>
      <c r="N34" s="24"/>
      <c r="O34" s="24"/>
    </row>
    <row r="35" spans="1:15" hidden="1" x14ac:dyDescent="0.2">
      <c r="A35" s="18" t="s">
        <v>44</v>
      </c>
      <c r="B35" s="4" t="s">
        <v>45</v>
      </c>
      <c r="C35" s="5"/>
      <c r="D35" s="6"/>
      <c r="E35" s="6"/>
      <c r="F35" s="24"/>
      <c r="G35" s="24"/>
      <c r="H35" s="24"/>
      <c r="L35" s="24"/>
      <c r="M35" s="24"/>
      <c r="N35" s="24"/>
      <c r="O35" s="24"/>
    </row>
    <row r="36" spans="1:15" ht="15.75" hidden="1" x14ac:dyDescent="0.25">
      <c r="A36" s="17" t="s">
        <v>46</v>
      </c>
      <c r="B36" s="3" t="s">
        <v>47</v>
      </c>
      <c r="C36" s="7">
        <v>0</v>
      </c>
      <c r="D36" s="7">
        <v>0</v>
      </c>
      <c r="E36" s="7">
        <v>0</v>
      </c>
      <c r="F36" s="24"/>
      <c r="G36" s="24"/>
      <c r="H36" s="24"/>
      <c r="L36" s="24"/>
      <c r="M36" s="24"/>
      <c r="N36" s="24"/>
      <c r="O36" s="24"/>
    </row>
    <row r="37" spans="1:15" ht="31.5" x14ac:dyDescent="0.25">
      <c r="A37" s="17" t="s">
        <v>48</v>
      </c>
      <c r="B37" s="3" t="s">
        <v>49</v>
      </c>
      <c r="C37" s="7">
        <f>C38+C39</f>
        <v>40000000</v>
      </c>
      <c r="D37" s="7">
        <f>SUM(D39:D39)</f>
        <v>40000000</v>
      </c>
      <c r="E37" s="7">
        <f>SUM(E39:E39)</f>
        <v>10000000</v>
      </c>
      <c r="F37" s="24"/>
      <c r="G37" s="24"/>
      <c r="H37" s="24"/>
      <c r="L37" s="24"/>
      <c r="M37" s="24"/>
      <c r="N37" s="24"/>
      <c r="O37" s="24"/>
    </row>
    <row r="38" spans="1:15" x14ac:dyDescent="0.2">
      <c r="A38" s="18" t="s">
        <v>50</v>
      </c>
      <c r="B38" s="4" t="s">
        <v>51</v>
      </c>
      <c r="C38" s="5">
        <v>0</v>
      </c>
      <c r="D38" s="5">
        <v>0</v>
      </c>
      <c r="E38" s="5">
        <v>0</v>
      </c>
      <c r="N38" s="24"/>
    </row>
    <row r="39" spans="1:15" x14ac:dyDescent="0.2">
      <c r="A39" s="18" t="s">
        <v>52</v>
      </c>
      <c r="B39" s="4" t="s">
        <v>53</v>
      </c>
      <c r="C39" s="19">
        <v>40000000</v>
      </c>
      <c r="D39" s="19">
        <v>40000000</v>
      </c>
      <c r="E39" s="6">
        <v>10000000</v>
      </c>
    </row>
    <row r="40" spans="1:15" ht="15.75" hidden="1" x14ac:dyDescent="0.25">
      <c r="A40" s="17" t="s">
        <v>54</v>
      </c>
      <c r="B40" s="3" t="s">
        <v>8</v>
      </c>
      <c r="C40" s="7">
        <f>C41</f>
        <v>0</v>
      </c>
      <c r="D40" s="7">
        <f>D41</f>
        <v>0</v>
      </c>
      <c r="E40" s="7">
        <f>E41</f>
        <v>0</v>
      </c>
    </row>
    <row r="41" spans="1:15" hidden="1" x14ac:dyDescent="0.2">
      <c r="A41" s="18" t="s">
        <v>55</v>
      </c>
      <c r="B41" s="4" t="s">
        <v>9</v>
      </c>
      <c r="C41" s="5"/>
      <c r="D41" s="6"/>
      <c r="E41" s="6"/>
    </row>
    <row r="43" spans="1:15" ht="15.75" x14ac:dyDescent="0.25">
      <c r="C43" s="27"/>
      <c r="D43" s="27"/>
      <c r="E43" s="27"/>
    </row>
    <row r="44" spans="1:15" x14ac:dyDescent="0.2">
      <c r="C44" s="24"/>
      <c r="D44" s="24"/>
      <c r="E44" s="24"/>
    </row>
    <row r="45" spans="1:15" ht="15.75" x14ac:dyDescent="0.25">
      <c r="C45" s="27"/>
      <c r="D45" s="27"/>
      <c r="E45" s="27"/>
    </row>
    <row r="46" spans="1:15" ht="15.75" x14ac:dyDescent="0.25">
      <c r="B46" s="22"/>
      <c r="C46" s="24"/>
      <c r="D46" s="24"/>
      <c r="E46" s="24"/>
    </row>
  </sheetData>
  <mergeCells count="1">
    <mergeCell ref="A11:E11"/>
  </mergeCells>
  <pageMargins left="0.70866141732283472" right="0.70866141732283472" top="0.74803149606299213" bottom="0.74803149606299213" header="0.31496062992125984" footer="0.31496062992125984"/>
  <pageSetup paperSize="9" scale="56" fitToHeight="5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27"/>
  <sheetViews>
    <sheetView workbookViewId="0">
      <selection activeCell="E7" sqref="E7:E8"/>
    </sheetView>
  </sheetViews>
  <sheetFormatPr defaultColWidth="9.140625" defaultRowHeight="15.75" x14ac:dyDescent="0.25"/>
  <cols>
    <col min="1" max="1" width="9.140625" style="28"/>
    <col min="2" max="2" width="57.7109375" style="94" customWidth="1"/>
    <col min="3" max="3" width="20" style="94" customWidth="1"/>
    <col min="4" max="4" width="17.28515625" style="94" customWidth="1"/>
    <col min="5" max="6" width="17.140625" style="94" customWidth="1"/>
    <col min="7" max="7" width="9.140625" style="94"/>
    <col min="8" max="8" width="18" style="94" customWidth="1"/>
    <col min="9" max="9" width="17.28515625" style="94" customWidth="1"/>
    <col min="10" max="14" width="9.140625" style="94"/>
    <col min="15" max="15" width="12.5703125" style="94" customWidth="1"/>
    <col min="16" max="16384" width="9.140625" style="94"/>
  </cols>
  <sheetData>
    <row r="2" spans="1:6" x14ac:dyDescent="0.25">
      <c r="E2" s="88" t="s">
        <v>907</v>
      </c>
    </row>
    <row r="3" spans="1:6" x14ac:dyDescent="0.25">
      <c r="E3" s="88" t="s">
        <v>648</v>
      </c>
    </row>
    <row r="4" spans="1:6" x14ac:dyDescent="0.25">
      <c r="E4" s="88" t="s">
        <v>1</v>
      </c>
    </row>
    <row r="5" spans="1:6" x14ac:dyDescent="0.25">
      <c r="E5" s="88" t="s">
        <v>58</v>
      </c>
    </row>
    <row r="6" spans="1:6" x14ac:dyDescent="0.25">
      <c r="E6" s="88" t="s">
        <v>2</v>
      </c>
    </row>
    <row r="7" spans="1:6" x14ac:dyDescent="0.25">
      <c r="E7" s="481" t="s">
        <v>978</v>
      </c>
    </row>
    <row r="8" spans="1:6" x14ac:dyDescent="0.25">
      <c r="E8" s="481" t="s">
        <v>979</v>
      </c>
    </row>
    <row r="11" spans="1:6" x14ac:dyDescent="0.25">
      <c r="A11" s="495" t="s">
        <v>799</v>
      </c>
      <c r="B11" s="495"/>
      <c r="C11" s="495"/>
      <c r="D11" s="495"/>
      <c r="E11" s="495"/>
      <c r="F11" s="495"/>
    </row>
    <row r="12" spans="1:6" x14ac:dyDescent="0.25">
      <c r="F12" s="394" t="s">
        <v>3</v>
      </c>
    </row>
    <row r="13" spans="1:6" ht="30" x14ac:dyDescent="0.25">
      <c r="A13" s="120" t="s">
        <v>800</v>
      </c>
      <c r="B13" s="384" t="s">
        <v>801</v>
      </c>
      <c r="C13" s="384" t="s">
        <v>802</v>
      </c>
      <c r="D13" s="1" t="s">
        <v>5</v>
      </c>
      <c r="E13" s="20" t="s">
        <v>59</v>
      </c>
      <c r="F13" s="20" t="s">
        <v>905</v>
      </c>
    </row>
    <row r="14" spans="1:6" s="100" customFormat="1" x14ac:dyDescent="0.25">
      <c r="A14" s="119"/>
      <c r="B14" s="385" t="s">
        <v>647</v>
      </c>
      <c r="C14" s="386">
        <f>SUM(D14:F14)</f>
        <v>491989301.26000005</v>
      </c>
      <c r="D14" s="386">
        <f>SUM(D15:D26)</f>
        <v>429989301.26000005</v>
      </c>
      <c r="E14" s="386">
        <f t="shared" ref="E14:F14" si="0">SUM(E15:E26)</f>
        <v>31000000</v>
      </c>
      <c r="F14" s="386">
        <f t="shared" si="0"/>
        <v>31000000</v>
      </c>
    </row>
    <row r="15" spans="1:6" ht="90.75" hidden="1" x14ac:dyDescent="0.25">
      <c r="A15" s="215">
        <v>1</v>
      </c>
      <c r="B15" s="387" t="s">
        <v>803</v>
      </c>
      <c r="C15" s="58">
        <f>D15+E15+F15</f>
        <v>0</v>
      </c>
      <c r="D15" s="58">
        <v>0</v>
      </c>
      <c r="E15" s="58">
        <v>0</v>
      </c>
      <c r="F15" s="58">
        <v>0</v>
      </c>
    </row>
    <row r="16" spans="1:6" ht="90.75" hidden="1" x14ac:dyDescent="0.25">
      <c r="A16" s="215">
        <v>2</v>
      </c>
      <c r="B16" s="248" t="s">
        <v>804</v>
      </c>
      <c r="C16" s="58">
        <f>D16+E16+F16</f>
        <v>0</v>
      </c>
      <c r="D16" s="58">
        <v>0</v>
      </c>
      <c r="E16" s="58">
        <v>0</v>
      </c>
      <c r="F16" s="58">
        <v>0</v>
      </c>
    </row>
    <row r="17" spans="1:6" ht="75.75" hidden="1" x14ac:dyDescent="0.25">
      <c r="A17" s="215">
        <v>3</v>
      </c>
      <c r="B17" s="248" t="s">
        <v>805</v>
      </c>
      <c r="C17" s="58">
        <f>D17+E17+F17</f>
        <v>0</v>
      </c>
      <c r="D17" s="58">
        <v>0</v>
      </c>
      <c r="E17" s="58">
        <v>0</v>
      </c>
      <c r="F17" s="58">
        <v>0</v>
      </c>
    </row>
    <row r="18" spans="1:6" x14ac:dyDescent="0.25">
      <c r="A18" s="215">
        <v>1</v>
      </c>
      <c r="B18" s="248" t="s">
        <v>806</v>
      </c>
      <c r="C18" s="58">
        <f>D18+E18+F18</f>
        <v>93000000</v>
      </c>
      <c r="D18" s="50">
        <v>31000000</v>
      </c>
      <c r="E18" s="50">
        <v>31000000</v>
      </c>
      <c r="F18" s="50">
        <v>31000000</v>
      </c>
    </row>
    <row r="19" spans="1:6" ht="30.75" x14ac:dyDescent="0.25">
      <c r="A19" s="215">
        <v>2</v>
      </c>
      <c r="B19" s="248" t="s">
        <v>807</v>
      </c>
      <c r="C19" s="58">
        <f t="shared" ref="C19:C26" si="1">SUM(D19:F19)</f>
        <v>153595877.34999999</v>
      </c>
      <c r="D19" s="50">
        <v>153595877.34999999</v>
      </c>
      <c r="E19" s="50">
        <v>0</v>
      </c>
      <c r="F19" s="50">
        <f>'[1]Приложение 6'!I65</f>
        <v>0</v>
      </c>
    </row>
    <row r="20" spans="1:6" ht="30.75" hidden="1" x14ac:dyDescent="0.25">
      <c r="A20" s="215">
        <v>6</v>
      </c>
      <c r="B20" s="248" t="s">
        <v>808</v>
      </c>
      <c r="C20" s="58">
        <f t="shared" si="1"/>
        <v>0</v>
      </c>
      <c r="D20" s="50">
        <v>0</v>
      </c>
      <c r="E20" s="50">
        <v>0</v>
      </c>
      <c r="F20" s="50">
        <v>0</v>
      </c>
    </row>
    <row r="21" spans="1:6" ht="30.75" x14ac:dyDescent="0.25">
      <c r="A21" s="215">
        <v>3</v>
      </c>
      <c r="B21" s="395" t="s">
        <v>809</v>
      </c>
      <c r="C21" s="58">
        <f t="shared" si="1"/>
        <v>198757944.99000001</v>
      </c>
      <c r="D21" s="50">
        <v>198757944.99000001</v>
      </c>
      <c r="E21" s="50">
        <v>0</v>
      </c>
      <c r="F21" s="50">
        <f>'[1]Приложение 6'!I380</f>
        <v>0</v>
      </c>
    </row>
    <row r="22" spans="1:6" ht="30.75" hidden="1" x14ac:dyDescent="0.25">
      <c r="A22" s="215">
        <v>8</v>
      </c>
      <c r="B22" s="395" t="s">
        <v>810</v>
      </c>
      <c r="C22" s="58">
        <f t="shared" si="1"/>
        <v>0</v>
      </c>
      <c r="D22" s="50">
        <v>0</v>
      </c>
      <c r="E22" s="50">
        <f>40242808.49-40242808.49</f>
        <v>0</v>
      </c>
      <c r="F22" s="50">
        <f>'[1]Приложение 6'!I382</f>
        <v>0</v>
      </c>
    </row>
    <row r="23" spans="1:6" ht="45.75" hidden="1" x14ac:dyDescent="0.25">
      <c r="A23" s="215">
        <v>9</v>
      </c>
      <c r="B23" s="248" t="s">
        <v>811</v>
      </c>
      <c r="C23" s="58">
        <f t="shared" si="1"/>
        <v>0</v>
      </c>
      <c r="D23" s="50">
        <v>0</v>
      </c>
      <c r="E23" s="50">
        <v>0</v>
      </c>
      <c r="F23" s="50">
        <v>0</v>
      </c>
    </row>
    <row r="24" spans="1:6" ht="45.75" x14ac:dyDescent="0.25">
      <c r="A24" s="215">
        <v>4</v>
      </c>
      <c r="B24" s="248" t="s">
        <v>937</v>
      </c>
      <c r="C24" s="58">
        <f t="shared" si="1"/>
        <v>45778978.920000002</v>
      </c>
      <c r="D24" s="50">
        <v>45778978.920000002</v>
      </c>
      <c r="E24" s="50">
        <v>0</v>
      </c>
      <c r="F24" s="50">
        <v>0</v>
      </c>
    </row>
    <row r="25" spans="1:6" ht="45.75" hidden="1" x14ac:dyDescent="0.25">
      <c r="A25" s="215">
        <v>11</v>
      </c>
      <c r="B25" s="248" t="s">
        <v>828</v>
      </c>
      <c r="C25" s="58">
        <f t="shared" si="1"/>
        <v>0</v>
      </c>
      <c r="D25" s="50">
        <v>0</v>
      </c>
      <c r="E25" s="50">
        <v>0</v>
      </c>
      <c r="F25" s="50">
        <v>0</v>
      </c>
    </row>
    <row r="26" spans="1:6" ht="92.25" customHeight="1" x14ac:dyDescent="0.25">
      <c r="A26" s="215">
        <v>5</v>
      </c>
      <c r="B26" s="248" t="s">
        <v>932</v>
      </c>
      <c r="C26" s="58">
        <f t="shared" si="1"/>
        <v>856500</v>
      </c>
      <c r="D26" s="50">
        <v>856500</v>
      </c>
      <c r="E26" s="50">
        <v>0</v>
      </c>
      <c r="F26" s="50">
        <v>0</v>
      </c>
    </row>
    <row r="27" spans="1:6" ht="14.45" customHeight="1" x14ac:dyDescent="0.25"/>
  </sheetData>
  <mergeCells count="1">
    <mergeCell ref="A11:F11"/>
  </mergeCells>
  <pageMargins left="0.70866141732283472" right="0.70866141732283472" top="0.74803149606299213" bottom="0.74803149606299213" header="0.31496062992125984" footer="0.31496062992125984"/>
  <pageSetup paperSize="9" scale="63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S163"/>
  <sheetViews>
    <sheetView topLeftCell="A52" zoomScale="80" zoomScaleNormal="80" workbookViewId="0">
      <selection activeCell="D7" sqref="D7:D8"/>
    </sheetView>
  </sheetViews>
  <sheetFormatPr defaultRowHeight="15" x14ac:dyDescent="0.25"/>
  <cols>
    <col min="1" max="1" width="31.140625" style="409" bestFit="1" customWidth="1"/>
    <col min="2" max="2" width="60" style="409" customWidth="1"/>
    <col min="3" max="4" width="21.7109375" style="408" customWidth="1"/>
    <col min="5" max="5" width="22.42578125" style="408" customWidth="1"/>
    <col min="6" max="8" width="16.85546875" style="405" customWidth="1"/>
    <col min="9" max="9" width="16" style="407" customWidth="1"/>
    <col min="10" max="10" width="11.42578125" style="405" customWidth="1"/>
    <col min="11" max="11" width="19" style="406" customWidth="1"/>
    <col min="12" max="18" width="9.140625" style="405" customWidth="1"/>
    <col min="19" max="19" width="14.85546875" style="405" customWidth="1"/>
    <col min="20" max="16384" width="9.140625" style="405"/>
  </cols>
  <sheetData>
    <row r="2" spans="1:11" ht="15.75" x14ac:dyDescent="0.25">
      <c r="D2" s="483" t="s">
        <v>56</v>
      </c>
      <c r="E2" s="483"/>
    </row>
    <row r="3" spans="1:11" ht="15.75" x14ac:dyDescent="0.25">
      <c r="D3" s="483" t="s">
        <v>414</v>
      </c>
      <c r="E3" s="483"/>
    </row>
    <row r="4" spans="1:11" ht="15.75" x14ac:dyDescent="0.25">
      <c r="D4" s="483" t="s">
        <v>1</v>
      </c>
      <c r="E4" s="483"/>
    </row>
    <row r="5" spans="1:11" ht="15.75" x14ac:dyDescent="0.25">
      <c r="D5" s="483" t="s">
        <v>58</v>
      </c>
      <c r="E5" s="483"/>
    </row>
    <row r="6" spans="1:11" ht="15.75" x14ac:dyDescent="0.25">
      <c r="D6" s="483" t="s">
        <v>2</v>
      </c>
      <c r="E6" s="483"/>
    </row>
    <row r="7" spans="1:11" ht="15.75" x14ac:dyDescent="0.25">
      <c r="D7" s="481" t="s">
        <v>978</v>
      </c>
      <c r="E7" s="481"/>
      <c r="F7" s="481"/>
    </row>
    <row r="8" spans="1:11" ht="15.75" x14ac:dyDescent="0.25">
      <c r="D8" s="481" t="s">
        <v>979</v>
      </c>
      <c r="E8" s="481"/>
      <c r="F8" s="481"/>
    </row>
    <row r="11" spans="1:11" ht="72.75" customHeight="1" x14ac:dyDescent="0.25">
      <c r="A11" s="485" t="s">
        <v>906</v>
      </c>
      <c r="B11" s="485"/>
      <c r="C11" s="485"/>
      <c r="D11" s="485"/>
      <c r="E11" s="485"/>
    </row>
    <row r="13" spans="1:11" x14ac:dyDescent="0.25">
      <c r="E13" s="453"/>
    </row>
    <row r="14" spans="1:11" s="451" customFormat="1" ht="15.75" x14ac:dyDescent="0.25">
      <c r="A14" s="259" t="s">
        <v>454</v>
      </c>
      <c r="B14" s="259" t="s">
        <v>4</v>
      </c>
      <c r="C14" s="260" t="s">
        <v>5</v>
      </c>
      <c r="D14" s="260" t="s">
        <v>59</v>
      </c>
      <c r="E14" s="260" t="s">
        <v>905</v>
      </c>
      <c r="I14" s="407"/>
      <c r="K14" s="452"/>
    </row>
    <row r="15" spans="1:11" ht="15.75" x14ac:dyDescent="0.25">
      <c r="A15" s="261" t="s">
        <v>455</v>
      </c>
      <c r="B15" s="262" t="s">
        <v>456</v>
      </c>
      <c r="C15" s="263">
        <f>SUM(C16:C25)</f>
        <v>2592321650</v>
      </c>
      <c r="D15" s="263">
        <f t="shared" ref="D15:E15" si="0">SUM(D16:D25)</f>
        <v>2837737680</v>
      </c>
      <c r="E15" s="263">
        <f t="shared" si="0"/>
        <v>2959770154</v>
      </c>
    </row>
    <row r="16" spans="1:11" ht="191.25" x14ac:dyDescent="0.25">
      <c r="A16" s="449" t="s">
        <v>904</v>
      </c>
      <c r="B16" s="450" t="s">
        <v>903</v>
      </c>
      <c r="C16" s="437">
        <v>1228756000</v>
      </c>
      <c r="D16" s="437">
        <v>1389836000</v>
      </c>
      <c r="E16" s="437">
        <v>1428886620</v>
      </c>
    </row>
    <row r="17" spans="1:19" ht="210" x14ac:dyDescent="0.25">
      <c r="A17" s="449" t="s">
        <v>902</v>
      </c>
      <c r="B17" s="265" t="s">
        <v>901</v>
      </c>
      <c r="C17" s="437">
        <v>30000</v>
      </c>
      <c r="D17" s="437">
        <v>40000</v>
      </c>
      <c r="E17" s="437">
        <v>50000</v>
      </c>
    </row>
    <row r="18" spans="1:19" ht="195" x14ac:dyDescent="0.25">
      <c r="A18" s="449" t="s">
        <v>900</v>
      </c>
      <c r="B18" s="265" t="s">
        <v>899</v>
      </c>
      <c r="C18" s="437">
        <v>142000</v>
      </c>
      <c r="D18" s="437">
        <v>156000</v>
      </c>
      <c r="E18" s="437">
        <v>163000</v>
      </c>
    </row>
    <row r="19" spans="1:19" ht="150.75" customHeight="1" x14ac:dyDescent="0.25">
      <c r="A19" s="449" t="s">
        <v>898</v>
      </c>
      <c r="B19" s="265" t="s">
        <v>897</v>
      </c>
      <c r="C19" s="437">
        <v>7092000</v>
      </c>
      <c r="D19" s="437">
        <v>7946000</v>
      </c>
      <c r="E19" s="437">
        <v>8249000</v>
      </c>
    </row>
    <row r="20" spans="1:19" ht="129" customHeight="1" x14ac:dyDescent="0.25">
      <c r="A20" s="449" t="s">
        <v>896</v>
      </c>
      <c r="B20" s="265" t="s">
        <v>895</v>
      </c>
      <c r="C20" s="437">
        <v>31000000</v>
      </c>
      <c r="D20" s="437">
        <v>31000000</v>
      </c>
      <c r="E20" s="437">
        <v>31000000</v>
      </c>
    </row>
    <row r="21" spans="1:19" ht="129" customHeight="1" x14ac:dyDescent="0.25">
      <c r="A21" s="449" t="s">
        <v>894</v>
      </c>
      <c r="B21" s="265" t="s">
        <v>893</v>
      </c>
      <c r="C21" s="437">
        <v>7796000</v>
      </c>
      <c r="D21" s="437">
        <v>8526000</v>
      </c>
      <c r="E21" s="437">
        <v>8958000</v>
      </c>
    </row>
    <row r="22" spans="1:19" ht="150" x14ac:dyDescent="0.25">
      <c r="A22" s="449" t="s">
        <v>892</v>
      </c>
      <c r="B22" s="265" t="s">
        <v>891</v>
      </c>
      <c r="C22" s="437">
        <v>2353000</v>
      </c>
      <c r="D22" s="437">
        <v>2480000</v>
      </c>
      <c r="E22" s="437">
        <v>2614000</v>
      </c>
    </row>
    <row r="23" spans="1:19" ht="135" x14ac:dyDescent="0.25">
      <c r="A23" s="449" t="s">
        <v>890</v>
      </c>
      <c r="B23" s="265" t="s">
        <v>889</v>
      </c>
      <c r="C23" s="437">
        <v>160000</v>
      </c>
      <c r="D23" s="437">
        <v>170000</v>
      </c>
      <c r="E23" s="437">
        <v>180000</v>
      </c>
      <c r="I23" s="267"/>
      <c r="J23" s="445"/>
    </row>
    <row r="24" spans="1:19" ht="375" x14ac:dyDescent="0.25">
      <c r="A24" s="449" t="s">
        <v>888</v>
      </c>
      <c r="B24" s="265" t="s">
        <v>887</v>
      </c>
      <c r="C24" s="437">
        <v>804000</v>
      </c>
      <c r="D24" s="437">
        <v>879000</v>
      </c>
      <c r="E24" s="437">
        <v>924000</v>
      </c>
      <c r="I24" s="267"/>
      <c r="J24" s="445"/>
    </row>
    <row r="25" spans="1:19" ht="75" x14ac:dyDescent="0.25">
      <c r="A25" s="449" t="s">
        <v>457</v>
      </c>
      <c r="B25" s="265" t="s">
        <v>886</v>
      </c>
      <c r="C25" s="437">
        <v>1314188650</v>
      </c>
      <c r="D25" s="437">
        <v>1396704680</v>
      </c>
      <c r="E25" s="437">
        <v>1478745534</v>
      </c>
      <c r="I25" s="267"/>
      <c r="J25" s="445"/>
    </row>
    <row r="26" spans="1:19" s="418" customFormat="1" ht="47.25" x14ac:dyDescent="0.25">
      <c r="A26" s="268" t="s">
        <v>458</v>
      </c>
      <c r="B26" s="269" t="s">
        <v>459</v>
      </c>
      <c r="C26" s="263">
        <f>SUM(C27:C30)</f>
        <v>22126059.370000001</v>
      </c>
      <c r="D26" s="263">
        <f>SUM(D27:D30)</f>
        <v>28650357.339999996</v>
      </c>
      <c r="E26" s="467">
        <f>SUM(E27:E30)</f>
        <v>31748424.27</v>
      </c>
      <c r="F26" s="468"/>
      <c r="G26" s="468"/>
      <c r="H26" s="468"/>
      <c r="I26" s="448"/>
      <c r="J26" s="447"/>
      <c r="K26" s="419"/>
    </row>
    <row r="27" spans="1:19" ht="135" x14ac:dyDescent="0.25">
      <c r="A27" s="270" t="s">
        <v>460</v>
      </c>
      <c r="B27" s="265" t="s">
        <v>461</v>
      </c>
      <c r="C27" s="446">
        <f>10414523.47+1163356.45</f>
        <v>11577879.92</v>
      </c>
      <c r="D27" s="446">
        <f>10894529.44+4078690.6</f>
        <v>14973220.039999999</v>
      </c>
      <c r="E27" s="446">
        <f>10894529.44+5671672.37</f>
        <v>16566201.809999999</v>
      </c>
      <c r="F27" s="406"/>
      <c r="G27" s="406"/>
      <c r="H27" s="406"/>
      <c r="I27" s="267"/>
      <c r="J27" s="445"/>
      <c r="S27" s="444"/>
    </row>
    <row r="28" spans="1:19" ht="150" x14ac:dyDescent="0.25">
      <c r="A28" s="270" t="s">
        <v>462</v>
      </c>
      <c r="B28" s="265" t="s">
        <v>463</v>
      </c>
      <c r="C28" s="446">
        <f>53966.51+2585.39</f>
        <v>56551.9</v>
      </c>
      <c r="D28" s="446">
        <f>56125.53+16879.28</f>
        <v>73004.81</v>
      </c>
      <c r="E28" s="446">
        <f>56125.53+24572.31</f>
        <v>80697.84</v>
      </c>
      <c r="F28" s="406"/>
      <c r="G28" s="406"/>
      <c r="H28" s="406"/>
      <c r="I28" s="267"/>
      <c r="J28" s="445"/>
      <c r="S28" s="444"/>
    </row>
    <row r="29" spans="1:19" ht="135" x14ac:dyDescent="0.25">
      <c r="A29" s="270" t="s">
        <v>464</v>
      </c>
      <c r="B29" s="265" t="s">
        <v>465</v>
      </c>
      <c r="C29" s="446">
        <f>10916016.61+282979.89</f>
        <v>11198996.5</v>
      </c>
      <c r="D29" s="446">
        <f>11396797.01+3085478.08</f>
        <v>14482275.09</v>
      </c>
      <c r="E29" s="446">
        <f>11396797.01+4638088.7</f>
        <v>16034885.710000001</v>
      </c>
      <c r="F29" s="406"/>
      <c r="G29" s="406"/>
      <c r="H29" s="406"/>
      <c r="I29" s="267"/>
      <c r="J29" s="445"/>
      <c r="S29" s="444"/>
    </row>
    <row r="30" spans="1:19" ht="135" x14ac:dyDescent="0.25">
      <c r="A30" s="270" t="s">
        <v>466</v>
      </c>
      <c r="B30" s="265" t="s">
        <v>467</v>
      </c>
      <c r="C30" s="446">
        <f>-1591701.02+884332.07</f>
        <v>-707368.95000000007</v>
      </c>
      <c r="D30" s="446">
        <f>-1652361.17+774218.57</f>
        <v>-878142.6</v>
      </c>
      <c r="E30" s="446">
        <f>-1652361.17+719000.08</f>
        <v>-933361.09</v>
      </c>
      <c r="F30" s="406"/>
      <c r="G30" s="406"/>
      <c r="H30" s="406"/>
      <c r="I30" s="267"/>
      <c r="J30" s="445"/>
      <c r="S30" s="444"/>
    </row>
    <row r="31" spans="1:19" ht="15.75" x14ac:dyDescent="0.25">
      <c r="A31" s="261" t="s">
        <v>468</v>
      </c>
      <c r="B31" s="262" t="s">
        <v>469</v>
      </c>
      <c r="C31" s="263">
        <f>C32+C35+C36</f>
        <v>357673500</v>
      </c>
      <c r="D31" s="263">
        <f>D32+D35+D36</f>
        <v>388872500</v>
      </c>
      <c r="E31" s="263">
        <f>E32+E35+E36</f>
        <v>419002000</v>
      </c>
    </row>
    <row r="32" spans="1:19" s="427" customFormat="1" ht="30" x14ac:dyDescent="0.25">
      <c r="A32" s="271" t="s">
        <v>470</v>
      </c>
      <c r="B32" s="272" t="s">
        <v>471</v>
      </c>
      <c r="C32" s="266">
        <f>C33+C34</f>
        <v>344031000</v>
      </c>
      <c r="D32" s="266">
        <f t="shared" ref="D32:E32" si="1">D33+D34</f>
        <v>374819000</v>
      </c>
      <c r="E32" s="266">
        <f t="shared" si="1"/>
        <v>404039000</v>
      </c>
      <c r="I32" s="407"/>
      <c r="K32" s="428"/>
    </row>
    <row r="33" spans="1:6" ht="45" x14ac:dyDescent="0.25">
      <c r="A33" s="264" t="s">
        <v>472</v>
      </c>
      <c r="B33" s="265" t="s">
        <v>473</v>
      </c>
      <c r="C33" s="443">
        <v>224204000</v>
      </c>
      <c r="D33" s="443">
        <v>244990000</v>
      </c>
      <c r="E33" s="443">
        <v>264500000</v>
      </c>
    </row>
    <row r="34" spans="1:6" ht="88.5" customHeight="1" x14ac:dyDescent="0.25">
      <c r="A34" s="273" t="s">
        <v>474</v>
      </c>
      <c r="B34" s="273" t="s">
        <v>475</v>
      </c>
      <c r="C34" s="442">
        <v>119827000</v>
      </c>
      <c r="D34" s="442">
        <v>129829000</v>
      </c>
      <c r="E34" s="442">
        <v>139539000</v>
      </c>
    </row>
    <row r="35" spans="1:6" ht="30" x14ac:dyDescent="0.25">
      <c r="A35" s="264" t="s">
        <v>476</v>
      </c>
      <c r="B35" s="265" t="s">
        <v>477</v>
      </c>
      <c r="C35" s="266">
        <v>1442500</v>
      </c>
      <c r="D35" s="266">
        <v>1453500</v>
      </c>
      <c r="E35" s="266">
        <v>1463000</v>
      </c>
    </row>
    <row r="36" spans="1:6" ht="75" x14ac:dyDescent="0.25">
      <c r="A36" s="264" t="s">
        <v>478</v>
      </c>
      <c r="B36" s="265" t="s">
        <v>479</v>
      </c>
      <c r="C36" s="266">
        <v>12200000</v>
      </c>
      <c r="D36" s="266">
        <v>12600000</v>
      </c>
      <c r="E36" s="266">
        <v>13500000</v>
      </c>
    </row>
    <row r="37" spans="1:6" ht="15.75" x14ac:dyDescent="0.25">
      <c r="A37" s="268" t="s">
        <v>480</v>
      </c>
      <c r="B37" s="269" t="s">
        <v>481</v>
      </c>
      <c r="C37" s="263">
        <f>C38+C39</f>
        <v>662000</v>
      </c>
      <c r="D37" s="263">
        <f>D38+D39</f>
        <v>662000</v>
      </c>
      <c r="E37" s="263">
        <f>E38+E39</f>
        <v>662000</v>
      </c>
    </row>
    <row r="38" spans="1:6" ht="60" x14ac:dyDescent="0.25">
      <c r="A38" s="274" t="s">
        <v>482</v>
      </c>
      <c r="B38" s="265" t="s">
        <v>483</v>
      </c>
      <c r="C38" s="266">
        <v>600000</v>
      </c>
      <c r="D38" s="266">
        <v>600000</v>
      </c>
      <c r="E38" s="266">
        <v>600000</v>
      </c>
    </row>
    <row r="39" spans="1:6" ht="60" x14ac:dyDescent="0.25">
      <c r="A39" s="274" t="s">
        <v>484</v>
      </c>
      <c r="B39" s="265" t="s">
        <v>485</v>
      </c>
      <c r="C39" s="266">
        <v>62000</v>
      </c>
      <c r="D39" s="266">
        <v>62000</v>
      </c>
      <c r="E39" s="266">
        <v>62000</v>
      </c>
    </row>
    <row r="40" spans="1:6" ht="31.5" x14ac:dyDescent="0.25">
      <c r="A40" s="261" t="s">
        <v>486</v>
      </c>
      <c r="B40" s="262" t="s">
        <v>487</v>
      </c>
      <c r="C40" s="263">
        <f>C41</f>
        <v>75849000</v>
      </c>
      <c r="D40" s="263">
        <f>D41</f>
        <v>77310000</v>
      </c>
      <c r="E40" s="263">
        <f>E41</f>
        <v>78969000</v>
      </c>
    </row>
    <row r="41" spans="1:6" ht="45" x14ac:dyDescent="0.25">
      <c r="A41" s="264" t="s">
        <v>488</v>
      </c>
      <c r="B41" s="265" t="s">
        <v>489</v>
      </c>
      <c r="C41" s="266">
        <v>75849000</v>
      </c>
      <c r="D41" s="266">
        <v>77310000</v>
      </c>
      <c r="E41" s="266">
        <v>78969000</v>
      </c>
    </row>
    <row r="42" spans="1:6" ht="15.75" x14ac:dyDescent="0.25">
      <c r="A42" s="261" t="s">
        <v>490</v>
      </c>
      <c r="B42" s="262" t="s">
        <v>491</v>
      </c>
      <c r="C42" s="263">
        <f>C43+C44</f>
        <v>20025000</v>
      </c>
      <c r="D42" s="263">
        <f>D43+D44</f>
        <v>20025000</v>
      </c>
      <c r="E42" s="263">
        <f>E43+E44</f>
        <v>20025000</v>
      </c>
    </row>
    <row r="43" spans="1:6" ht="90" x14ac:dyDescent="0.25">
      <c r="A43" s="264" t="s">
        <v>492</v>
      </c>
      <c r="B43" s="265" t="s">
        <v>493</v>
      </c>
      <c r="C43" s="266">
        <v>20000000</v>
      </c>
      <c r="D43" s="266">
        <v>20000000</v>
      </c>
      <c r="E43" s="266">
        <v>20000000</v>
      </c>
    </row>
    <row r="44" spans="1:6" ht="60" x14ac:dyDescent="0.25">
      <c r="A44" s="264" t="s">
        <v>494</v>
      </c>
      <c r="B44" s="265" t="s">
        <v>495</v>
      </c>
      <c r="C44" s="266">
        <v>25000</v>
      </c>
      <c r="D44" s="266">
        <v>25000</v>
      </c>
      <c r="E44" s="266">
        <v>25000</v>
      </c>
    </row>
    <row r="45" spans="1:6" ht="63" x14ac:dyDescent="0.25">
      <c r="A45" s="261" t="s">
        <v>496</v>
      </c>
      <c r="B45" s="262" t="s">
        <v>497</v>
      </c>
      <c r="C45" s="263">
        <f>C46+C47+C48+C54</f>
        <v>323954296.5</v>
      </c>
      <c r="D45" s="263">
        <f t="shared" ref="D45:E45" si="2">D46+D47+D48+D54</f>
        <v>52444336.310000002</v>
      </c>
      <c r="E45" s="263">
        <f t="shared" si="2"/>
        <v>51092882.780000001</v>
      </c>
      <c r="F45" s="406"/>
    </row>
    <row r="46" spans="1:6" ht="75" x14ac:dyDescent="0.25">
      <c r="A46" s="264" t="s">
        <v>498</v>
      </c>
      <c r="B46" s="265" t="s">
        <v>499</v>
      </c>
      <c r="C46" s="266">
        <v>273950602.19999999</v>
      </c>
      <c r="D46" s="266">
        <v>0</v>
      </c>
      <c r="E46" s="266">
        <v>0</v>
      </c>
    </row>
    <row r="47" spans="1:6" ht="47.25" x14ac:dyDescent="0.25">
      <c r="A47" s="441" t="s">
        <v>500</v>
      </c>
      <c r="B47" s="440" t="s">
        <v>501</v>
      </c>
      <c r="C47" s="266">
        <v>3756986.3</v>
      </c>
      <c r="D47" s="266">
        <v>1656986.31</v>
      </c>
      <c r="E47" s="266">
        <v>305532.78000000003</v>
      </c>
    </row>
    <row r="48" spans="1:6" ht="126" x14ac:dyDescent="0.25">
      <c r="A48" s="261" t="s">
        <v>502</v>
      </c>
      <c r="B48" s="262" t="s">
        <v>503</v>
      </c>
      <c r="C48" s="263">
        <f>C49+C50+C51+C53+C52</f>
        <v>43746708</v>
      </c>
      <c r="D48" s="263">
        <f>D49+D50+D51+D53+D52</f>
        <v>48287350</v>
      </c>
      <c r="E48" s="263">
        <f>E49+E50+E51+E53+E52</f>
        <v>48287350</v>
      </c>
    </row>
    <row r="49" spans="1:11" ht="105" x14ac:dyDescent="0.25">
      <c r="A49" s="264" t="s">
        <v>504</v>
      </c>
      <c r="B49" s="265" t="s">
        <v>505</v>
      </c>
      <c r="C49" s="266">
        <v>6022978</v>
      </c>
      <c r="D49" s="266">
        <v>7500000</v>
      </c>
      <c r="E49" s="266">
        <v>7500000</v>
      </c>
    </row>
    <row r="50" spans="1:11" ht="105" x14ac:dyDescent="0.25">
      <c r="A50" s="264" t="s">
        <v>506</v>
      </c>
      <c r="B50" s="265" t="s">
        <v>507</v>
      </c>
      <c r="C50" s="266">
        <v>25097350</v>
      </c>
      <c r="D50" s="266">
        <v>25097350</v>
      </c>
      <c r="E50" s="266">
        <v>25097350</v>
      </c>
    </row>
    <row r="51" spans="1:11" ht="120" x14ac:dyDescent="0.25">
      <c r="A51" s="264" t="s">
        <v>508</v>
      </c>
      <c r="B51" s="265" t="s">
        <v>509</v>
      </c>
      <c r="C51" s="266">
        <v>2436380</v>
      </c>
      <c r="D51" s="266">
        <v>5500000</v>
      </c>
      <c r="E51" s="266">
        <v>5500000</v>
      </c>
    </row>
    <row r="52" spans="1:11" ht="75" x14ac:dyDescent="0.25">
      <c r="A52" s="264" t="s">
        <v>510</v>
      </c>
      <c r="B52" s="265" t="s">
        <v>511</v>
      </c>
      <c r="C52" s="266">
        <v>190000</v>
      </c>
      <c r="D52" s="266">
        <v>190000</v>
      </c>
      <c r="E52" s="266">
        <v>190000</v>
      </c>
    </row>
    <row r="53" spans="1:11" ht="60" x14ac:dyDescent="0.25">
      <c r="A53" s="264" t="s">
        <v>512</v>
      </c>
      <c r="B53" s="265" t="s">
        <v>513</v>
      </c>
      <c r="C53" s="266">
        <v>10000000</v>
      </c>
      <c r="D53" s="266">
        <v>10000000</v>
      </c>
      <c r="E53" s="266">
        <v>10000000</v>
      </c>
    </row>
    <row r="54" spans="1:11" ht="105" x14ac:dyDescent="0.25">
      <c r="A54" s="439" t="s">
        <v>514</v>
      </c>
      <c r="B54" s="265" t="s">
        <v>885</v>
      </c>
      <c r="C54" s="266">
        <v>2500000</v>
      </c>
      <c r="D54" s="266">
        <v>2500000</v>
      </c>
      <c r="E54" s="266">
        <v>2500000</v>
      </c>
    </row>
    <row r="55" spans="1:11" ht="31.5" x14ac:dyDescent="0.25">
      <c r="A55" s="261" t="s">
        <v>515</v>
      </c>
      <c r="B55" s="262" t="s">
        <v>516</v>
      </c>
      <c r="C55" s="263">
        <f>SUM(C56:C60)</f>
        <v>18760187.829999998</v>
      </c>
      <c r="D55" s="263">
        <f>SUM(D56:D60)</f>
        <v>18760187.829999998</v>
      </c>
      <c r="E55" s="263">
        <f>SUM(E56:E60)</f>
        <v>18760187.829999998</v>
      </c>
      <c r="K55" s="434"/>
    </row>
    <row r="56" spans="1:11" ht="45" x14ac:dyDescent="0.25">
      <c r="A56" s="264" t="s">
        <v>517</v>
      </c>
      <c r="B56" s="265" t="s">
        <v>518</v>
      </c>
      <c r="C56" s="437">
        <f>3331694+2869832.47</f>
        <v>6201526.4700000007</v>
      </c>
      <c r="D56" s="437">
        <f>3464962+2736564.47</f>
        <v>6201526.4700000007</v>
      </c>
      <c r="E56" s="437">
        <f>3464962+2736564.47</f>
        <v>6201526.4700000007</v>
      </c>
      <c r="K56" s="434"/>
    </row>
    <row r="57" spans="1:11" ht="45" x14ac:dyDescent="0.25">
      <c r="A57" s="264" t="s">
        <v>519</v>
      </c>
      <c r="B57" s="265" t="s">
        <v>520</v>
      </c>
      <c r="C57" s="437">
        <f>6450+19086.58</f>
        <v>25536.58</v>
      </c>
      <c r="D57" s="437">
        <f>6708+18828.58</f>
        <v>25536.58</v>
      </c>
      <c r="E57" s="437">
        <f>6708+18828.58</f>
        <v>25536.58</v>
      </c>
      <c r="K57" s="434"/>
    </row>
    <row r="58" spans="1:11" ht="15.75" x14ac:dyDescent="0.25">
      <c r="A58" s="264" t="s">
        <v>521</v>
      </c>
      <c r="B58" s="265" t="s">
        <v>522</v>
      </c>
      <c r="C58" s="437">
        <f>9211222+3292167.55</f>
        <v>12503389.550000001</v>
      </c>
      <c r="D58" s="437">
        <f>9579671+2923718.55</f>
        <v>12503389.550000001</v>
      </c>
      <c r="E58" s="437">
        <f>9579671+2923718.55</f>
        <v>12503389.550000001</v>
      </c>
      <c r="K58" s="434"/>
    </row>
    <row r="59" spans="1:11" ht="15.75" x14ac:dyDescent="0.25">
      <c r="A59" s="264" t="s">
        <v>523</v>
      </c>
      <c r="B59" s="265" t="s">
        <v>524</v>
      </c>
      <c r="C59" s="437">
        <f>207526-177328.78</f>
        <v>30197.22</v>
      </c>
      <c r="D59" s="437">
        <f>215827-185629.78</f>
        <v>30197.22</v>
      </c>
      <c r="E59" s="437">
        <f>215827-185629.78</f>
        <v>30197.22</v>
      </c>
      <c r="K59" s="434"/>
    </row>
    <row r="60" spans="1:11" ht="45" x14ac:dyDescent="0.25">
      <c r="A60" s="264" t="s">
        <v>525</v>
      </c>
      <c r="B60" s="438" t="s">
        <v>526</v>
      </c>
      <c r="C60" s="437">
        <f>4154002-4154463.99</f>
        <v>-461.99000000022352</v>
      </c>
      <c r="D60" s="437">
        <f>4320162-4320623.99</f>
        <v>-461.99000000022352</v>
      </c>
      <c r="E60" s="437">
        <f>4320162-4320623.99</f>
        <v>-461.99000000022352</v>
      </c>
      <c r="K60" s="434"/>
    </row>
    <row r="61" spans="1:11" ht="47.25" x14ac:dyDescent="0.25">
      <c r="A61" s="261" t="s">
        <v>527</v>
      </c>
      <c r="B61" s="262" t="s">
        <v>528</v>
      </c>
      <c r="C61" s="263">
        <f>C62</f>
        <v>65196955</v>
      </c>
      <c r="D61" s="263">
        <f>D62</f>
        <v>65196955</v>
      </c>
      <c r="E61" s="263">
        <f>E62</f>
        <v>65196955</v>
      </c>
      <c r="K61" s="434"/>
    </row>
    <row r="62" spans="1:11" ht="31.5" x14ac:dyDescent="0.25">
      <c r="A62" s="261" t="s">
        <v>529</v>
      </c>
      <c r="B62" s="262" t="s">
        <v>530</v>
      </c>
      <c r="C62" s="263">
        <f>SUM(C63:C85)</f>
        <v>65196955</v>
      </c>
      <c r="D62" s="263">
        <f t="shared" ref="D62:E62" si="3">SUM(D63:D85)</f>
        <v>65196955</v>
      </c>
      <c r="E62" s="263">
        <f t="shared" si="3"/>
        <v>65196955</v>
      </c>
      <c r="K62" s="434"/>
    </row>
    <row r="63" spans="1:11" ht="60" x14ac:dyDescent="0.25">
      <c r="A63" s="264" t="s">
        <v>531</v>
      </c>
      <c r="B63" s="265" t="s">
        <v>532</v>
      </c>
      <c r="C63" s="266">
        <v>205440</v>
      </c>
      <c r="D63" s="266">
        <v>205440</v>
      </c>
      <c r="E63" s="266">
        <v>205440</v>
      </c>
      <c r="K63" s="434"/>
    </row>
    <row r="64" spans="1:11" ht="60" x14ac:dyDescent="0.25">
      <c r="A64" s="264" t="s">
        <v>533</v>
      </c>
      <c r="B64" s="275" t="s">
        <v>534</v>
      </c>
      <c r="C64" s="266">
        <v>157440</v>
      </c>
      <c r="D64" s="266">
        <v>157440</v>
      </c>
      <c r="E64" s="266">
        <v>157440</v>
      </c>
      <c r="K64" s="434"/>
    </row>
    <row r="65" spans="1:11" ht="45" x14ac:dyDescent="0.25">
      <c r="A65" s="264" t="s">
        <v>535</v>
      </c>
      <c r="B65" s="275" t="s">
        <v>536</v>
      </c>
      <c r="C65" s="266">
        <v>115200</v>
      </c>
      <c r="D65" s="266">
        <v>115200</v>
      </c>
      <c r="E65" s="266">
        <v>115200</v>
      </c>
      <c r="K65" s="434"/>
    </row>
    <row r="66" spans="1:11" ht="45" x14ac:dyDescent="0.25">
      <c r="A66" s="264" t="s">
        <v>537</v>
      </c>
      <c r="B66" s="265" t="s">
        <v>538</v>
      </c>
      <c r="C66" s="266">
        <v>4587200</v>
      </c>
      <c r="D66" s="266">
        <v>4587200</v>
      </c>
      <c r="E66" s="266">
        <v>4587200</v>
      </c>
      <c r="K66" s="434"/>
    </row>
    <row r="67" spans="1:11" ht="45" x14ac:dyDescent="0.25">
      <c r="A67" s="264" t="s">
        <v>539</v>
      </c>
      <c r="B67" s="436" t="s">
        <v>540</v>
      </c>
      <c r="C67" s="266">
        <v>18335178</v>
      </c>
      <c r="D67" s="266">
        <v>18335178</v>
      </c>
      <c r="E67" s="266">
        <v>18335178</v>
      </c>
      <c r="K67" s="434"/>
    </row>
    <row r="68" spans="1:11" ht="45" x14ac:dyDescent="0.25">
      <c r="A68" s="264" t="s">
        <v>541</v>
      </c>
      <c r="B68" s="275" t="s">
        <v>542</v>
      </c>
      <c r="C68" s="266">
        <v>0</v>
      </c>
      <c r="D68" s="266">
        <v>0</v>
      </c>
      <c r="E68" s="266">
        <v>0</v>
      </c>
      <c r="K68" s="434"/>
    </row>
    <row r="69" spans="1:11" ht="60" x14ac:dyDescent="0.25">
      <c r="A69" s="264" t="s">
        <v>543</v>
      </c>
      <c r="B69" s="275" t="s">
        <v>544</v>
      </c>
      <c r="C69" s="266">
        <v>67200</v>
      </c>
      <c r="D69" s="266">
        <v>67200</v>
      </c>
      <c r="E69" s="266">
        <v>67200</v>
      </c>
      <c r="K69" s="434"/>
    </row>
    <row r="70" spans="1:11" ht="45" x14ac:dyDescent="0.25">
      <c r="A70" s="264" t="s">
        <v>545</v>
      </c>
      <c r="B70" s="265" t="s">
        <v>546</v>
      </c>
      <c r="C70" s="266">
        <v>4449600</v>
      </c>
      <c r="D70" s="266">
        <v>4449600</v>
      </c>
      <c r="E70" s="266">
        <v>4449600</v>
      </c>
      <c r="K70" s="434"/>
    </row>
    <row r="71" spans="1:11" ht="60" x14ac:dyDescent="0.25">
      <c r="A71" s="264" t="s">
        <v>547</v>
      </c>
      <c r="B71" s="265" t="s">
        <v>548</v>
      </c>
      <c r="C71" s="266">
        <v>153600</v>
      </c>
      <c r="D71" s="266">
        <v>153600</v>
      </c>
      <c r="E71" s="266">
        <v>153600</v>
      </c>
      <c r="K71" s="434"/>
    </row>
    <row r="72" spans="1:11" ht="60" x14ac:dyDescent="0.25">
      <c r="A72" s="264" t="s">
        <v>549</v>
      </c>
      <c r="B72" s="265" t="s">
        <v>550</v>
      </c>
      <c r="C72" s="266">
        <v>128640</v>
      </c>
      <c r="D72" s="266">
        <v>128640</v>
      </c>
      <c r="E72" s="266">
        <v>128640</v>
      </c>
      <c r="K72" s="434"/>
    </row>
    <row r="73" spans="1:11" ht="60" x14ac:dyDescent="0.25">
      <c r="A73" s="264" t="s">
        <v>551</v>
      </c>
      <c r="B73" s="265" t="s">
        <v>552</v>
      </c>
      <c r="C73" s="266">
        <v>57600</v>
      </c>
      <c r="D73" s="266">
        <v>57600</v>
      </c>
      <c r="E73" s="266">
        <v>57600</v>
      </c>
      <c r="K73" s="434"/>
    </row>
    <row r="74" spans="1:11" ht="45" x14ac:dyDescent="0.25">
      <c r="A74" s="264" t="s">
        <v>553</v>
      </c>
      <c r="B74" s="265" t="s">
        <v>554</v>
      </c>
      <c r="C74" s="266">
        <v>388500</v>
      </c>
      <c r="D74" s="266">
        <v>388500</v>
      </c>
      <c r="E74" s="266">
        <v>388500</v>
      </c>
      <c r="K74" s="434"/>
    </row>
    <row r="75" spans="1:11" ht="45" x14ac:dyDescent="0.25">
      <c r="A75" s="264" t="s">
        <v>555</v>
      </c>
      <c r="B75" s="265" t="s">
        <v>556</v>
      </c>
      <c r="C75" s="266">
        <v>4417600</v>
      </c>
      <c r="D75" s="266">
        <v>4417600</v>
      </c>
      <c r="E75" s="266">
        <v>4417600</v>
      </c>
      <c r="K75" s="434"/>
    </row>
    <row r="76" spans="1:11" ht="45" x14ac:dyDescent="0.25">
      <c r="A76" s="264" t="s">
        <v>557</v>
      </c>
      <c r="B76" s="265" t="s">
        <v>558</v>
      </c>
      <c r="C76" s="266">
        <v>3748800</v>
      </c>
      <c r="D76" s="266">
        <v>3748800</v>
      </c>
      <c r="E76" s="266">
        <v>3748800</v>
      </c>
      <c r="K76" s="434"/>
    </row>
    <row r="77" spans="1:11" ht="45" x14ac:dyDescent="0.25">
      <c r="A77" s="264" t="s">
        <v>559</v>
      </c>
      <c r="B77" s="435" t="s">
        <v>560</v>
      </c>
      <c r="C77" s="266">
        <v>659837</v>
      </c>
      <c r="D77" s="266">
        <v>659837</v>
      </c>
      <c r="E77" s="266">
        <v>659837</v>
      </c>
      <c r="K77" s="434"/>
    </row>
    <row r="78" spans="1:11" ht="45" x14ac:dyDescent="0.25">
      <c r="A78" s="264" t="s">
        <v>561</v>
      </c>
      <c r="B78" s="265" t="s">
        <v>562</v>
      </c>
      <c r="C78" s="266">
        <v>496000</v>
      </c>
      <c r="D78" s="266">
        <v>496000</v>
      </c>
      <c r="E78" s="266">
        <v>496000</v>
      </c>
      <c r="K78" s="434"/>
    </row>
    <row r="79" spans="1:11" ht="45" x14ac:dyDescent="0.25">
      <c r="A79" s="264" t="s">
        <v>563</v>
      </c>
      <c r="B79" s="265" t="s">
        <v>564</v>
      </c>
      <c r="C79" s="266">
        <v>6224000</v>
      </c>
      <c r="D79" s="266">
        <v>6224000</v>
      </c>
      <c r="E79" s="266">
        <v>6224000</v>
      </c>
      <c r="K79" s="434"/>
    </row>
    <row r="80" spans="1:11" ht="45" x14ac:dyDescent="0.25">
      <c r="A80" s="264" t="s">
        <v>565</v>
      </c>
      <c r="B80" s="265" t="s">
        <v>566</v>
      </c>
      <c r="C80" s="266">
        <v>1473600</v>
      </c>
      <c r="D80" s="266">
        <v>1473600</v>
      </c>
      <c r="E80" s="266">
        <v>1473600</v>
      </c>
      <c r="K80" s="434"/>
    </row>
    <row r="81" spans="1:11" ht="45" x14ac:dyDescent="0.25">
      <c r="A81" s="264" t="s">
        <v>567</v>
      </c>
      <c r="B81" s="265" t="s">
        <v>568</v>
      </c>
      <c r="C81" s="266">
        <v>4486400</v>
      </c>
      <c r="D81" s="266">
        <v>4486400</v>
      </c>
      <c r="E81" s="266">
        <v>4486400</v>
      </c>
      <c r="K81" s="434"/>
    </row>
    <row r="82" spans="1:11" ht="45" x14ac:dyDescent="0.25">
      <c r="A82" s="264" t="s">
        <v>569</v>
      </c>
      <c r="B82" s="265" t="s">
        <v>570</v>
      </c>
      <c r="C82" s="266">
        <v>5856000</v>
      </c>
      <c r="D82" s="266">
        <v>5856000</v>
      </c>
      <c r="E82" s="266">
        <v>5856000</v>
      </c>
      <c r="K82" s="434"/>
    </row>
    <row r="83" spans="1:11" ht="60" x14ac:dyDescent="0.25">
      <c r="A83" s="264" t="s">
        <v>571</v>
      </c>
      <c r="B83" s="265" t="s">
        <v>572</v>
      </c>
      <c r="C83" s="266">
        <v>352320</v>
      </c>
      <c r="D83" s="266">
        <v>352320</v>
      </c>
      <c r="E83" s="266">
        <v>352320</v>
      </c>
      <c r="K83" s="434"/>
    </row>
    <row r="84" spans="1:11" ht="45" x14ac:dyDescent="0.25">
      <c r="A84" s="264" t="s">
        <v>573</v>
      </c>
      <c r="B84" s="265" t="s">
        <v>574</v>
      </c>
      <c r="C84" s="266">
        <v>4152000</v>
      </c>
      <c r="D84" s="266">
        <v>4152000</v>
      </c>
      <c r="E84" s="266">
        <v>4152000</v>
      </c>
      <c r="K84" s="434"/>
    </row>
    <row r="85" spans="1:11" ht="45" x14ac:dyDescent="0.25">
      <c r="A85" s="264" t="s">
        <v>575</v>
      </c>
      <c r="B85" s="265" t="s">
        <v>576</v>
      </c>
      <c r="C85" s="266">
        <v>4684800</v>
      </c>
      <c r="D85" s="266">
        <v>4684800</v>
      </c>
      <c r="E85" s="266">
        <v>4684800</v>
      </c>
      <c r="K85" s="434"/>
    </row>
    <row r="86" spans="1:11" ht="47.25" x14ac:dyDescent="0.25">
      <c r="A86" s="261" t="s">
        <v>577</v>
      </c>
      <c r="B86" s="262" t="s">
        <v>578</v>
      </c>
      <c r="C86" s="263">
        <f>C87+C89</f>
        <v>5860000</v>
      </c>
      <c r="D86" s="263">
        <f t="shared" ref="D86:E86" si="4">D87+D89</f>
        <v>5860000</v>
      </c>
      <c r="E86" s="263">
        <f t="shared" si="4"/>
        <v>5860000</v>
      </c>
    </row>
    <row r="87" spans="1:11" ht="126" x14ac:dyDescent="0.25">
      <c r="A87" s="261" t="s">
        <v>579</v>
      </c>
      <c r="B87" s="262" t="s">
        <v>580</v>
      </c>
      <c r="C87" s="263">
        <f>C88</f>
        <v>3000000</v>
      </c>
      <c r="D87" s="263">
        <f t="shared" ref="D87:E87" si="5">D88</f>
        <v>3000000</v>
      </c>
      <c r="E87" s="263">
        <f t="shared" si="5"/>
        <v>3000000</v>
      </c>
    </row>
    <row r="88" spans="1:11" ht="111.75" customHeight="1" x14ac:dyDescent="0.25">
      <c r="A88" s="433" t="s">
        <v>581</v>
      </c>
      <c r="B88" s="432" t="s">
        <v>582</v>
      </c>
      <c r="C88" s="266">
        <v>3000000</v>
      </c>
      <c r="D88" s="266">
        <v>3000000</v>
      </c>
      <c r="E88" s="266">
        <v>3000000</v>
      </c>
    </row>
    <row r="89" spans="1:11" ht="63" x14ac:dyDescent="0.25">
      <c r="A89" s="268" t="s">
        <v>583</v>
      </c>
      <c r="B89" s="262" t="s">
        <v>584</v>
      </c>
      <c r="C89" s="263">
        <f>C90+C91+C92</f>
        <v>2860000</v>
      </c>
      <c r="D89" s="263">
        <f t="shared" ref="D89:E89" si="6">D90+D91+D92</f>
        <v>2860000</v>
      </c>
      <c r="E89" s="263">
        <f t="shared" si="6"/>
        <v>2860000</v>
      </c>
    </row>
    <row r="90" spans="1:11" ht="105" x14ac:dyDescent="0.25">
      <c r="A90" s="264" t="s">
        <v>585</v>
      </c>
      <c r="B90" s="265" t="s">
        <v>586</v>
      </c>
      <c r="C90" s="266">
        <v>200000</v>
      </c>
      <c r="D90" s="266">
        <v>200000</v>
      </c>
      <c r="E90" s="266">
        <v>200000</v>
      </c>
    </row>
    <row r="91" spans="1:11" ht="75" x14ac:dyDescent="0.25">
      <c r="A91" s="264" t="s">
        <v>587</v>
      </c>
      <c r="B91" s="265" t="s">
        <v>588</v>
      </c>
      <c r="C91" s="266">
        <v>2560000</v>
      </c>
      <c r="D91" s="266">
        <v>2560000</v>
      </c>
      <c r="E91" s="266">
        <v>2560000</v>
      </c>
    </row>
    <row r="92" spans="1:11" ht="60" x14ac:dyDescent="0.25">
      <c r="A92" s="264" t="s">
        <v>589</v>
      </c>
      <c r="B92" s="265" t="s">
        <v>590</v>
      </c>
      <c r="C92" s="266">
        <v>100000</v>
      </c>
      <c r="D92" s="266">
        <v>100000</v>
      </c>
      <c r="E92" s="266">
        <v>100000</v>
      </c>
    </row>
    <row r="93" spans="1:11" ht="15.75" x14ac:dyDescent="0.25">
      <c r="A93" s="268" t="s">
        <v>591</v>
      </c>
      <c r="B93" s="269" t="s">
        <v>592</v>
      </c>
      <c r="C93" s="263">
        <f>SUM(C94:C111)</f>
        <v>30000000</v>
      </c>
      <c r="D93" s="263">
        <f t="shared" ref="D93:E93" si="7">SUM(D94:D111)</f>
        <v>30000000</v>
      </c>
      <c r="E93" s="263">
        <f t="shared" si="7"/>
        <v>30000000</v>
      </c>
    </row>
    <row r="94" spans="1:11" ht="90" x14ac:dyDescent="0.25">
      <c r="A94" s="469" t="s">
        <v>944</v>
      </c>
      <c r="B94" s="470" t="s">
        <v>945</v>
      </c>
      <c r="C94" s="266">
        <v>30000</v>
      </c>
      <c r="D94" s="266">
        <v>30000</v>
      </c>
      <c r="E94" s="266">
        <v>30000</v>
      </c>
    </row>
    <row r="95" spans="1:11" ht="120" x14ac:dyDescent="0.25">
      <c r="A95" s="469" t="s">
        <v>946</v>
      </c>
      <c r="B95" s="471" t="s">
        <v>947</v>
      </c>
      <c r="C95" s="266">
        <v>20000</v>
      </c>
      <c r="D95" s="266">
        <v>20000</v>
      </c>
      <c r="E95" s="266">
        <v>20000</v>
      </c>
    </row>
    <row r="96" spans="1:11" ht="105" x14ac:dyDescent="0.25">
      <c r="A96" s="469" t="s">
        <v>948</v>
      </c>
      <c r="B96" s="471" t="s">
        <v>949</v>
      </c>
      <c r="C96" s="266">
        <v>10000</v>
      </c>
      <c r="D96" s="266">
        <v>10000</v>
      </c>
      <c r="E96" s="266">
        <v>10000</v>
      </c>
    </row>
    <row r="97" spans="1:5" ht="120" x14ac:dyDescent="0.25">
      <c r="A97" s="469" t="s">
        <v>950</v>
      </c>
      <c r="B97" s="471" t="s">
        <v>951</v>
      </c>
      <c r="C97" s="266">
        <v>60000</v>
      </c>
      <c r="D97" s="266">
        <v>60000</v>
      </c>
      <c r="E97" s="266">
        <v>60000</v>
      </c>
    </row>
    <row r="98" spans="1:5" ht="105" x14ac:dyDescent="0.25">
      <c r="A98" s="469" t="s">
        <v>952</v>
      </c>
      <c r="B98" s="471" t="s">
        <v>953</v>
      </c>
      <c r="C98" s="266">
        <v>95000</v>
      </c>
      <c r="D98" s="266">
        <v>95000</v>
      </c>
      <c r="E98" s="266">
        <v>95000</v>
      </c>
    </row>
    <row r="99" spans="1:5" ht="105" x14ac:dyDescent="0.25">
      <c r="A99" s="469" t="s">
        <v>954</v>
      </c>
      <c r="B99" s="471" t="s">
        <v>955</v>
      </c>
      <c r="C99" s="266">
        <v>400000</v>
      </c>
      <c r="D99" s="266">
        <v>400000</v>
      </c>
      <c r="E99" s="266">
        <v>400000</v>
      </c>
    </row>
    <row r="100" spans="1:5" ht="120" x14ac:dyDescent="0.25">
      <c r="A100" s="469" t="s">
        <v>956</v>
      </c>
      <c r="B100" s="471" t="s">
        <v>957</v>
      </c>
      <c r="C100" s="472">
        <v>200000</v>
      </c>
      <c r="D100" s="472">
        <v>200000</v>
      </c>
      <c r="E100" s="472">
        <v>200000</v>
      </c>
    </row>
    <row r="101" spans="1:5" ht="60" x14ac:dyDescent="0.25">
      <c r="A101" s="469" t="s">
        <v>958</v>
      </c>
      <c r="B101" s="435" t="s">
        <v>959</v>
      </c>
      <c r="C101" s="266">
        <v>20000</v>
      </c>
      <c r="D101" s="266">
        <v>20000</v>
      </c>
      <c r="E101" s="266">
        <v>20000</v>
      </c>
    </row>
    <row r="102" spans="1:5" ht="105" x14ac:dyDescent="0.25">
      <c r="A102" s="473" t="s">
        <v>960</v>
      </c>
      <c r="B102" s="474" t="s">
        <v>961</v>
      </c>
      <c r="C102" s="266">
        <v>70000</v>
      </c>
      <c r="D102" s="266">
        <v>70000</v>
      </c>
      <c r="E102" s="266">
        <v>70000</v>
      </c>
    </row>
    <row r="103" spans="1:5" ht="75" x14ac:dyDescent="0.25">
      <c r="A103" s="473" t="s">
        <v>962</v>
      </c>
      <c r="B103" s="474" t="s">
        <v>963</v>
      </c>
      <c r="C103" s="266">
        <f>50000+80000</f>
        <v>130000</v>
      </c>
      <c r="D103" s="266">
        <f t="shared" ref="D103:E103" si="8">50000+80000</f>
        <v>130000</v>
      </c>
      <c r="E103" s="266">
        <f t="shared" si="8"/>
        <v>130000</v>
      </c>
    </row>
    <row r="104" spans="1:5" ht="90" x14ac:dyDescent="0.25">
      <c r="A104" s="473" t="s">
        <v>964</v>
      </c>
      <c r="B104" s="475" t="s">
        <v>965</v>
      </c>
      <c r="C104" s="266">
        <v>50000</v>
      </c>
      <c r="D104" s="266">
        <v>50000</v>
      </c>
      <c r="E104" s="266">
        <v>50000</v>
      </c>
    </row>
    <row r="105" spans="1:5" ht="90" x14ac:dyDescent="0.25">
      <c r="A105" s="473" t="s">
        <v>966</v>
      </c>
      <c r="B105" s="476" t="s">
        <v>967</v>
      </c>
      <c r="C105" s="266">
        <v>200000</v>
      </c>
      <c r="D105" s="266">
        <v>200000</v>
      </c>
      <c r="E105" s="266">
        <v>200000</v>
      </c>
    </row>
    <row r="106" spans="1:5" ht="60" x14ac:dyDescent="0.25">
      <c r="A106" s="473" t="s">
        <v>968</v>
      </c>
      <c r="B106" s="477" t="s">
        <v>969</v>
      </c>
      <c r="C106" s="266">
        <v>500000</v>
      </c>
      <c r="D106" s="266">
        <v>500000</v>
      </c>
      <c r="E106" s="266">
        <v>500000</v>
      </c>
    </row>
    <row r="107" spans="1:5" ht="75" x14ac:dyDescent="0.25">
      <c r="A107" s="473" t="s">
        <v>970</v>
      </c>
      <c r="B107" s="435" t="s">
        <v>971</v>
      </c>
      <c r="C107" s="266">
        <v>10000000</v>
      </c>
      <c r="D107" s="266">
        <v>10000000</v>
      </c>
      <c r="E107" s="266">
        <v>10000000</v>
      </c>
    </row>
    <row r="108" spans="1:5" ht="105" x14ac:dyDescent="0.25">
      <c r="A108" s="473" t="s">
        <v>972</v>
      </c>
      <c r="B108" s="476" t="s">
        <v>973</v>
      </c>
      <c r="C108" s="266">
        <v>500000</v>
      </c>
      <c r="D108" s="266">
        <v>500000</v>
      </c>
      <c r="E108" s="266">
        <v>500000</v>
      </c>
    </row>
    <row r="109" spans="1:5" ht="60" x14ac:dyDescent="0.25">
      <c r="A109" s="473" t="s">
        <v>974</v>
      </c>
      <c r="B109" s="478" t="s">
        <v>975</v>
      </c>
      <c r="C109" s="266">
        <v>1000000</v>
      </c>
      <c r="D109" s="266">
        <v>1000000</v>
      </c>
      <c r="E109" s="266">
        <v>1000000</v>
      </c>
    </row>
    <row r="110" spans="1:5" ht="120" x14ac:dyDescent="0.25">
      <c r="A110" s="479" t="s">
        <v>976</v>
      </c>
      <c r="B110" s="480" t="s">
        <v>977</v>
      </c>
      <c r="C110" s="266">
        <v>3000000</v>
      </c>
      <c r="D110" s="266">
        <v>3000000</v>
      </c>
      <c r="E110" s="266">
        <v>3000000</v>
      </c>
    </row>
    <row r="111" spans="1:5" ht="75" x14ac:dyDescent="0.25">
      <c r="A111" s="431" t="s">
        <v>884</v>
      </c>
      <c r="B111" s="265" t="s">
        <v>854</v>
      </c>
      <c r="C111" s="266">
        <v>13715000</v>
      </c>
      <c r="D111" s="266">
        <v>13715000</v>
      </c>
      <c r="E111" s="266">
        <v>13715000</v>
      </c>
    </row>
    <row r="112" spans="1:5" ht="15.75" x14ac:dyDescent="0.25">
      <c r="A112" s="264"/>
      <c r="B112" s="277" t="s">
        <v>593</v>
      </c>
      <c r="C112" s="263">
        <f>C86+C61+C55+C37+C45+C42+C40+C31+C15+C26+C93</f>
        <v>3512428648.6999998</v>
      </c>
      <c r="D112" s="263">
        <f>D86+D61+D55+D37+D45+D42+D40+D31+D15+D26+D93</f>
        <v>3525519016.48</v>
      </c>
      <c r="E112" s="263">
        <f>E86+E61+E55+E37+E45+E42+E40+E31+E15+E26+E93</f>
        <v>3681086603.8800001</v>
      </c>
    </row>
    <row r="113" spans="1:11" ht="15.75" x14ac:dyDescent="0.25">
      <c r="A113" s="278" t="s">
        <v>594</v>
      </c>
      <c r="B113" s="262" t="s">
        <v>595</v>
      </c>
      <c r="C113" s="263">
        <f>C114+C141+C143+C144+C145</f>
        <v>7822621.1600000001</v>
      </c>
      <c r="D113" s="263">
        <f>D114+D141+D144+D145</f>
        <v>0</v>
      </c>
      <c r="E113" s="263">
        <f>E114+E141+E144+E145</f>
        <v>0</v>
      </c>
    </row>
    <row r="114" spans="1:11" ht="47.25" x14ac:dyDescent="0.25">
      <c r="A114" s="278" t="s">
        <v>596</v>
      </c>
      <c r="B114" s="262" t="s">
        <v>597</v>
      </c>
      <c r="C114" s="263">
        <f>C115+C117+C125+C139</f>
        <v>7822621.1600000001</v>
      </c>
      <c r="D114" s="263">
        <f>D115+D117+D125+D139</f>
        <v>0</v>
      </c>
      <c r="E114" s="263">
        <f>E115+E117+E125+E139</f>
        <v>0</v>
      </c>
    </row>
    <row r="115" spans="1:11" ht="31.5" hidden="1" x14ac:dyDescent="0.25">
      <c r="A115" s="278" t="s">
        <v>598</v>
      </c>
      <c r="B115" s="262" t="s">
        <v>599</v>
      </c>
      <c r="C115" s="263">
        <f>C116</f>
        <v>0</v>
      </c>
      <c r="D115" s="263">
        <f t="shared" ref="D115:E115" si="9">D116</f>
        <v>0</v>
      </c>
      <c r="E115" s="263">
        <f t="shared" si="9"/>
        <v>0</v>
      </c>
    </row>
    <row r="116" spans="1:11" s="427" customFormat="1" ht="45" hidden="1" x14ac:dyDescent="0.25">
      <c r="A116" s="279" t="s">
        <v>600</v>
      </c>
      <c r="B116" s="272" t="s">
        <v>601</v>
      </c>
      <c r="C116" s="314"/>
      <c r="D116" s="314"/>
      <c r="E116" s="306"/>
      <c r="I116" s="407"/>
      <c r="K116" s="428"/>
    </row>
    <row r="117" spans="1:11" s="418" customFormat="1" ht="47.25" hidden="1" x14ac:dyDescent="0.25">
      <c r="A117" s="278" t="s">
        <v>602</v>
      </c>
      <c r="B117" s="262" t="s">
        <v>603</v>
      </c>
      <c r="C117" s="263">
        <f>SUM(C118:C124)</f>
        <v>0</v>
      </c>
      <c r="D117" s="263">
        <f>SUM(D118:D124)</f>
        <v>0</v>
      </c>
      <c r="E117" s="263">
        <f>SUM(E118:E124)</f>
        <v>0</v>
      </c>
      <c r="I117" s="420"/>
      <c r="K117" s="419"/>
    </row>
    <row r="118" spans="1:11" s="427" customFormat="1" ht="75" hidden="1" x14ac:dyDescent="0.25">
      <c r="A118" s="282" t="s">
        <v>604</v>
      </c>
      <c r="B118" s="272" t="s">
        <v>605</v>
      </c>
      <c r="C118" s="266"/>
      <c r="D118" s="266"/>
      <c r="E118" s="266"/>
      <c r="I118" s="407"/>
      <c r="K118" s="428"/>
    </row>
    <row r="119" spans="1:11" s="427" customFormat="1" ht="60" hidden="1" x14ac:dyDescent="0.25">
      <c r="A119" s="282" t="s">
        <v>606</v>
      </c>
      <c r="B119" s="272" t="s">
        <v>607</v>
      </c>
      <c r="C119" s="266"/>
      <c r="D119" s="266"/>
      <c r="E119" s="266"/>
      <c r="I119" s="407"/>
      <c r="K119" s="428"/>
    </row>
    <row r="120" spans="1:11" s="427" customFormat="1" ht="30" hidden="1" x14ac:dyDescent="0.25">
      <c r="A120" s="282" t="s">
        <v>883</v>
      </c>
      <c r="B120" s="272" t="s">
        <v>882</v>
      </c>
      <c r="C120" s="266"/>
      <c r="D120" s="266"/>
      <c r="E120" s="266"/>
      <c r="I120" s="407"/>
      <c r="K120" s="428"/>
    </row>
    <row r="121" spans="1:11" s="427" customFormat="1" ht="45" hidden="1" x14ac:dyDescent="0.25">
      <c r="A121" s="282" t="s">
        <v>608</v>
      </c>
      <c r="B121" s="430" t="s">
        <v>609</v>
      </c>
      <c r="C121" s="429"/>
      <c r="D121" s="266"/>
      <c r="E121" s="266"/>
      <c r="I121" s="407"/>
      <c r="K121" s="428"/>
    </row>
    <row r="122" spans="1:11" s="427" customFormat="1" ht="45" hidden="1" customHeight="1" x14ac:dyDescent="0.25">
      <c r="A122" s="282" t="s">
        <v>610</v>
      </c>
      <c r="B122" s="276" t="s">
        <v>57</v>
      </c>
      <c r="C122" s="429"/>
      <c r="D122" s="266"/>
      <c r="E122" s="266"/>
      <c r="I122" s="407"/>
      <c r="K122" s="428"/>
    </row>
    <row r="123" spans="1:11" s="427" customFormat="1" ht="30" hidden="1" customHeight="1" x14ac:dyDescent="0.25">
      <c r="A123" s="282" t="s">
        <v>881</v>
      </c>
      <c r="B123" s="283" t="s">
        <v>880</v>
      </c>
      <c r="C123" s="429"/>
      <c r="D123" s="266"/>
      <c r="E123" s="266"/>
      <c r="I123" s="407"/>
      <c r="K123" s="428"/>
    </row>
    <row r="124" spans="1:11" s="427" customFormat="1" ht="45" hidden="1" customHeight="1" x14ac:dyDescent="0.25">
      <c r="A124" s="282" t="s">
        <v>611</v>
      </c>
      <c r="B124" s="276" t="s">
        <v>612</v>
      </c>
      <c r="C124" s="429"/>
      <c r="D124" s="266"/>
      <c r="E124" s="266"/>
      <c r="I124" s="407"/>
      <c r="K124" s="428"/>
    </row>
    <row r="125" spans="1:11" s="415" customFormat="1" ht="31.5" hidden="1" x14ac:dyDescent="0.25">
      <c r="A125" s="278" t="s">
        <v>613</v>
      </c>
      <c r="B125" s="262" t="s">
        <v>614</v>
      </c>
      <c r="C125" s="263">
        <f>SUM(C126:C138)</f>
        <v>0</v>
      </c>
      <c r="D125" s="263">
        <f>SUM(D126:D138)</f>
        <v>0</v>
      </c>
      <c r="E125" s="263">
        <f>SUM(E126:E138)</f>
        <v>0</v>
      </c>
      <c r="I125" s="417"/>
      <c r="K125" s="416"/>
    </row>
    <row r="126" spans="1:11" ht="105" hidden="1" x14ac:dyDescent="0.25">
      <c r="A126" s="282" t="s">
        <v>615</v>
      </c>
      <c r="B126" s="426" t="s">
        <v>616</v>
      </c>
      <c r="C126" s="362"/>
      <c r="D126" s="2"/>
      <c r="E126" s="284"/>
    </row>
    <row r="127" spans="1:11" ht="120" hidden="1" x14ac:dyDescent="0.25">
      <c r="A127" s="282" t="s">
        <v>617</v>
      </c>
      <c r="B127" s="276" t="s">
        <v>618</v>
      </c>
      <c r="C127" s="362"/>
      <c r="D127" s="2"/>
      <c r="E127" s="284"/>
    </row>
    <row r="128" spans="1:11" ht="90" hidden="1" x14ac:dyDescent="0.25">
      <c r="A128" s="282" t="s">
        <v>619</v>
      </c>
      <c r="B128" s="276" t="s">
        <v>620</v>
      </c>
      <c r="C128" s="362"/>
      <c r="D128" s="362"/>
      <c r="E128" s="362"/>
    </row>
    <row r="129" spans="1:19" ht="45" hidden="1" x14ac:dyDescent="0.25">
      <c r="A129" s="282" t="s">
        <v>621</v>
      </c>
      <c r="B129" s="276" t="s">
        <v>622</v>
      </c>
      <c r="C129" s="362"/>
      <c r="D129" s="362"/>
      <c r="E129" s="362"/>
    </row>
    <row r="130" spans="1:19" ht="60" hidden="1" x14ac:dyDescent="0.25">
      <c r="A130" s="282" t="s">
        <v>623</v>
      </c>
      <c r="B130" s="276" t="s">
        <v>624</v>
      </c>
      <c r="C130" s="362"/>
      <c r="D130" s="2"/>
      <c r="E130" s="2"/>
    </row>
    <row r="131" spans="1:19" ht="75" hidden="1" x14ac:dyDescent="0.25">
      <c r="A131" s="282" t="s">
        <v>625</v>
      </c>
      <c r="B131" s="276" t="s">
        <v>626</v>
      </c>
      <c r="C131" s="362"/>
      <c r="D131" s="362"/>
      <c r="E131" s="362"/>
    </row>
    <row r="132" spans="1:19" ht="45" hidden="1" x14ac:dyDescent="0.25">
      <c r="A132" s="282" t="s">
        <v>879</v>
      </c>
      <c r="B132" s="425" t="s">
        <v>878</v>
      </c>
      <c r="C132" s="362"/>
      <c r="D132" s="362"/>
      <c r="E132" s="362"/>
    </row>
    <row r="133" spans="1:19" ht="60" hidden="1" x14ac:dyDescent="0.25">
      <c r="A133" s="282" t="s">
        <v>877</v>
      </c>
      <c r="B133" s="425" t="s">
        <v>876</v>
      </c>
      <c r="C133" s="421"/>
      <c r="D133" s="424"/>
      <c r="E133" s="284"/>
    </row>
    <row r="134" spans="1:19" ht="60" hidden="1" x14ac:dyDescent="0.25">
      <c r="A134" s="282" t="s">
        <v>875</v>
      </c>
      <c r="B134" s="425" t="s">
        <v>874</v>
      </c>
      <c r="C134" s="421"/>
      <c r="D134" s="2"/>
      <c r="E134" s="284"/>
    </row>
    <row r="135" spans="1:19" ht="135" hidden="1" x14ac:dyDescent="0.25">
      <c r="A135" s="282" t="s">
        <v>627</v>
      </c>
      <c r="B135" s="425" t="s">
        <v>628</v>
      </c>
      <c r="C135" s="362"/>
      <c r="D135" s="2"/>
      <c r="E135" s="284"/>
    </row>
    <row r="136" spans="1:19" s="406" customFormat="1" ht="75" hidden="1" x14ac:dyDescent="0.25">
      <c r="A136" s="282" t="s">
        <v>630</v>
      </c>
      <c r="B136" s="283" t="s">
        <v>631</v>
      </c>
      <c r="C136" s="362"/>
      <c r="D136" s="362"/>
      <c r="E136" s="362"/>
      <c r="F136" s="405"/>
      <c r="G136" s="405"/>
      <c r="H136" s="405"/>
      <c r="I136" s="407"/>
      <c r="J136" s="405"/>
      <c r="L136" s="405"/>
      <c r="M136" s="405"/>
      <c r="N136" s="405"/>
      <c r="O136" s="405"/>
      <c r="P136" s="405"/>
      <c r="Q136" s="405"/>
      <c r="R136" s="405"/>
      <c r="S136" s="405"/>
    </row>
    <row r="137" spans="1:19" s="406" customFormat="1" ht="135" hidden="1" x14ac:dyDescent="0.25">
      <c r="A137" s="282" t="s">
        <v>632</v>
      </c>
      <c r="B137" s="283" t="s">
        <v>873</v>
      </c>
      <c r="C137" s="421"/>
      <c r="D137" s="424"/>
      <c r="E137" s="424"/>
      <c r="F137" s="405"/>
      <c r="G137" s="405"/>
      <c r="H137" s="405"/>
      <c r="I137" s="407"/>
      <c r="J137" s="405"/>
      <c r="L137" s="405"/>
      <c r="M137" s="405"/>
      <c r="N137" s="405"/>
      <c r="O137" s="405"/>
      <c r="P137" s="405"/>
      <c r="Q137" s="405"/>
      <c r="R137" s="405"/>
      <c r="S137" s="405"/>
    </row>
    <row r="138" spans="1:19" s="406" customFormat="1" ht="30" hidden="1" x14ac:dyDescent="0.25">
      <c r="A138" s="423" t="s">
        <v>633</v>
      </c>
      <c r="B138" s="422" t="s">
        <v>634</v>
      </c>
      <c r="C138" s="421"/>
      <c r="D138" s="2"/>
      <c r="E138" s="2"/>
      <c r="F138" s="405"/>
      <c r="G138" s="405"/>
      <c r="H138" s="405"/>
      <c r="I138" s="407"/>
      <c r="J138" s="405"/>
      <c r="L138" s="405"/>
      <c r="M138" s="405"/>
      <c r="N138" s="405"/>
      <c r="O138" s="405"/>
      <c r="P138" s="405"/>
      <c r="Q138" s="405"/>
      <c r="R138" s="405"/>
      <c r="S138" s="405"/>
    </row>
    <row r="139" spans="1:19" s="415" customFormat="1" ht="15.75" customHeight="1" x14ac:dyDescent="0.25">
      <c r="A139" s="278" t="s">
        <v>635</v>
      </c>
      <c r="B139" s="262" t="s">
        <v>636</v>
      </c>
      <c r="C139" s="263">
        <f>SUM(C140:C140)</f>
        <v>7822621.1600000001</v>
      </c>
      <c r="D139" s="263">
        <f>SUM(D140:D140)</f>
        <v>0</v>
      </c>
      <c r="E139" s="263">
        <f>SUM(E140:E140)</f>
        <v>0</v>
      </c>
      <c r="I139" s="417"/>
      <c r="K139" s="416"/>
    </row>
    <row r="140" spans="1:19" ht="75.75" customHeight="1" x14ac:dyDescent="0.25">
      <c r="A140" s="279" t="s">
        <v>637</v>
      </c>
      <c r="B140" s="272" t="s">
        <v>638</v>
      </c>
      <c r="C140" s="266">
        <v>7822621.1600000001</v>
      </c>
      <c r="D140" s="266">
        <v>0</v>
      </c>
      <c r="E140" s="284">
        <v>0</v>
      </c>
    </row>
    <row r="141" spans="1:19" s="418" customFormat="1" ht="15.75" hidden="1" customHeight="1" x14ac:dyDescent="0.25">
      <c r="A141" s="278" t="s">
        <v>639</v>
      </c>
      <c r="B141" s="262" t="s">
        <v>640</v>
      </c>
      <c r="C141" s="263">
        <f>C142</f>
        <v>0</v>
      </c>
      <c r="D141" s="263">
        <f>D142</f>
        <v>0</v>
      </c>
      <c r="E141" s="263">
        <f>E142</f>
        <v>0</v>
      </c>
      <c r="I141" s="420"/>
      <c r="K141" s="419"/>
    </row>
    <row r="142" spans="1:19" ht="30" hidden="1" customHeight="1" x14ac:dyDescent="0.25">
      <c r="A142" s="279" t="s">
        <v>641</v>
      </c>
      <c r="B142" s="272" t="s">
        <v>642</v>
      </c>
      <c r="C142" s="266"/>
      <c r="D142" s="263"/>
      <c r="E142" s="285"/>
      <c r="J142" s="406"/>
    </row>
    <row r="143" spans="1:19" ht="30" hidden="1" customHeight="1" x14ac:dyDescent="0.25">
      <c r="A143" s="278" t="s">
        <v>643</v>
      </c>
      <c r="B143" s="262" t="s">
        <v>644</v>
      </c>
      <c r="C143" s="266"/>
      <c r="D143" s="263"/>
      <c r="E143" s="285"/>
      <c r="J143" s="406"/>
    </row>
    <row r="144" spans="1:19" s="418" customFormat="1" ht="78.75" hidden="1" x14ac:dyDescent="0.25">
      <c r="A144" s="278" t="s">
        <v>872</v>
      </c>
      <c r="B144" s="262" t="s">
        <v>871</v>
      </c>
      <c r="C144" s="263"/>
      <c r="D144" s="263"/>
      <c r="E144" s="285"/>
      <c r="I144" s="420"/>
      <c r="K144" s="419"/>
    </row>
    <row r="145" spans="1:11" s="418" customFormat="1" ht="63" hidden="1" customHeight="1" x14ac:dyDescent="0.25">
      <c r="A145" s="278" t="s">
        <v>645</v>
      </c>
      <c r="B145" s="262" t="s">
        <v>646</v>
      </c>
      <c r="C145" s="263"/>
      <c r="D145" s="263"/>
      <c r="E145" s="263"/>
      <c r="I145" s="420"/>
      <c r="K145" s="419"/>
    </row>
    <row r="146" spans="1:11" s="415" customFormat="1" ht="15.75" x14ac:dyDescent="0.25">
      <c r="A146" s="286"/>
      <c r="B146" s="287" t="s">
        <v>647</v>
      </c>
      <c r="C146" s="288">
        <f>C112+C113</f>
        <v>3520251269.8599997</v>
      </c>
      <c r="D146" s="288">
        <f>D112+D113</f>
        <v>3525519016.48</v>
      </c>
      <c r="E146" s="288">
        <f>E112+E113</f>
        <v>3681086603.8800001</v>
      </c>
      <c r="I146" s="417"/>
      <c r="K146" s="416"/>
    </row>
    <row r="148" spans="1:11" x14ac:dyDescent="0.25">
      <c r="C148" s="410"/>
      <c r="D148" s="410"/>
      <c r="E148" s="410"/>
    </row>
    <row r="149" spans="1:11" x14ac:dyDescent="0.25">
      <c r="C149" s="410"/>
      <c r="D149" s="410"/>
      <c r="E149" s="410"/>
    </row>
    <row r="150" spans="1:11" x14ac:dyDescent="0.25">
      <c r="A150" s="414"/>
      <c r="B150" s="413"/>
      <c r="C150" s="412"/>
      <c r="D150" s="412"/>
      <c r="E150" s="412"/>
    </row>
    <row r="151" spans="1:11" x14ac:dyDescent="0.25">
      <c r="C151" s="412"/>
      <c r="D151" s="412"/>
      <c r="E151" s="412"/>
    </row>
    <row r="152" spans="1:11" x14ac:dyDescent="0.25">
      <c r="C152" s="411"/>
      <c r="D152" s="411"/>
      <c r="E152" s="411"/>
      <c r="F152" s="411"/>
    </row>
    <row r="153" spans="1:11" x14ac:dyDescent="0.25">
      <c r="C153" s="411"/>
      <c r="D153" s="411"/>
      <c r="E153" s="411"/>
    </row>
    <row r="154" spans="1:11" x14ac:dyDescent="0.25">
      <c r="C154" s="410"/>
      <c r="D154" s="410"/>
      <c r="E154" s="410"/>
    </row>
    <row r="155" spans="1:11" x14ac:dyDescent="0.25">
      <c r="C155" s="410"/>
      <c r="D155" s="410"/>
      <c r="E155" s="410"/>
    </row>
    <row r="157" spans="1:11" x14ac:dyDescent="0.25">
      <c r="C157" s="410"/>
      <c r="D157" s="410"/>
      <c r="E157" s="410"/>
    </row>
    <row r="161" spans="3:5" x14ac:dyDescent="0.25">
      <c r="C161" s="410"/>
      <c r="D161" s="410"/>
      <c r="E161" s="410"/>
    </row>
    <row r="162" spans="3:5" x14ac:dyDescent="0.25">
      <c r="C162" s="410"/>
      <c r="D162" s="410"/>
      <c r="E162" s="410"/>
    </row>
    <row r="163" spans="3:5" x14ac:dyDescent="0.25">
      <c r="C163" s="410"/>
      <c r="D163" s="410"/>
      <c r="E163" s="410"/>
    </row>
  </sheetData>
  <mergeCells count="6">
    <mergeCell ref="A11:E11"/>
    <mergeCell ref="D2:E2"/>
    <mergeCell ref="D3:E3"/>
    <mergeCell ref="D4:E4"/>
    <mergeCell ref="D5:E5"/>
    <mergeCell ref="D6:E6"/>
  </mergeCells>
  <pageMargins left="0.25" right="0.25" top="0.75" bottom="0.75" header="0.3" footer="0.3"/>
  <pageSetup paperSize="9" scale="6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DE162"/>
  <sheetViews>
    <sheetView topLeftCell="A73" zoomScaleNormal="100" workbookViewId="0">
      <selection activeCell="E7" sqref="E7:E8"/>
    </sheetView>
  </sheetViews>
  <sheetFormatPr defaultRowHeight="15" x14ac:dyDescent="0.25"/>
  <cols>
    <col min="1" max="1" width="65.7109375" style="83" customWidth="1"/>
    <col min="2" max="2" width="19.42578125" style="183" customWidth="1"/>
    <col min="3" max="3" width="7.7109375" style="183" customWidth="1"/>
    <col min="4" max="4" width="22.5703125" style="184" customWidth="1"/>
    <col min="5" max="5" width="20.5703125" style="184" customWidth="1"/>
    <col min="6" max="6" width="22.7109375" style="184" customWidth="1"/>
    <col min="7" max="7" width="23.5703125" style="32" customWidth="1"/>
    <col min="8" max="8" width="19.85546875" style="33" customWidth="1"/>
    <col min="9" max="9" width="14.28515625" style="33" customWidth="1"/>
    <col min="10" max="10" width="14.85546875" style="33" customWidth="1"/>
    <col min="11" max="11" width="12.5703125" style="33" customWidth="1"/>
    <col min="12" max="12" width="13.85546875" style="54" bestFit="1" customWidth="1"/>
    <col min="13" max="13" width="13.7109375" style="54" customWidth="1"/>
    <col min="14" max="14" width="13.85546875" style="54" customWidth="1"/>
    <col min="15" max="15" width="12.28515625" style="54" customWidth="1"/>
    <col min="16" max="16" width="12.140625" style="54" bestFit="1" customWidth="1"/>
    <col min="17" max="17" width="12" style="54" customWidth="1"/>
    <col min="18" max="18" width="10.5703125" style="54" customWidth="1"/>
    <col min="19" max="19" width="12.5703125" style="54" customWidth="1"/>
    <col min="20" max="20" width="11" style="54" customWidth="1"/>
    <col min="21" max="21" width="11.85546875" style="54" customWidth="1"/>
    <col min="22" max="22" width="10.5703125" style="54" customWidth="1"/>
    <col min="23" max="23" width="11.7109375" style="54" customWidth="1"/>
    <col min="24" max="24" width="11.42578125" style="54" customWidth="1"/>
    <col min="25" max="25" width="10" style="54" bestFit="1" customWidth="1"/>
    <col min="26" max="39" width="9.140625" style="54"/>
    <col min="40" max="206" width="9.140625" style="86"/>
    <col min="207" max="207" width="65.7109375" style="86" customWidth="1"/>
    <col min="208" max="208" width="19.42578125" style="86" customWidth="1"/>
    <col min="209" max="209" width="7.7109375" style="86" customWidth="1"/>
    <col min="210" max="210" width="19.28515625" style="86" bestFit="1" customWidth="1"/>
    <col min="211" max="216" width="0" style="186" hidden="1" customWidth="1"/>
    <col min="217" max="218" width="13.5703125" style="86" bestFit="1" customWidth="1"/>
    <col min="219" max="219" width="12.42578125" style="86" bestFit="1" customWidth="1"/>
    <col min="220" max="220" width="10.7109375" style="86" bestFit="1" customWidth="1"/>
    <col min="221" max="221" width="12.42578125" style="86" bestFit="1" customWidth="1"/>
    <col min="222" max="462" width="9.140625" style="86"/>
    <col min="463" max="463" width="65.7109375" style="86" customWidth="1"/>
    <col min="464" max="464" width="19.42578125" style="86" customWidth="1"/>
    <col min="465" max="465" width="7.7109375" style="86" customWidth="1"/>
    <col min="466" max="466" width="19.28515625" style="86" bestFit="1" customWidth="1"/>
    <col min="467" max="472" width="0" style="186" hidden="1" customWidth="1"/>
    <col min="473" max="474" width="13.5703125" style="86" bestFit="1" customWidth="1"/>
    <col min="475" max="475" width="12.42578125" style="86" bestFit="1" customWidth="1"/>
    <col min="476" max="476" width="10.7109375" style="86" bestFit="1" customWidth="1"/>
    <col min="477" max="477" width="12.42578125" style="86" bestFit="1" customWidth="1"/>
    <col min="478" max="718" width="9.140625" style="86"/>
    <col min="719" max="719" width="65.7109375" style="86" customWidth="1"/>
    <col min="720" max="720" width="19.42578125" style="86" customWidth="1"/>
    <col min="721" max="721" width="7.7109375" style="86" customWidth="1"/>
    <col min="722" max="722" width="19.28515625" style="86" bestFit="1" customWidth="1"/>
    <col min="723" max="728" width="0" style="186" hidden="1" customWidth="1"/>
    <col min="729" max="730" width="13.5703125" style="86" bestFit="1" customWidth="1"/>
    <col min="731" max="731" width="12.42578125" style="86" bestFit="1" customWidth="1"/>
    <col min="732" max="732" width="10.7109375" style="86" bestFit="1" customWidth="1"/>
    <col min="733" max="733" width="12.42578125" style="86" bestFit="1" customWidth="1"/>
    <col min="734" max="974" width="9.140625" style="86"/>
    <col min="975" max="975" width="65.7109375" style="86" customWidth="1"/>
    <col min="976" max="976" width="19.42578125" style="86" customWidth="1"/>
    <col min="977" max="977" width="7.7109375" style="86" customWidth="1"/>
    <col min="978" max="978" width="19.28515625" style="86" bestFit="1" customWidth="1"/>
    <col min="979" max="984" width="0" style="186" hidden="1" customWidth="1"/>
    <col min="985" max="986" width="13.5703125" style="86" bestFit="1" customWidth="1"/>
    <col min="987" max="987" width="12.42578125" style="86" bestFit="1" customWidth="1"/>
    <col min="988" max="988" width="10.7109375" style="86" bestFit="1" customWidth="1"/>
    <col min="989" max="989" width="12.42578125" style="86" bestFit="1" customWidth="1"/>
    <col min="990" max="1230" width="9.140625" style="86"/>
    <col min="1231" max="1231" width="65.7109375" style="86" customWidth="1"/>
    <col min="1232" max="1232" width="19.42578125" style="86" customWidth="1"/>
    <col min="1233" max="1233" width="7.7109375" style="86" customWidth="1"/>
    <col min="1234" max="1234" width="19.28515625" style="86" bestFit="1" customWidth="1"/>
    <col min="1235" max="1240" width="0" style="186" hidden="1" customWidth="1"/>
    <col min="1241" max="1242" width="13.5703125" style="86" bestFit="1" customWidth="1"/>
    <col min="1243" max="1243" width="12.42578125" style="86" bestFit="1" customWidth="1"/>
    <col min="1244" max="1244" width="10.7109375" style="86" bestFit="1" customWidth="1"/>
    <col min="1245" max="1245" width="12.42578125" style="86" bestFit="1" customWidth="1"/>
    <col min="1246" max="1486" width="9.140625" style="86"/>
    <col min="1487" max="1487" width="65.7109375" style="86" customWidth="1"/>
    <col min="1488" max="1488" width="19.42578125" style="86" customWidth="1"/>
    <col min="1489" max="1489" width="7.7109375" style="86" customWidth="1"/>
    <col min="1490" max="1490" width="19.28515625" style="86" bestFit="1" customWidth="1"/>
    <col min="1491" max="1496" width="0" style="186" hidden="1" customWidth="1"/>
    <col min="1497" max="1498" width="13.5703125" style="86" bestFit="1" customWidth="1"/>
    <col min="1499" max="1499" width="12.42578125" style="86" bestFit="1" customWidth="1"/>
    <col min="1500" max="1500" width="10.7109375" style="86" bestFit="1" customWidth="1"/>
    <col min="1501" max="1501" width="12.42578125" style="86" bestFit="1" customWidth="1"/>
    <col min="1502" max="1742" width="9.140625" style="86"/>
    <col min="1743" max="1743" width="65.7109375" style="86" customWidth="1"/>
    <col min="1744" max="1744" width="19.42578125" style="86" customWidth="1"/>
    <col min="1745" max="1745" width="7.7109375" style="86" customWidth="1"/>
    <col min="1746" max="1746" width="19.28515625" style="86" bestFit="1" customWidth="1"/>
    <col min="1747" max="1752" width="0" style="186" hidden="1" customWidth="1"/>
    <col min="1753" max="1754" width="13.5703125" style="86" bestFit="1" customWidth="1"/>
    <col min="1755" max="1755" width="12.42578125" style="86" bestFit="1" customWidth="1"/>
    <col min="1756" max="1756" width="10.7109375" style="86" bestFit="1" customWidth="1"/>
    <col min="1757" max="1757" width="12.42578125" style="86" bestFit="1" customWidth="1"/>
    <col min="1758" max="1998" width="9.140625" style="86"/>
    <col min="1999" max="1999" width="65.7109375" style="86" customWidth="1"/>
    <col min="2000" max="2000" width="19.42578125" style="86" customWidth="1"/>
    <col min="2001" max="2001" width="7.7109375" style="86" customWidth="1"/>
    <col min="2002" max="2002" width="19.28515625" style="86" bestFit="1" customWidth="1"/>
    <col min="2003" max="2008" width="0" style="186" hidden="1" customWidth="1"/>
    <col min="2009" max="2010" width="13.5703125" style="86" bestFit="1" customWidth="1"/>
    <col min="2011" max="2011" width="12.42578125" style="86" bestFit="1" customWidth="1"/>
    <col min="2012" max="2012" width="10.7109375" style="86" bestFit="1" customWidth="1"/>
    <col min="2013" max="2013" width="12.42578125" style="86" bestFit="1" customWidth="1"/>
    <col min="2014" max="2254" width="9.140625" style="86"/>
    <col min="2255" max="2255" width="65.7109375" style="86" customWidth="1"/>
    <col min="2256" max="2256" width="19.42578125" style="86" customWidth="1"/>
    <col min="2257" max="2257" width="7.7109375" style="86" customWidth="1"/>
    <col min="2258" max="2258" width="19.28515625" style="86" bestFit="1" customWidth="1"/>
    <col min="2259" max="2264" width="0" style="186" hidden="1" customWidth="1"/>
    <col min="2265" max="2266" width="13.5703125" style="86" bestFit="1" customWidth="1"/>
    <col min="2267" max="2267" width="12.42578125" style="86" bestFit="1" customWidth="1"/>
    <col min="2268" max="2268" width="10.7109375" style="86" bestFit="1" customWidth="1"/>
    <col min="2269" max="2269" width="12.42578125" style="86" bestFit="1" customWidth="1"/>
    <col min="2270" max="2510" width="9.140625" style="86"/>
    <col min="2511" max="2511" width="65.7109375" style="86" customWidth="1"/>
    <col min="2512" max="2512" width="19.42578125" style="86" customWidth="1"/>
    <col min="2513" max="2513" width="7.7109375" style="86" customWidth="1"/>
    <col min="2514" max="2514" width="19.28515625" style="86" bestFit="1" customWidth="1"/>
    <col min="2515" max="2520" width="0" style="186" hidden="1" customWidth="1"/>
    <col min="2521" max="2522" width="13.5703125" style="86" bestFit="1" customWidth="1"/>
    <col min="2523" max="2523" width="12.42578125" style="86" bestFit="1" customWidth="1"/>
    <col min="2524" max="2524" width="10.7109375" style="86" bestFit="1" customWidth="1"/>
    <col min="2525" max="2525" width="12.42578125" style="86" bestFit="1" customWidth="1"/>
    <col min="2526" max="2766" width="9.140625" style="86"/>
    <col min="2767" max="2767" width="65.7109375" style="86" customWidth="1"/>
    <col min="2768" max="2768" width="19.42578125" style="86" customWidth="1"/>
    <col min="2769" max="2769" width="7.7109375" style="86" customWidth="1"/>
    <col min="2770" max="2770" width="19.28515625" style="86" bestFit="1" customWidth="1"/>
    <col min="2771" max="2776" width="0" style="186" hidden="1" customWidth="1"/>
    <col min="2777" max="2778" width="13.5703125" style="86" bestFit="1" customWidth="1"/>
    <col min="2779" max="2779" width="12.42578125" style="86" bestFit="1" customWidth="1"/>
    <col min="2780" max="2780" width="10.7109375" style="86" bestFit="1" customWidth="1"/>
    <col min="2781" max="2781" width="12.42578125" style="86" bestFit="1" customWidth="1"/>
    <col min="2782" max="3022" width="9.140625" style="86"/>
    <col min="3023" max="3023" width="65.7109375" style="86" customWidth="1"/>
    <col min="3024" max="3024" width="19.42578125" style="86" customWidth="1"/>
    <col min="3025" max="3025" width="7.7109375" style="86" customWidth="1"/>
    <col min="3026" max="3026" width="19.28515625" style="86" bestFit="1" customWidth="1"/>
    <col min="3027" max="3032" width="0" style="186" hidden="1" customWidth="1"/>
    <col min="3033" max="3034" width="13.5703125" style="86" bestFit="1" customWidth="1"/>
    <col min="3035" max="3035" width="12.42578125" style="86" bestFit="1" customWidth="1"/>
    <col min="3036" max="3036" width="10.7109375" style="86" bestFit="1" customWidth="1"/>
    <col min="3037" max="3037" width="12.42578125" style="86" bestFit="1" customWidth="1"/>
    <col min="3038" max="3278" width="9.140625" style="86"/>
    <col min="3279" max="3279" width="65.7109375" style="86" customWidth="1"/>
    <col min="3280" max="3280" width="19.42578125" style="86" customWidth="1"/>
    <col min="3281" max="3281" width="7.7109375" style="86" customWidth="1"/>
    <col min="3282" max="3282" width="19.28515625" style="86" bestFit="1" customWidth="1"/>
    <col min="3283" max="3288" width="0" style="186" hidden="1" customWidth="1"/>
    <col min="3289" max="3290" width="13.5703125" style="86" bestFit="1" customWidth="1"/>
    <col min="3291" max="3291" width="12.42578125" style="86" bestFit="1" customWidth="1"/>
    <col min="3292" max="3292" width="10.7109375" style="86" bestFit="1" customWidth="1"/>
    <col min="3293" max="3293" width="12.42578125" style="86" bestFit="1" customWidth="1"/>
    <col min="3294" max="3534" width="9.140625" style="86"/>
    <col min="3535" max="3535" width="65.7109375" style="86" customWidth="1"/>
    <col min="3536" max="3536" width="19.42578125" style="86" customWidth="1"/>
    <col min="3537" max="3537" width="7.7109375" style="86" customWidth="1"/>
    <col min="3538" max="3538" width="19.28515625" style="86" bestFit="1" customWidth="1"/>
    <col min="3539" max="3544" width="0" style="186" hidden="1" customWidth="1"/>
    <col min="3545" max="3546" width="13.5703125" style="86" bestFit="1" customWidth="1"/>
    <col min="3547" max="3547" width="12.42578125" style="86" bestFit="1" customWidth="1"/>
    <col min="3548" max="3548" width="10.7109375" style="86" bestFit="1" customWidth="1"/>
    <col min="3549" max="3549" width="12.42578125" style="86" bestFit="1" customWidth="1"/>
    <col min="3550" max="3790" width="9.140625" style="86"/>
    <col min="3791" max="3791" width="65.7109375" style="86" customWidth="1"/>
    <col min="3792" max="3792" width="19.42578125" style="86" customWidth="1"/>
    <col min="3793" max="3793" width="7.7109375" style="86" customWidth="1"/>
    <col min="3794" max="3794" width="19.28515625" style="86" bestFit="1" customWidth="1"/>
    <col min="3795" max="3800" width="0" style="186" hidden="1" customWidth="1"/>
    <col min="3801" max="3802" width="13.5703125" style="86" bestFit="1" customWidth="1"/>
    <col min="3803" max="3803" width="12.42578125" style="86" bestFit="1" customWidth="1"/>
    <col min="3804" max="3804" width="10.7109375" style="86" bestFit="1" customWidth="1"/>
    <col min="3805" max="3805" width="12.42578125" style="86" bestFit="1" customWidth="1"/>
    <col min="3806" max="4046" width="9.140625" style="86"/>
    <col min="4047" max="4047" width="65.7109375" style="86" customWidth="1"/>
    <col min="4048" max="4048" width="19.42578125" style="86" customWidth="1"/>
    <col min="4049" max="4049" width="7.7109375" style="86" customWidth="1"/>
    <col min="4050" max="4050" width="19.28515625" style="86" bestFit="1" customWidth="1"/>
    <col min="4051" max="4056" width="0" style="186" hidden="1" customWidth="1"/>
    <col min="4057" max="4058" width="13.5703125" style="86" bestFit="1" customWidth="1"/>
    <col min="4059" max="4059" width="12.42578125" style="86" bestFit="1" customWidth="1"/>
    <col min="4060" max="4060" width="10.7109375" style="86" bestFit="1" customWidth="1"/>
    <col min="4061" max="4061" width="12.42578125" style="86" bestFit="1" customWidth="1"/>
    <col min="4062" max="4302" width="9.140625" style="86"/>
    <col min="4303" max="4303" width="65.7109375" style="86" customWidth="1"/>
    <col min="4304" max="4304" width="19.42578125" style="86" customWidth="1"/>
    <col min="4305" max="4305" width="7.7109375" style="86" customWidth="1"/>
    <col min="4306" max="4306" width="19.28515625" style="86" bestFit="1" customWidth="1"/>
    <col min="4307" max="4312" width="0" style="186" hidden="1" customWidth="1"/>
    <col min="4313" max="4314" width="13.5703125" style="86" bestFit="1" customWidth="1"/>
    <col min="4315" max="4315" width="12.42578125" style="86" bestFit="1" customWidth="1"/>
    <col min="4316" max="4316" width="10.7109375" style="86" bestFit="1" customWidth="1"/>
    <col min="4317" max="4317" width="12.42578125" style="86" bestFit="1" customWidth="1"/>
    <col min="4318" max="4558" width="9.140625" style="86"/>
    <col min="4559" max="4559" width="65.7109375" style="86" customWidth="1"/>
    <col min="4560" max="4560" width="19.42578125" style="86" customWidth="1"/>
    <col min="4561" max="4561" width="7.7109375" style="86" customWidth="1"/>
    <col min="4562" max="4562" width="19.28515625" style="86" bestFit="1" customWidth="1"/>
    <col min="4563" max="4568" width="0" style="186" hidden="1" customWidth="1"/>
    <col min="4569" max="4570" width="13.5703125" style="86" bestFit="1" customWidth="1"/>
    <col min="4571" max="4571" width="12.42578125" style="86" bestFit="1" customWidth="1"/>
    <col min="4572" max="4572" width="10.7109375" style="86" bestFit="1" customWidth="1"/>
    <col min="4573" max="4573" width="12.42578125" style="86" bestFit="1" customWidth="1"/>
    <col min="4574" max="4814" width="9.140625" style="86"/>
    <col min="4815" max="4815" width="65.7109375" style="86" customWidth="1"/>
    <col min="4816" max="4816" width="19.42578125" style="86" customWidth="1"/>
    <col min="4817" max="4817" width="7.7109375" style="86" customWidth="1"/>
    <col min="4818" max="4818" width="19.28515625" style="86" bestFit="1" customWidth="1"/>
    <col min="4819" max="4824" width="0" style="186" hidden="1" customWidth="1"/>
    <col min="4825" max="4826" width="13.5703125" style="86" bestFit="1" customWidth="1"/>
    <col min="4827" max="4827" width="12.42578125" style="86" bestFit="1" customWidth="1"/>
    <col min="4828" max="4828" width="10.7109375" style="86" bestFit="1" customWidth="1"/>
    <col min="4829" max="4829" width="12.42578125" style="86" bestFit="1" customWidth="1"/>
    <col min="4830" max="5070" width="9.140625" style="86"/>
    <col min="5071" max="5071" width="65.7109375" style="86" customWidth="1"/>
    <col min="5072" max="5072" width="19.42578125" style="86" customWidth="1"/>
    <col min="5073" max="5073" width="7.7109375" style="86" customWidth="1"/>
    <col min="5074" max="5074" width="19.28515625" style="86" bestFit="1" customWidth="1"/>
    <col min="5075" max="5080" width="0" style="186" hidden="1" customWidth="1"/>
    <col min="5081" max="5082" width="13.5703125" style="86" bestFit="1" customWidth="1"/>
    <col min="5083" max="5083" width="12.42578125" style="86" bestFit="1" customWidth="1"/>
    <col min="5084" max="5084" width="10.7109375" style="86" bestFit="1" customWidth="1"/>
    <col min="5085" max="5085" width="12.42578125" style="86" bestFit="1" customWidth="1"/>
    <col min="5086" max="5326" width="9.140625" style="86"/>
    <col min="5327" max="5327" width="65.7109375" style="86" customWidth="1"/>
    <col min="5328" max="5328" width="19.42578125" style="86" customWidth="1"/>
    <col min="5329" max="5329" width="7.7109375" style="86" customWidth="1"/>
    <col min="5330" max="5330" width="19.28515625" style="86" bestFit="1" customWidth="1"/>
    <col min="5331" max="5336" width="0" style="186" hidden="1" customWidth="1"/>
    <col min="5337" max="5338" width="13.5703125" style="86" bestFit="1" customWidth="1"/>
    <col min="5339" max="5339" width="12.42578125" style="86" bestFit="1" customWidth="1"/>
    <col min="5340" max="5340" width="10.7109375" style="86" bestFit="1" customWidth="1"/>
    <col min="5341" max="5341" width="12.42578125" style="86" bestFit="1" customWidth="1"/>
    <col min="5342" max="5582" width="9.140625" style="86"/>
    <col min="5583" max="5583" width="65.7109375" style="86" customWidth="1"/>
    <col min="5584" max="5584" width="19.42578125" style="86" customWidth="1"/>
    <col min="5585" max="5585" width="7.7109375" style="86" customWidth="1"/>
    <col min="5586" max="5586" width="19.28515625" style="86" bestFit="1" customWidth="1"/>
    <col min="5587" max="5592" width="0" style="186" hidden="1" customWidth="1"/>
    <col min="5593" max="5594" width="13.5703125" style="86" bestFit="1" customWidth="1"/>
    <col min="5595" max="5595" width="12.42578125" style="86" bestFit="1" customWidth="1"/>
    <col min="5596" max="5596" width="10.7109375" style="86" bestFit="1" customWidth="1"/>
    <col min="5597" max="5597" width="12.42578125" style="86" bestFit="1" customWidth="1"/>
    <col min="5598" max="5838" width="9.140625" style="86"/>
    <col min="5839" max="5839" width="65.7109375" style="86" customWidth="1"/>
    <col min="5840" max="5840" width="19.42578125" style="86" customWidth="1"/>
    <col min="5841" max="5841" width="7.7109375" style="86" customWidth="1"/>
    <col min="5842" max="5842" width="19.28515625" style="86" bestFit="1" customWidth="1"/>
    <col min="5843" max="5848" width="0" style="186" hidden="1" customWidth="1"/>
    <col min="5849" max="5850" width="13.5703125" style="86" bestFit="1" customWidth="1"/>
    <col min="5851" max="5851" width="12.42578125" style="86" bestFit="1" customWidth="1"/>
    <col min="5852" max="5852" width="10.7109375" style="86" bestFit="1" customWidth="1"/>
    <col min="5853" max="5853" width="12.42578125" style="86" bestFit="1" customWidth="1"/>
    <col min="5854" max="6094" width="9.140625" style="86"/>
    <col min="6095" max="6095" width="65.7109375" style="86" customWidth="1"/>
    <col min="6096" max="6096" width="19.42578125" style="86" customWidth="1"/>
    <col min="6097" max="6097" width="7.7109375" style="86" customWidth="1"/>
    <col min="6098" max="6098" width="19.28515625" style="86" bestFit="1" customWidth="1"/>
    <col min="6099" max="6104" width="0" style="186" hidden="1" customWidth="1"/>
    <col min="6105" max="6106" width="13.5703125" style="86" bestFit="1" customWidth="1"/>
    <col min="6107" max="6107" width="12.42578125" style="86" bestFit="1" customWidth="1"/>
    <col min="6108" max="6108" width="10.7109375" style="86" bestFit="1" customWidth="1"/>
    <col min="6109" max="6109" width="12.42578125" style="86" bestFit="1" customWidth="1"/>
    <col min="6110" max="6350" width="9.140625" style="86"/>
    <col min="6351" max="6351" width="65.7109375" style="86" customWidth="1"/>
    <col min="6352" max="6352" width="19.42578125" style="86" customWidth="1"/>
    <col min="6353" max="6353" width="7.7109375" style="86" customWidth="1"/>
    <col min="6354" max="6354" width="19.28515625" style="86" bestFit="1" customWidth="1"/>
    <col min="6355" max="6360" width="0" style="186" hidden="1" customWidth="1"/>
    <col min="6361" max="6362" width="13.5703125" style="86" bestFit="1" customWidth="1"/>
    <col min="6363" max="6363" width="12.42578125" style="86" bestFit="1" customWidth="1"/>
    <col min="6364" max="6364" width="10.7109375" style="86" bestFit="1" customWidth="1"/>
    <col min="6365" max="6365" width="12.42578125" style="86" bestFit="1" customWidth="1"/>
    <col min="6366" max="6606" width="9.140625" style="86"/>
    <col min="6607" max="6607" width="65.7109375" style="86" customWidth="1"/>
    <col min="6608" max="6608" width="19.42578125" style="86" customWidth="1"/>
    <col min="6609" max="6609" width="7.7109375" style="86" customWidth="1"/>
    <col min="6610" max="6610" width="19.28515625" style="86" bestFit="1" customWidth="1"/>
    <col min="6611" max="6616" width="0" style="186" hidden="1" customWidth="1"/>
    <col min="6617" max="6618" width="13.5703125" style="86" bestFit="1" customWidth="1"/>
    <col min="6619" max="6619" width="12.42578125" style="86" bestFit="1" customWidth="1"/>
    <col min="6620" max="6620" width="10.7109375" style="86" bestFit="1" customWidth="1"/>
    <col min="6621" max="6621" width="12.42578125" style="86" bestFit="1" customWidth="1"/>
    <col min="6622" max="6862" width="9.140625" style="86"/>
    <col min="6863" max="6863" width="65.7109375" style="86" customWidth="1"/>
    <col min="6864" max="6864" width="19.42578125" style="86" customWidth="1"/>
    <col min="6865" max="6865" width="7.7109375" style="86" customWidth="1"/>
    <col min="6866" max="6866" width="19.28515625" style="86" bestFit="1" customWidth="1"/>
    <col min="6867" max="6872" width="0" style="186" hidden="1" customWidth="1"/>
    <col min="6873" max="6874" width="13.5703125" style="86" bestFit="1" customWidth="1"/>
    <col min="6875" max="6875" width="12.42578125" style="86" bestFit="1" customWidth="1"/>
    <col min="6876" max="6876" width="10.7109375" style="86" bestFit="1" customWidth="1"/>
    <col min="6877" max="6877" width="12.42578125" style="86" bestFit="1" customWidth="1"/>
    <col min="6878" max="7118" width="9.140625" style="86"/>
    <col min="7119" max="7119" width="65.7109375" style="86" customWidth="1"/>
    <col min="7120" max="7120" width="19.42578125" style="86" customWidth="1"/>
    <col min="7121" max="7121" width="7.7109375" style="86" customWidth="1"/>
    <col min="7122" max="7122" width="19.28515625" style="86" bestFit="1" customWidth="1"/>
    <col min="7123" max="7128" width="0" style="186" hidden="1" customWidth="1"/>
    <col min="7129" max="7130" width="13.5703125" style="86" bestFit="1" customWidth="1"/>
    <col min="7131" max="7131" width="12.42578125" style="86" bestFit="1" customWidth="1"/>
    <col min="7132" max="7132" width="10.7109375" style="86" bestFit="1" customWidth="1"/>
    <col min="7133" max="7133" width="12.42578125" style="86" bestFit="1" customWidth="1"/>
    <col min="7134" max="7374" width="9.140625" style="86"/>
    <col min="7375" max="7375" width="65.7109375" style="86" customWidth="1"/>
    <col min="7376" max="7376" width="19.42578125" style="86" customWidth="1"/>
    <col min="7377" max="7377" width="7.7109375" style="86" customWidth="1"/>
    <col min="7378" max="7378" width="19.28515625" style="86" bestFit="1" customWidth="1"/>
    <col min="7379" max="7384" width="0" style="186" hidden="1" customWidth="1"/>
    <col min="7385" max="7386" width="13.5703125" style="86" bestFit="1" customWidth="1"/>
    <col min="7387" max="7387" width="12.42578125" style="86" bestFit="1" customWidth="1"/>
    <col min="7388" max="7388" width="10.7109375" style="86" bestFit="1" customWidth="1"/>
    <col min="7389" max="7389" width="12.42578125" style="86" bestFit="1" customWidth="1"/>
    <col min="7390" max="7630" width="9.140625" style="86"/>
    <col min="7631" max="7631" width="65.7109375" style="86" customWidth="1"/>
    <col min="7632" max="7632" width="19.42578125" style="86" customWidth="1"/>
    <col min="7633" max="7633" width="7.7109375" style="86" customWidth="1"/>
    <col min="7634" max="7634" width="19.28515625" style="86" bestFit="1" customWidth="1"/>
    <col min="7635" max="7640" width="0" style="186" hidden="1" customWidth="1"/>
    <col min="7641" max="7642" width="13.5703125" style="86" bestFit="1" customWidth="1"/>
    <col min="7643" max="7643" width="12.42578125" style="86" bestFit="1" customWidth="1"/>
    <col min="7644" max="7644" width="10.7109375" style="86" bestFit="1" customWidth="1"/>
    <col min="7645" max="7645" width="12.42578125" style="86" bestFit="1" customWidth="1"/>
    <col min="7646" max="7886" width="9.140625" style="86"/>
    <col min="7887" max="7887" width="65.7109375" style="86" customWidth="1"/>
    <col min="7888" max="7888" width="19.42578125" style="86" customWidth="1"/>
    <col min="7889" max="7889" width="7.7109375" style="86" customWidth="1"/>
    <col min="7890" max="7890" width="19.28515625" style="86" bestFit="1" customWidth="1"/>
    <col min="7891" max="7896" width="0" style="186" hidden="1" customWidth="1"/>
    <col min="7897" max="7898" width="13.5703125" style="86" bestFit="1" customWidth="1"/>
    <col min="7899" max="7899" width="12.42578125" style="86" bestFit="1" customWidth="1"/>
    <col min="7900" max="7900" width="10.7109375" style="86" bestFit="1" customWidth="1"/>
    <col min="7901" max="7901" width="12.42578125" style="86" bestFit="1" customWidth="1"/>
    <col min="7902" max="8142" width="9.140625" style="86"/>
    <col min="8143" max="8143" width="65.7109375" style="86" customWidth="1"/>
    <col min="8144" max="8144" width="19.42578125" style="86" customWidth="1"/>
    <col min="8145" max="8145" width="7.7109375" style="86" customWidth="1"/>
    <col min="8146" max="8146" width="19.28515625" style="86" bestFit="1" customWidth="1"/>
    <col min="8147" max="8152" width="0" style="186" hidden="1" customWidth="1"/>
    <col min="8153" max="8154" width="13.5703125" style="86" bestFit="1" customWidth="1"/>
    <col min="8155" max="8155" width="12.42578125" style="86" bestFit="1" customWidth="1"/>
    <col min="8156" max="8156" width="10.7109375" style="86" bestFit="1" customWidth="1"/>
    <col min="8157" max="8157" width="12.42578125" style="86" bestFit="1" customWidth="1"/>
    <col min="8158" max="8398" width="9.140625" style="86"/>
    <col min="8399" max="8399" width="65.7109375" style="86" customWidth="1"/>
    <col min="8400" max="8400" width="19.42578125" style="86" customWidth="1"/>
    <col min="8401" max="8401" width="7.7109375" style="86" customWidth="1"/>
    <col min="8402" max="8402" width="19.28515625" style="86" bestFit="1" customWidth="1"/>
    <col min="8403" max="8408" width="0" style="186" hidden="1" customWidth="1"/>
    <col min="8409" max="8410" width="13.5703125" style="86" bestFit="1" customWidth="1"/>
    <col min="8411" max="8411" width="12.42578125" style="86" bestFit="1" customWidth="1"/>
    <col min="8412" max="8412" width="10.7109375" style="86" bestFit="1" customWidth="1"/>
    <col min="8413" max="8413" width="12.42578125" style="86" bestFit="1" customWidth="1"/>
    <col min="8414" max="8654" width="9.140625" style="86"/>
    <col min="8655" max="8655" width="65.7109375" style="86" customWidth="1"/>
    <col min="8656" max="8656" width="19.42578125" style="86" customWidth="1"/>
    <col min="8657" max="8657" width="7.7109375" style="86" customWidth="1"/>
    <col min="8658" max="8658" width="19.28515625" style="86" bestFit="1" customWidth="1"/>
    <col min="8659" max="8664" width="0" style="186" hidden="1" customWidth="1"/>
    <col min="8665" max="8666" width="13.5703125" style="86" bestFit="1" customWidth="1"/>
    <col min="8667" max="8667" width="12.42578125" style="86" bestFit="1" customWidth="1"/>
    <col min="8668" max="8668" width="10.7109375" style="86" bestFit="1" customWidth="1"/>
    <col min="8669" max="8669" width="12.42578125" style="86" bestFit="1" customWidth="1"/>
    <col min="8670" max="8910" width="9.140625" style="86"/>
    <col min="8911" max="8911" width="65.7109375" style="86" customWidth="1"/>
    <col min="8912" max="8912" width="19.42578125" style="86" customWidth="1"/>
    <col min="8913" max="8913" width="7.7109375" style="86" customWidth="1"/>
    <col min="8914" max="8914" width="19.28515625" style="86" bestFit="1" customWidth="1"/>
    <col min="8915" max="8920" width="0" style="186" hidden="1" customWidth="1"/>
    <col min="8921" max="8922" width="13.5703125" style="86" bestFit="1" customWidth="1"/>
    <col min="8923" max="8923" width="12.42578125" style="86" bestFit="1" customWidth="1"/>
    <col min="8924" max="8924" width="10.7109375" style="86" bestFit="1" customWidth="1"/>
    <col min="8925" max="8925" width="12.42578125" style="86" bestFit="1" customWidth="1"/>
    <col min="8926" max="9166" width="9.140625" style="86"/>
    <col min="9167" max="9167" width="65.7109375" style="86" customWidth="1"/>
    <col min="9168" max="9168" width="19.42578125" style="86" customWidth="1"/>
    <col min="9169" max="9169" width="7.7109375" style="86" customWidth="1"/>
    <col min="9170" max="9170" width="19.28515625" style="86" bestFit="1" customWidth="1"/>
    <col min="9171" max="9176" width="0" style="186" hidden="1" customWidth="1"/>
    <col min="9177" max="9178" width="13.5703125" style="86" bestFit="1" customWidth="1"/>
    <col min="9179" max="9179" width="12.42578125" style="86" bestFit="1" customWidth="1"/>
    <col min="9180" max="9180" width="10.7109375" style="86" bestFit="1" customWidth="1"/>
    <col min="9181" max="9181" width="12.42578125" style="86" bestFit="1" customWidth="1"/>
    <col min="9182" max="9422" width="9.140625" style="86"/>
    <col min="9423" max="9423" width="65.7109375" style="86" customWidth="1"/>
    <col min="9424" max="9424" width="19.42578125" style="86" customWidth="1"/>
    <col min="9425" max="9425" width="7.7109375" style="86" customWidth="1"/>
    <col min="9426" max="9426" width="19.28515625" style="86" bestFit="1" customWidth="1"/>
    <col min="9427" max="9432" width="0" style="186" hidden="1" customWidth="1"/>
    <col min="9433" max="9434" width="13.5703125" style="86" bestFit="1" customWidth="1"/>
    <col min="9435" max="9435" width="12.42578125" style="86" bestFit="1" customWidth="1"/>
    <col min="9436" max="9436" width="10.7109375" style="86" bestFit="1" customWidth="1"/>
    <col min="9437" max="9437" width="12.42578125" style="86" bestFit="1" customWidth="1"/>
    <col min="9438" max="9678" width="9.140625" style="86"/>
    <col min="9679" max="9679" width="65.7109375" style="86" customWidth="1"/>
    <col min="9680" max="9680" width="19.42578125" style="86" customWidth="1"/>
    <col min="9681" max="9681" width="7.7109375" style="86" customWidth="1"/>
    <col min="9682" max="9682" width="19.28515625" style="86" bestFit="1" customWidth="1"/>
    <col min="9683" max="9688" width="0" style="186" hidden="1" customWidth="1"/>
    <col min="9689" max="9690" width="13.5703125" style="86" bestFit="1" customWidth="1"/>
    <col min="9691" max="9691" width="12.42578125" style="86" bestFit="1" customWidth="1"/>
    <col min="9692" max="9692" width="10.7109375" style="86" bestFit="1" customWidth="1"/>
    <col min="9693" max="9693" width="12.42578125" style="86" bestFit="1" customWidth="1"/>
    <col min="9694" max="9934" width="9.140625" style="86"/>
    <col min="9935" max="9935" width="65.7109375" style="86" customWidth="1"/>
    <col min="9936" max="9936" width="19.42578125" style="86" customWidth="1"/>
    <col min="9937" max="9937" width="7.7109375" style="86" customWidth="1"/>
    <col min="9938" max="9938" width="19.28515625" style="86" bestFit="1" customWidth="1"/>
    <col min="9939" max="9944" width="0" style="186" hidden="1" customWidth="1"/>
    <col min="9945" max="9946" width="13.5703125" style="86" bestFit="1" customWidth="1"/>
    <col min="9947" max="9947" width="12.42578125" style="86" bestFit="1" customWidth="1"/>
    <col min="9948" max="9948" width="10.7109375" style="86" bestFit="1" customWidth="1"/>
    <col min="9949" max="9949" width="12.42578125" style="86" bestFit="1" customWidth="1"/>
    <col min="9950" max="10190" width="9.140625" style="86"/>
    <col min="10191" max="10191" width="65.7109375" style="86" customWidth="1"/>
    <col min="10192" max="10192" width="19.42578125" style="86" customWidth="1"/>
    <col min="10193" max="10193" width="7.7109375" style="86" customWidth="1"/>
    <col min="10194" max="10194" width="19.28515625" style="86" bestFit="1" customWidth="1"/>
    <col min="10195" max="10200" width="0" style="186" hidden="1" customWidth="1"/>
    <col min="10201" max="10202" width="13.5703125" style="86" bestFit="1" customWidth="1"/>
    <col min="10203" max="10203" width="12.42578125" style="86" bestFit="1" customWidth="1"/>
    <col min="10204" max="10204" width="10.7109375" style="86" bestFit="1" customWidth="1"/>
    <col min="10205" max="10205" width="12.42578125" style="86" bestFit="1" customWidth="1"/>
    <col min="10206" max="10446" width="9.140625" style="86"/>
    <col min="10447" max="10447" width="65.7109375" style="86" customWidth="1"/>
    <col min="10448" max="10448" width="19.42578125" style="86" customWidth="1"/>
    <col min="10449" max="10449" width="7.7109375" style="86" customWidth="1"/>
    <col min="10450" max="10450" width="19.28515625" style="86" bestFit="1" customWidth="1"/>
    <col min="10451" max="10456" width="0" style="186" hidden="1" customWidth="1"/>
    <col min="10457" max="10458" width="13.5703125" style="86" bestFit="1" customWidth="1"/>
    <col min="10459" max="10459" width="12.42578125" style="86" bestFit="1" customWidth="1"/>
    <col min="10460" max="10460" width="10.7109375" style="86" bestFit="1" customWidth="1"/>
    <col min="10461" max="10461" width="12.42578125" style="86" bestFit="1" customWidth="1"/>
    <col min="10462" max="10702" width="9.140625" style="86"/>
    <col min="10703" max="10703" width="65.7109375" style="86" customWidth="1"/>
    <col min="10704" max="10704" width="19.42578125" style="86" customWidth="1"/>
    <col min="10705" max="10705" width="7.7109375" style="86" customWidth="1"/>
    <col min="10706" max="10706" width="19.28515625" style="86" bestFit="1" customWidth="1"/>
    <col min="10707" max="10712" width="0" style="186" hidden="1" customWidth="1"/>
    <col min="10713" max="10714" width="13.5703125" style="86" bestFit="1" customWidth="1"/>
    <col min="10715" max="10715" width="12.42578125" style="86" bestFit="1" customWidth="1"/>
    <col min="10716" max="10716" width="10.7109375" style="86" bestFit="1" customWidth="1"/>
    <col min="10717" max="10717" width="12.42578125" style="86" bestFit="1" customWidth="1"/>
    <col min="10718" max="10958" width="9.140625" style="86"/>
    <col min="10959" max="10959" width="65.7109375" style="86" customWidth="1"/>
    <col min="10960" max="10960" width="19.42578125" style="86" customWidth="1"/>
    <col min="10961" max="10961" width="7.7109375" style="86" customWidth="1"/>
    <col min="10962" max="10962" width="19.28515625" style="86" bestFit="1" customWidth="1"/>
    <col min="10963" max="10968" width="0" style="186" hidden="1" customWidth="1"/>
    <col min="10969" max="10970" width="13.5703125" style="86" bestFit="1" customWidth="1"/>
    <col min="10971" max="10971" width="12.42578125" style="86" bestFit="1" customWidth="1"/>
    <col min="10972" max="10972" width="10.7109375" style="86" bestFit="1" customWidth="1"/>
    <col min="10973" max="10973" width="12.42578125" style="86" bestFit="1" customWidth="1"/>
    <col min="10974" max="11214" width="9.140625" style="86"/>
    <col min="11215" max="11215" width="65.7109375" style="86" customWidth="1"/>
    <col min="11216" max="11216" width="19.42578125" style="86" customWidth="1"/>
    <col min="11217" max="11217" width="7.7109375" style="86" customWidth="1"/>
    <col min="11218" max="11218" width="19.28515625" style="86" bestFit="1" customWidth="1"/>
    <col min="11219" max="11224" width="0" style="186" hidden="1" customWidth="1"/>
    <col min="11225" max="11226" width="13.5703125" style="86" bestFit="1" customWidth="1"/>
    <col min="11227" max="11227" width="12.42578125" style="86" bestFit="1" customWidth="1"/>
    <col min="11228" max="11228" width="10.7109375" style="86" bestFit="1" customWidth="1"/>
    <col min="11229" max="11229" width="12.42578125" style="86" bestFit="1" customWidth="1"/>
    <col min="11230" max="11470" width="9.140625" style="86"/>
    <col min="11471" max="11471" width="65.7109375" style="86" customWidth="1"/>
    <col min="11472" max="11472" width="19.42578125" style="86" customWidth="1"/>
    <col min="11473" max="11473" width="7.7109375" style="86" customWidth="1"/>
    <col min="11474" max="11474" width="19.28515625" style="86" bestFit="1" customWidth="1"/>
    <col min="11475" max="11480" width="0" style="186" hidden="1" customWidth="1"/>
    <col min="11481" max="11482" width="13.5703125" style="86" bestFit="1" customWidth="1"/>
    <col min="11483" max="11483" width="12.42578125" style="86" bestFit="1" customWidth="1"/>
    <col min="11484" max="11484" width="10.7109375" style="86" bestFit="1" customWidth="1"/>
    <col min="11485" max="11485" width="12.42578125" style="86" bestFit="1" customWidth="1"/>
    <col min="11486" max="11726" width="9.140625" style="86"/>
    <col min="11727" max="11727" width="65.7109375" style="86" customWidth="1"/>
    <col min="11728" max="11728" width="19.42578125" style="86" customWidth="1"/>
    <col min="11729" max="11729" width="7.7109375" style="86" customWidth="1"/>
    <col min="11730" max="11730" width="19.28515625" style="86" bestFit="1" customWidth="1"/>
    <col min="11731" max="11736" width="0" style="186" hidden="1" customWidth="1"/>
    <col min="11737" max="11738" width="13.5703125" style="86" bestFit="1" customWidth="1"/>
    <col min="11739" max="11739" width="12.42578125" style="86" bestFit="1" customWidth="1"/>
    <col min="11740" max="11740" width="10.7109375" style="86" bestFit="1" customWidth="1"/>
    <col min="11741" max="11741" width="12.42578125" style="86" bestFit="1" customWidth="1"/>
    <col min="11742" max="11982" width="9.140625" style="86"/>
    <col min="11983" max="11983" width="65.7109375" style="86" customWidth="1"/>
    <col min="11984" max="11984" width="19.42578125" style="86" customWidth="1"/>
    <col min="11985" max="11985" width="7.7109375" style="86" customWidth="1"/>
    <col min="11986" max="11986" width="19.28515625" style="86" bestFit="1" customWidth="1"/>
    <col min="11987" max="11992" width="0" style="186" hidden="1" customWidth="1"/>
    <col min="11993" max="11994" width="13.5703125" style="86" bestFit="1" customWidth="1"/>
    <col min="11995" max="11995" width="12.42578125" style="86" bestFit="1" customWidth="1"/>
    <col min="11996" max="11996" width="10.7109375" style="86" bestFit="1" customWidth="1"/>
    <col min="11997" max="11997" width="12.42578125" style="86" bestFit="1" customWidth="1"/>
    <col min="11998" max="12238" width="9.140625" style="86"/>
    <col min="12239" max="12239" width="65.7109375" style="86" customWidth="1"/>
    <col min="12240" max="12240" width="19.42578125" style="86" customWidth="1"/>
    <col min="12241" max="12241" width="7.7109375" style="86" customWidth="1"/>
    <col min="12242" max="12242" width="19.28515625" style="86" bestFit="1" customWidth="1"/>
    <col min="12243" max="12248" width="0" style="186" hidden="1" customWidth="1"/>
    <col min="12249" max="12250" width="13.5703125" style="86" bestFit="1" customWidth="1"/>
    <col min="12251" max="12251" width="12.42578125" style="86" bestFit="1" customWidth="1"/>
    <col min="12252" max="12252" width="10.7109375" style="86" bestFit="1" customWidth="1"/>
    <col min="12253" max="12253" width="12.42578125" style="86" bestFit="1" customWidth="1"/>
    <col min="12254" max="12494" width="9.140625" style="86"/>
    <col min="12495" max="12495" width="65.7109375" style="86" customWidth="1"/>
    <col min="12496" max="12496" width="19.42578125" style="86" customWidth="1"/>
    <col min="12497" max="12497" width="7.7109375" style="86" customWidth="1"/>
    <col min="12498" max="12498" width="19.28515625" style="86" bestFit="1" customWidth="1"/>
    <col min="12499" max="12504" width="0" style="186" hidden="1" customWidth="1"/>
    <col min="12505" max="12506" width="13.5703125" style="86" bestFit="1" customWidth="1"/>
    <col min="12507" max="12507" width="12.42578125" style="86" bestFit="1" customWidth="1"/>
    <col min="12508" max="12508" width="10.7109375" style="86" bestFit="1" customWidth="1"/>
    <col min="12509" max="12509" width="12.42578125" style="86" bestFit="1" customWidth="1"/>
    <col min="12510" max="12750" width="9.140625" style="86"/>
    <col min="12751" max="12751" width="65.7109375" style="86" customWidth="1"/>
    <col min="12752" max="12752" width="19.42578125" style="86" customWidth="1"/>
    <col min="12753" max="12753" width="7.7109375" style="86" customWidth="1"/>
    <col min="12754" max="12754" width="19.28515625" style="86" bestFit="1" customWidth="1"/>
    <col min="12755" max="12760" width="0" style="186" hidden="1" customWidth="1"/>
    <col min="12761" max="12762" width="13.5703125" style="86" bestFit="1" customWidth="1"/>
    <col min="12763" max="12763" width="12.42578125" style="86" bestFit="1" customWidth="1"/>
    <col min="12764" max="12764" width="10.7109375" style="86" bestFit="1" customWidth="1"/>
    <col min="12765" max="12765" width="12.42578125" style="86" bestFit="1" customWidth="1"/>
    <col min="12766" max="13006" width="9.140625" style="86"/>
    <col min="13007" max="13007" width="65.7109375" style="86" customWidth="1"/>
    <col min="13008" max="13008" width="19.42578125" style="86" customWidth="1"/>
    <col min="13009" max="13009" width="7.7109375" style="86" customWidth="1"/>
    <col min="13010" max="13010" width="19.28515625" style="86" bestFit="1" customWidth="1"/>
    <col min="13011" max="13016" width="0" style="186" hidden="1" customWidth="1"/>
    <col min="13017" max="13018" width="13.5703125" style="86" bestFit="1" customWidth="1"/>
    <col min="13019" max="13019" width="12.42578125" style="86" bestFit="1" customWidth="1"/>
    <col min="13020" max="13020" width="10.7109375" style="86" bestFit="1" customWidth="1"/>
    <col min="13021" max="13021" width="12.42578125" style="86" bestFit="1" customWidth="1"/>
    <col min="13022" max="13262" width="9.140625" style="86"/>
    <col min="13263" max="13263" width="65.7109375" style="86" customWidth="1"/>
    <col min="13264" max="13264" width="19.42578125" style="86" customWidth="1"/>
    <col min="13265" max="13265" width="7.7109375" style="86" customWidth="1"/>
    <col min="13266" max="13266" width="19.28515625" style="86" bestFit="1" customWidth="1"/>
    <col min="13267" max="13272" width="0" style="186" hidden="1" customWidth="1"/>
    <col min="13273" max="13274" width="13.5703125" style="86" bestFit="1" customWidth="1"/>
    <col min="13275" max="13275" width="12.42578125" style="86" bestFit="1" customWidth="1"/>
    <col min="13276" max="13276" width="10.7109375" style="86" bestFit="1" customWidth="1"/>
    <col min="13277" max="13277" width="12.42578125" style="86" bestFit="1" customWidth="1"/>
    <col min="13278" max="13518" width="9.140625" style="86"/>
    <col min="13519" max="13519" width="65.7109375" style="86" customWidth="1"/>
    <col min="13520" max="13520" width="19.42578125" style="86" customWidth="1"/>
    <col min="13521" max="13521" width="7.7109375" style="86" customWidth="1"/>
    <col min="13522" max="13522" width="19.28515625" style="86" bestFit="1" customWidth="1"/>
    <col min="13523" max="13528" width="0" style="186" hidden="1" customWidth="1"/>
    <col min="13529" max="13530" width="13.5703125" style="86" bestFit="1" customWidth="1"/>
    <col min="13531" max="13531" width="12.42578125" style="86" bestFit="1" customWidth="1"/>
    <col min="13532" max="13532" width="10.7109375" style="86" bestFit="1" customWidth="1"/>
    <col min="13533" max="13533" width="12.42578125" style="86" bestFit="1" customWidth="1"/>
    <col min="13534" max="13774" width="9.140625" style="86"/>
    <col min="13775" max="13775" width="65.7109375" style="86" customWidth="1"/>
    <col min="13776" max="13776" width="19.42578125" style="86" customWidth="1"/>
    <col min="13777" max="13777" width="7.7109375" style="86" customWidth="1"/>
    <col min="13778" max="13778" width="19.28515625" style="86" bestFit="1" customWidth="1"/>
    <col min="13779" max="13784" width="0" style="186" hidden="1" customWidth="1"/>
    <col min="13785" max="13786" width="13.5703125" style="86" bestFit="1" customWidth="1"/>
    <col min="13787" max="13787" width="12.42578125" style="86" bestFit="1" customWidth="1"/>
    <col min="13788" max="13788" width="10.7109375" style="86" bestFit="1" customWidth="1"/>
    <col min="13789" max="13789" width="12.42578125" style="86" bestFit="1" customWidth="1"/>
    <col min="13790" max="14030" width="9.140625" style="86"/>
    <col min="14031" max="14031" width="65.7109375" style="86" customWidth="1"/>
    <col min="14032" max="14032" width="19.42578125" style="86" customWidth="1"/>
    <col min="14033" max="14033" width="7.7109375" style="86" customWidth="1"/>
    <col min="14034" max="14034" width="19.28515625" style="86" bestFit="1" customWidth="1"/>
    <col min="14035" max="14040" width="0" style="186" hidden="1" customWidth="1"/>
    <col min="14041" max="14042" width="13.5703125" style="86" bestFit="1" customWidth="1"/>
    <col min="14043" max="14043" width="12.42578125" style="86" bestFit="1" customWidth="1"/>
    <col min="14044" max="14044" width="10.7109375" style="86" bestFit="1" customWidth="1"/>
    <col min="14045" max="14045" width="12.42578125" style="86" bestFit="1" customWidth="1"/>
    <col min="14046" max="14286" width="9.140625" style="86"/>
    <col min="14287" max="14287" width="65.7109375" style="86" customWidth="1"/>
    <col min="14288" max="14288" width="19.42578125" style="86" customWidth="1"/>
    <col min="14289" max="14289" width="7.7109375" style="86" customWidth="1"/>
    <col min="14290" max="14290" width="19.28515625" style="86" bestFit="1" customWidth="1"/>
    <col min="14291" max="14296" width="0" style="186" hidden="1" customWidth="1"/>
    <col min="14297" max="14298" width="13.5703125" style="86" bestFit="1" customWidth="1"/>
    <col min="14299" max="14299" width="12.42578125" style="86" bestFit="1" customWidth="1"/>
    <col min="14300" max="14300" width="10.7109375" style="86" bestFit="1" customWidth="1"/>
    <col min="14301" max="14301" width="12.42578125" style="86" bestFit="1" customWidth="1"/>
    <col min="14302" max="14542" width="9.140625" style="86"/>
    <col min="14543" max="14543" width="65.7109375" style="86" customWidth="1"/>
    <col min="14544" max="14544" width="19.42578125" style="86" customWidth="1"/>
    <col min="14545" max="14545" width="7.7109375" style="86" customWidth="1"/>
    <col min="14546" max="14546" width="19.28515625" style="86" bestFit="1" customWidth="1"/>
    <col min="14547" max="14552" width="0" style="186" hidden="1" customWidth="1"/>
    <col min="14553" max="14554" width="13.5703125" style="86" bestFit="1" customWidth="1"/>
    <col min="14555" max="14555" width="12.42578125" style="86" bestFit="1" customWidth="1"/>
    <col min="14556" max="14556" width="10.7109375" style="86" bestFit="1" customWidth="1"/>
    <col min="14557" max="14557" width="12.42578125" style="86" bestFit="1" customWidth="1"/>
    <col min="14558" max="14798" width="9.140625" style="86"/>
    <col min="14799" max="14799" width="65.7109375" style="86" customWidth="1"/>
    <col min="14800" max="14800" width="19.42578125" style="86" customWidth="1"/>
    <col min="14801" max="14801" width="7.7109375" style="86" customWidth="1"/>
    <col min="14802" max="14802" width="19.28515625" style="86" bestFit="1" customWidth="1"/>
    <col min="14803" max="14808" width="0" style="186" hidden="1" customWidth="1"/>
    <col min="14809" max="14810" width="13.5703125" style="86" bestFit="1" customWidth="1"/>
    <col min="14811" max="14811" width="12.42578125" style="86" bestFit="1" customWidth="1"/>
    <col min="14812" max="14812" width="10.7109375" style="86" bestFit="1" customWidth="1"/>
    <col min="14813" max="14813" width="12.42578125" style="86" bestFit="1" customWidth="1"/>
    <col min="14814" max="15054" width="9.140625" style="86"/>
    <col min="15055" max="15055" width="65.7109375" style="86" customWidth="1"/>
    <col min="15056" max="15056" width="19.42578125" style="86" customWidth="1"/>
    <col min="15057" max="15057" width="7.7109375" style="86" customWidth="1"/>
    <col min="15058" max="15058" width="19.28515625" style="86" bestFit="1" customWidth="1"/>
    <col min="15059" max="15064" width="0" style="186" hidden="1" customWidth="1"/>
    <col min="15065" max="15066" width="13.5703125" style="86" bestFit="1" customWidth="1"/>
    <col min="15067" max="15067" width="12.42578125" style="86" bestFit="1" customWidth="1"/>
    <col min="15068" max="15068" width="10.7109375" style="86" bestFit="1" customWidth="1"/>
    <col min="15069" max="15069" width="12.42578125" style="86" bestFit="1" customWidth="1"/>
    <col min="15070" max="15310" width="9.140625" style="86"/>
    <col min="15311" max="15311" width="65.7109375" style="86" customWidth="1"/>
    <col min="15312" max="15312" width="19.42578125" style="86" customWidth="1"/>
    <col min="15313" max="15313" width="7.7109375" style="86" customWidth="1"/>
    <col min="15314" max="15314" width="19.28515625" style="86" bestFit="1" customWidth="1"/>
    <col min="15315" max="15320" width="0" style="186" hidden="1" customWidth="1"/>
    <col min="15321" max="15322" width="13.5703125" style="86" bestFit="1" customWidth="1"/>
    <col min="15323" max="15323" width="12.42578125" style="86" bestFit="1" customWidth="1"/>
    <col min="15324" max="15324" width="10.7109375" style="86" bestFit="1" customWidth="1"/>
    <col min="15325" max="15325" width="12.42578125" style="86" bestFit="1" customWidth="1"/>
    <col min="15326" max="15566" width="9.140625" style="86"/>
    <col min="15567" max="15567" width="65.7109375" style="86" customWidth="1"/>
    <col min="15568" max="15568" width="19.42578125" style="86" customWidth="1"/>
    <col min="15569" max="15569" width="7.7109375" style="86" customWidth="1"/>
    <col min="15570" max="15570" width="19.28515625" style="86" bestFit="1" customWidth="1"/>
    <col min="15571" max="15576" width="0" style="186" hidden="1" customWidth="1"/>
    <col min="15577" max="15578" width="13.5703125" style="86" bestFit="1" customWidth="1"/>
    <col min="15579" max="15579" width="12.42578125" style="86" bestFit="1" customWidth="1"/>
    <col min="15580" max="15580" width="10.7109375" style="86" bestFit="1" customWidth="1"/>
    <col min="15581" max="15581" width="12.42578125" style="86" bestFit="1" customWidth="1"/>
    <col min="15582" max="15822" width="9.140625" style="86"/>
    <col min="15823" max="15823" width="65.7109375" style="86" customWidth="1"/>
    <col min="15824" max="15824" width="19.42578125" style="86" customWidth="1"/>
    <col min="15825" max="15825" width="7.7109375" style="86" customWidth="1"/>
    <col min="15826" max="15826" width="19.28515625" style="86" bestFit="1" customWidth="1"/>
    <col min="15827" max="15832" width="0" style="186" hidden="1" customWidth="1"/>
    <col min="15833" max="15834" width="13.5703125" style="86" bestFit="1" customWidth="1"/>
    <col min="15835" max="15835" width="12.42578125" style="86" bestFit="1" customWidth="1"/>
    <col min="15836" max="15836" width="10.7109375" style="86" bestFit="1" customWidth="1"/>
    <col min="15837" max="15837" width="12.42578125" style="86" bestFit="1" customWidth="1"/>
    <col min="15838" max="16078" width="9.140625" style="86"/>
    <col min="16079" max="16079" width="65.7109375" style="86" customWidth="1"/>
    <col min="16080" max="16080" width="19.42578125" style="86" customWidth="1"/>
    <col min="16081" max="16081" width="7.7109375" style="86" customWidth="1"/>
    <col min="16082" max="16082" width="19.28515625" style="86" bestFit="1" customWidth="1"/>
    <col min="16083" max="16088" width="0" style="186" hidden="1" customWidth="1"/>
    <col min="16089" max="16090" width="13.5703125" style="86" bestFit="1" customWidth="1"/>
    <col min="16091" max="16091" width="12.42578125" style="86" bestFit="1" customWidth="1"/>
    <col min="16092" max="16092" width="10.7109375" style="86" bestFit="1" customWidth="1"/>
    <col min="16093" max="16093" width="12.42578125" style="86" bestFit="1" customWidth="1"/>
    <col min="16094" max="16384" width="9.140625" style="86"/>
  </cols>
  <sheetData>
    <row r="2" spans="1:16333" ht="18.75" x14ac:dyDescent="0.25">
      <c r="B2" s="182"/>
      <c r="E2" s="185" t="s">
        <v>6</v>
      </c>
      <c r="F2" s="185"/>
    </row>
    <row r="3" spans="1:16333" ht="18.75" x14ac:dyDescent="0.25">
      <c r="B3" s="182"/>
      <c r="E3" s="185" t="s">
        <v>414</v>
      </c>
      <c r="F3" s="185"/>
    </row>
    <row r="4" spans="1:16333" ht="18.75" x14ac:dyDescent="0.25">
      <c r="B4" s="182"/>
      <c r="E4" s="185" t="s">
        <v>1</v>
      </c>
      <c r="F4" s="185"/>
    </row>
    <row r="5" spans="1:16333" ht="18.75" x14ac:dyDescent="0.25">
      <c r="B5" s="182"/>
      <c r="E5" s="185" t="s">
        <v>58</v>
      </c>
      <c r="F5" s="185"/>
    </row>
    <row r="6" spans="1:16333" ht="18.75" x14ac:dyDescent="0.25">
      <c r="B6" s="182"/>
      <c r="E6" s="185" t="s">
        <v>2</v>
      </c>
      <c r="F6" s="185"/>
    </row>
    <row r="7" spans="1:16333" ht="18.75" x14ac:dyDescent="0.25">
      <c r="B7" s="182"/>
      <c r="D7" s="481"/>
      <c r="E7" s="481" t="s">
        <v>978</v>
      </c>
      <c r="F7" s="185"/>
    </row>
    <row r="8" spans="1:16333" ht="18.75" x14ac:dyDescent="0.25">
      <c r="B8" s="182"/>
      <c r="D8" s="481"/>
      <c r="E8" s="481" t="s">
        <v>979</v>
      </c>
      <c r="F8" s="185"/>
    </row>
    <row r="11" spans="1:16333" ht="103.5" customHeight="1" x14ac:dyDescent="0.25">
      <c r="A11" s="486" t="s">
        <v>918</v>
      </c>
      <c r="B11" s="486"/>
      <c r="C11" s="486"/>
      <c r="D11" s="487"/>
      <c r="E11" s="487"/>
      <c r="F11" s="487"/>
    </row>
    <row r="12" spans="1:16333" ht="18" x14ac:dyDescent="0.25">
      <c r="A12" s="187"/>
    </row>
    <row r="13" spans="1:16333" x14ac:dyDescent="0.25">
      <c r="F13" s="188" t="s">
        <v>3</v>
      </c>
    </row>
    <row r="14" spans="1:16333" ht="55.5" customHeight="1" x14ac:dyDescent="0.25">
      <c r="A14" s="91" t="s">
        <v>4</v>
      </c>
      <c r="B14" s="137" t="s">
        <v>64</v>
      </c>
      <c r="C14" s="137" t="s">
        <v>65</v>
      </c>
      <c r="D14" s="189" t="s">
        <v>5</v>
      </c>
      <c r="E14" s="189" t="s">
        <v>59</v>
      </c>
      <c r="F14" s="189" t="s">
        <v>905</v>
      </c>
    </row>
    <row r="15" spans="1:16333" s="191" customFormat="1" ht="15.75" x14ac:dyDescent="0.25">
      <c r="A15" s="97" t="s">
        <v>183</v>
      </c>
      <c r="B15" s="138"/>
      <c r="C15" s="138"/>
      <c r="D15" s="190">
        <f>D16+D34+D55+D63+D75+D84+D107+D113+D127+D133+D141+D145+D71+D121</f>
        <v>2680583864.4700003</v>
      </c>
      <c r="E15" s="190">
        <f>E16+E34+E55+E63+E75+E84+E107+E113+E127+E133+E141+E145+E71+E121</f>
        <v>2444839814.1400003</v>
      </c>
      <c r="F15" s="190">
        <f>F16+F34+F55+F63+F75+F84+F107+F113+F127+F133+F141+F145+F71+F121</f>
        <v>2493406167.6199999</v>
      </c>
      <c r="G15" s="41"/>
      <c r="H15" s="40"/>
      <c r="I15" s="40"/>
      <c r="J15" s="40"/>
      <c r="K15" s="40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  <c r="IX15" s="103"/>
      <c r="IY15" s="103"/>
      <c r="IZ15" s="103"/>
      <c r="JA15" s="103"/>
      <c r="JB15" s="103"/>
      <c r="JC15" s="103"/>
      <c r="JD15" s="103"/>
      <c r="JE15" s="103"/>
      <c r="JF15" s="103"/>
      <c r="JG15" s="103"/>
      <c r="JH15" s="103"/>
      <c r="JI15" s="103"/>
      <c r="JJ15" s="103"/>
      <c r="JK15" s="103"/>
      <c r="JL15" s="103"/>
      <c r="JM15" s="103"/>
      <c r="JN15" s="103"/>
      <c r="JO15" s="103"/>
      <c r="JP15" s="103"/>
      <c r="JQ15" s="103"/>
      <c r="JR15" s="103"/>
      <c r="JS15" s="103"/>
      <c r="JT15" s="103"/>
      <c r="JU15" s="103"/>
      <c r="JV15" s="103"/>
      <c r="JW15" s="103"/>
      <c r="JX15" s="103"/>
      <c r="JY15" s="103"/>
      <c r="JZ15" s="103"/>
      <c r="KA15" s="103"/>
      <c r="KB15" s="103"/>
      <c r="KC15" s="103"/>
      <c r="KD15" s="103"/>
      <c r="KE15" s="103"/>
      <c r="KF15" s="103"/>
      <c r="KG15" s="103"/>
      <c r="KH15" s="103"/>
      <c r="KI15" s="103"/>
      <c r="KJ15" s="103"/>
      <c r="KK15" s="103"/>
      <c r="KL15" s="103"/>
      <c r="KM15" s="103"/>
      <c r="KN15" s="103"/>
      <c r="KO15" s="103"/>
      <c r="KP15" s="103"/>
      <c r="KQ15" s="103"/>
      <c r="KR15" s="103"/>
      <c r="KS15" s="103"/>
      <c r="KT15" s="103"/>
      <c r="KU15" s="103"/>
      <c r="KV15" s="103"/>
      <c r="KW15" s="103"/>
      <c r="KX15" s="103"/>
      <c r="KY15" s="103"/>
      <c r="KZ15" s="103"/>
      <c r="LA15" s="103"/>
      <c r="LB15" s="103"/>
      <c r="LC15" s="103"/>
      <c r="LD15" s="103"/>
      <c r="LE15" s="103"/>
      <c r="LF15" s="103"/>
      <c r="LG15" s="103"/>
      <c r="LH15" s="103"/>
      <c r="LI15" s="103"/>
      <c r="LJ15" s="103"/>
      <c r="LK15" s="103"/>
      <c r="LL15" s="103"/>
      <c r="LM15" s="103"/>
      <c r="LN15" s="103"/>
      <c r="LO15" s="103"/>
      <c r="LP15" s="103"/>
      <c r="LQ15" s="103"/>
      <c r="LR15" s="103"/>
      <c r="LS15" s="103"/>
      <c r="LT15" s="103"/>
      <c r="LU15" s="103"/>
      <c r="LV15" s="103"/>
      <c r="LW15" s="103"/>
      <c r="LX15" s="103"/>
      <c r="LY15" s="103"/>
      <c r="LZ15" s="103"/>
      <c r="MA15" s="103"/>
      <c r="MB15" s="103"/>
      <c r="MC15" s="103"/>
      <c r="MD15" s="103"/>
      <c r="ME15" s="103"/>
      <c r="MF15" s="103"/>
      <c r="MG15" s="103"/>
      <c r="MH15" s="103"/>
      <c r="MI15" s="103"/>
      <c r="MJ15" s="103"/>
      <c r="MK15" s="103"/>
      <c r="ML15" s="103"/>
      <c r="MM15" s="103"/>
      <c r="MN15" s="103"/>
      <c r="MO15" s="103"/>
      <c r="MP15" s="103"/>
      <c r="MQ15" s="103"/>
      <c r="MR15" s="103"/>
      <c r="MS15" s="103"/>
      <c r="MT15" s="103"/>
      <c r="MU15" s="103"/>
      <c r="MV15" s="103"/>
      <c r="MW15" s="103"/>
      <c r="MX15" s="103"/>
      <c r="MY15" s="103"/>
      <c r="MZ15" s="103"/>
      <c r="NA15" s="103"/>
      <c r="NB15" s="103"/>
      <c r="NC15" s="103"/>
      <c r="ND15" s="103"/>
      <c r="NE15" s="103"/>
      <c r="NF15" s="103"/>
      <c r="NG15" s="103"/>
      <c r="NH15" s="103"/>
      <c r="NI15" s="103"/>
      <c r="NJ15" s="103"/>
      <c r="NK15" s="103"/>
      <c r="NL15" s="103"/>
      <c r="NM15" s="103"/>
      <c r="NN15" s="103"/>
      <c r="NO15" s="103"/>
      <c r="NP15" s="103"/>
      <c r="NQ15" s="103"/>
      <c r="NR15" s="103"/>
      <c r="NS15" s="103"/>
      <c r="NT15" s="103"/>
      <c r="NU15" s="103"/>
      <c r="NV15" s="103"/>
      <c r="NW15" s="103"/>
      <c r="NX15" s="103"/>
      <c r="NY15" s="103"/>
      <c r="NZ15" s="103"/>
      <c r="OA15" s="103"/>
      <c r="OB15" s="103"/>
      <c r="OC15" s="103"/>
      <c r="OD15" s="103"/>
      <c r="OE15" s="103"/>
      <c r="OF15" s="103"/>
      <c r="OG15" s="103"/>
      <c r="OH15" s="103"/>
      <c r="OI15" s="103"/>
      <c r="OJ15" s="103"/>
      <c r="OK15" s="103"/>
      <c r="OL15" s="103"/>
      <c r="OM15" s="103"/>
      <c r="ON15" s="103"/>
      <c r="OO15" s="103"/>
      <c r="OP15" s="103"/>
      <c r="OQ15" s="103"/>
      <c r="OR15" s="103"/>
      <c r="OS15" s="103"/>
      <c r="OT15" s="103"/>
      <c r="OU15" s="103"/>
      <c r="OV15" s="103"/>
      <c r="OW15" s="103"/>
      <c r="OX15" s="103"/>
      <c r="OY15" s="103"/>
      <c r="OZ15" s="103"/>
      <c r="PA15" s="103"/>
      <c r="PB15" s="103"/>
      <c r="PC15" s="103"/>
      <c r="PD15" s="103"/>
      <c r="PE15" s="103"/>
      <c r="PF15" s="103"/>
      <c r="PG15" s="103"/>
      <c r="PH15" s="103"/>
      <c r="PI15" s="103"/>
      <c r="PJ15" s="103"/>
      <c r="PK15" s="103"/>
      <c r="PL15" s="103"/>
      <c r="PM15" s="103"/>
      <c r="PN15" s="103"/>
      <c r="PO15" s="103"/>
      <c r="PP15" s="103"/>
      <c r="PQ15" s="103"/>
      <c r="PR15" s="103"/>
      <c r="PS15" s="103"/>
      <c r="PT15" s="103"/>
      <c r="PU15" s="103"/>
      <c r="PV15" s="103"/>
      <c r="PW15" s="103"/>
      <c r="PX15" s="103"/>
      <c r="PY15" s="103"/>
      <c r="PZ15" s="103"/>
      <c r="QA15" s="103"/>
      <c r="QB15" s="103"/>
      <c r="QC15" s="103"/>
      <c r="QD15" s="103"/>
      <c r="QE15" s="103"/>
      <c r="QF15" s="103"/>
      <c r="QG15" s="103"/>
      <c r="QH15" s="103"/>
      <c r="QI15" s="103"/>
      <c r="QJ15" s="103"/>
      <c r="QK15" s="103"/>
      <c r="QL15" s="103"/>
      <c r="QM15" s="103"/>
      <c r="QN15" s="103"/>
      <c r="QO15" s="103"/>
      <c r="QP15" s="103"/>
      <c r="QQ15" s="103"/>
      <c r="QR15" s="103"/>
      <c r="QS15" s="103"/>
      <c r="QT15" s="103"/>
      <c r="QU15" s="103"/>
      <c r="QV15" s="103"/>
      <c r="QW15" s="103"/>
      <c r="QX15" s="103"/>
      <c r="RE15" s="103"/>
      <c r="RF15" s="103"/>
      <c r="RG15" s="103"/>
      <c r="RH15" s="103"/>
      <c r="RI15" s="103"/>
      <c r="RJ15" s="103"/>
      <c r="RK15" s="103"/>
      <c r="RL15" s="103"/>
      <c r="RM15" s="103"/>
      <c r="RN15" s="103"/>
      <c r="RO15" s="103"/>
      <c r="RP15" s="103"/>
      <c r="RQ15" s="103"/>
      <c r="RR15" s="103"/>
      <c r="RS15" s="103"/>
      <c r="RT15" s="103"/>
      <c r="RU15" s="103"/>
      <c r="RV15" s="103"/>
      <c r="RW15" s="103"/>
      <c r="RX15" s="103"/>
      <c r="RY15" s="103"/>
      <c r="RZ15" s="103"/>
      <c r="SA15" s="103"/>
      <c r="SB15" s="103"/>
      <c r="SC15" s="103"/>
      <c r="SD15" s="103"/>
      <c r="SE15" s="103"/>
      <c r="SF15" s="103"/>
      <c r="SG15" s="103"/>
      <c r="SH15" s="103"/>
      <c r="SI15" s="103"/>
      <c r="SJ15" s="103"/>
      <c r="SK15" s="103"/>
      <c r="SL15" s="103"/>
      <c r="SM15" s="103"/>
      <c r="SN15" s="103"/>
      <c r="SO15" s="103"/>
      <c r="SP15" s="103"/>
      <c r="SQ15" s="103"/>
      <c r="SR15" s="103"/>
      <c r="SS15" s="103"/>
      <c r="ST15" s="103"/>
      <c r="SU15" s="103"/>
      <c r="SV15" s="103"/>
      <c r="SW15" s="103"/>
      <c r="SX15" s="103"/>
      <c r="SY15" s="103"/>
      <c r="SZ15" s="103"/>
      <c r="TA15" s="103"/>
      <c r="TB15" s="103"/>
      <c r="TC15" s="103"/>
      <c r="TD15" s="103"/>
      <c r="TE15" s="103"/>
      <c r="TF15" s="103"/>
      <c r="TG15" s="103"/>
      <c r="TH15" s="103"/>
      <c r="TI15" s="103"/>
      <c r="TJ15" s="103"/>
      <c r="TK15" s="103"/>
      <c r="TL15" s="103"/>
      <c r="TM15" s="103"/>
      <c r="TN15" s="103"/>
      <c r="TO15" s="103"/>
      <c r="TP15" s="103"/>
      <c r="TQ15" s="103"/>
      <c r="TR15" s="103"/>
      <c r="TS15" s="103"/>
      <c r="TT15" s="103"/>
      <c r="TU15" s="103"/>
      <c r="TV15" s="103"/>
      <c r="TW15" s="103"/>
      <c r="TX15" s="103"/>
      <c r="TY15" s="103"/>
      <c r="TZ15" s="103"/>
      <c r="UA15" s="103"/>
      <c r="UB15" s="103"/>
      <c r="UC15" s="103"/>
      <c r="UD15" s="103"/>
      <c r="UE15" s="103"/>
      <c r="UF15" s="103"/>
      <c r="UG15" s="103"/>
      <c r="UH15" s="103"/>
      <c r="UI15" s="103"/>
      <c r="UJ15" s="103"/>
      <c r="UK15" s="103"/>
      <c r="UL15" s="103"/>
      <c r="UM15" s="103"/>
      <c r="UN15" s="103"/>
      <c r="UO15" s="103"/>
      <c r="UP15" s="103"/>
      <c r="UQ15" s="103"/>
      <c r="UR15" s="103"/>
      <c r="US15" s="103"/>
      <c r="UT15" s="103"/>
      <c r="UU15" s="103"/>
      <c r="UV15" s="103"/>
      <c r="UW15" s="103"/>
      <c r="UX15" s="103"/>
      <c r="UY15" s="103"/>
      <c r="UZ15" s="103"/>
      <c r="VA15" s="103"/>
      <c r="VB15" s="103"/>
      <c r="VC15" s="103"/>
      <c r="VD15" s="103"/>
      <c r="VE15" s="103"/>
      <c r="VF15" s="103"/>
      <c r="VG15" s="103"/>
      <c r="VH15" s="103"/>
      <c r="VI15" s="103"/>
      <c r="VJ15" s="103"/>
      <c r="VK15" s="103"/>
      <c r="VL15" s="103"/>
      <c r="VM15" s="103"/>
      <c r="VN15" s="103"/>
      <c r="VO15" s="103"/>
      <c r="VP15" s="103"/>
      <c r="VQ15" s="103"/>
      <c r="VR15" s="103"/>
      <c r="VS15" s="103"/>
      <c r="VT15" s="103"/>
      <c r="VU15" s="103"/>
      <c r="VV15" s="103"/>
      <c r="VW15" s="103"/>
      <c r="VX15" s="103"/>
      <c r="VY15" s="103"/>
      <c r="VZ15" s="103"/>
      <c r="WA15" s="103"/>
      <c r="WB15" s="103"/>
      <c r="WC15" s="103"/>
      <c r="WD15" s="103"/>
      <c r="WE15" s="103"/>
      <c r="WF15" s="103"/>
      <c r="WG15" s="103"/>
      <c r="WH15" s="103"/>
      <c r="WI15" s="103"/>
      <c r="WJ15" s="103"/>
      <c r="WK15" s="103"/>
      <c r="WL15" s="103"/>
      <c r="WM15" s="103"/>
      <c r="WN15" s="103"/>
      <c r="WO15" s="103"/>
      <c r="WP15" s="103"/>
      <c r="WQ15" s="103"/>
      <c r="WR15" s="103"/>
      <c r="WS15" s="103"/>
      <c r="WT15" s="103"/>
      <c r="WU15" s="103"/>
      <c r="WV15" s="103"/>
      <c r="WW15" s="103"/>
      <c r="WX15" s="103"/>
      <c r="WY15" s="103"/>
      <c r="WZ15" s="103"/>
      <c r="XA15" s="103"/>
      <c r="XB15" s="103"/>
      <c r="XC15" s="103"/>
      <c r="XD15" s="103"/>
      <c r="XE15" s="103"/>
      <c r="XF15" s="103"/>
      <c r="XG15" s="103"/>
      <c r="XH15" s="103"/>
      <c r="XI15" s="103"/>
      <c r="XJ15" s="103"/>
      <c r="XK15" s="103"/>
      <c r="XL15" s="103"/>
      <c r="XM15" s="103"/>
      <c r="XN15" s="103"/>
      <c r="XO15" s="103"/>
      <c r="XP15" s="103"/>
      <c r="XQ15" s="103"/>
      <c r="XR15" s="103"/>
      <c r="XS15" s="103"/>
      <c r="XT15" s="103"/>
      <c r="XU15" s="103"/>
      <c r="XV15" s="103"/>
      <c r="XW15" s="103"/>
      <c r="XX15" s="103"/>
      <c r="XY15" s="103"/>
      <c r="XZ15" s="103"/>
      <c r="YA15" s="103"/>
      <c r="YB15" s="103"/>
      <c r="YC15" s="103"/>
      <c r="YD15" s="103"/>
      <c r="YE15" s="103"/>
      <c r="YF15" s="103"/>
      <c r="YG15" s="103"/>
      <c r="YH15" s="103"/>
      <c r="YI15" s="103"/>
      <c r="YJ15" s="103"/>
      <c r="YK15" s="103"/>
      <c r="YL15" s="103"/>
      <c r="YM15" s="103"/>
      <c r="YN15" s="103"/>
      <c r="YO15" s="103"/>
      <c r="YP15" s="103"/>
      <c r="YQ15" s="103"/>
      <c r="YR15" s="103"/>
      <c r="YS15" s="103"/>
      <c r="YT15" s="103"/>
      <c r="YU15" s="103"/>
      <c r="YV15" s="103"/>
      <c r="YW15" s="103"/>
      <c r="YX15" s="103"/>
      <c r="YY15" s="103"/>
      <c r="YZ15" s="103"/>
      <c r="ZA15" s="103"/>
      <c r="ZB15" s="103"/>
      <c r="ZC15" s="103"/>
      <c r="ZD15" s="103"/>
      <c r="ZE15" s="103"/>
      <c r="ZF15" s="103"/>
      <c r="ZG15" s="103"/>
      <c r="ZH15" s="103"/>
      <c r="ZI15" s="103"/>
      <c r="ZJ15" s="103"/>
      <c r="ZK15" s="103"/>
      <c r="ZL15" s="103"/>
      <c r="ZM15" s="103"/>
      <c r="ZN15" s="103"/>
      <c r="ZO15" s="103"/>
      <c r="ZP15" s="103"/>
      <c r="ZQ15" s="103"/>
      <c r="ZR15" s="103"/>
      <c r="ZS15" s="103"/>
      <c r="ZT15" s="103"/>
      <c r="ZU15" s="103"/>
      <c r="ZV15" s="103"/>
      <c r="ZW15" s="103"/>
      <c r="ZX15" s="103"/>
      <c r="ZY15" s="103"/>
      <c r="ZZ15" s="103"/>
      <c r="AAA15" s="103"/>
      <c r="AAB15" s="103"/>
      <c r="AAC15" s="103"/>
      <c r="AAD15" s="103"/>
      <c r="AAE15" s="103"/>
      <c r="AAF15" s="103"/>
      <c r="AAG15" s="103"/>
      <c r="AAH15" s="103"/>
      <c r="AAI15" s="103"/>
      <c r="AAJ15" s="103"/>
      <c r="AAK15" s="103"/>
      <c r="AAL15" s="103"/>
      <c r="AAM15" s="103"/>
      <c r="AAN15" s="103"/>
      <c r="AAO15" s="103"/>
      <c r="AAP15" s="103"/>
      <c r="AAQ15" s="103"/>
      <c r="AAR15" s="103"/>
      <c r="AAS15" s="103"/>
      <c r="AAT15" s="103"/>
      <c r="ABA15" s="103"/>
      <c r="ABB15" s="103"/>
      <c r="ABC15" s="103"/>
      <c r="ABD15" s="103"/>
      <c r="ABE15" s="103"/>
      <c r="ABF15" s="103"/>
      <c r="ABG15" s="103"/>
      <c r="ABH15" s="103"/>
      <c r="ABI15" s="103"/>
      <c r="ABJ15" s="103"/>
      <c r="ABK15" s="103"/>
      <c r="ABL15" s="103"/>
      <c r="ABM15" s="103"/>
      <c r="ABN15" s="103"/>
      <c r="ABO15" s="103"/>
      <c r="ABP15" s="103"/>
      <c r="ABQ15" s="103"/>
      <c r="ABR15" s="103"/>
      <c r="ABS15" s="103"/>
      <c r="ABT15" s="103"/>
      <c r="ABU15" s="103"/>
      <c r="ABV15" s="103"/>
      <c r="ABW15" s="103"/>
      <c r="ABX15" s="103"/>
      <c r="ABY15" s="103"/>
      <c r="ABZ15" s="103"/>
      <c r="ACA15" s="103"/>
      <c r="ACB15" s="103"/>
      <c r="ACC15" s="103"/>
      <c r="ACD15" s="103"/>
      <c r="ACE15" s="103"/>
      <c r="ACF15" s="103"/>
      <c r="ACG15" s="103"/>
      <c r="ACH15" s="103"/>
      <c r="ACI15" s="103"/>
      <c r="ACJ15" s="103"/>
      <c r="ACK15" s="103"/>
      <c r="ACL15" s="103"/>
      <c r="ACM15" s="103"/>
      <c r="ACN15" s="103"/>
      <c r="ACO15" s="103"/>
      <c r="ACP15" s="103"/>
      <c r="ACQ15" s="103"/>
      <c r="ACR15" s="103"/>
      <c r="ACS15" s="103"/>
      <c r="ACT15" s="103"/>
      <c r="ACU15" s="103"/>
      <c r="ACV15" s="103"/>
      <c r="ACW15" s="103"/>
      <c r="ACX15" s="103"/>
      <c r="ACY15" s="103"/>
      <c r="ACZ15" s="103"/>
      <c r="ADA15" s="103"/>
      <c r="ADB15" s="103"/>
      <c r="ADC15" s="103"/>
      <c r="ADD15" s="103"/>
      <c r="ADE15" s="103"/>
      <c r="ADF15" s="103"/>
      <c r="ADG15" s="103"/>
      <c r="ADH15" s="103"/>
      <c r="ADI15" s="103"/>
      <c r="ADJ15" s="103"/>
      <c r="ADK15" s="103"/>
      <c r="ADL15" s="103"/>
      <c r="ADM15" s="103"/>
      <c r="ADN15" s="103"/>
      <c r="ADO15" s="103"/>
      <c r="ADP15" s="103"/>
      <c r="ADQ15" s="103"/>
      <c r="ADR15" s="103"/>
      <c r="ADS15" s="103"/>
      <c r="ADT15" s="103"/>
      <c r="ADU15" s="103"/>
      <c r="ADV15" s="103"/>
      <c r="ADW15" s="103"/>
      <c r="ADX15" s="103"/>
      <c r="ADY15" s="103"/>
      <c r="ADZ15" s="103"/>
      <c r="AEA15" s="103"/>
      <c r="AEB15" s="103"/>
      <c r="AEC15" s="103"/>
      <c r="AED15" s="103"/>
      <c r="AEE15" s="103"/>
      <c r="AEF15" s="103"/>
      <c r="AEG15" s="103"/>
      <c r="AEH15" s="103"/>
      <c r="AEI15" s="103"/>
      <c r="AEJ15" s="103"/>
      <c r="AEK15" s="103"/>
      <c r="AEL15" s="103"/>
      <c r="AEM15" s="103"/>
      <c r="AEN15" s="103"/>
      <c r="AEO15" s="103"/>
      <c r="AEP15" s="103"/>
      <c r="AEQ15" s="103"/>
      <c r="AER15" s="103"/>
      <c r="AES15" s="103"/>
      <c r="AET15" s="103"/>
      <c r="AEU15" s="103"/>
      <c r="AEV15" s="103"/>
      <c r="AEW15" s="103"/>
      <c r="AEX15" s="103"/>
      <c r="AEY15" s="103"/>
      <c r="AEZ15" s="103"/>
      <c r="AFA15" s="103"/>
      <c r="AFB15" s="103"/>
      <c r="AFC15" s="103"/>
      <c r="AFD15" s="103"/>
      <c r="AFE15" s="103"/>
      <c r="AFF15" s="103"/>
      <c r="AFG15" s="103"/>
      <c r="AFH15" s="103"/>
      <c r="AFI15" s="103"/>
      <c r="AFJ15" s="103"/>
      <c r="AFK15" s="103"/>
      <c r="AFL15" s="103"/>
      <c r="AFM15" s="103"/>
      <c r="AFN15" s="103"/>
      <c r="AFO15" s="103"/>
      <c r="AFP15" s="103"/>
      <c r="AFQ15" s="103"/>
      <c r="AFR15" s="103"/>
      <c r="AFS15" s="103"/>
      <c r="AFT15" s="103"/>
      <c r="AFU15" s="103"/>
      <c r="AFV15" s="103"/>
      <c r="AFW15" s="103"/>
      <c r="AFX15" s="103"/>
      <c r="AFY15" s="103"/>
      <c r="AFZ15" s="103"/>
      <c r="AGA15" s="103"/>
      <c r="AGB15" s="103"/>
      <c r="AGC15" s="103"/>
      <c r="AGD15" s="103"/>
      <c r="AGE15" s="103"/>
      <c r="AGF15" s="103"/>
      <c r="AGG15" s="103"/>
      <c r="AGH15" s="103"/>
      <c r="AGI15" s="103"/>
      <c r="AGJ15" s="103"/>
      <c r="AGK15" s="103"/>
      <c r="AGL15" s="103"/>
      <c r="AGM15" s="103"/>
      <c r="AGN15" s="103"/>
      <c r="AGO15" s="103"/>
      <c r="AGP15" s="103"/>
      <c r="AGQ15" s="103"/>
      <c r="AGR15" s="103"/>
      <c r="AGS15" s="103"/>
      <c r="AGT15" s="103"/>
      <c r="AGU15" s="103"/>
      <c r="AGV15" s="103"/>
      <c r="AGW15" s="103"/>
      <c r="AGX15" s="103"/>
      <c r="AGY15" s="103"/>
      <c r="AGZ15" s="103"/>
      <c r="AHA15" s="103"/>
      <c r="AHB15" s="103"/>
      <c r="AHC15" s="103"/>
      <c r="AHD15" s="103"/>
      <c r="AHE15" s="103"/>
      <c r="AHF15" s="103"/>
      <c r="AHG15" s="103"/>
      <c r="AHH15" s="103"/>
      <c r="AHI15" s="103"/>
      <c r="AHJ15" s="103"/>
      <c r="AHK15" s="103"/>
      <c r="AHL15" s="103"/>
      <c r="AHM15" s="103"/>
      <c r="AHN15" s="103"/>
      <c r="AHO15" s="103"/>
      <c r="AHP15" s="103"/>
      <c r="AHQ15" s="103"/>
      <c r="AHR15" s="103"/>
      <c r="AHS15" s="103"/>
      <c r="AHT15" s="103"/>
      <c r="AHU15" s="103"/>
      <c r="AHV15" s="103"/>
      <c r="AHW15" s="103"/>
      <c r="AHX15" s="103"/>
      <c r="AHY15" s="103"/>
      <c r="AHZ15" s="103"/>
      <c r="AIA15" s="103"/>
      <c r="AIB15" s="103"/>
      <c r="AIC15" s="103"/>
      <c r="AID15" s="103"/>
      <c r="AIE15" s="103"/>
      <c r="AIF15" s="103"/>
      <c r="AIG15" s="103"/>
      <c r="AIH15" s="103"/>
      <c r="AII15" s="103"/>
      <c r="AIJ15" s="103"/>
      <c r="AIK15" s="103"/>
      <c r="AIL15" s="103"/>
      <c r="AIM15" s="103"/>
      <c r="AIN15" s="103"/>
      <c r="AIO15" s="103"/>
      <c r="AIP15" s="103"/>
      <c r="AIQ15" s="103"/>
      <c r="AIR15" s="103"/>
      <c r="AIS15" s="103"/>
      <c r="AIT15" s="103"/>
      <c r="AIU15" s="103"/>
      <c r="AIV15" s="103"/>
      <c r="AIW15" s="103"/>
      <c r="AIX15" s="103"/>
      <c r="AIY15" s="103"/>
      <c r="AIZ15" s="103"/>
      <c r="AJA15" s="103"/>
      <c r="AJB15" s="103"/>
      <c r="AJC15" s="103"/>
      <c r="AJD15" s="103"/>
      <c r="AJE15" s="103"/>
      <c r="AJF15" s="103"/>
      <c r="AJG15" s="103"/>
      <c r="AJH15" s="103"/>
      <c r="AJI15" s="103"/>
      <c r="AJJ15" s="103"/>
      <c r="AJK15" s="103"/>
      <c r="AJL15" s="103"/>
      <c r="AJM15" s="103"/>
      <c r="AJN15" s="103"/>
      <c r="AJO15" s="103"/>
      <c r="AJP15" s="103"/>
      <c r="AJQ15" s="103"/>
      <c r="AJR15" s="103"/>
      <c r="AJS15" s="103"/>
      <c r="AJT15" s="103"/>
      <c r="AJU15" s="103"/>
      <c r="AJV15" s="103"/>
      <c r="AJW15" s="103"/>
      <c r="AJX15" s="103"/>
      <c r="AJY15" s="103"/>
      <c r="AJZ15" s="103"/>
      <c r="AKA15" s="103"/>
      <c r="AKB15" s="103"/>
      <c r="AKC15" s="103"/>
      <c r="AKD15" s="103"/>
      <c r="AKE15" s="103"/>
      <c r="AKF15" s="103"/>
      <c r="AKG15" s="103"/>
      <c r="AKH15" s="103"/>
      <c r="AKI15" s="103"/>
      <c r="AKJ15" s="103"/>
      <c r="AKK15" s="103"/>
      <c r="AKL15" s="103"/>
      <c r="AKM15" s="103"/>
      <c r="AKN15" s="103"/>
      <c r="AKO15" s="103"/>
      <c r="AKP15" s="103"/>
      <c r="AKW15" s="103"/>
      <c r="AKX15" s="103"/>
      <c r="AKY15" s="103"/>
      <c r="AKZ15" s="103"/>
      <c r="ALA15" s="103"/>
      <c r="ALB15" s="103"/>
      <c r="ALC15" s="103"/>
      <c r="ALD15" s="103"/>
      <c r="ALE15" s="103"/>
      <c r="ALF15" s="103"/>
      <c r="ALG15" s="103"/>
      <c r="ALH15" s="103"/>
      <c r="ALI15" s="103"/>
      <c r="ALJ15" s="103"/>
      <c r="ALK15" s="103"/>
      <c r="ALL15" s="103"/>
      <c r="ALM15" s="103"/>
      <c r="ALN15" s="103"/>
      <c r="ALO15" s="103"/>
      <c r="ALP15" s="103"/>
      <c r="ALQ15" s="103"/>
      <c r="ALR15" s="103"/>
      <c r="ALS15" s="103"/>
      <c r="ALT15" s="103"/>
      <c r="ALU15" s="103"/>
      <c r="ALV15" s="103"/>
      <c r="ALW15" s="103"/>
      <c r="ALX15" s="103"/>
      <c r="ALY15" s="103"/>
      <c r="ALZ15" s="103"/>
      <c r="AMA15" s="103"/>
      <c r="AMB15" s="103"/>
      <c r="AMC15" s="103"/>
      <c r="AMD15" s="103"/>
      <c r="AME15" s="103"/>
      <c r="AMF15" s="103"/>
      <c r="AMG15" s="103"/>
      <c r="AMH15" s="103"/>
      <c r="AMI15" s="103"/>
      <c r="AMJ15" s="103"/>
      <c r="AMK15" s="103"/>
      <c r="AML15" s="103"/>
      <c r="AMM15" s="103"/>
      <c r="AMN15" s="103"/>
      <c r="AMO15" s="103"/>
      <c r="AMP15" s="103"/>
      <c r="AMQ15" s="103"/>
      <c r="AMR15" s="103"/>
      <c r="AMS15" s="103"/>
      <c r="AMT15" s="103"/>
      <c r="AMU15" s="103"/>
      <c r="AMV15" s="103"/>
      <c r="AMW15" s="103"/>
      <c r="AMX15" s="103"/>
      <c r="AMY15" s="103"/>
      <c r="AMZ15" s="103"/>
      <c r="ANA15" s="103"/>
      <c r="ANB15" s="103"/>
      <c r="ANC15" s="103"/>
      <c r="AND15" s="103"/>
      <c r="ANE15" s="103"/>
      <c r="ANF15" s="103"/>
      <c r="ANG15" s="103"/>
      <c r="ANH15" s="103"/>
      <c r="ANI15" s="103"/>
      <c r="ANJ15" s="103"/>
      <c r="ANK15" s="103"/>
      <c r="ANL15" s="103"/>
      <c r="ANM15" s="103"/>
      <c r="ANN15" s="103"/>
      <c r="ANO15" s="103"/>
      <c r="ANP15" s="103"/>
      <c r="ANQ15" s="103"/>
      <c r="ANR15" s="103"/>
      <c r="ANS15" s="103"/>
      <c r="ANT15" s="103"/>
      <c r="ANU15" s="103"/>
      <c r="ANV15" s="103"/>
      <c r="ANW15" s="103"/>
      <c r="ANX15" s="103"/>
      <c r="ANY15" s="103"/>
      <c r="ANZ15" s="103"/>
      <c r="AOA15" s="103"/>
      <c r="AOB15" s="103"/>
      <c r="AOC15" s="103"/>
      <c r="AOD15" s="103"/>
      <c r="AOE15" s="103"/>
      <c r="AOF15" s="103"/>
      <c r="AOG15" s="103"/>
      <c r="AOH15" s="103"/>
      <c r="AOI15" s="103"/>
      <c r="AOJ15" s="103"/>
      <c r="AOK15" s="103"/>
      <c r="AOL15" s="103"/>
      <c r="AOM15" s="103"/>
      <c r="AON15" s="103"/>
      <c r="AOO15" s="103"/>
      <c r="AOP15" s="103"/>
      <c r="AOQ15" s="103"/>
      <c r="AOR15" s="103"/>
      <c r="AOS15" s="103"/>
      <c r="AOT15" s="103"/>
      <c r="AOU15" s="103"/>
      <c r="AOV15" s="103"/>
      <c r="AOW15" s="103"/>
      <c r="AOX15" s="103"/>
      <c r="AOY15" s="103"/>
      <c r="AOZ15" s="103"/>
      <c r="APA15" s="103"/>
      <c r="APB15" s="103"/>
      <c r="APC15" s="103"/>
      <c r="APD15" s="103"/>
      <c r="APE15" s="103"/>
      <c r="APF15" s="103"/>
      <c r="APG15" s="103"/>
      <c r="APH15" s="103"/>
      <c r="API15" s="103"/>
      <c r="APJ15" s="103"/>
      <c r="APK15" s="103"/>
      <c r="APL15" s="103"/>
      <c r="APM15" s="103"/>
      <c r="APN15" s="103"/>
      <c r="APO15" s="103"/>
      <c r="APP15" s="103"/>
      <c r="APQ15" s="103"/>
      <c r="APR15" s="103"/>
      <c r="APS15" s="103"/>
      <c r="APT15" s="103"/>
      <c r="APU15" s="103"/>
      <c r="APV15" s="103"/>
      <c r="APW15" s="103"/>
      <c r="APX15" s="103"/>
      <c r="APY15" s="103"/>
      <c r="APZ15" s="103"/>
      <c r="AQA15" s="103"/>
      <c r="AQB15" s="103"/>
      <c r="AQC15" s="103"/>
      <c r="AQD15" s="103"/>
      <c r="AQE15" s="103"/>
      <c r="AQF15" s="103"/>
      <c r="AQG15" s="103"/>
      <c r="AQH15" s="103"/>
      <c r="AQI15" s="103"/>
      <c r="AQJ15" s="103"/>
      <c r="AQK15" s="103"/>
      <c r="AQL15" s="103"/>
      <c r="AQM15" s="103"/>
      <c r="AQN15" s="103"/>
      <c r="AQO15" s="103"/>
      <c r="AQP15" s="103"/>
      <c r="AQQ15" s="103"/>
      <c r="AQR15" s="103"/>
      <c r="AQS15" s="103"/>
      <c r="AQT15" s="103"/>
      <c r="AQU15" s="103"/>
      <c r="AQV15" s="103"/>
      <c r="AQW15" s="103"/>
      <c r="AQX15" s="103"/>
      <c r="AQY15" s="103"/>
      <c r="AQZ15" s="103"/>
      <c r="ARA15" s="103"/>
      <c r="ARB15" s="103"/>
      <c r="ARC15" s="103"/>
      <c r="ARD15" s="103"/>
      <c r="ARE15" s="103"/>
      <c r="ARF15" s="103"/>
      <c r="ARG15" s="103"/>
      <c r="ARH15" s="103"/>
      <c r="ARI15" s="103"/>
      <c r="ARJ15" s="103"/>
      <c r="ARK15" s="103"/>
      <c r="ARL15" s="103"/>
      <c r="ARM15" s="103"/>
      <c r="ARN15" s="103"/>
      <c r="ARO15" s="103"/>
      <c r="ARP15" s="103"/>
      <c r="ARQ15" s="103"/>
      <c r="ARR15" s="103"/>
      <c r="ARS15" s="103"/>
      <c r="ART15" s="103"/>
      <c r="ARU15" s="103"/>
      <c r="ARV15" s="103"/>
      <c r="ARW15" s="103"/>
      <c r="ARX15" s="103"/>
      <c r="ARY15" s="103"/>
      <c r="ARZ15" s="103"/>
      <c r="ASA15" s="103"/>
      <c r="ASB15" s="103"/>
      <c r="ASC15" s="103"/>
      <c r="ASD15" s="103"/>
      <c r="ASE15" s="103"/>
      <c r="ASF15" s="103"/>
      <c r="ASG15" s="103"/>
      <c r="ASH15" s="103"/>
      <c r="ASI15" s="103"/>
      <c r="ASJ15" s="103"/>
      <c r="ASK15" s="103"/>
      <c r="ASL15" s="103"/>
      <c r="ASM15" s="103"/>
      <c r="ASN15" s="103"/>
      <c r="ASO15" s="103"/>
      <c r="ASP15" s="103"/>
      <c r="ASQ15" s="103"/>
      <c r="ASR15" s="103"/>
      <c r="ASS15" s="103"/>
      <c r="AST15" s="103"/>
      <c r="ASU15" s="103"/>
      <c r="ASV15" s="103"/>
      <c r="ASW15" s="103"/>
      <c r="ASX15" s="103"/>
      <c r="ASY15" s="103"/>
      <c r="ASZ15" s="103"/>
      <c r="ATA15" s="103"/>
      <c r="ATB15" s="103"/>
      <c r="ATC15" s="103"/>
      <c r="ATD15" s="103"/>
      <c r="ATE15" s="103"/>
      <c r="ATF15" s="103"/>
      <c r="ATG15" s="103"/>
      <c r="ATH15" s="103"/>
      <c r="ATI15" s="103"/>
      <c r="ATJ15" s="103"/>
      <c r="ATK15" s="103"/>
      <c r="ATL15" s="103"/>
      <c r="ATM15" s="103"/>
      <c r="ATN15" s="103"/>
      <c r="ATO15" s="103"/>
      <c r="ATP15" s="103"/>
      <c r="ATQ15" s="103"/>
      <c r="ATR15" s="103"/>
      <c r="ATS15" s="103"/>
      <c r="ATT15" s="103"/>
      <c r="ATU15" s="103"/>
      <c r="ATV15" s="103"/>
      <c r="ATW15" s="103"/>
      <c r="ATX15" s="103"/>
      <c r="ATY15" s="103"/>
      <c r="ATZ15" s="103"/>
      <c r="AUA15" s="103"/>
      <c r="AUB15" s="103"/>
      <c r="AUC15" s="103"/>
      <c r="AUD15" s="103"/>
      <c r="AUE15" s="103"/>
      <c r="AUF15" s="103"/>
      <c r="AUG15" s="103"/>
      <c r="AUH15" s="103"/>
      <c r="AUI15" s="103"/>
      <c r="AUJ15" s="103"/>
      <c r="AUK15" s="103"/>
      <c r="AUL15" s="103"/>
      <c r="AUS15" s="103"/>
      <c r="AUT15" s="103"/>
      <c r="AUU15" s="103"/>
      <c r="AUV15" s="103"/>
      <c r="AUW15" s="103"/>
      <c r="AUX15" s="103"/>
      <c r="AUY15" s="103"/>
      <c r="AUZ15" s="103"/>
      <c r="AVA15" s="103"/>
      <c r="AVB15" s="103"/>
      <c r="AVC15" s="103"/>
      <c r="AVD15" s="103"/>
      <c r="AVE15" s="103"/>
      <c r="AVF15" s="103"/>
      <c r="AVG15" s="103"/>
      <c r="AVH15" s="103"/>
      <c r="AVI15" s="103"/>
      <c r="AVJ15" s="103"/>
      <c r="AVK15" s="103"/>
      <c r="AVL15" s="103"/>
      <c r="AVM15" s="103"/>
      <c r="AVN15" s="103"/>
      <c r="AVO15" s="103"/>
      <c r="AVP15" s="103"/>
      <c r="AVQ15" s="103"/>
      <c r="AVR15" s="103"/>
      <c r="AVS15" s="103"/>
      <c r="AVT15" s="103"/>
      <c r="AVU15" s="103"/>
      <c r="AVV15" s="103"/>
      <c r="AVW15" s="103"/>
      <c r="AVX15" s="103"/>
      <c r="AVY15" s="103"/>
      <c r="AVZ15" s="103"/>
      <c r="AWA15" s="103"/>
      <c r="AWB15" s="103"/>
      <c r="AWC15" s="103"/>
      <c r="AWD15" s="103"/>
      <c r="AWE15" s="103"/>
      <c r="AWF15" s="103"/>
      <c r="AWG15" s="103"/>
      <c r="AWH15" s="103"/>
      <c r="AWI15" s="103"/>
      <c r="AWJ15" s="103"/>
      <c r="AWK15" s="103"/>
      <c r="AWL15" s="103"/>
      <c r="AWM15" s="103"/>
      <c r="AWN15" s="103"/>
      <c r="AWO15" s="103"/>
      <c r="AWP15" s="103"/>
      <c r="AWQ15" s="103"/>
      <c r="AWR15" s="103"/>
      <c r="AWS15" s="103"/>
      <c r="AWT15" s="103"/>
      <c r="AWU15" s="103"/>
      <c r="AWV15" s="103"/>
      <c r="AWW15" s="103"/>
      <c r="AWX15" s="103"/>
      <c r="AWY15" s="103"/>
      <c r="AWZ15" s="103"/>
      <c r="AXA15" s="103"/>
      <c r="AXB15" s="103"/>
      <c r="AXC15" s="103"/>
      <c r="AXD15" s="103"/>
      <c r="AXE15" s="103"/>
      <c r="AXF15" s="103"/>
      <c r="AXG15" s="103"/>
      <c r="AXH15" s="103"/>
      <c r="AXI15" s="103"/>
      <c r="AXJ15" s="103"/>
      <c r="AXK15" s="103"/>
      <c r="AXL15" s="103"/>
      <c r="AXM15" s="103"/>
      <c r="AXN15" s="103"/>
      <c r="AXO15" s="103"/>
      <c r="AXP15" s="103"/>
      <c r="AXQ15" s="103"/>
      <c r="AXR15" s="103"/>
      <c r="AXS15" s="103"/>
      <c r="AXT15" s="103"/>
      <c r="AXU15" s="103"/>
      <c r="AXV15" s="103"/>
      <c r="AXW15" s="103"/>
      <c r="AXX15" s="103"/>
      <c r="AXY15" s="103"/>
      <c r="AXZ15" s="103"/>
      <c r="AYA15" s="103"/>
      <c r="AYB15" s="103"/>
      <c r="AYC15" s="103"/>
      <c r="AYD15" s="103"/>
      <c r="AYE15" s="103"/>
      <c r="AYF15" s="103"/>
      <c r="AYG15" s="103"/>
      <c r="AYH15" s="103"/>
      <c r="AYI15" s="103"/>
      <c r="AYJ15" s="103"/>
      <c r="AYK15" s="103"/>
      <c r="AYL15" s="103"/>
      <c r="AYM15" s="103"/>
      <c r="AYN15" s="103"/>
      <c r="AYO15" s="103"/>
      <c r="AYP15" s="103"/>
      <c r="AYQ15" s="103"/>
      <c r="AYR15" s="103"/>
      <c r="AYS15" s="103"/>
      <c r="AYT15" s="103"/>
      <c r="AYU15" s="103"/>
      <c r="AYV15" s="103"/>
      <c r="AYW15" s="103"/>
      <c r="AYX15" s="103"/>
      <c r="AYY15" s="103"/>
      <c r="AYZ15" s="103"/>
      <c r="AZA15" s="103"/>
      <c r="AZB15" s="103"/>
      <c r="AZC15" s="103"/>
      <c r="AZD15" s="103"/>
      <c r="AZE15" s="103"/>
      <c r="AZF15" s="103"/>
      <c r="AZG15" s="103"/>
      <c r="AZH15" s="103"/>
      <c r="AZI15" s="103"/>
      <c r="AZJ15" s="103"/>
      <c r="AZK15" s="103"/>
      <c r="AZL15" s="103"/>
      <c r="AZM15" s="103"/>
      <c r="AZN15" s="103"/>
      <c r="AZO15" s="103"/>
      <c r="AZP15" s="103"/>
      <c r="AZQ15" s="103"/>
      <c r="AZR15" s="103"/>
      <c r="AZS15" s="103"/>
      <c r="AZT15" s="103"/>
      <c r="AZU15" s="103"/>
      <c r="AZV15" s="103"/>
      <c r="AZW15" s="103"/>
      <c r="AZX15" s="103"/>
      <c r="AZY15" s="103"/>
      <c r="AZZ15" s="103"/>
      <c r="BAA15" s="103"/>
      <c r="BAB15" s="103"/>
      <c r="BAC15" s="103"/>
      <c r="BAD15" s="103"/>
      <c r="BAE15" s="103"/>
      <c r="BAF15" s="103"/>
      <c r="BAG15" s="103"/>
      <c r="BAH15" s="103"/>
      <c r="BAI15" s="103"/>
      <c r="BAJ15" s="103"/>
      <c r="BAK15" s="103"/>
      <c r="BAL15" s="103"/>
      <c r="BAM15" s="103"/>
      <c r="BAN15" s="103"/>
      <c r="BAO15" s="103"/>
      <c r="BAP15" s="103"/>
      <c r="BAQ15" s="103"/>
      <c r="BAR15" s="103"/>
      <c r="BAS15" s="103"/>
      <c r="BAT15" s="103"/>
      <c r="BAU15" s="103"/>
      <c r="BAV15" s="103"/>
      <c r="BAW15" s="103"/>
      <c r="BAX15" s="103"/>
      <c r="BAY15" s="103"/>
      <c r="BAZ15" s="103"/>
      <c r="BBA15" s="103"/>
      <c r="BBB15" s="103"/>
      <c r="BBC15" s="103"/>
      <c r="BBD15" s="103"/>
      <c r="BBE15" s="103"/>
      <c r="BBF15" s="103"/>
      <c r="BBG15" s="103"/>
      <c r="BBH15" s="103"/>
      <c r="BBI15" s="103"/>
      <c r="BBJ15" s="103"/>
      <c r="BBK15" s="103"/>
      <c r="BBL15" s="103"/>
      <c r="BBM15" s="103"/>
      <c r="BBN15" s="103"/>
      <c r="BBO15" s="103"/>
      <c r="BBP15" s="103"/>
      <c r="BBQ15" s="103"/>
      <c r="BBR15" s="103"/>
      <c r="BBS15" s="103"/>
      <c r="BBT15" s="103"/>
      <c r="BBU15" s="103"/>
      <c r="BBV15" s="103"/>
      <c r="BBW15" s="103"/>
      <c r="BBX15" s="103"/>
      <c r="BBY15" s="103"/>
      <c r="BBZ15" s="103"/>
      <c r="BCA15" s="103"/>
      <c r="BCB15" s="103"/>
      <c r="BCC15" s="103"/>
      <c r="BCD15" s="103"/>
      <c r="BCE15" s="103"/>
      <c r="BCF15" s="103"/>
      <c r="BCG15" s="103"/>
      <c r="BCH15" s="103"/>
      <c r="BCI15" s="103"/>
      <c r="BCJ15" s="103"/>
      <c r="BCK15" s="103"/>
      <c r="BCL15" s="103"/>
      <c r="BCM15" s="103"/>
      <c r="BCN15" s="103"/>
      <c r="BCO15" s="103"/>
      <c r="BCP15" s="103"/>
      <c r="BCQ15" s="103"/>
      <c r="BCR15" s="103"/>
      <c r="BCS15" s="103"/>
      <c r="BCT15" s="103"/>
      <c r="BCU15" s="103"/>
      <c r="BCV15" s="103"/>
      <c r="BCW15" s="103"/>
      <c r="BCX15" s="103"/>
      <c r="BCY15" s="103"/>
      <c r="BCZ15" s="103"/>
      <c r="BDA15" s="103"/>
      <c r="BDB15" s="103"/>
      <c r="BDC15" s="103"/>
      <c r="BDD15" s="103"/>
      <c r="BDE15" s="103"/>
      <c r="BDF15" s="103"/>
      <c r="BDG15" s="103"/>
      <c r="BDH15" s="103"/>
      <c r="BDI15" s="103"/>
      <c r="BDJ15" s="103"/>
      <c r="BDK15" s="103"/>
      <c r="BDL15" s="103"/>
      <c r="BDM15" s="103"/>
      <c r="BDN15" s="103"/>
      <c r="BDO15" s="103"/>
      <c r="BDP15" s="103"/>
      <c r="BDQ15" s="103"/>
      <c r="BDR15" s="103"/>
      <c r="BDS15" s="103"/>
      <c r="BDT15" s="103"/>
      <c r="BDU15" s="103"/>
      <c r="BDV15" s="103"/>
      <c r="BDW15" s="103"/>
      <c r="BDX15" s="103"/>
      <c r="BDY15" s="103"/>
      <c r="BDZ15" s="103"/>
      <c r="BEA15" s="103"/>
      <c r="BEB15" s="103"/>
      <c r="BEC15" s="103"/>
      <c r="BED15" s="103"/>
      <c r="BEE15" s="103"/>
      <c r="BEF15" s="103"/>
      <c r="BEG15" s="103"/>
      <c r="BEH15" s="103"/>
      <c r="BEO15" s="103"/>
      <c r="BEP15" s="103"/>
      <c r="BEQ15" s="103"/>
      <c r="BER15" s="103"/>
      <c r="BES15" s="103"/>
      <c r="BET15" s="103"/>
      <c r="BEU15" s="103"/>
      <c r="BEV15" s="103"/>
      <c r="BEW15" s="103"/>
      <c r="BEX15" s="103"/>
      <c r="BEY15" s="103"/>
      <c r="BEZ15" s="103"/>
      <c r="BFA15" s="103"/>
      <c r="BFB15" s="103"/>
      <c r="BFC15" s="103"/>
      <c r="BFD15" s="103"/>
      <c r="BFE15" s="103"/>
      <c r="BFF15" s="103"/>
      <c r="BFG15" s="103"/>
      <c r="BFH15" s="103"/>
      <c r="BFI15" s="103"/>
      <c r="BFJ15" s="103"/>
      <c r="BFK15" s="103"/>
      <c r="BFL15" s="103"/>
      <c r="BFM15" s="103"/>
      <c r="BFN15" s="103"/>
      <c r="BFO15" s="103"/>
      <c r="BFP15" s="103"/>
      <c r="BFQ15" s="103"/>
      <c r="BFR15" s="103"/>
      <c r="BFS15" s="103"/>
      <c r="BFT15" s="103"/>
      <c r="BFU15" s="103"/>
      <c r="BFV15" s="103"/>
      <c r="BFW15" s="103"/>
      <c r="BFX15" s="103"/>
      <c r="BFY15" s="103"/>
      <c r="BFZ15" s="103"/>
      <c r="BGA15" s="103"/>
      <c r="BGB15" s="103"/>
      <c r="BGC15" s="103"/>
      <c r="BGD15" s="103"/>
      <c r="BGE15" s="103"/>
      <c r="BGF15" s="103"/>
      <c r="BGG15" s="103"/>
      <c r="BGH15" s="103"/>
      <c r="BGI15" s="103"/>
      <c r="BGJ15" s="103"/>
      <c r="BGK15" s="103"/>
      <c r="BGL15" s="103"/>
      <c r="BGM15" s="103"/>
      <c r="BGN15" s="103"/>
      <c r="BGO15" s="103"/>
      <c r="BGP15" s="103"/>
      <c r="BGQ15" s="103"/>
      <c r="BGR15" s="103"/>
      <c r="BGS15" s="103"/>
      <c r="BGT15" s="103"/>
      <c r="BGU15" s="103"/>
      <c r="BGV15" s="103"/>
      <c r="BGW15" s="103"/>
      <c r="BGX15" s="103"/>
      <c r="BGY15" s="103"/>
      <c r="BGZ15" s="103"/>
      <c r="BHA15" s="103"/>
      <c r="BHB15" s="103"/>
      <c r="BHC15" s="103"/>
      <c r="BHD15" s="103"/>
      <c r="BHE15" s="103"/>
      <c r="BHF15" s="103"/>
      <c r="BHG15" s="103"/>
      <c r="BHH15" s="103"/>
      <c r="BHI15" s="103"/>
      <c r="BHJ15" s="103"/>
      <c r="BHK15" s="103"/>
      <c r="BHL15" s="103"/>
      <c r="BHM15" s="103"/>
      <c r="BHN15" s="103"/>
      <c r="BHO15" s="103"/>
      <c r="BHP15" s="103"/>
      <c r="BHQ15" s="103"/>
      <c r="BHR15" s="103"/>
      <c r="BHS15" s="103"/>
      <c r="BHT15" s="103"/>
      <c r="BHU15" s="103"/>
      <c r="BHV15" s="103"/>
      <c r="BHW15" s="103"/>
      <c r="BHX15" s="103"/>
      <c r="BHY15" s="103"/>
      <c r="BHZ15" s="103"/>
      <c r="BIA15" s="103"/>
      <c r="BIB15" s="103"/>
      <c r="BIC15" s="103"/>
      <c r="BID15" s="103"/>
      <c r="BIE15" s="103"/>
      <c r="BIF15" s="103"/>
      <c r="BIG15" s="103"/>
      <c r="BIH15" s="103"/>
      <c r="BII15" s="103"/>
      <c r="BIJ15" s="103"/>
      <c r="BIK15" s="103"/>
      <c r="BIL15" s="103"/>
      <c r="BIM15" s="103"/>
      <c r="BIN15" s="103"/>
      <c r="BIO15" s="103"/>
      <c r="BIP15" s="103"/>
      <c r="BIQ15" s="103"/>
      <c r="BIR15" s="103"/>
      <c r="BIS15" s="103"/>
      <c r="BIT15" s="103"/>
      <c r="BIU15" s="103"/>
      <c r="BIV15" s="103"/>
      <c r="BIW15" s="103"/>
      <c r="BIX15" s="103"/>
      <c r="BIY15" s="103"/>
      <c r="BIZ15" s="103"/>
      <c r="BJA15" s="103"/>
      <c r="BJB15" s="103"/>
      <c r="BJC15" s="103"/>
      <c r="BJD15" s="103"/>
      <c r="BJE15" s="103"/>
      <c r="BJF15" s="103"/>
      <c r="BJG15" s="103"/>
      <c r="BJH15" s="103"/>
      <c r="BJI15" s="103"/>
      <c r="BJJ15" s="103"/>
      <c r="BJK15" s="103"/>
      <c r="BJL15" s="103"/>
      <c r="BJM15" s="103"/>
      <c r="BJN15" s="103"/>
      <c r="BJO15" s="103"/>
      <c r="BJP15" s="103"/>
      <c r="BJQ15" s="103"/>
      <c r="BJR15" s="103"/>
      <c r="BJS15" s="103"/>
      <c r="BJT15" s="103"/>
      <c r="BJU15" s="103"/>
      <c r="BJV15" s="103"/>
      <c r="BJW15" s="103"/>
      <c r="BJX15" s="103"/>
      <c r="BJY15" s="103"/>
      <c r="BJZ15" s="103"/>
      <c r="BKA15" s="103"/>
      <c r="BKB15" s="103"/>
      <c r="BKC15" s="103"/>
      <c r="BKD15" s="103"/>
      <c r="BKE15" s="103"/>
      <c r="BKF15" s="103"/>
      <c r="BKG15" s="103"/>
      <c r="BKH15" s="103"/>
      <c r="BKI15" s="103"/>
      <c r="BKJ15" s="103"/>
      <c r="BKK15" s="103"/>
      <c r="BKL15" s="103"/>
      <c r="BKM15" s="103"/>
      <c r="BKN15" s="103"/>
      <c r="BKO15" s="103"/>
      <c r="BKP15" s="103"/>
      <c r="BKQ15" s="103"/>
      <c r="BKR15" s="103"/>
      <c r="BKS15" s="103"/>
      <c r="BKT15" s="103"/>
      <c r="BKU15" s="103"/>
      <c r="BKV15" s="103"/>
      <c r="BKW15" s="103"/>
      <c r="BKX15" s="103"/>
      <c r="BKY15" s="103"/>
      <c r="BKZ15" s="103"/>
      <c r="BLA15" s="103"/>
      <c r="BLB15" s="103"/>
      <c r="BLC15" s="103"/>
      <c r="BLD15" s="103"/>
      <c r="BLE15" s="103"/>
      <c r="BLF15" s="103"/>
      <c r="BLG15" s="103"/>
      <c r="BLH15" s="103"/>
      <c r="BLI15" s="103"/>
      <c r="BLJ15" s="103"/>
      <c r="BLK15" s="103"/>
      <c r="BLL15" s="103"/>
      <c r="BLM15" s="103"/>
      <c r="BLN15" s="103"/>
      <c r="BLO15" s="103"/>
      <c r="BLP15" s="103"/>
      <c r="BLQ15" s="103"/>
      <c r="BLR15" s="103"/>
      <c r="BLS15" s="103"/>
      <c r="BLT15" s="103"/>
      <c r="BLU15" s="103"/>
      <c r="BLV15" s="103"/>
      <c r="BLW15" s="103"/>
      <c r="BLX15" s="103"/>
      <c r="BLY15" s="103"/>
      <c r="BLZ15" s="103"/>
      <c r="BMA15" s="103"/>
      <c r="BMB15" s="103"/>
      <c r="BMC15" s="103"/>
      <c r="BMD15" s="103"/>
      <c r="BME15" s="103"/>
      <c r="BMF15" s="103"/>
      <c r="BMG15" s="103"/>
      <c r="BMH15" s="103"/>
      <c r="BMI15" s="103"/>
      <c r="BMJ15" s="103"/>
      <c r="BMK15" s="103"/>
      <c r="BML15" s="103"/>
      <c r="BMM15" s="103"/>
      <c r="BMN15" s="103"/>
      <c r="BMO15" s="103"/>
      <c r="BMP15" s="103"/>
      <c r="BMQ15" s="103"/>
      <c r="BMR15" s="103"/>
      <c r="BMS15" s="103"/>
      <c r="BMT15" s="103"/>
      <c r="BMU15" s="103"/>
      <c r="BMV15" s="103"/>
      <c r="BMW15" s="103"/>
      <c r="BMX15" s="103"/>
      <c r="BMY15" s="103"/>
      <c r="BMZ15" s="103"/>
      <c r="BNA15" s="103"/>
      <c r="BNB15" s="103"/>
      <c r="BNC15" s="103"/>
      <c r="BND15" s="103"/>
      <c r="BNE15" s="103"/>
      <c r="BNF15" s="103"/>
      <c r="BNG15" s="103"/>
      <c r="BNH15" s="103"/>
      <c r="BNI15" s="103"/>
      <c r="BNJ15" s="103"/>
      <c r="BNK15" s="103"/>
      <c r="BNL15" s="103"/>
      <c r="BNM15" s="103"/>
      <c r="BNN15" s="103"/>
      <c r="BNO15" s="103"/>
      <c r="BNP15" s="103"/>
      <c r="BNQ15" s="103"/>
      <c r="BNR15" s="103"/>
      <c r="BNS15" s="103"/>
      <c r="BNT15" s="103"/>
      <c r="BNU15" s="103"/>
      <c r="BNV15" s="103"/>
      <c r="BNW15" s="103"/>
      <c r="BNX15" s="103"/>
      <c r="BNY15" s="103"/>
      <c r="BNZ15" s="103"/>
      <c r="BOA15" s="103"/>
      <c r="BOB15" s="103"/>
      <c r="BOC15" s="103"/>
      <c r="BOD15" s="103"/>
      <c r="BOK15" s="103"/>
      <c r="BOL15" s="103"/>
      <c r="BOM15" s="103"/>
      <c r="BON15" s="103"/>
      <c r="BOO15" s="103"/>
      <c r="BOP15" s="103"/>
      <c r="BOQ15" s="103"/>
      <c r="BOR15" s="103"/>
      <c r="BOS15" s="103"/>
      <c r="BOT15" s="103"/>
      <c r="BOU15" s="103"/>
      <c r="BOV15" s="103"/>
      <c r="BOW15" s="103"/>
      <c r="BOX15" s="103"/>
      <c r="BOY15" s="103"/>
      <c r="BOZ15" s="103"/>
      <c r="BPA15" s="103"/>
      <c r="BPB15" s="103"/>
      <c r="BPC15" s="103"/>
      <c r="BPD15" s="103"/>
      <c r="BPE15" s="103"/>
      <c r="BPF15" s="103"/>
      <c r="BPG15" s="103"/>
      <c r="BPH15" s="103"/>
      <c r="BPI15" s="103"/>
      <c r="BPJ15" s="103"/>
      <c r="BPK15" s="103"/>
      <c r="BPL15" s="103"/>
      <c r="BPM15" s="103"/>
      <c r="BPN15" s="103"/>
      <c r="BPO15" s="103"/>
      <c r="BPP15" s="103"/>
      <c r="BPQ15" s="103"/>
      <c r="BPR15" s="103"/>
      <c r="BPS15" s="103"/>
      <c r="BPT15" s="103"/>
      <c r="BPU15" s="103"/>
      <c r="BPV15" s="103"/>
      <c r="BPW15" s="103"/>
      <c r="BPX15" s="103"/>
      <c r="BPY15" s="103"/>
      <c r="BPZ15" s="103"/>
      <c r="BQA15" s="103"/>
      <c r="BQB15" s="103"/>
      <c r="BQC15" s="103"/>
      <c r="BQD15" s="103"/>
      <c r="BQE15" s="103"/>
      <c r="BQF15" s="103"/>
      <c r="BQG15" s="103"/>
      <c r="BQH15" s="103"/>
      <c r="BQI15" s="103"/>
      <c r="BQJ15" s="103"/>
      <c r="BQK15" s="103"/>
      <c r="BQL15" s="103"/>
      <c r="BQM15" s="103"/>
      <c r="BQN15" s="103"/>
      <c r="BQO15" s="103"/>
      <c r="BQP15" s="103"/>
      <c r="BQQ15" s="103"/>
      <c r="BQR15" s="103"/>
      <c r="BQS15" s="103"/>
      <c r="BQT15" s="103"/>
      <c r="BQU15" s="103"/>
      <c r="BQV15" s="103"/>
      <c r="BQW15" s="103"/>
      <c r="BQX15" s="103"/>
      <c r="BQY15" s="103"/>
      <c r="BQZ15" s="103"/>
      <c r="BRA15" s="103"/>
      <c r="BRB15" s="103"/>
      <c r="BRC15" s="103"/>
      <c r="BRD15" s="103"/>
      <c r="BRE15" s="103"/>
      <c r="BRF15" s="103"/>
      <c r="BRG15" s="103"/>
      <c r="BRH15" s="103"/>
      <c r="BRI15" s="103"/>
      <c r="BRJ15" s="103"/>
      <c r="BRK15" s="103"/>
      <c r="BRL15" s="103"/>
      <c r="BRM15" s="103"/>
      <c r="BRN15" s="103"/>
      <c r="BRO15" s="103"/>
      <c r="BRP15" s="103"/>
      <c r="BRQ15" s="103"/>
      <c r="BRR15" s="103"/>
      <c r="BRS15" s="103"/>
      <c r="BRT15" s="103"/>
      <c r="BRU15" s="103"/>
      <c r="BRV15" s="103"/>
      <c r="BRW15" s="103"/>
      <c r="BRX15" s="103"/>
      <c r="BRY15" s="103"/>
      <c r="BRZ15" s="103"/>
      <c r="BSA15" s="103"/>
      <c r="BSB15" s="103"/>
      <c r="BSC15" s="103"/>
      <c r="BSD15" s="103"/>
      <c r="BSE15" s="103"/>
      <c r="BSF15" s="103"/>
      <c r="BSG15" s="103"/>
      <c r="BSH15" s="103"/>
      <c r="BSI15" s="103"/>
      <c r="BSJ15" s="103"/>
      <c r="BSK15" s="103"/>
      <c r="BSL15" s="103"/>
      <c r="BSM15" s="103"/>
      <c r="BSN15" s="103"/>
      <c r="BSO15" s="103"/>
      <c r="BSP15" s="103"/>
      <c r="BSQ15" s="103"/>
      <c r="BSR15" s="103"/>
      <c r="BSS15" s="103"/>
      <c r="BST15" s="103"/>
      <c r="BSU15" s="103"/>
      <c r="BSV15" s="103"/>
      <c r="BSW15" s="103"/>
      <c r="BSX15" s="103"/>
      <c r="BSY15" s="103"/>
      <c r="BSZ15" s="103"/>
      <c r="BTA15" s="103"/>
      <c r="BTB15" s="103"/>
      <c r="BTC15" s="103"/>
      <c r="BTD15" s="103"/>
      <c r="BTE15" s="103"/>
      <c r="BTF15" s="103"/>
      <c r="BTG15" s="103"/>
      <c r="BTH15" s="103"/>
      <c r="BTI15" s="103"/>
      <c r="BTJ15" s="103"/>
      <c r="BTK15" s="103"/>
      <c r="BTL15" s="103"/>
      <c r="BTM15" s="103"/>
      <c r="BTN15" s="103"/>
      <c r="BTO15" s="103"/>
      <c r="BTP15" s="103"/>
      <c r="BTQ15" s="103"/>
      <c r="BTR15" s="103"/>
      <c r="BTS15" s="103"/>
      <c r="BTT15" s="103"/>
      <c r="BTU15" s="103"/>
      <c r="BTV15" s="103"/>
      <c r="BTW15" s="103"/>
      <c r="BTX15" s="103"/>
      <c r="BTY15" s="103"/>
      <c r="BTZ15" s="103"/>
      <c r="BUA15" s="103"/>
      <c r="BUB15" s="103"/>
      <c r="BUC15" s="103"/>
      <c r="BUD15" s="103"/>
      <c r="BUE15" s="103"/>
      <c r="BUF15" s="103"/>
      <c r="BUG15" s="103"/>
      <c r="BUH15" s="103"/>
      <c r="BUI15" s="103"/>
      <c r="BUJ15" s="103"/>
      <c r="BUK15" s="103"/>
      <c r="BUL15" s="103"/>
      <c r="BUM15" s="103"/>
      <c r="BUN15" s="103"/>
      <c r="BUO15" s="103"/>
      <c r="BUP15" s="103"/>
      <c r="BUQ15" s="103"/>
      <c r="BUR15" s="103"/>
      <c r="BUS15" s="103"/>
      <c r="BUT15" s="103"/>
      <c r="BUU15" s="103"/>
      <c r="BUV15" s="103"/>
      <c r="BUW15" s="103"/>
      <c r="BUX15" s="103"/>
      <c r="BUY15" s="103"/>
      <c r="BUZ15" s="103"/>
      <c r="BVA15" s="103"/>
      <c r="BVB15" s="103"/>
      <c r="BVC15" s="103"/>
      <c r="BVD15" s="103"/>
      <c r="BVE15" s="103"/>
      <c r="BVF15" s="103"/>
      <c r="BVG15" s="103"/>
      <c r="BVH15" s="103"/>
      <c r="BVI15" s="103"/>
      <c r="BVJ15" s="103"/>
      <c r="BVK15" s="103"/>
      <c r="BVL15" s="103"/>
      <c r="BVM15" s="103"/>
      <c r="BVN15" s="103"/>
      <c r="BVO15" s="103"/>
      <c r="BVP15" s="103"/>
      <c r="BVQ15" s="103"/>
      <c r="BVR15" s="103"/>
      <c r="BVS15" s="103"/>
      <c r="BVT15" s="103"/>
      <c r="BVU15" s="103"/>
      <c r="BVV15" s="103"/>
      <c r="BVW15" s="103"/>
      <c r="BVX15" s="103"/>
      <c r="BVY15" s="103"/>
      <c r="BVZ15" s="103"/>
      <c r="BWA15" s="103"/>
      <c r="BWB15" s="103"/>
      <c r="BWC15" s="103"/>
      <c r="BWD15" s="103"/>
      <c r="BWE15" s="103"/>
      <c r="BWF15" s="103"/>
      <c r="BWG15" s="103"/>
      <c r="BWH15" s="103"/>
      <c r="BWI15" s="103"/>
      <c r="BWJ15" s="103"/>
      <c r="BWK15" s="103"/>
      <c r="BWL15" s="103"/>
      <c r="BWM15" s="103"/>
      <c r="BWN15" s="103"/>
      <c r="BWO15" s="103"/>
      <c r="BWP15" s="103"/>
      <c r="BWQ15" s="103"/>
      <c r="BWR15" s="103"/>
      <c r="BWS15" s="103"/>
      <c r="BWT15" s="103"/>
      <c r="BWU15" s="103"/>
      <c r="BWV15" s="103"/>
      <c r="BWW15" s="103"/>
      <c r="BWX15" s="103"/>
      <c r="BWY15" s="103"/>
      <c r="BWZ15" s="103"/>
      <c r="BXA15" s="103"/>
      <c r="BXB15" s="103"/>
      <c r="BXC15" s="103"/>
      <c r="BXD15" s="103"/>
      <c r="BXE15" s="103"/>
      <c r="BXF15" s="103"/>
      <c r="BXG15" s="103"/>
      <c r="BXH15" s="103"/>
      <c r="BXI15" s="103"/>
      <c r="BXJ15" s="103"/>
      <c r="BXK15" s="103"/>
      <c r="BXL15" s="103"/>
      <c r="BXM15" s="103"/>
      <c r="BXN15" s="103"/>
      <c r="BXO15" s="103"/>
      <c r="BXP15" s="103"/>
      <c r="BXQ15" s="103"/>
      <c r="BXR15" s="103"/>
      <c r="BXS15" s="103"/>
      <c r="BXT15" s="103"/>
      <c r="BXU15" s="103"/>
      <c r="BXV15" s="103"/>
      <c r="BXW15" s="103"/>
      <c r="BXX15" s="103"/>
      <c r="BXY15" s="103"/>
      <c r="BXZ15" s="103"/>
      <c r="BYG15" s="103"/>
      <c r="BYH15" s="103"/>
      <c r="BYI15" s="103"/>
      <c r="BYJ15" s="103"/>
      <c r="BYK15" s="103"/>
      <c r="BYL15" s="103"/>
      <c r="BYM15" s="103"/>
      <c r="BYN15" s="103"/>
      <c r="BYO15" s="103"/>
      <c r="BYP15" s="103"/>
      <c r="BYQ15" s="103"/>
      <c r="BYR15" s="103"/>
      <c r="BYS15" s="103"/>
      <c r="BYT15" s="103"/>
      <c r="BYU15" s="103"/>
      <c r="BYV15" s="103"/>
      <c r="BYW15" s="103"/>
      <c r="BYX15" s="103"/>
      <c r="BYY15" s="103"/>
      <c r="BYZ15" s="103"/>
      <c r="BZA15" s="103"/>
      <c r="BZB15" s="103"/>
      <c r="BZC15" s="103"/>
      <c r="BZD15" s="103"/>
      <c r="BZE15" s="103"/>
      <c r="BZF15" s="103"/>
      <c r="BZG15" s="103"/>
      <c r="BZH15" s="103"/>
      <c r="BZI15" s="103"/>
      <c r="BZJ15" s="103"/>
      <c r="BZK15" s="103"/>
      <c r="BZL15" s="103"/>
      <c r="BZM15" s="103"/>
      <c r="BZN15" s="103"/>
      <c r="BZO15" s="103"/>
      <c r="BZP15" s="103"/>
      <c r="BZQ15" s="103"/>
      <c r="BZR15" s="103"/>
      <c r="BZS15" s="103"/>
      <c r="BZT15" s="103"/>
      <c r="BZU15" s="103"/>
      <c r="BZV15" s="103"/>
      <c r="BZW15" s="103"/>
      <c r="BZX15" s="103"/>
      <c r="BZY15" s="103"/>
      <c r="BZZ15" s="103"/>
      <c r="CAA15" s="103"/>
      <c r="CAB15" s="103"/>
      <c r="CAC15" s="103"/>
      <c r="CAD15" s="103"/>
      <c r="CAE15" s="103"/>
      <c r="CAF15" s="103"/>
      <c r="CAG15" s="103"/>
      <c r="CAH15" s="103"/>
      <c r="CAI15" s="103"/>
      <c r="CAJ15" s="103"/>
      <c r="CAK15" s="103"/>
      <c r="CAL15" s="103"/>
      <c r="CAM15" s="103"/>
      <c r="CAN15" s="103"/>
      <c r="CAO15" s="103"/>
      <c r="CAP15" s="103"/>
      <c r="CAQ15" s="103"/>
      <c r="CAR15" s="103"/>
      <c r="CAS15" s="103"/>
      <c r="CAT15" s="103"/>
      <c r="CAU15" s="103"/>
      <c r="CAV15" s="103"/>
      <c r="CAW15" s="103"/>
      <c r="CAX15" s="103"/>
      <c r="CAY15" s="103"/>
      <c r="CAZ15" s="103"/>
      <c r="CBA15" s="103"/>
      <c r="CBB15" s="103"/>
      <c r="CBC15" s="103"/>
      <c r="CBD15" s="103"/>
      <c r="CBE15" s="103"/>
      <c r="CBF15" s="103"/>
      <c r="CBG15" s="103"/>
      <c r="CBH15" s="103"/>
      <c r="CBI15" s="103"/>
      <c r="CBJ15" s="103"/>
      <c r="CBK15" s="103"/>
      <c r="CBL15" s="103"/>
      <c r="CBM15" s="103"/>
      <c r="CBN15" s="103"/>
      <c r="CBO15" s="103"/>
      <c r="CBP15" s="103"/>
      <c r="CBQ15" s="103"/>
      <c r="CBR15" s="103"/>
      <c r="CBS15" s="103"/>
      <c r="CBT15" s="103"/>
      <c r="CBU15" s="103"/>
      <c r="CBV15" s="103"/>
      <c r="CBW15" s="103"/>
      <c r="CBX15" s="103"/>
      <c r="CBY15" s="103"/>
      <c r="CBZ15" s="103"/>
      <c r="CCA15" s="103"/>
      <c r="CCB15" s="103"/>
      <c r="CCC15" s="103"/>
      <c r="CCD15" s="103"/>
      <c r="CCE15" s="103"/>
      <c r="CCF15" s="103"/>
      <c r="CCG15" s="103"/>
      <c r="CCH15" s="103"/>
      <c r="CCI15" s="103"/>
      <c r="CCJ15" s="103"/>
      <c r="CCK15" s="103"/>
      <c r="CCL15" s="103"/>
      <c r="CCM15" s="103"/>
      <c r="CCN15" s="103"/>
      <c r="CCO15" s="103"/>
      <c r="CCP15" s="103"/>
      <c r="CCQ15" s="103"/>
      <c r="CCR15" s="103"/>
      <c r="CCS15" s="103"/>
      <c r="CCT15" s="103"/>
      <c r="CCU15" s="103"/>
      <c r="CCV15" s="103"/>
      <c r="CCW15" s="103"/>
      <c r="CCX15" s="103"/>
      <c r="CCY15" s="103"/>
      <c r="CCZ15" s="103"/>
      <c r="CDA15" s="103"/>
      <c r="CDB15" s="103"/>
      <c r="CDC15" s="103"/>
      <c r="CDD15" s="103"/>
      <c r="CDE15" s="103"/>
      <c r="CDF15" s="103"/>
      <c r="CDG15" s="103"/>
      <c r="CDH15" s="103"/>
      <c r="CDI15" s="103"/>
      <c r="CDJ15" s="103"/>
      <c r="CDK15" s="103"/>
      <c r="CDL15" s="103"/>
      <c r="CDM15" s="103"/>
      <c r="CDN15" s="103"/>
      <c r="CDO15" s="103"/>
      <c r="CDP15" s="103"/>
      <c r="CDQ15" s="103"/>
      <c r="CDR15" s="103"/>
      <c r="CDS15" s="103"/>
      <c r="CDT15" s="103"/>
      <c r="CDU15" s="103"/>
      <c r="CDV15" s="103"/>
      <c r="CDW15" s="103"/>
      <c r="CDX15" s="103"/>
      <c r="CDY15" s="103"/>
      <c r="CDZ15" s="103"/>
      <c r="CEA15" s="103"/>
      <c r="CEB15" s="103"/>
      <c r="CEC15" s="103"/>
      <c r="CED15" s="103"/>
      <c r="CEE15" s="103"/>
      <c r="CEF15" s="103"/>
      <c r="CEG15" s="103"/>
      <c r="CEH15" s="103"/>
      <c r="CEI15" s="103"/>
      <c r="CEJ15" s="103"/>
      <c r="CEK15" s="103"/>
      <c r="CEL15" s="103"/>
      <c r="CEM15" s="103"/>
      <c r="CEN15" s="103"/>
      <c r="CEO15" s="103"/>
      <c r="CEP15" s="103"/>
      <c r="CEQ15" s="103"/>
      <c r="CER15" s="103"/>
      <c r="CES15" s="103"/>
      <c r="CET15" s="103"/>
      <c r="CEU15" s="103"/>
      <c r="CEV15" s="103"/>
      <c r="CEW15" s="103"/>
      <c r="CEX15" s="103"/>
      <c r="CEY15" s="103"/>
      <c r="CEZ15" s="103"/>
      <c r="CFA15" s="103"/>
      <c r="CFB15" s="103"/>
      <c r="CFC15" s="103"/>
      <c r="CFD15" s="103"/>
      <c r="CFE15" s="103"/>
      <c r="CFF15" s="103"/>
      <c r="CFG15" s="103"/>
      <c r="CFH15" s="103"/>
      <c r="CFI15" s="103"/>
      <c r="CFJ15" s="103"/>
      <c r="CFK15" s="103"/>
      <c r="CFL15" s="103"/>
      <c r="CFM15" s="103"/>
      <c r="CFN15" s="103"/>
      <c r="CFO15" s="103"/>
      <c r="CFP15" s="103"/>
      <c r="CFQ15" s="103"/>
      <c r="CFR15" s="103"/>
      <c r="CFS15" s="103"/>
      <c r="CFT15" s="103"/>
      <c r="CFU15" s="103"/>
      <c r="CFV15" s="103"/>
      <c r="CFW15" s="103"/>
      <c r="CFX15" s="103"/>
      <c r="CFY15" s="103"/>
      <c r="CFZ15" s="103"/>
      <c r="CGA15" s="103"/>
      <c r="CGB15" s="103"/>
      <c r="CGC15" s="103"/>
      <c r="CGD15" s="103"/>
      <c r="CGE15" s="103"/>
      <c r="CGF15" s="103"/>
      <c r="CGG15" s="103"/>
      <c r="CGH15" s="103"/>
      <c r="CGI15" s="103"/>
      <c r="CGJ15" s="103"/>
      <c r="CGK15" s="103"/>
      <c r="CGL15" s="103"/>
      <c r="CGM15" s="103"/>
      <c r="CGN15" s="103"/>
      <c r="CGO15" s="103"/>
      <c r="CGP15" s="103"/>
      <c r="CGQ15" s="103"/>
      <c r="CGR15" s="103"/>
      <c r="CGS15" s="103"/>
      <c r="CGT15" s="103"/>
      <c r="CGU15" s="103"/>
      <c r="CGV15" s="103"/>
      <c r="CGW15" s="103"/>
      <c r="CGX15" s="103"/>
      <c r="CGY15" s="103"/>
      <c r="CGZ15" s="103"/>
      <c r="CHA15" s="103"/>
      <c r="CHB15" s="103"/>
      <c r="CHC15" s="103"/>
      <c r="CHD15" s="103"/>
      <c r="CHE15" s="103"/>
      <c r="CHF15" s="103"/>
      <c r="CHG15" s="103"/>
      <c r="CHH15" s="103"/>
      <c r="CHI15" s="103"/>
      <c r="CHJ15" s="103"/>
      <c r="CHK15" s="103"/>
      <c r="CHL15" s="103"/>
      <c r="CHM15" s="103"/>
      <c r="CHN15" s="103"/>
      <c r="CHO15" s="103"/>
      <c r="CHP15" s="103"/>
      <c r="CHQ15" s="103"/>
      <c r="CHR15" s="103"/>
      <c r="CHS15" s="103"/>
      <c r="CHT15" s="103"/>
      <c r="CHU15" s="103"/>
      <c r="CHV15" s="103"/>
      <c r="CIC15" s="103"/>
      <c r="CID15" s="103"/>
      <c r="CIE15" s="103"/>
      <c r="CIF15" s="103"/>
      <c r="CIG15" s="103"/>
      <c r="CIH15" s="103"/>
      <c r="CII15" s="103"/>
      <c r="CIJ15" s="103"/>
      <c r="CIK15" s="103"/>
      <c r="CIL15" s="103"/>
      <c r="CIM15" s="103"/>
      <c r="CIN15" s="103"/>
      <c r="CIO15" s="103"/>
      <c r="CIP15" s="103"/>
      <c r="CIQ15" s="103"/>
      <c r="CIR15" s="103"/>
      <c r="CIS15" s="103"/>
      <c r="CIT15" s="103"/>
      <c r="CIU15" s="103"/>
      <c r="CIV15" s="103"/>
      <c r="CIW15" s="103"/>
      <c r="CIX15" s="103"/>
      <c r="CIY15" s="103"/>
      <c r="CIZ15" s="103"/>
      <c r="CJA15" s="103"/>
      <c r="CJB15" s="103"/>
      <c r="CJC15" s="103"/>
      <c r="CJD15" s="103"/>
      <c r="CJE15" s="103"/>
      <c r="CJF15" s="103"/>
      <c r="CJG15" s="103"/>
      <c r="CJH15" s="103"/>
      <c r="CJI15" s="103"/>
      <c r="CJJ15" s="103"/>
      <c r="CJK15" s="103"/>
      <c r="CJL15" s="103"/>
      <c r="CJM15" s="103"/>
      <c r="CJN15" s="103"/>
      <c r="CJO15" s="103"/>
      <c r="CJP15" s="103"/>
      <c r="CJQ15" s="103"/>
      <c r="CJR15" s="103"/>
      <c r="CJS15" s="103"/>
      <c r="CJT15" s="103"/>
      <c r="CJU15" s="103"/>
      <c r="CJV15" s="103"/>
      <c r="CJW15" s="103"/>
      <c r="CJX15" s="103"/>
      <c r="CJY15" s="103"/>
      <c r="CJZ15" s="103"/>
      <c r="CKA15" s="103"/>
      <c r="CKB15" s="103"/>
      <c r="CKC15" s="103"/>
      <c r="CKD15" s="103"/>
      <c r="CKE15" s="103"/>
      <c r="CKF15" s="103"/>
      <c r="CKG15" s="103"/>
      <c r="CKH15" s="103"/>
      <c r="CKI15" s="103"/>
      <c r="CKJ15" s="103"/>
      <c r="CKK15" s="103"/>
      <c r="CKL15" s="103"/>
      <c r="CKM15" s="103"/>
      <c r="CKN15" s="103"/>
      <c r="CKO15" s="103"/>
      <c r="CKP15" s="103"/>
      <c r="CKQ15" s="103"/>
      <c r="CKR15" s="103"/>
      <c r="CKS15" s="103"/>
      <c r="CKT15" s="103"/>
      <c r="CKU15" s="103"/>
      <c r="CKV15" s="103"/>
      <c r="CKW15" s="103"/>
      <c r="CKX15" s="103"/>
      <c r="CKY15" s="103"/>
      <c r="CKZ15" s="103"/>
      <c r="CLA15" s="103"/>
      <c r="CLB15" s="103"/>
      <c r="CLC15" s="103"/>
      <c r="CLD15" s="103"/>
      <c r="CLE15" s="103"/>
      <c r="CLF15" s="103"/>
      <c r="CLG15" s="103"/>
      <c r="CLH15" s="103"/>
      <c r="CLI15" s="103"/>
      <c r="CLJ15" s="103"/>
      <c r="CLK15" s="103"/>
      <c r="CLL15" s="103"/>
      <c r="CLM15" s="103"/>
      <c r="CLN15" s="103"/>
      <c r="CLO15" s="103"/>
      <c r="CLP15" s="103"/>
      <c r="CLQ15" s="103"/>
      <c r="CLR15" s="103"/>
      <c r="CLS15" s="103"/>
      <c r="CLT15" s="103"/>
      <c r="CLU15" s="103"/>
      <c r="CLV15" s="103"/>
      <c r="CLW15" s="103"/>
      <c r="CLX15" s="103"/>
      <c r="CLY15" s="103"/>
      <c r="CLZ15" s="103"/>
      <c r="CMA15" s="103"/>
      <c r="CMB15" s="103"/>
      <c r="CMC15" s="103"/>
      <c r="CMD15" s="103"/>
      <c r="CME15" s="103"/>
      <c r="CMF15" s="103"/>
      <c r="CMG15" s="103"/>
      <c r="CMH15" s="103"/>
      <c r="CMI15" s="103"/>
      <c r="CMJ15" s="103"/>
      <c r="CMK15" s="103"/>
      <c r="CML15" s="103"/>
      <c r="CMM15" s="103"/>
      <c r="CMN15" s="103"/>
      <c r="CMO15" s="103"/>
      <c r="CMP15" s="103"/>
      <c r="CMQ15" s="103"/>
      <c r="CMR15" s="103"/>
      <c r="CMS15" s="103"/>
      <c r="CMT15" s="103"/>
      <c r="CMU15" s="103"/>
      <c r="CMV15" s="103"/>
      <c r="CMW15" s="103"/>
      <c r="CMX15" s="103"/>
      <c r="CMY15" s="103"/>
      <c r="CMZ15" s="103"/>
      <c r="CNA15" s="103"/>
      <c r="CNB15" s="103"/>
      <c r="CNC15" s="103"/>
      <c r="CND15" s="103"/>
      <c r="CNE15" s="103"/>
      <c r="CNF15" s="103"/>
      <c r="CNG15" s="103"/>
      <c r="CNH15" s="103"/>
      <c r="CNI15" s="103"/>
      <c r="CNJ15" s="103"/>
      <c r="CNK15" s="103"/>
      <c r="CNL15" s="103"/>
      <c r="CNM15" s="103"/>
      <c r="CNN15" s="103"/>
      <c r="CNO15" s="103"/>
      <c r="CNP15" s="103"/>
      <c r="CNQ15" s="103"/>
      <c r="CNR15" s="103"/>
      <c r="CNS15" s="103"/>
      <c r="CNT15" s="103"/>
      <c r="CNU15" s="103"/>
      <c r="CNV15" s="103"/>
      <c r="CNW15" s="103"/>
      <c r="CNX15" s="103"/>
      <c r="CNY15" s="103"/>
      <c r="CNZ15" s="103"/>
      <c r="COA15" s="103"/>
      <c r="COB15" s="103"/>
      <c r="COC15" s="103"/>
      <c r="COD15" s="103"/>
      <c r="COE15" s="103"/>
      <c r="COF15" s="103"/>
      <c r="COG15" s="103"/>
      <c r="COH15" s="103"/>
      <c r="COI15" s="103"/>
      <c r="COJ15" s="103"/>
      <c r="COK15" s="103"/>
      <c r="COL15" s="103"/>
      <c r="COM15" s="103"/>
      <c r="CON15" s="103"/>
      <c r="COO15" s="103"/>
      <c r="COP15" s="103"/>
      <c r="COQ15" s="103"/>
      <c r="COR15" s="103"/>
      <c r="COS15" s="103"/>
      <c r="COT15" s="103"/>
      <c r="COU15" s="103"/>
      <c r="COV15" s="103"/>
      <c r="COW15" s="103"/>
      <c r="COX15" s="103"/>
      <c r="COY15" s="103"/>
      <c r="COZ15" s="103"/>
      <c r="CPA15" s="103"/>
      <c r="CPB15" s="103"/>
      <c r="CPC15" s="103"/>
      <c r="CPD15" s="103"/>
      <c r="CPE15" s="103"/>
      <c r="CPF15" s="103"/>
      <c r="CPG15" s="103"/>
      <c r="CPH15" s="103"/>
      <c r="CPI15" s="103"/>
      <c r="CPJ15" s="103"/>
      <c r="CPK15" s="103"/>
      <c r="CPL15" s="103"/>
      <c r="CPM15" s="103"/>
      <c r="CPN15" s="103"/>
      <c r="CPO15" s="103"/>
      <c r="CPP15" s="103"/>
      <c r="CPQ15" s="103"/>
      <c r="CPR15" s="103"/>
      <c r="CPS15" s="103"/>
      <c r="CPT15" s="103"/>
      <c r="CPU15" s="103"/>
      <c r="CPV15" s="103"/>
      <c r="CPW15" s="103"/>
      <c r="CPX15" s="103"/>
      <c r="CPY15" s="103"/>
      <c r="CPZ15" s="103"/>
      <c r="CQA15" s="103"/>
      <c r="CQB15" s="103"/>
      <c r="CQC15" s="103"/>
      <c r="CQD15" s="103"/>
      <c r="CQE15" s="103"/>
      <c r="CQF15" s="103"/>
      <c r="CQG15" s="103"/>
      <c r="CQH15" s="103"/>
      <c r="CQI15" s="103"/>
      <c r="CQJ15" s="103"/>
      <c r="CQK15" s="103"/>
      <c r="CQL15" s="103"/>
      <c r="CQM15" s="103"/>
      <c r="CQN15" s="103"/>
      <c r="CQO15" s="103"/>
      <c r="CQP15" s="103"/>
      <c r="CQQ15" s="103"/>
      <c r="CQR15" s="103"/>
      <c r="CQS15" s="103"/>
      <c r="CQT15" s="103"/>
      <c r="CQU15" s="103"/>
      <c r="CQV15" s="103"/>
      <c r="CQW15" s="103"/>
      <c r="CQX15" s="103"/>
      <c r="CQY15" s="103"/>
      <c r="CQZ15" s="103"/>
      <c r="CRA15" s="103"/>
      <c r="CRB15" s="103"/>
      <c r="CRC15" s="103"/>
      <c r="CRD15" s="103"/>
      <c r="CRE15" s="103"/>
      <c r="CRF15" s="103"/>
      <c r="CRG15" s="103"/>
      <c r="CRH15" s="103"/>
      <c r="CRI15" s="103"/>
      <c r="CRJ15" s="103"/>
      <c r="CRK15" s="103"/>
      <c r="CRL15" s="103"/>
      <c r="CRM15" s="103"/>
      <c r="CRN15" s="103"/>
      <c r="CRO15" s="103"/>
      <c r="CRP15" s="103"/>
      <c r="CRQ15" s="103"/>
      <c r="CRR15" s="103"/>
      <c r="CRY15" s="103"/>
      <c r="CRZ15" s="103"/>
      <c r="CSA15" s="103"/>
      <c r="CSB15" s="103"/>
      <c r="CSC15" s="103"/>
      <c r="CSD15" s="103"/>
      <c r="CSE15" s="103"/>
      <c r="CSF15" s="103"/>
      <c r="CSG15" s="103"/>
      <c r="CSH15" s="103"/>
      <c r="CSI15" s="103"/>
      <c r="CSJ15" s="103"/>
      <c r="CSK15" s="103"/>
      <c r="CSL15" s="103"/>
      <c r="CSM15" s="103"/>
      <c r="CSN15" s="103"/>
      <c r="CSO15" s="103"/>
      <c r="CSP15" s="103"/>
      <c r="CSQ15" s="103"/>
      <c r="CSR15" s="103"/>
      <c r="CSS15" s="103"/>
      <c r="CST15" s="103"/>
      <c r="CSU15" s="103"/>
      <c r="CSV15" s="103"/>
      <c r="CSW15" s="103"/>
      <c r="CSX15" s="103"/>
      <c r="CSY15" s="103"/>
      <c r="CSZ15" s="103"/>
      <c r="CTA15" s="103"/>
      <c r="CTB15" s="103"/>
      <c r="CTC15" s="103"/>
      <c r="CTD15" s="103"/>
      <c r="CTE15" s="103"/>
      <c r="CTF15" s="103"/>
      <c r="CTG15" s="103"/>
      <c r="CTH15" s="103"/>
      <c r="CTI15" s="103"/>
      <c r="CTJ15" s="103"/>
      <c r="CTK15" s="103"/>
      <c r="CTL15" s="103"/>
      <c r="CTM15" s="103"/>
      <c r="CTN15" s="103"/>
      <c r="CTO15" s="103"/>
      <c r="CTP15" s="103"/>
      <c r="CTQ15" s="103"/>
      <c r="CTR15" s="103"/>
      <c r="CTS15" s="103"/>
      <c r="CTT15" s="103"/>
      <c r="CTU15" s="103"/>
      <c r="CTV15" s="103"/>
      <c r="CTW15" s="103"/>
      <c r="CTX15" s="103"/>
      <c r="CTY15" s="103"/>
      <c r="CTZ15" s="103"/>
      <c r="CUA15" s="103"/>
      <c r="CUB15" s="103"/>
      <c r="CUC15" s="103"/>
      <c r="CUD15" s="103"/>
      <c r="CUE15" s="103"/>
      <c r="CUF15" s="103"/>
      <c r="CUG15" s="103"/>
      <c r="CUH15" s="103"/>
      <c r="CUI15" s="103"/>
      <c r="CUJ15" s="103"/>
      <c r="CUK15" s="103"/>
      <c r="CUL15" s="103"/>
      <c r="CUM15" s="103"/>
      <c r="CUN15" s="103"/>
      <c r="CUO15" s="103"/>
      <c r="CUP15" s="103"/>
      <c r="CUQ15" s="103"/>
      <c r="CUR15" s="103"/>
      <c r="CUS15" s="103"/>
      <c r="CUT15" s="103"/>
      <c r="CUU15" s="103"/>
      <c r="CUV15" s="103"/>
      <c r="CUW15" s="103"/>
      <c r="CUX15" s="103"/>
      <c r="CUY15" s="103"/>
      <c r="CUZ15" s="103"/>
      <c r="CVA15" s="103"/>
      <c r="CVB15" s="103"/>
      <c r="CVC15" s="103"/>
      <c r="CVD15" s="103"/>
      <c r="CVE15" s="103"/>
      <c r="CVF15" s="103"/>
      <c r="CVG15" s="103"/>
      <c r="CVH15" s="103"/>
      <c r="CVI15" s="103"/>
      <c r="CVJ15" s="103"/>
      <c r="CVK15" s="103"/>
      <c r="CVL15" s="103"/>
      <c r="CVM15" s="103"/>
      <c r="CVN15" s="103"/>
      <c r="CVO15" s="103"/>
      <c r="CVP15" s="103"/>
      <c r="CVQ15" s="103"/>
      <c r="CVR15" s="103"/>
      <c r="CVS15" s="103"/>
      <c r="CVT15" s="103"/>
      <c r="CVU15" s="103"/>
      <c r="CVV15" s="103"/>
      <c r="CVW15" s="103"/>
      <c r="CVX15" s="103"/>
      <c r="CVY15" s="103"/>
      <c r="CVZ15" s="103"/>
      <c r="CWA15" s="103"/>
      <c r="CWB15" s="103"/>
      <c r="CWC15" s="103"/>
      <c r="CWD15" s="103"/>
      <c r="CWE15" s="103"/>
      <c r="CWF15" s="103"/>
      <c r="CWG15" s="103"/>
      <c r="CWH15" s="103"/>
      <c r="CWI15" s="103"/>
      <c r="CWJ15" s="103"/>
      <c r="CWK15" s="103"/>
      <c r="CWL15" s="103"/>
      <c r="CWM15" s="103"/>
      <c r="CWN15" s="103"/>
      <c r="CWO15" s="103"/>
      <c r="CWP15" s="103"/>
      <c r="CWQ15" s="103"/>
      <c r="CWR15" s="103"/>
      <c r="CWS15" s="103"/>
      <c r="CWT15" s="103"/>
      <c r="CWU15" s="103"/>
      <c r="CWV15" s="103"/>
      <c r="CWW15" s="103"/>
      <c r="CWX15" s="103"/>
      <c r="CWY15" s="103"/>
      <c r="CWZ15" s="103"/>
      <c r="CXA15" s="103"/>
      <c r="CXB15" s="103"/>
      <c r="CXC15" s="103"/>
      <c r="CXD15" s="103"/>
      <c r="CXE15" s="103"/>
      <c r="CXF15" s="103"/>
      <c r="CXG15" s="103"/>
      <c r="CXH15" s="103"/>
      <c r="CXI15" s="103"/>
      <c r="CXJ15" s="103"/>
      <c r="CXK15" s="103"/>
      <c r="CXL15" s="103"/>
      <c r="CXM15" s="103"/>
      <c r="CXN15" s="103"/>
      <c r="CXO15" s="103"/>
      <c r="CXP15" s="103"/>
      <c r="CXQ15" s="103"/>
      <c r="CXR15" s="103"/>
      <c r="CXS15" s="103"/>
      <c r="CXT15" s="103"/>
      <c r="CXU15" s="103"/>
      <c r="CXV15" s="103"/>
      <c r="CXW15" s="103"/>
      <c r="CXX15" s="103"/>
      <c r="CXY15" s="103"/>
      <c r="CXZ15" s="103"/>
      <c r="CYA15" s="103"/>
      <c r="CYB15" s="103"/>
      <c r="CYC15" s="103"/>
      <c r="CYD15" s="103"/>
      <c r="CYE15" s="103"/>
      <c r="CYF15" s="103"/>
      <c r="CYG15" s="103"/>
      <c r="CYH15" s="103"/>
      <c r="CYI15" s="103"/>
      <c r="CYJ15" s="103"/>
      <c r="CYK15" s="103"/>
      <c r="CYL15" s="103"/>
      <c r="CYM15" s="103"/>
      <c r="CYN15" s="103"/>
      <c r="CYO15" s="103"/>
      <c r="CYP15" s="103"/>
      <c r="CYQ15" s="103"/>
      <c r="CYR15" s="103"/>
      <c r="CYS15" s="103"/>
      <c r="CYT15" s="103"/>
      <c r="CYU15" s="103"/>
      <c r="CYV15" s="103"/>
      <c r="CYW15" s="103"/>
      <c r="CYX15" s="103"/>
      <c r="CYY15" s="103"/>
      <c r="CYZ15" s="103"/>
      <c r="CZA15" s="103"/>
      <c r="CZB15" s="103"/>
      <c r="CZC15" s="103"/>
      <c r="CZD15" s="103"/>
      <c r="CZE15" s="103"/>
      <c r="CZF15" s="103"/>
      <c r="CZG15" s="103"/>
      <c r="CZH15" s="103"/>
      <c r="CZI15" s="103"/>
      <c r="CZJ15" s="103"/>
      <c r="CZK15" s="103"/>
      <c r="CZL15" s="103"/>
      <c r="CZM15" s="103"/>
      <c r="CZN15" s="103"/>
      <c r="CZO15" s="103"/>
      <c r="CZP15" s="103"/>
      <c r="CZQ15" s="103"/>
      <c r="CZR15" s="103"/>
      <c r="CZS15" s="103"/>
      <c r="CZT15" s="103"/>
      <c r="CZU15" s="103"/>
      <c r="CZV15" s="103"/>
      <c r="CZW15" s="103"/>
      <c r="CZX15" s="103"/>
      <c r="CZY15" s="103"/>
      <c r="CZZ15" s="103"/>
      <c r="DAA15" s="103"/>
      <c r="DAB15" s="103"/>
      <c r="DAC15" s="103"/>
      <c r="DAD15" s="103"/>
      <c r="DAE15" s="103"/>
      <c r="DAF15" s="103"/>
      <c r="DAG15" s="103"/>
      <c r="DAH15" s="103"/>
      <c r="DAI15" s="103"/>
      <c r="DAJ15" s="103"/>
      <c r="DAK15" s="103"/>
      <c r="DAL15" s="103"/>
      <c r="DAM15" s="103"/>
      <c r="DAN15" s="103"/>
      <c r="DAO15" s="103"/>
      <c r="DAP15" s="103"/>
      <c r="DAQ15" s="103"/>
      <c r="DAR15" s="103"/>
      <c r="DAS15" s="103"/>
      <c r="DAT15" s="103"/>
      <c r="DAU15" s="103"/>
      <c r="DAV15" s="103"/>
      <c r="DAW15" s="103"/>
      <c r="DAX15" s="103"/>
      <c r="DAY15" s="103"/>
      <c r="DAZ15" s="103"/>
      <c r="DBA15" s="103"/>
      <c r="DBB15" s="103"/>
      <c r="DBC15" s="103"/>
      <c r="DBD15" s="103"/>
      <c r="DBE15" s="103"/>
      <c r="DBF15" s="103"/>
      <c r="DBG15" s="103"/>
      <c r="DBH15" s="103"/>
      <c r="DBI15" s="103"/>
      <c r="DBJ15" s="103"/>
      <c r="DBK15" s="103"/>
      <c r="DBL15" s="103"/>
      <c r="DBM15" s="103"/>
      <c r="DBN15" s="103"/>
      <c r="DBU15" s="103"/>
      <c r="DBV15" s="103"/>
      <c r="DBW15" s="103"/>
      <c r="DBX15" s="103"/>
      <c r="DBY15" s="103"/>
      <c r="DBZ15" s="103"/>
      <c r="DCA15" s="103"/>
      <c r="DCB15" s="103"/>
      <c r="DCC15" s="103"/>
      <c r="DCD15" s="103"/>
      <c r="DCE15" s="103"/>
      <c r="DCF15" s="103"/>
      <c r="DCG15" s="103"/>
      <c r="DCH15" s="103"/>
      <c r="DCI15" s="103"/>
      <c r="DCJ15" s="103"/>
      <c r="DCK15" s="103"/>
      <c r="DCL15" s="103"/>
      <c r="DCM15" s="103"/>
      <c r="DCN15" s="103"/>
      <c r="DCO15" s="103"/>
      <c r="DCP15" s="103"/>
      <c r="DCQ15" s="103"/>
      <c r="DCR15" s="103"/>
      <c r="DCS15" s="103"/>
      <c r="DCT15" s="103"/>
      <c r="DCU15" s="103"/>
      <c r="DCV15" s="103"/>
      <c r="DCW15" s="103"/>
      <c r="DCX15" s="103"/>
      <c r="DCY15" s="103"/>
      <c r="DCZ15" s="103"/>
      <c r="DDA15" s="103"/>
      <c r="DDB15" s="103"/>
      <c r="DDC15" s="103"/>
      <c r="DDD15" s="103"/>
      <c r="DDE15" s="103"/>
      <c r="DDF15" s="103"/>
      <c r="DDG15" s="103"/>
      <c r="DDH15" s="103"/>
      <c r="DDI15" s="103"/>
      <c r="DDJ15" s="103"/>
      <c r="DDK15" s="103"/>
      <c r="DDL15" s="103"/>
      <c r="DDM15" s="103"/>
      <c r="DDN15" s="103"/>
      <c r="DDO15" s="103"/>
      <c r="DDP15" s="103"/>
      <c r="DDQ15" s="103"/>
      <c r="DDR15" s="103"/>
      <c r="DDS15" s="103"/>
      <c r="DDT15" s="103"/>
      <c r="DDU15" s="103"/>
      <c r="DDV15" s="103"/>
      <c r="DDW15" s="103"/>
      <c r="DDX15" s="103"/>
      <c r="DDY15" s="103"/>
      <c r="DDZ15" s="103"/>
      <c r="DEA15" s="103"/>
      <c r="DEB15" s="103"/>
      <c r="DEC15" s="103"/>
      <c r="DED15" s="103"/>
      <c r="DEE15" s="103"/>
      <c r="DEF15" s="103"/>
      <c r="DEG15" s="103"/>
      <c r="DEH15" s="103"/>
      <c r="DEI15" s="103"/>
      <c r="DEJ15" s="103"/>
      <c r="DEK15" s="103"/>
      <c r="DEL15" s="103"/>
      <c r="DEM15" s="103"/>
      <c r="DEN15" s="103"/>
      <c r="DEO15" s="103"/>
      <c r="DEP15" s="103"/>
      <c r="DEQ15" s="103"/>
      <c r="DER15" s="103"/>
      <c r="DES15" s="103"/>
      <c r="DET15" s="103"/>
      <c r="DEU15" s="103"/>
      <c r="DEV15" s="103"/>
      <c r="DEW15" s="103"/>
      <c r="DEX15" s="103"/>
      <c r="DEY15" s="103"/>
      <c r="DEZ15" s="103"/>
      <c r="DFA15" s="103"/>
      <c r="DFB15" s="103"/>
      <c r="DFC15" s="103"/>
      <c r="DFD15" s="103"/>
      <c r="DFE15" s="103"/>
      <c r="DFF15" s="103"/>
      <c r="DFG15" s="103"/>
      <c r="DFH15" s="103"/>
      <c r="DFI15" s="103"/>
      <c r="DFJ15" s="103"/>
      <c r="DFK15" s="103"/>
      <c r="DFL15" s="103"/>
      <c r="DFM15" s="103"/>
      <c r="DFN15" s="103"/>
      <c r="DFO15" s="103"/>
      <c r="DFP15" s="103"/>
      <c r="DFQ15" s="103"/>
      <c r="DFR15" s="103"/>
      <c r="DFS15" s="103"/>
      <c r="DFT15" s="103"/>
      <c r="DFU15" s="103"/>
      <c r="DFV15" s="103"/>
      <c r="DFW15" s="103"/>
      <c r="DFX15" s="103"/>
      <c r="DFY15" s="103"/>
      <c r="DFZ15" s="103"/>
      <c r="DGA15" s="103"/>
      <c r="DGB15" s="103"/>
      <c r="DGC15" s="103"/>
      <c r="DGD15" s="103"/>
      <c r="DGE15" s="103"/>
      <c r="DGF15" s="103"/>
      <c r="DGG15" s="103"/>
      <c r="DGH15" s="103"/>
      <c r="DGI15" s="103"/>
      <c r="DGJ15" s="103"/>
      <c r="DGK15" s="103"/>
      <c r="DGL15" s="103"/>
      <c r="DGM15" s="103"/>
      <c r="DGN15" s="103"/>
      <c r="DGO15" s="103"/>
      <c r="DGP15" s="103"/>
      <c r="DGQ15" s="103"/>
      <c r="DGR15" s="103"/>
      <c r="DGS15" s="103"/>
      <c r="DGT15" s="103"/>
      <c r="DGU15" s="103"/>
      <c r="DGV15" s="103"/>
      <c r="DGW15" s="103"/>
      <c r="DGX15" s="103"/>
      <c r="DGY15" s="103"/>
      <c r="DGZ15" s="103"/>
      <c r="DHA15" s="103"/>
      <c r="DHB15" s="103"/>
      <c r="DHC15" s="103"/>
      <c r="DHD15" s="103"/>
      <c r="DHE15" s="103"/>
      <c r="DHF15" s="103"/>
      <c r="DHG15" s="103"/>
      <c r="DHH15" s="103"/>
      <c r="DHI15" s="103"/>
      <c r="DHJ15" s="103"/>
      <c r="DHK15" s="103"/>
      <c r="DHL15" s="103"/>
      <c r="DHM15" s="103"/>
      <c r="DHN15" s="103"/>
      <c r="DHO15" s="103"/>
      <c r="DHP15" s="103"/>
      <c r="DHQ15" s="103"/>
      <c r="DHR15" s="103"/>
      <c r="DHS15" s="103"/>
      <c r="DHT15" s="103"/>
      <c r="DHU15" s="103"/>
      <c r="DHV15" s="103"/>
      <c r="DHW15" s="103"/>
      <c r="DHX15" s="103"/>
      <c r="DHY15" s="103"/>
      <c r="DHZ15" s="103"/>
      <c r="DIA15" s="103"/>
      <c r="DIB15" s="103"/>
      <c r="DIC15" s="103"/>
      <c r="DID15" s="103"/>
      <c r="DIE15" s="103"/>
      <c r="DIF15" s="103"/>
      <c r="DIG15" s="103"/>
      <c r="DIH15" s="103"/>
      <c r="DII15" s="103"/>
      <c r="DIJ15" s="103"/>
      <c r="DIK15" s="103"/>
      <c r="DIL15" s="103"/>
      <c r="DIM15" s="103"/>
      <c r="DIN15" s="103"/>
      <c r="DIO15" s="103"/>
      <c r="DIP15" s="103"/>
      <c r="DIQ15" s="103"/>
      <c r="DIR15" s="103"/>
      <c r="DIS15" s="103"/>
      <c r="DIT15" s="103"/>
      <c r="DIU15" s="103"/>
      <c r="DIV15" s="103"/>
      <c r="DIW15" s="103"/>
      <c r="DIX15" s="103"/>
      <c r="DIY15" s="103"/>
      <c r="DIZ15" s="103"/>
      <c r="DJA15" s="103"/>
      <c r="DJB15" s="103"/>
      <c r="DJC15" s="103"/>
      <c r="DJD15" s="103"/>
      <c r="DJE15" s="103"/>
      <c r="DJF15" s="103"/>
      <c r="DJG15" s="103"/>
      <c r="DJH15" s="103"/>
      <c r="DJI15" s="103"/>
      <c r="DJJ15" s="103"/>
      <c r="DJK15" s="103"/>
      <c r="DJL15" s="103"/>
      <c r="DJM15" s="103"/>
      <c r="DJN15" s="103"/>
      <c r="DJO15" s="103"/>
      <c r="DJP15" s="103"/>
      <c r="DJQ15" s="103"/>
      <c r="DJR15" s="103"/>
      <c r="DJS15" s="103"/>
      <c r="DJT15" s="103"/>
      <c r="DJU15" s="103"/>
      <c r="DJV15" s="103"/>
      <c r="DJW15" s="103"/>
      <c r="DJX15" s="103"/>
      <c r="DJY15" s="103"/>
      <c r="DJZ15" s="103"/>
      <c r="DKA15" s="103"/>
      <c r="DKB15" s="103"/>
      <c r="DKC15" s="103"/>
      <c r="DKD15" s="103"/>
      <c r="DKE15" s="103"/>
      <c r="DKF15" s="103"/>
      <c r="DKG15" s="103"/>
      <c r="DKH15" s="103"/>
      <c r="DKI15" s="103"/>
      <c r="DKJ15" s="103"/>
      <c r="DKK15" s="103"/>
      <c r="DKL15" s="103"/>
      <c r="DKM15" s="103"/>
      <c r="DKN15" s="103"/>
      <c r="DKO15" s="103"/>
      <c r="DKP15" s="103"/>
      <c r="DKQ15" s="103"/>
      <c r="DKR15" s="103"/>
      <c r="DKS15" s="103"/>
      <c r="DKT15" s="103"/>
      <c r="DKU15" s="103"/>
      <c r="DKV15" s="103"/>
      <c r="DKW15" s="103"/>
      <c r="DKX15" s="103"/>
      <c r="DKY15" s="103"/>
      <c r="DKZ15" s="103"/>
      <c r="DLA15" s="103"/>
      <c r="DLB15" s="103"/>
      <c r="DLC15" s="103"/>
      <c r="DLD15" s="103"/>
      <c r="DLE15" s="103"/>
      <c r="DLF15" s="103"/>
      <c r="DLG15" s="103"/>
      <c r="DLH15" s="103"/>
      <c r="DLI15" s="103"/>
      <c r="DLJ15" s="103"/>
      <c r="DLQ15" s="103"/>
      <c r="DLR15" s="103"/>
      <c r="DLS15" s="103"/>
      <c r="DLT15" s="103"/>
      <c r="DLU15" s="103"/>
      <c r="DLV15" s="103"/>
      <c r="DLW15" s="103"/>
      <c r="DLX15" s="103"/>
      <c r="DLY15" s="103"/>
      <c r="DLZ15" s="103"/>
      <c r="DMA15" s="103"/>
      <c r="DMB15" s="103"/>
      <c r="DMC15" s="103"/>
      <c r="DMD15" s="103"/>
      <c r="DME15" s="103"/>
      <c r="DMF15" s="103"/>
      <c r="DMG15" s="103"/>
      <c r="DMH15" s="103"/>
      <c r="DMI15" s="103"/>
      <c r="DMJ15" s="103"/>
      <c r="DMK15" s="103"/>
      <c r="DML15" s="103"/>
      <c r="DMM15" s="103"/>
      <c r="DMN15" s="103"/>
      <c r="DMO15" s="103"/>
      <c r="DMP15" s="103"/>
      <c r="DMQ15" s="103"/>
      <c r="DMR15" s="103"/>
      <c r="DMS15" s="103"/>
      <c r="DMT15" s="103"/>
      <c r="DMU15" s="103"/>
      <c r="DMV15" s="103"/>
      <c r="DMW15" s="103"/>
      <c r="DMX15" s="103"/>
      <c r="DMY15" s="103"/>
      <c r="DMZ15" s="103"/>
      <c r="DNA15" s="103"/>
      <c r="DNB15" s="103"/>
      <c r="DNC15" s="103"/>
      <c r="DND15" s="103"/>
      <c r="DNE15" s="103"/>
      <c r="DNF15" s="103"/>
      <c r="DNG15" s="103"/>
      <c r="DNH15" s="103"/>
      <c r="DNI15" s="103"/>
      <c r="DNJ15" s="103"/>
      <c r="DNK15" s="103"/>
      <c r="DNL15" s="103"/>
      <c r="DNM15" s="103"/>
      <c r="DNN15" s="103"/>
      <c r="DNO15" s="103"/>
      <c r="DNP15" s="103"/>
      <c r="DNQ15" s="103"/>
      <c r="DNR15" s="103"/>
      <c r="DNS15" s="103"/>
      <c r="DNT15" s="103"/>
      <c r="DNU15" s="103"/>
      <c r="DNV15" s="103"/>
      <c r="DNW15" s="103"/>
      <c r="DNX15" s="103"/>
      <c r="DNY15" s="103"/>
      <c r="DNZ15" s="103"/>
      <c r="DOA15" s="103"/>
      <c r="DOB15" s="103"/>
      <c r="DOC15" s="103"/>
      <c r="DOD15" s="103"/>
      <c r="DOE15" s="103"/>
      <c r="DOF15" s="103"/>
      <c r="DOG15" s="103"/>
      <c r="DOH15" s="103"/>
      <c r="DOI15" s="103"/>
      <c r="DOJ15" s="103"/>
      <c r="DOK15" s="103"/>
      <c r="DOL15" s="103"/>
      <c r="DOM15" s="103"/>
      <c r="DON15" s="103"/>
      <c r="DOO15" s="103"/>
      <c r="DOP15" s="103"/>
      <c r="DOQ15" s="103"/>
      <c r="DOR15" s="103"/>
      <c r="DOS15" s="103"/>
      <c r="DOT15" s="103"/>
      <c r="DOU15" s="103"/>
      <c r="DOV15" s="103"/>
      <c r="DOW15" s="103"/>
      <c r="DOX15" s="103"/>
      <c r="DOY15" s="103"/>
      <c r="DOZ15" s="103"/>
      <c r="DPA15" s="103"/>
      <c r="DPB15" s="103"/>
      <c r="DPC15" s="103"/>
      <c r="DPD15" s="103"/>
      <c r="DPE15" s="103"/>
      <c r="DPF15" s="103"/>
      <c r="DPG15" s="103"/>
      <c r="DPH15" s="103"/>
      <c r="DPI15" s="103"/>
      <c r="DPJ15" s="103"/>
      <c r="DPK15" s="103"/>
      <c r="DPL15" s="103"/>
      <c r="DPM15" s="103"/>
      <c r="DPN15" s="103"/>
      <c r="DPO15" s="103"/>
      <c r="DPP15" s="103"/>
      <c r="DPQ15" s="103"/>
      <c r="DPR15" s="103"/>
      <c r="DPS15" s="103"/>
      <c r="DPT15" s="103"/>
      <c r="DPU15" s="103"/>
      <c r="DPV15" s="103"/>
      <c r="DPW15" s="103"/>
      <c r="DPX15" s="103"/>
      <c r="DPY15" s="103"/>
      <c r="DPZ15" s="103"/>
      <c r="DQA15" s="103"/>
      <c r="DQB15" s="103"/>
      <c r="DQC15" s="103"/>
      <c r="DQD15" s="103"/>
      <c r="DQE15" s="103"/>
      <c r="DQF15" s="103"/>
      <c r="DQG15" s="103"/>
      <c r="DQH15" s="103"/>
      <c r="DQI15" s="103"/>
      <c r="DQJ15" s="103"/>
      <c r="DQK15" s="103"/>
      <c r="DQL15" s="103"/>
      <c r="DQM15" s="103"/>
      <c r="DQN15" s="103"/>
      <c r="DQO15" s="103"/>
      <c r="DQP15" s="103"/>
      <c r="DQQ15" s="103"/>
      <c r="DQR15" s="103"/>
      <c r="DQS15" s="103"/>
      <c r="DQT15" s="103"/>
      <c r="DQU15" s="103"/>
      <c r="DQV15" s="103"/>
      <c r="DQW15" s="103"/>
      <c r="DQX15" s="103"/>
      <c r="DQY15" s="103"/>
      <c r="DQZ15" s="103"/>
      <c r="DRA15" s="103"/>
      <c r="DRB15" s="103"/>
      <c r="DRC15" s="103"/>
      <c r="DRD15" s="103"/>
      <c r="DRE15" s="103"/>
      <c r="DRF15" s="103"/>
      <c r="DRG15" s="103"/>
      <c r="DRH15" s="103"/>
      <c r="DRI15" s="103"/>
      <c r="DRJ15" s="103"/>
      <c r="DRK15" s="103"/>
      <c r="DRL15" s="103"/>
      <c r="DRM15" s="103"/>
      <c r="DRN15" s="103"/>
      <c r="DRO15" s="103"/>
      <c r="DRP15" s="103"/>
      <c r="DRQ15" s="103"/>
      <c r="DRR15" s="103"/>
      <c r="DRS15" s="103"/>
      <c r="DRT15" s="103"/>
      <c r="DRU15" s="103"/>
      <c r="DRV15" s="103"/>
      <c r="DRW15" s="103"/>
      <c r="DRX15" s="103"/>
      <c r="DRY15" s="103"/>
      <c r="DRZ15" s="103"/>
      <c r="DSA15" s="103"/>
      <c r="DSB15" s="103"/>
      <c r="DSC15" s="103"/>
      <c r="DSD15" s="103"/>
      <c r="DSE15" s="103"/>
      <c r="DSF15" s="103"/>
      <c r="DSG15" s="103"/>
      <c r="DSH15" s="103"/>
      <c r="DSI15" s="103"/>
      <c r="DSJ15" s="103"/>
      <c r="DSK15" s="103"/>
      <c r="DSL15" s="103"/>
      <c r="DSM15" s="103"/>
      <c r="DSN15" s="103"/>
      <c r="DSO15" s="103"/>
      <c r="DSP15" s="103"/>
      <c r="DSQ15" s="103"/>
      <c r="DSR15" s="103"/>
      <c r="DSS15" s="103"/>
      <c r="DST15" s="103"/>
      <c r="DSU15" s="103"/>
      <c r="DSV15" s="103"/>
      <c r="DSW15" s="103"/>
      <c r="DSX15" s="103"/>
      <c r="DSY15" s="103"/>
      <c r="DSZ15" s="103"/>
      <c r="DTA15" s="103"/>
      <c r="DTB15" s="103"/>
      <c r="DTC15" s="103"/>
      <c r="DTD15" s="103"/>
      <c r="DTE15" s="103"/>
      <c r="DTF15" s="103"/>
      <c r="DTG15" s="103"/>
      <c r="DTH15" s="103"/>
      <c r="DTI15" s="103"/>
      <c r="DTJ15" s="103"/>
      <c r="DTK15" s="103"/>
      <c r="DTL15" s="103"/>
      <c r="DTM15" s="103"/>
      <c r="DTN15" s="103"/>
      <c r="DTO15" s="103"/>
      <c r="DTP15" s="103"/>
      <c r="DTQ15" s="103"/>
      <c r="DTR15" s="103"/>
      <c r="DTS15" s="103"/>
      <c r="DTT15" s="103"/>
      <c r="DTU15" s="103"/>
      <c r="DTV15" s="103"/>
      <c r="DTW15" s="103"/>
      <c r="DTX15" s="103"/>
      <c r="DTY15" s="103"/>
      <c r="DTZ15" s="103"/>
      <c r="DUA15" s="103"/>
      <c r="DUB15" s="103"/>
      <c r="DUC15" s="103"/>
      <c r="DUD15" s="103"/>
      <c r="DUE15" s="103"/>
      <c r="DUF15" s="103"/>
      <c r="DUG15" s="103"/>
      <c r="DUH15" s="103"/>
      <c r="DUI15" s="103"/>
      <c r="DUJ15" s="103"/>
      <c r="DUK15" s="103"/>
      <c r="DUL15" s="103"/>
      <c r="DUM15" s="103"/>
      <c r="DUN15" s="103"/>
      <c r="DUO15" s="103"/>
      <c r="DUP15" s="103"/>
      <c r="DUQ15" s="103"/>
      <c r="DUR15" s="103"/>
      <c r="DUS15" s="103"/>
      <c r="DUT15" s="103"/>
      <c r="DUU15" s="103"/>
      <c r="DUV15" s="103"/>
      <c r="DUW15" s="103"/>
      <c r="DUX15" s="103"/>
      <c r="DUY15" s="103"/>
      <c r="DUZ15" s="103"/>
      <c r="DVA15" s="103"/>
      <c r="DVB15" s="103"/>
      <c r="DVC15" s="103"/>
      <c r="DVD15" s="103"/>
      <c r="DVE15" s="103"/>
      <c r="DVF15" s="103"/>
      <c r="DVM15" s="103"/>
      <c r="DVN15" s="103"/>
      <c r="DVO15" s="103"/>
      <c r="DVP15" s="103"/>
      <c r="DVQ15" s="103"/>
      <c r="DVR15" s="103"/>
      <c r="DVS15" s="103"/>
      <c r="DVT15" s="103"/>
      <c r="DVU15" s="103"/>
      <c r="DVV15" s="103"/>
      <c r="DVW15" s="103"/>
      <c r="DVX15" s="103"/>
      <c r="DVY15" s="103"/>
      <c r="DVZ15" s="103"/>
      <c r="DWA15" s="103"/>
      <c r="DWB15" s="103"/>
      <c r="DWC15" s="103"/>
      <c r="DWD15" s="103"/>
      <c r="DWE15" s="103"/>
      <c r="DWF15" s="103"/>
      <c r="DWG15" s="103"/>
      <c r="DWH15" s="103"/>
      <c r="DWI15" s="103"/>
      <c r="DWJ15" s="103"/>
      <c r="DWK15" s="103"/>
      <c r="DWL15" s="103"/>
      <c r="DWM15" s="103"/>
      <c r="DWN15" s="103"/>
      <c r="DWO15" s="103"/>
      <c r="DWP15" s="103"/>
      <c r="DWQ15" s="103"/>
      <c r="DWR15" s="103"/>
      <c r="DWS15" s="103"/>
      <c r="DWT15" s="103"/>
      <c r="DWU15" s="103"/>
      <c r="DWV15" s="103"/>
      <c r="DWW15" s="103"/>
      <c r="DWX15" s="103"/>
      <c r="DWY15" s="103"/>
      <c r="DWZ15" s="103"/>
      <c r="DXA15" s="103"/>
      <c r="DXB15" s="103"/>
      <c r="DXC15" s="103"/>
      <c r="DXD15" s="103"/>
      <c r="DXE15" s="103"/>
      <c r="DXF15" s="103"/>
      <c r="DXG15" s="103"/>
      <c r="DXH15" s="103"/>
      <c r="DXI15" s="103"/>
      <c r="DXJ15" s="103"/>
      <c r="DXK15" s="103"/>
      <c r="DXL15" s="103"/>
      <c r="DXM15" s="103"/>
      <c r="DXN15" s="103"/>
      <c r="DXO15" s="103"/>
      <c r="DXP15" s="103"/>
      <c r="DXQ15" s="103"/>
      <c r="DXR15" s="103"/>
      <c r="DXS15" s="103"/>
      <c r="DXT15" s="103"/>
      <c r="DXU15" s="103"/>
      <c r="DXV15" s="103"/>
      <c r="DXW15" s="103"/>
      <c r="DXX15" s="103"/>
      <c r="DXY15" s="103"/>
      <c r="DXZ15" s="103"/>
      <c r="DYA15" s="103"/>
      <c r="DYB15" s="103"/>
      <c r="DYC15" s="103"/>
      <c r="DYD15" s="103"/>
      <c r="DYE15" s="103"/>
      <c r="DYF15" s="103"/>
      <c r="DYG15" s="103"/>
      <c r="DYH15" s="103"/>
      <c r="DYI15" s="103"/>
      <c r="DYJ15" s="103"/>
      <c r="DYK15" s="103"/>
      <c r="DYL15" s="103"/>
      <c r="DYM15" s="103"/>
      <c r="DYN15" s="103"/>
      <c r="DYO15" s="103"/>
      <c r="DYP15" s="103"/>
      <c r="DYQ15" s="103"/>
      <c r="DYR15" s="103"/>
      <c r="DYS15" s="103"/>
      <c r="DYT15" s="103"/>
      <c r="DYU15" s="103"/>
      <c r="DYV15" s="103"/>
      <c r="DYW15" s="103"/>
      <c r="DYX15" s="103"/>
      <c r="DYY15" s="103"/>
      <c r="DYZ15" s="103"/>
      <c r="DZA15" s="103"/>
      <c r="DZB15" s="103"/>
      <c r="DZC15" s="103"/>
      <c r="DZD15" s="103"/>
      <c r="DZE15" s="103"/>
      <c r="DZF15" s="103"/>
      <c r="DZG15" s="103"/>
      <c r="DZH15" s="103"/>
      <c r="DZI15" s="103"/>
      <c r="DZJ15" s="103"/>
      <c r="DZK15" s="103"/>
      <c r="DZL15" s="103"/>
      <c r="DZM15" s="103"/>
      <c r="DZN15" s="103"/>
      <c r="DZO15" s="103"/>
      <c r="DZP15" s="103"/>
      <c r="DZQ15" s="103"/>
      <c r="DZR15" s="103"/>
      <c r="DZS15" s="103"/>
      <c r="DZT15" s="103"/>
      <c r="DZU15" s="103"/>
      <c r="DZV15" s="103"/>
      <c r="DZW15" s="103"/>
      <c r="DZX15" s="103"/>
      <c r="DZY15" s="103"/>
      <c r="DZZ15" s="103"/>
      <c r="EAA15" s="103"/>
      <c r="EAB15" s="103"/>
      <c r="EAC15" s="103"/>
      <c r="EAD15" s="103"/>
      <c r="EAE15" s="103"/>
      <c r="EAF15" s="103"/>
      <c r="EAG15" s="103"/>
      <c r="EAH15" s="103"/>
      <c r="EAI15" s="103"/>
      <c r="EAJ15" s="103"/>
      <c r="EAK15" s="103"/>
      <c r="EAL15" s="103"/>
      <c r="EAM15" s="103"/>
      <c r="EAN15" s="103"/>
      <c r="EAO15" s="103"/>
      <c r="EAP15" s="103"/>
      <c r="EAQ15" s="103"/>
      <c r="EAR15" s="103"/>
      <c r="EAS15" s="103"/>
      <c r="EAT15" s="103"/>
      <c r="EAU15" s="103"/>
      <c r="EAV15" s="103"/>
      <c r="EAW15" s="103"/>
      <c r="EAX15" s="103"/>
      <c r="EAY15" s="103"/>
      <c r="EAZ15" s="103"/>
      <c r="EBA15" s="103"/>
      <c r="EBB15" s="103"/>
      <c r="EBC15" s="103"/>
      <c r="EBD15" s="103"/>
      <c r="EBE15" s="103"/>
      <c r="EBF15" s="103"/>
      <c r="EBG15" s="103"/>
      <c r="EBH15" s="103"/>
      <c r="EBI15" s="103"/>
      <c r="EBJ15" s="103"/>
      <c r="EBK15" s="103"/>
      <c r="EBL15" s="103"/>
      <c r="EBM15" s="103"/>
      <c r="EBN15" s="103"/>
      <c r="EBO15" s="103"/>
      <c r="EBP15" s="103"/>
      <c r="EBQ15" s="103"/>
      <c r="EBR15" s="103"/>
      <c r="EBS15" s="103"/>
      <c r="EBT15" s="103"/>
      <c r="EBU15" s="103"/>
      <c r="EBV15" s="103"/>
      <c r="EBW15" s="103"/>
      <c r="EBX15" s="103"/>
      <c r="EBY15" s="103"/>
      <c r="EBZ15" s="103"/>
      <c r="ECA15" s="103"/>
      <c r="ECB15" s="103"/>
      <c r="ECC15" s="103"/>
      <c r="ECD15" s="103"/>
      <c r="ECE15" s="103"/>
      <c r="ECF15" s="103"/>
      <c r="ECG15" s="103"/>
      <c r="ECH15" s="103"/>
      <c r="ECI15" s="103"/>
      <c r="ECJ15" s="103"/>
      <c r="ECK15" s="103"/>
      <c r="ECL15" s="103"/>
      <c r="ECM15" s="103"/>
      <c r="ECN15" s="103"/>
      <c r="ECO15" s="103"/>
      <c r="ECP15" s="103"/>
      <c r="ECQ15" s="103"/>
      <c r="ECR15" s="103"/>
      <c r="ECS15" s="103"/>
      <c r="ECT15" s="103"/>
      <c r="ECU15" s="103"/>
      <c r="ECV15" s="103"/>
      <c r="ECW15" s="103"/>
      <c r="ECX15" s="103"/>
      <c r="ECY15" s="103"/>
      <c r="ECZ15" s="103"/>
      <c r="EDA15" s="103"/>
      <c r="EDB15" s="103"/>
      <c r="EDC15" s="103"/>
      <c r="EDD15" s="103"/>
      <c r="EDE15" s="103"/>
      <c r="EDF15" s="103"/>
      <c r="EDG15" s="103"/>
      <c r="EDH15" s="103"/>
      <c r="EDI15" s="103"/>
      <c r="EDJ15" s="103"/>
      <c r="EDK15" s="103"/>
      <c r="EDL15" s="103"/>
      <c r="EDM15" s="103"/>
      <c r="EDN15" s="103"/>
      <c r="EDO15" s="103"/>
      <c r="EDP15" s="103"/>
      <c r="EDQ15" s="103"/>
      <c r="EDR15" s="103"/>
      <c r="EDS15" s="103"/>
      <c r="EDT15" s="103"/>
      <c r="EDU15" s="103"/>
      <c r="EDV15" s="103"/>
      <c r="EDW15" s="103"/>
      <c r="EDX15" s="103"/>
      <c r="EDY15" s="103"/>
      <c r="EDZ15" s="103"/>
      <c r="EEA15" s="103"/>
      <c r="EEB15" s="103"/>
      <c r="EEC15" s="103"/>
      <c r="EED15" s="103"/>
      <c r="EEE15" s="103"/>
      <c r="EEF15" s="103"/>
      <c r="EEG15" s="103"/>
      <c r="EEH15" s="103"/>
      <c r="EEI15" s="103"/>
      <c r="EEJ15" s="103"/>
      <c r="EEK15" s="103"/>
      <c r="EEL15" s="103"/>
      <c r="EEM15" s="103"/>
      <c r="EEN15" s="103"/>
      <c r="EEO15" s="103"/>
      <c r="EEP15" s="103"/>
      <c r="EEQ15" s="103"/>
      <c r="EER15" s="103"/>
      <c r="EES15" s="103"/>
      <c r="EET15" s="103"/>
      <c r="EEU15" s="103"/>
      <c r="EEV15" s="103"/>
      <c r="EEW15" s="103"/>
      <c r="EEX15" s="103"/>
      <c r="EEY15" s="103"/>
      <c r="EEZ15" s="103"/>
      <c r="EFA15" s="103"/>
      <c r="EFB15" s="103"/>
      <c r="EFI15" s="103"/>
      <c r="EFJ15" s="103"/>
      <c r="EFK15" s="103"/>
      <c r="EFL15" s="103"/>
      <c r="EFM15" s="103"/>
      <c r="EFN15" s="103"/>
      <c r="EFO15" s="103"/>
      <c r="EFP15" s="103"/>
      <c r="EFQ15" s="103"/>
      <c r="EFR15" s="103"/>
      <c r="EFS15" s="103"/>
      <c r="EFT15" s="103"/>
      <c r="EFU15" s="103"/>
      <c r="EFV15" s="103"/>
      <c r="EFW15" s="103"/>
      <c r="EFX15" s="103"/>
      <c r="EFY15" s="103"/>
      <c r="EFZ15" s="103"/>
      <c r="EGA15" s="103"/>
      <c r="EGB15" s="103"/>
      <c r="EGC15" s="103"/>
      <c r="EGD15" s="103"/>
      <c r="EGE15" s="103"/>
      <c r="EGF15" s="103"/>
      <c r="EGG15" s="103"/>
      <c r="EGH15" s="103"/>
      <c r="EGI15" s="103"/>
      <c r="EGJ15" s="103"/>
      <c r="EGK15" s="103"/>
      <c r="EGL15" s="103"/>
      <c r="EGM15" s="103"/>
      <c r="EGN15" s="103"/>
      <c r="EGO15" s="103"/>
      <c r="EGP15" s="103"/>
      <c r="EGQ15" s="103"/>
      <c r="EGR15" s="103"/>
      <c r="EGS15" s="103"/>
      <c r="EGT15" s="103"/>
      <c r="EGU15" s="103"/>
      <c r="EGV15" s="103"/>
      <c r="EGW15" s="103"/>
      <c r="EGX15" s="103"/>
      <c r="EGY15" s="103"/>
      <c r="EGZ15" s="103"/>
      <c r="EHA15" s="103"/>
      <c r="EHB15" s="103"/>
      <c r="EHC15" s="103"/>
      <c r="EHD15" s="103"/>
      <c r="EHE15" s="103"/>
      <c r="EHF15" s="103"/>
      <c r="EHG15" s="103"/>
      <c r="EHH15" s="103"/>
      <c r="EHI15" s="103"/>
      <c r="EHJ15" s="103"/>
      <c r="EHK15" s="103"/>
      <c r="EHL15" s="103"/>
      <c r="EHM15" s="103"/>
      <c r="EHN15" s="103"/>
      <c r="EHO15" s="103"/>
      <c r="EHP15" s="103"/>
      <c r="EHQ15" s="103"/>
      <c r="EHR15" s="103"/>
      <c r="EHS15" s="103"/>
      <c r="EHT15" s="103"/>
      <c r="EHU15" s="103"/>
      <c r="EHV15" s="103"/>
      <c r="EHW15" s="103"/>
      <c r="EHX15" s="103"/>
      <c r="EHY15" s="103"/>
      <c r="EHZ15" s="103"/>
      <c r="EIA15" s="103"/>
      <c r="EIB15" s="103"/>
      <c r="EIC15" s="103"/>
      <c r="EID15" s="103"/>
      <c r="EIE15" s="103"/>
      <c r="EIF15" s="103"/>
      <c r="EIG15" s="103"/>
      <c r="EIH15" s="103"/>
      <c r="EII15" s="103"/>
      <c r="EIJ15" s="103"/>
      <c r="EIK15" s="103"/>
      <c r="EIL15" s="103"/>
      <c r="EIM15" s="103"/>
      <c r="EIN15" s="103"/>
      <c r="EIO15" s="103"/>
      <c r="EIP15" s="103"/>
      <c r="EIQ15" s="103"/>
      <c r="EIR15" s="103"/>
      <c r="EIS15" s="103"/>
      <c r="EIT15" s="103"/>
      <c r="EIU15" s="103"/>
      <c r="EIV15" s="103"/>
      <c r="EIW15" s="103"/>
      <c r="EIX15" s="103"/>
      <c r="EIY15" s="103"/>
      <c r="EIZ15" s="103"/>
      <c r="EJA15" s="103"/>
      <c r="EJB15" s="103"/>
      <c r="EJC15" s="103"/>
      <c r="EJD15" s="103"/>
      <c r="EJE15" s="103"/>
      <c r="EJF15" s="103"/>
      <c r="EJG15" s="103"/>
      <c r="EJH15" s="103"/>
      <c r="EJI15" s="103"/>
      <c r="EJJ15" s="103"/>
      <c r="EJK15" s="103"/>
      <c r="EJL15" s="103"/>
      <c r="EJM15" s="103"/>
      <c r="EJN15" s="103"/>
      <c r="EJO15" s="103"/>
      <c r="EJP15" s="103"/>
      <c r="EJQ15" s="103"/>
      <c r="EJR15" s="103"/>
      <c r="EJS15" s="103"/>
      <c r="EJT15" s="103"/>
      <c r="EJU15" s="103"/>
      <c r="EJV15" s="103"/>
      <c r="EJW15" s="103"/>
      <c r="EJX15" s="103"/>
      <c r="EJY15" s="103"/>
      <c r="EJZ15" s="103"/>
      <c r="EKA15" s="103"/>
      <c r="EKB15" s="103"/>
      <c r="EKC15" s="103"/>
      <c r="EKD15" s="103"/>
      <c r="EKE15" s="103"/>
      <c r="EKF15" s="103"/>
      <c r="EKG15" s="103"/>
      <c r="EKH15" s="103"/>
      <c r="EKI15" s="103"/>
      <c r="EKJ15" s="103"/>
      <c r="EKK15" s="103"/>
      <c r="EKL15" s="103"/>
      <c r="EKM15" s="103"/>
      <c r="EKN15" s="103"/>
      <c r="EKO15" s="103"/>
      <c r="EKP15" s="103"/>
      <c r="EKQ15" s="103"/>
      <c r="EKR15" s="103"/>
      <c r="EKS15" s="103"/>
      <c r="EKT15" s="103"/>
      <c r="EKU15" s="103"/>
      <c r="EKV15" s="103"/>
      <c r="EKW15" s="103"/>
      <c r="EKX15" s="103"/>
      <c r="EKY15" s="103"/>
      <c r="EKZ15" s="103"/>
      <c r="ELA15" s="103"/>
      <c r="ELB15" s="103"/>
      <c r="ELC15" s="103"/>
      <c r="ELD15" s="103"/>
      <c r="ELE15" s="103"/>
      <c r="ELF15" s="103"/>
      <c r="ELG15" s="103"/>
      <c r="ELH15" s="103"/>
      <c r="ELI15" s="103"/>
      <c r="ELJ15" s="103"/>
      <c r="ELK15" s="103"/>
      <c r="ELL15" s="103"/>
      <c r="ELM15" s="103"/>
      <c r="ELN15" s="103"/>
      <c r="ELO15" s="103"/>
      <c r="ELP15" s="103"/>
      <c r="ELQ15" s="103"/>
      <c r="ELR15" s="103"/>
      <c r="ELS15" s="103"/>
      <c r="ELT15" s="103"/>
      <c r="ELU15" s="103"/>
      <c r="ELV15" s="103"/>
      <c r="ELW15" s="103"/>
      <c r="ELX15" s="103"/>
      <c r="ELY15" s="103"/>
      <c r="ELZ15" s="103"/>
      <c r="EMA15" s="103"/>
      <c r="EMB15" s="103"/>
      <c r="EMC15" s="103"/>
      <c r="EMD15" s="103"/>
      <c r="EME15" s="103"/>
      <c r="EMF15" s="103"/>
      <c r="EMG15" s="103"/>
      <c r="EMH15" s="103"/>
      <c r="EMI15" s="103"/>
      <c r="EMJ15" s="103"/>
      <c r="EMK15" s="103"/>
      <c r="EML15" s="103"/>
      <c r="EMM15" s="103"/>
      <c r="EMN15" s="103"/>
      <c r="EMO15" s="103"/>
      <c r="EMP15" s="103"/>
      <c r="EMQ15" s="103"/>
      <c r="EMR15" s="103"/>
      <c r="EMS15" s="103"/>
      <c r="EMT15" s="103"/>
      <c r="EMU15" s="103"/>
      <c r="EMV15" s="103"/>
      <c r="EMW15" s="103"/>
      <c r="EMX15" s="103"/>
      <c r="EMY15" s="103"/>
      <c r="EMZ15" s="103"/>
      <c r="ENA15" s="103"/>
      <c r="ENB15" s="103"/>
      <c r="ENC15" s="103"/>
      <c r="END15" s="103"/>
      <c r="ENE15" s="103"/>
      <c r="ENF15" s="103"/>
      <c r="ENG15" s="103"/>
      <c r="ENH15" s="103"/>
      <c r="ENI15" s="103"/>
      <c r="ENJ15" s="103"/>
      <c r="ENK15" s="103"/>
      <c r="ENL15" s="103"/>
      <c r="ENM15" s="103"/>
      <c r="ENN15" s="103"/>
      <c r="ENO15" s="103"/>
      <c r="ENP15" s="103"/>
      <c r="ENQ15" s="103"/>
      <c r="ENR15" s="103"/>
      <c r="ENS15" s="103"/>
      <c r="ENT15" s="103"/>
      <c r="ENU15" s="103"/>
      <c r="ENV15" s="103"/>
      <c r="ENW15" s="103"/>
      <c r="ENX15" s="103"/>
      <c r="ENY15" s="103"/>
      <c r="ENZ15" s="103"/>
      <c r="EOA15" s="103"/>
      <c r="EOB15" s="103"/>
      <c r="EOC15" s="103"/>
      <c r="EOD15" s="103"/>
      <c r="EOE15" s="103"/>
      <c r="EOF15" s="103"/>
      <c r="EOG15" s="103"/>
      <c r="EOH15" s="103"/>
      <c r="EOI15" s="103"/>
      <c r="EOJ15" s="103"/>
      <c r="EOK15" s="103"/>
      <c r="EOL15" s="103"/>
      <c r="EOM15" s="103"/>
      <c r="EON15" s="103"/>
      <c r="EOO15" s="103"/>
      <c r="EOP15" s="103"/>
      <c r="EOQ15" s="103"/>
      <c r="EOR15" s="103"/>
      <c r="EOS15" s="103"/>
      <c r="EOT15" s="103"/>
      <c r="EOU15" s="103"/>
      <c r="EOV15" s="103"/>
      <c r="EOW15" s="103"/>
      <c r="EOX15" s="103"/>
      <c r="EPE15" s="103"/>
      <c r="EPF15" s="103"/>
      <c r="EPG15" s="103"/>
      <c r="EPH15" s="103"/>
      <c r="EPI15" s="103"/>
      <c r="EPJ15" s="103"/>
      <c r="EPK15" s="103"/>
      <c r="EPL15" s="103"/>
      <c r="EPM15" s="103"/>
      <c r="EPN15" s="103"/>
      <c r="EPO15" s="103"/>
      <c r="EPP15" s="103"/>
      <c r="EPQ15" s="103"/>
      <c r="EPR15" s="103"/>
      <c r="EPS15" s="103"/>
      <c r="EPT15" s="103"/>
      <c r="EPU15" s="103"/>
      <c r="EPV15" s="103"/>
      <c r="EPW15" s="103"/>
      <c r="EPX15" s="103"/>
      <c r="EPY15" s="103"/>
      <c r="EPZ15" s="103"/>
      <c r="EQA15" s="103"/>
      <c r="EQB15" s="103"/>
      <c r="EQC15" s="103"/>
      <c r="EQD15" s="103"/>
      <c r="EQE15" s="103"/>
      <c r="EQF15" s="103"/>
      <c r="EQG15" s="103"/>
      <c r="EQH15" s="103"/>
      <c r="EQI15" s="103"/>
      <c r="EQJ15" s="103"/>
      <c r="EQK15" s="103"/>
      <c r="EQL15" s="103"/>
      <c r="EQM15" s="103"/>
      <c r="EQN15" s="103"/>
      <c r="EQO15" s="103"/>
      <c r="EQP15" s="103"/>
      <c r="EQQ15" s="103"/>
      <c r="EQR15" s="103"/>
      <c r="EQS15" s="103"/>
      <c r="EQT15" s="103"/>
      <c r="EQU15" s="103"/>
      <c r="EQV15" s="103"/>
      <c r="EQW15" s="103"/>
      <c r="EQX15" s="103"/>
      <c r="EQY15" s="103"/>
      <c r="EQZ15" s="103"/>
      <c r="ERA15" s="103"/>
      <c r="ERB15" s="103"/>
      <c r="ERC15" s="103"/>
      <c r="ERD15" s="103"/>
      <c r="ERE15" s="103"/>
      <c r="ERF15" s="103"/>
      <c r="ERG15" s="103"/>
      <c r="ERH15" s="103"/>
      <c r="ERI15" s="103"/>
      <c r="ERJ15" s="103"/>
      <c r="ERK15" s="103"/>
      <c r="ERL15" s="103"/>
      <c r="ERM15" s="103"/>
      <c r="ERN15" s="103"/>
      <c r="ERO15" s="103"/>
      <c r="ERP15" s="103"/>
      <c r="ERQ15" s="103"/>
      <c r="ERR15" s="103"/>
      <c r="ERS15" s="103"/>
      <c r="ERT15" s="103"/>
      <c r="ERU15" s="103"/>
      <c r="ERV15" s="103"/>
      <c r="ERW15" s="103"/>
      <c r="ERX15" s="103"/>
      <c r="ERY15" s="103"/>
      <c r="ERZ15" s="103"/>
      <c r="ESA15" s="103"/>
      <c r="ESB15" s="103"/>
      <c r="ESC15" s="103"/>
      <c r="ESD15" s="103"/>
      <c r="ESE15" s="103"/>
      <c r="ESF15" s="103"/>
      <c r="ESG15" s="103"/>
      <c r="ESH15" s="103"/>
      <c r="ESI15" s="103"/>
      <c r="ESJ15" s="103"/>
      <c r="ESK15" s="103"/>
      <c r="ESL15" s="103"/>
      <c r="ESM15" s="103"/>
      <c r="ESN15" s="103"/>
      <c r="ESO15" s="103"/>
      <c r="ESP15" s="103"/>
      <c r="ESQ15" s="103"/>
      <c r="ESR15" s="103"/>
      <c r="ESS15" s="103"/>
      <c r="EST15" s="103"/>
      <c r="ESU15" s="103"/>
      <c r="ESV15" s="103"/>
      <c r="ESW15" s="103"/>
      <c r="ESX15" s="103"/>
      <c r="ESY15" s="103"/>
      <c r="ESZ15" s="103"/>
      <c r="ETA15" s="103"/>
      <c r="ETB15" s="103"/>
      <c r="ETC15" s="103"/>
      <c r="ETD15" s="103"/>
      <c r="ETE15" s="103"/>
      <c r="ETF15" s="103"/>
      <c r="ETG15" s="103"/>
      <c r="ETH15" s="103"/>
      <c r="ETI15" s="103"/>
      <c r="ETJ15" s="103"/>
      <c r="ETK15" s="103"/>
      <c r="ETL15" s="103"/>
      <c r="ETM15" s="103"/>
      <c r="ETN15" s="103"/>
      <c r="ETO15" s="103"/>
      <c r="ETP15" s="103"/>
      <c r="ETQ15" s="103"/>
      <c r="ETR15" s="103"/>
      <c r="ETS15" s="103"/>
      <c r="ETT15" s="103"/>
      <c r="ETU15" s="103"/>
      <c r="ETV15" s="103"/>
      <c r="ETW15" s="103"/>
      <c r="ETX15" s="103"/>
      <c r="ETY15" s="103"/>
      <c r="ETZ15" s="103"/>
      <c r="EUA15" s="103"/>
      <c r="EUB15" s="103"/>
      <c r="EUC15" s="103"/>
      <c r="EUD15" s="103"/>
      <c r="EUE15" s="103"/>
      <c r="EUF15" s="103"/>
      <c r="EUG15" s="103"/>
      <c r="EUH15" s="103"/>
      <c r="EUI15" s="103"/>
      <c r="EUJ15" s="103"/>
      <c r="EUK15" s="103"/>
      <c r="EUL15" s="103"/>
      <c r="EUM15" s="103"/>
      <c r="EUN15" s="103"/>
      <c r="EUO15" s="103"/>
      <c r="EUP15" s="103"/>
      <c r="EUQ15" s="103"/>
      <c r="EUR15" s="103"/>
      <c r="EUS15" s="103"/>
      <c r="EUT15" s="103"/>
      <c r="EUU15" s="103"/>
      <c r="EUV15" s="103"/>
      <c r="EUW15" s="103"/>
      <c r="EUX15" s="103"/>
      <c r="EUY15" s="103"/>
      <c r="EUZ15" s="103"/>
      <c r="EVA15" s="103"/>
      <c r="EVB15" s="103"/>
      <c r="EVC15" s="103"/>
      <c r="EVD15" s="103"/>
      <c r="EVE15" s="103"/>
      <c r="EVF15" s="103"/>
      <c r="EVG15" s="103"/>
      <c r="EVH15" s="103"/>
      <c r="EVI15" s="103"/>
      <c r="EVJ15" s="103"/>
      <c r="EVK15" s="103"/>
      <c r="EVL15" s="103"/>
      <c r="EVM15" s="103"/>
      <c r="EVN15" s="103"/>
      <c r="EVO15" s="103"/>
      <c r="EVP15" s="103"/>
      <c r="EVQ15" s="103"/>
      <c r="EVR15" s="103"/>
      <c r="EVS15" s="103"/>
      <c r="EVT15" s="103"/>
      <c r="EVU15" s="103"/>
      <c r="EVV15" s="103"/>
      <c r="EVW15" s="103"/>
      <c r="EVX15" s="103"/>
      <c r="EVY15" s="103"/>
      <c r="EVZ15" s="103"/>
      <c r="EWA15" s="103"/>
      <c r="EWB15" s="103"/>
      <c r="EWC15" s="103"/>
      <c r="EWD15" s="103"/>
      <c r="EWE15" s="103"/>
      <c r="EWF15" s="103"/>
      <c r="EWG15" s="103"/>
      <c r="EWH15" s="103"/>
      <c r="EWI15" s="103"/>
      <c r="EWJ15" s="103"/>
      <c r="EWK15" s="103"/>
      <c r="EWL15" s="103"/>
      <c r="EWM15" s="103"/>
      <c r="EWN15" s="103"/>
      <c r="EWO15" s="103"/>
      <c r="EWP15" s="103"/>
      <c r="EWQ15" s="103"/>
      <c r="EWR15" s="103"/>
      <c r="EWS15" s="103"/>
      <c r="EWT15" s="103"/>
      <c r="EWU15" s="103"/>
      <c r="EWV15" s="103"/>
      <c r="EWW15" s="103"/>
      <c r="EWX15" s="103"/>
      <c r="EWY15" s="103"/>
      <c r="EWZ15" s="103"/>
      <c r="EXA15" s="103"/>
      <c r="EXB15" s="103"/>
      <c r="EXC15" s="103"/>
      <c r="EXD15" s="103"/>
      <c r="EXE15" s="103"/>
      <c r="EXF15" s="103"/>
      <c r="EXG15" s="103"/>
      <c r="EXH15" s="103"/>
      <c r="EXI15" s="103"/>
      <c r="EXJ15" s="103"/>
      <c r="EXK15" s="103"/>
      <c r="EXL15" s="103"/>
      <c r="EXM15" s="103"/>
      <c r="EXN15" s="103"/>
      <c r="EXO15" s="103"/>
      <c r="EXP15" s="103"/>
      <c r="EXQ15" s="103"/>
      <c r="EXR15" s="103"/>
      <c r="EXS15" s="103"/>
      <c r="EXT15" s="103"/>
      <c r="EXU15" s="103"/>
      <c r="EXV15" s="103"/>
      <c r="EXW15" s="103"/>
      <c r="EXX15" s="103"/>
      <c r="EXY15" s="103"/>
      <c r="EXZ15" s="103"/>
      <c r="EYA15" s="103"/>
      <c r="EYB15" s="103"/>
      <c r="EYC15" s="103"/>
      <c r="EYD15" s="103"/>
      <c r="EYE15" s="103"/>
      <c r="EYF15" s="103"/>
      <c r="EYG15" s="103"/>
      <c r="EYH15" s="103"/>
      <c r="EYI15" s="103"/>
      <c r="EYJ15" s="103"/>
      <c r="EYK15" s="103"/>
      <c r="EYL15" s="103"/>
      <c r="EYM15" s="103"/>
      <c r="EYN15" s="103"/>
      <c r="EYO15" s="103"/>
      <c r="EYP15" s="103"/>
      <c r="EYQ15" s="103"/>
      <c r="EYR15" s="103"/>
      <c r="EYS15" s="103"/>
      <c r="EYT15" s="103"/>
      <c r="EZA15" s="103"/>
      <c r="EZB15" s="103"/>
      <c r="EZC15" s="103"/>
      <c r="EZD15" s="103"/>
      <c r="EZE15" s="103"/>
      <c r="EZF15" s="103"/>
      <c r="EZG15" s="103"/>
      <c r="EZH15" s="103"/>
      <c r="EZI15" s="103"/>
      <c r="EZJ15" s="103"/>
      <c r="EZK15" s="103"/>
      <c r="EZL15" s="103"/>
      <c r="EZM15" s="103"/>
      <c r="EZN15" s="103"/>
      <c r="EZO15" s="103"/>
      <c r="EZP15" s="103"/>
      <c r="EZQ15" s="103"/>
      <c r="EZR15" s="103"/>
      <c r="EZS15" s="103"/>
      <c r="EZT15" s="103"/>
      <c r="EZU15" s="103"/>
      <c r="EZV15" s="103"/>
      <c r="EZW15" s="103"/>
      <c r="EZX15" s="103"/>
      <c r="EZY15" s="103"/>
      <c r="EZZ15" s="103"/>
      <c r="FAA15" s="103"/>
      <c r="FAB15" s="103"/>
      <c r="FAC15" s="103"/>
      <c r="FAD15" s="103"/>
      <c r="FAE15" s="103"/>
      <c r="FAF15" s="103"/>
      <c r="FAG15" s="103"/>
      <c r="FAH15" s="103"/>
      <c r="FAI15" s="103"/>
      <c r="FAJ15" s="103"/>
      <c r="FAK15" s="103"/>
      <c r="FAL15" s="103"/>
      <c r="FAM15" s="103"/>
      <c r="FAN15" s="103"/>
      <c r="FAO15" s="103"/>
      <c r="FAP15" s="103"/>
      <c r="FAQ15" s="103"/>
      <c r="FAR15" s="103"/>
      <c r="FAS15" s="103"/>
      <c r="FAT15" s="103"/>
      <c r="FAU15" s="103"/>
      <c r="FAV15" s="103"/>
      <c r="FAW15" s="103"/>
      <c r="FAX15" s="103"/>
      <c r="FAY15" s="103"/>
      <c r="FAZ15" s="103"/>
      <c r="FBA15" s="103"/>
      <c r="FBB15" s="103"/>
      <c r="FBC15" s="103"/>
      <c r="FBD15" s="103"/>
      <c r="FBE15" s="103"/>
      <c r="FBF15" s="103"/>
      <c r="FBG15" s="103"/>
      <c r="FBH15" s="103"/>
      <c r="FBI15" s="103"/>
      <c r="FBJ15" s="103"/>
      <c r="FBK15" s="103"/>
      <c r="FBL15" s="103"/>
      <c r="FBM15" s="103"/>
      <c r="FBN15" s="103"/>
      <c r="FBO15" s="103"/>
      <c r="FBP15" s="103"/>
      <c r="FBQ15" s="103"/>
      <c r="FBR15" s="103"/>
      <c r="FBS15" s="103"/>
      <c r="FBT15" s="103"/>
      <c r="FBU15" s="103"/>
      <c r="FBV15" s="103"/>
      <c r="FBW15" s="103"/>
      <c r="FBX15" s="103"/>
      <c r="FBY15" s="103"/>
      <c r="FBZ15" s="103"/>
      <c r="FCA15" s="103"/>
      <c r="FCB15" s="103"/>
      <c r="FCC15" s="103"/>
      <c r="FCD15" s="103"/>
      <c r="FCE15" s="103"/>
      <c r="FCF15" s="103"/>
      <c r="FCG15" s="103"/>
      <c r="FCH15" s="103"/>
      <c r="FCI15" s="103"/>
      <c r="FCJ15" s="103"/>
      <c r="FCK15" s="103"/>
      <c r="FCL15" s="103"/>
      <c r="FCM15" s="103"/>
      <c r="FCN15" s="103"/>
      <c r="FCO15" s="103"/>
      <c r="FCP15" s="103"/>
      <c r="FCQ15" s="103"/>
      <c r="FCR15" s="103"/>
      <c r="FCS15" s="103"/>
      <c r="FCT15" s="103"/>
      <c r="FCU15" s="103"/>
      <c r="FCV15" s="103"/>
      <c r="FCW15" s="103"/>
      <c r="FCX15" s="103"/>
      <c r="FCY15" s="103"/>
      <c r="FCZ15" s="103"/>
      <c r="FDA15" s="103"/>
      <c r="FDB15" s="103"/>
      <c r="FDC15" s="103"/>
      <c r="FDD15" s="103"/>
      <c r="FDE15" s="103"/>
      <c r="FDF15" s="103"/>
      <c r="FDG15" s="103"/>
      <c r="FDH15" s="103"/>
      <c r="FDI15" s="103"/>
      <c r="FDJ15" s="103"/>
      <c r="FDK15" s="103"/>
      <c r="FDL15" s="103"/>
      <c r="FDM15" s="103"/>
      <c r="FDN15" s="103"/>
      <c r="FDO15" s="103"/>
      <c r="FDP15" s="103"/>
      <c r="FDQ15" s="103"/>
      <c r="FDR15" s="103"/>
      <c r="FDS15" s="103"/>
      <c r="FDT15" s="103"/>
      <c r="FDU15" s="103"/>
      <c r="FDV15" s="103"/>
      <c r="FDW15" s="103"/>
      <c r="FDX15" s="103"/>
      <c r="FDY15" s="103"/>
      <c r="FDZ15" s="103"/>
      <c r="FEA15" s="103"/>
      <c r="FEB15" s="103"/>
      <c r="FEC15" s="103"/>
      <c r="FED15" s="103"/>
      <c r="FEE15" s="103"/>
      <c r="FEF15" s="103"/>
      <c r="FEG15" s="103"/>
      <c r="FEH15" s="103"/>
      <c r="FEI15" s="103"/>
      <c r="FEJ15" s="103"/>
      <c r="FEK15" s="103"/>
      <c r="FEL15" s="103"/>
      <c r="FEM15" s="103"/>
      <c r="FEN15" s="103"/>
      <c r="FEO15" s="103"/>
      <c r="FEP15" s="103"/>
      <c r="FEQ15" s="103"/>
      <c r="FER15" s="103"/>
      <c r="FES15" s="103"/>
      <c r="FET15" s="103"/>
      <c r="FEU15" s="103"/>
      <c r="FEV15" s="103"/>
      <c r="FEW15" s="103"/>
      <c r="FEX15" s="103"/>
      <c r="FEY15" s="103"/>
      <c r="FEZ15" s="103"/>
      <c r="FFA15" s="103"/>
      <c r="FFB15" s="103"/>
      <c r="FFC15" s="103"/>
      <c r="FFD15" s="103"/>
      <c r="FFE15" s="103"/>
      <c r="FFF15" s="103"/>
      <c r="FFG15" s="103"/>
      <c r="FFH15" s="103"/>
      <c r="FFI15" s="103"/>
      <c r="FFJ15" s="103"/>
      <c r="FFK15" s="103"/>
      <c r="FFL15" s="103"/>
      <c r="FFM15" s="103"/>
      <c r="FFN15" s="103"/>
      <c r="FFO15" s="103"/>
      <c r="FFP15" s="103"/>
      <c r="FFQ15" s="103"/>
      <c r="FFR15" s="103"/>
      <c r="FFS15" s="103"/>
      <c r="FFT15" s="103"/>
      <c r="FFU15" s="103"/>
      <c r="FFV15" s="103"/>
      <c r="FFW15" s="103"/>
      <c r="FFX15" s="103"/>
      <c r="FFY15" s="103"/>
      <c r="FFZ15" s="103"/>
      <c r="FGA15" s="103"/>
      <c r="FGB15" s="103"/>
      <c r="FGC15" s="103"/>
      <c r="FGD15" s="103"/>
      <c r="FGE15" s="103"/>
      <c r="FGF15" s="103"/>
      <c r="FGG15" s="103"/>
      <c r="FGH15" s="103"/>
      <c r="FGI15" s="103"/>
      <c r="FGJ15" s="103"/>
      <c r="FGK15" s="103"/>
      <c r="FGL15" s="103"/>
      <c r="FGM15" s="103"/>
      <c r="FGN15" s="103"/>
      <c r="FGO15" s="103"/>
      <c r="FGP15" s="103"/>
      <c r="FGQ15" s="103"/>
      <c r="FGR15" s="103"/>
      <c r="FGS15" s="103"/>
      <c r="FGT15" s="103"/>
      <c r="FGU15" s="103"/>
      <c r="FGV15" s="103"/>
      <c r="FGW15" s="103"/>
      <c r="FGX15" s="103"/>
      <c r="FGY15" s="103"/>
      <c r="FGZ15" s="103"/>
      <c r="FHA15" s="103"/>
      <c r="FHB15" s="103"/>
      <c r="FHC15" s="103"/>
      <c r="FHD15" s="103"/>
      <c r="FHE15" s="103"/>
      <c r="FHF15" s="103"/>
      <c r="FHG15" s="103"/>
      <c r="FHH15" s="103"/>
      <c r="FHI15" s="103"/>
      <c r="FHJ15" s="103"/>
      <c r="FHK15" s="103"/>
      <c r="FHL15" s="103"/>
      <c r="FHM15" s="103"/>
      <c r="FHN15" s="103"/>
      <c r="FHO15" s="103"/>
      <c r="FHP15" s="103"/>
      <c r="FHQ15" s="103"/>
      <c r="FHR15" s="103"/>
      <c r="FHS15" s="103"/>
      <c r="FHT15" s="103"/>
      <c r="FHU15" s="103"/>
      <c r="FHV15" s="103"/>
      <c r="FHW15" s="103"/>
      <c r="FHX15" s="103"/>
      <c r="FHY15" s="103"/>
      <c r="FHZ15" s="103"/>
      <c r="FIA15" s="103"/>
      <c r="FIB15" s="103"/>
      <c r="FIC15" s="103"/>
      <c r="FID15" s="103"/>
      <c r="FIE15" s="103"/>
      <c r="FIF15" s="103"/>
      <c r="FIG15" s="103"/>
      <c r="FIH15" s="103"/>
      <c r="FII15" s="103"/>
      <c r="FIJ15" s="103"/>
      <c r="FIK15" s="103"/>
      <c r="FIL15" s="103"/>
      <c r="FIM15" s="103"/>
      <c r="FIN15" s="103"/>
      <c r="FIO15" s="103"/>
      <c r="FIP15" s="103"/>
      <c r="FIW15" s="103"/>
      <c r="FIX15" s="103"/>
      <c r="FIY15" s="103"/>
      <c r="FIZ15" s="103"/>
      <c r="FJA15" s="103"/>
      <c r="FJB15" s="103"/>
      <c r="FJC15" s="103"/>
      <c r="FJD15" s="103"/>
      <c r="FJE15" s="103"/>
      <c r="FJF15" s="103"/>
      <c r="FJG15" s="103"/>
      <c r="FJH15" s="103"/>
      <c r="FJI15" s="103"/>
      <c r="FJJ15" s="103"/>
      <c r="FJK15" s="103"/>
      <c r="FJL15" s="103"/>
      <c r="FJM15" s="103"/>
      <c r="FJN15" s="103"/>
      <c r="FJO15" s="103"/>
      <c r="FJP15" s="103"/>
      <c r="FJQ15" s="103"/>
      <c r="FJR15" s="103"/>
      <c r="FJS15" s="103"/>
      <c r="FJT15" s="103"/>
      <c r="FJU15" s="103"/>
      <c r="FJV15" s="103"/>
      <c r="FJW15" s="103"/>
      <c r="FJX15" s="103"/>
      <c r="FJY15" s="103"/>
      <c r="FJZ15" s="103"/>
      <c r="FKA15" s="103"/>
      <c r="FKB15" s="103"/>
      <c r="FKC15" s="103"/>
      <c r="FKD15" s="103"/>
      <c r="FKE15" s="103"/>
      <c r="FKF15" s="103"/>
      <c r="FKG15" s="103"/>
      <c r="FKH15" s="103"/>
      <c r="FKI15" s="103"/>
      <c r="FKJ15" s="103"/>
      <c r="FKK15" s="103"/>
      <c r="FKL15" s="103"/>
      <c r="FKM15" s="103"/>
      <c r="FKN15" s="103"/>
      <c r="FKO15" s="103"/>
      <c r="FKP15" s="103"/>
      <c r="FKQ15" s="103"/>
      <c r="FKR15" s="103"/>
      <c r="FKS15" s="103"/>
      <c r="FKT15" s="103"/>
      <c r="FKU15" s="103"/>
      <c r="FKV15" s="103"/>
      <c r="FKW15" s="103"/>
      <c r="FKX15" s="103"/>
      <c r="FKY15" s="103"/>
      <c r="FKZ15" s="103"/>
      <c r="FLA15" s="103"/>
      <c r="FLB15" s="103"/>
      <c r="FLC15" s="103"/>
      <c r="FLD15" s="103"/>
      <c r="FLE15" s="103"/>
      <c r="FLF15" s="103"/>
      <c r="FLG15" s="103"/>
      <c r="FLH15" s="103"/>
      <c r="FLI15" s="103"/>
      <c r="FLJ15" s="103"/>
      <c r="FLK15" s="103"/>
      <c r="FLL15" s="103"/>
      <c r="FLM15" s="103"/>
      <c r="FLN15" s="103"/>
      <c r="FLO15" s="103"/>
      <c r="FLP15" s="103"/>
      <c r="FLQ15" s="103"/>
      <c r="FLR15" s="103"/>
      <c r="FLS15" s="103"/>
      <c r="FLT15" s="103"/>
      <c r="FLU15" s="103"/>
      <c r="FLV15" s="103"/>
      <c r="FLW15" s="103"/>
      <c r="FLX15" s="103"/>
      <c r="FLY15" s="103"/>
      <c r="FLZ15" s="103"/>
      <c r="FMA15" s="103"/>
      <c r="FMB15" s="103"/>
      <c r="FMC15" s="103"/>
      <c r="FMD15" s="103"/>
      <c r="FME15" s="103"/>
      <c r="FMF15" s="103"/>
      <c r="FMG15" s="103"/>
      <c r="FMH15" s="103"/>
      <c r="FMI15" s="103"/>
      <c r="FMJ15" s="103"/>
      <c r="FMK15" s="103"/>
      <c r="FML15" s="103"/>
      <c r="FMM15" s="103"/>
      <c r="FMN15" s="103"/>
      <c r="FMO15" s="103"/>
      <c r="FMP15" s="103"/>
      <c r="FMQ15" s="103"/>
      <c r="FMR15" s="103"/>
      <c r="FMS15" s="103"/>
      <c r="FMT15" s="103"/>
      <c r="FMU15" s="103"/>
      <c r="FMV15" s="103"/>
      <c r="FMW15" s="103"/>
      <c r="FMX15" s="103"/>
      <c r="FMY15" s="103"/>
      <c r="FMZ15" s="103"/>
      <c r="FNA15" s="103"/>
      <c r="FNB15" s="103"/>
      <c r="FNC15" s="103"/>
      <c r="FND15" s="103"/>
      <c r="FNE15" s="103"/>
      <c r="FNF15" s="103"/>
      <c r="FNG15" s="103"/>
      <c r="FNH15" s="103"/>
      <c r="FNI15" s="103"/>
      <c r="FNJ15" s="103"/>
      <c r="FNK15" s="103"/>
      <c r="FNL15" s="103"/>
      <c r="FNM15" s="103"/>
      <c r="FNN15" s="103"/>
      <c r="FNO15" s="103"/>
      <c r="FNP15" s="103"/>
      <c r="FNQ15" s="103"/>
      <c r="FNR15" s="103"/>
      <c r="FNS15" s="103"/>
      <c r="FNT15" s="103"/>
      <c r="FNU15" s="103"/>
      <c r="FNV15" s="103"/>
      <c r="FNW15" s="103"/>
      <c r="FNX15" s="103"/>
      <c r="FNY15" s="103"/>
      <c r="FNZ15" s="103"/>
      <c r="FOA15" s="103"/>
      <c r="FOB15" s="103"/>
      <c r="FOC15" s="103"/>
      <c r="FOD15" s="103"/>
      <c r="FOE15" s="103"/>
      <c r="FOF15" s="103"/>
      <c r="FOG15" s="103"/>
      <c r="FOH15" s="103"/>
      <c r="FOI15" s="103"/>
      <c r="FOJ15" s="103"/>
      <c r="FOK15" s="103"/>
      <c r="FOL15" s="103"/>
      <c r="FOM15" s="103"/>
      <c r="FON15" s="103"/>
      <c r="FOO15" s="103"/>
      <c r="FOP15" s="103"/>
      <c r="FOQ15" s="103"/>
      <c r="FOR15" s="103"/>
      <c r="FOS15" s="103"/>
      <c r="FOT15" s="103"/>
      <c r="FOU15" s="103"/>
      <c r="FOV15" s="103"/>
      <c r="FOW15" s="103"/>
      <c r="FOX15" s="103"/>
      <c r="FOY15" s="103"/>
      <c r="FOZ15" s="103"/>
      <c r="FPA15" s="103"/>
      <c r="FPB15" s="103"/>
      <c r="FPC15" s="103"/>
      <c r="FPD15" s="103"/>
      <c r="FPE15" s="103"/>
      <c r="FPF15" s="103"/>
      <c r="FPG15" s="103"/>
      <c r="FPH15" s="103"/>
      <c r="FPI15" s="103"/>
      <c r="FPJ15" s="103"/>
      <c r="FPK15" s="103"/>
      <c r="FPL15" s="103"/>
      <c r="FPM15" s="103"/>
      <c r="FPN15" s="103"/>
      <c r="FPO15" s="103"/>
      <c r="FPP15" s="103"/>
      <c r="FPQ15" s="103"/>
      <c r="FPR15" s="103"/>
      <c r="FPS15" s="103"/>
      <c r="FPT15" s="103"/>
      <c r="FPU15" s="103"/>
      <c r="FPV15" s="103"/>
      <c r="FPW15" s="103"/>
      <c r="FPX15" s="103"/>
      <c r="FPY15" s="103"/>
      <c r="FPZ15" s="103"/>
      <c r="FQA15" s="103"/>
      <c r="FQB15" s="103"/>
      <c r="FQC15" s="103"/>
      <c r="FQD15" s="103"/>
      <c r="FQE15" s="103"/>
      <c r="FQF15" s="103"/>
      <c r="FQG15" s="103"/>
      <c r="FQH15" s="103"/>
      <c r="FQI15" s="103"/>
      <c r="FQJ15" s="103"/>
      <c r="FQK15" s="103"/>
      <c r="FQL15" s="103"/>
      <c r="FQM15" s="103"/>
      <c r="FQN15" s="103"/>
      <c r="FQO15" s="103"/>
      <c r="FQP15" s="103"/>
      <c r="FQQ15" s="103"/>
      <c r="FQR15" s="103"/>
      <c r="FQS15" s="103"/>
      <c r="FQT15" s="103"/>
      <c r="FQU15" s="103"/>
      <c r="FQV15" s="103"/>
      <c r="FQW15" s="103"/>
      <c r="FQX15" s="103"/>
      <c r="FQY15" s="103"/>
      <c r="FQZ15" s="103"/>
      <c r="FRA15" s="103"/>
      <c r="FRB15" s="103"/>
      <c r="FRC15" s="103"/>
      <c r="FRD15" s="103"/>
      <c r="FRE15" s="103"/>
      <c r="FRF15" s="103"/>
      <c r="FRG15" s="103"/>
      <c r="FRH15" s="103"/>
      <c r="FRI15" s="103"/>
      <c r="FRJ15" s="103"/>
      <c r="FRK15" s="103"/>
      <c r="FRL15" s="103"/>
      <c r="FRM15" s="103"/>
      <c r="FRN15" s="103"/>
      <c r="FRO15" s="103"/>
      <c r="FRP15" s="103"/>
      <c r="FRQ15" s="103"/>
      <c r="FRR15" s="103"/>
      <c r="FRS15" s="103"/>
      <c r="FRT15" s="103"/>
      <c r="FRU15" s="103"/>
      <c r="FRV15" s="103"/>
      <c r="FRW15" s="103"/>
      <c r="FRX15" s="103"/>
      <c r="FRY15" s="103"/>
      <c r="FRZ15" s="103"/>
      <c r="FSA15" s="103"/>
      <c r="FSB15" s="103"/>
      <c r="FSC15" s="103"/>
      <c r="FSD15" s="103"/>
      <c r="FSE15" s="103"/>
      <c r="FSF15" s="103"/>
      <c r="FSG15" s="103"/>
      <c r="FSH15" s="103"/>
      <c r="FSI15" s="103"/>
      <c r="FSJ15" s="103"/>
      <c r="FSK15" s="103"/>
      <c r="FSL15" s="103"/>
      <c r="FSS15" s="103"/>
      <c r="FST15" s="103"/>
      <c r="FSU15" s="103"/>
      <c r="FSV15" s="103"/>
      <c r="FSW15" s="103"/>
      <c r="FSX15" s="103"/>
      <c r="FSY15" s="103"/>
      <c r="FSZ15" s="103"/>
      <c r="FTA15" s="103"/>
      <c r="FTB15" s="103"/>
      <c r="FTC15" s="103"/>
      <c r="FTD15" s="103"/>
      <c r="FTE15" s="103"/>
      <c r="FTF15" s="103"/>
      <c r="FTG15" s="103"/>
      <c r="FTH15" s="103"/>
      <c r="FTI15" s="103"/>
      <c r="FTJ15" s="103"/>
      <c r="FTK15" s="103"/>
      <c r="FTL15" s="103"/>
      <c r="FTM15" s="103"/>
      <c r="FTN15" s="103"/>
      <c r="FTO15" s="103"/>
      <c r="FTP15" s="103"/>
      <c r="FTQ15" s="103"/>
      <c r="FTR15" s="103"/>
      <c r="FTS15" s="103"/>
      <c r="FTT15" s="103"/>
      <c r="FTU15" s="103"/>
      <c r="FTV15" s="103"/>
      <c r="FTW15" s="103"/>
      <c r="FTX15" s="103"/>
      <c r="FTY15" s="103"/>
      <c r="FTZ15" s="103"/>
      <c r="FUA15" s="103"/>
      <c r="FUB15" s="103"/>
      <c r="FUC15" s="103"/>
      <c r="FUD15" s="103"/>
      <c r="FUE15" s="103"/>
      <c r="FUF15" s="103"/>
      <c r="FUG15" s="103"/>
      <c r="FUH15" s="103"/>
      <c r="FUI15" s="103"/>
      <c r="FUJ15" s="103"/>
      <c r="FUK15" s="103"/>
      <c r="FUL15" s="103"/>
      <c r="FUM15" s="103"/>
      <c r="FUN15" s="103"/>
      <c r="FUO15" s="103"/>
      <c r="FUP15" s="103"/>
      <c r="FUQ15" s="103"/>
      <c r="FUR15" s="103"/>
      <c r="FUS15" s="103"/>
      <c r="FUT15" s="103"/>
      <c r="FUU15" s="103"/>
      <c r="FUV15" s="103"/>
      <c r="FUW15" s="103"/>
      <c r="FUX15" s="103"/>
      <c r="FUY15" s="103"/>
      <c r="FUZ15" s="103"/>
      <c r="FVA15" s="103"/>
      <c r="FVB15" s="103"/>
      <c r="FVC15" s="103"/>
      <c r="FVD15" s="103"/>
      <c r="FVE15" s="103"/>
      <c r="FVF15" s="103"/>
      <c r="FVG15" s="103"/>
      <c r="FVH15" s="103"/>
      <c r="FVI15" s="103"/>
      <c r="FVJ15" s="103"/>
      <c r="FVK15" s="103"/>
      <c r="FVL15" s="103"/>
      <c r="FVM15" s="103"/>
      <c r="FVN15" s="103"/>
      <c r="FVO15" s="103"/>
      <c r="FVP15" s="103"/>
      <c r="FVQ15" s="103"/>
      <c r="FVR15" s="103"/>
      <c r="FVS15" s="103"/>
      <c r="FVT15" s="103"/>
      <c r="FVU15" s="103"/>
      <c r="FVV15" s="103"/>
      <c r="FVW15" s="103"/>
      <c r="FVX15" s="103"/>
      <c r="FVY15" s="103"/>
      <c r="FVZ15" s="103"/>
      <c r="FWA15" s="103"/>
      <c r="FWB15" s="103"/>
      <c r="FWC15" s="103"/>
      <c r="FWD15" s="103"/>
      <c r="FWE15" s="103"/>
      <c r="FWF15" s="103"/>
      <c r="FWG15" s="103"/>
      <c r="FWH15" s="103"/>
      <c r="FWI15" s="103"/>
      <c r="FWJ15" s="103"/>
      <c r="FWK15" s="103"/>
      <c r="FWL15" s="103"/>
      <c r="FWM15" s="103"/>
      <c r="FWN15" s="103"/>
      <c r="FWO15" s="103"/>
      <c r="FWP15" s="103"/>
      <c r="FWQ15" s="103"/>
      <c r="FWR15" s="103"/>
      <c r="FWS15" s="103"/>
      <c r="FWT15" s="103"/>
      <c r="FWU15" s="103"/>
      <c r="FWV15" s="103"/>
      <c r="FWW15" s="103"/>
      <c r="FWX15" s="103"/>
      <c r="FWY15" s="103"/>
      <c r="FWZ15" s="103"/>
      <c r="FXA15" s="103"/>
      <c r="FXB15" s="103"/>
      <c r="FXC15" s="103"/>
      <c r="FXD15" s="103"/>
      <c r="FXE15" s="103"/>
      <c r="FXF15" s="103"/>
      <c r="FXG15" s="103"/>
      <c r="FXH15" s="103"/>
      <c r="FXI15" s="103"/>
      <c r="FXJ15" s="103"/>
      <c r="FXK15" s="103"/>
      <c r="FXL15" s="103"/>
      <c r="FXM15" s="103"/>
      <c r="FXN15" s="103"/>
      <c r="FXO15" s="103"/>
      <c r="FXP15" s="103"/>
      <c r="FXQ15" s="103"/>
      <c r="FXR15" s="103"/>
      <c r="FXS15" s="103"/>
      <c r="FXT15" s="103"/>
      <c r="FXU15" s="103"/>
      <c r="FXV15" s="103"/>
      <c r="FXW15" s="103"/>
      <c r="FXX15" s="103"/>
      <c r="FXY15" s="103"/>
      <c r="FXZ15" s="103"/>
      <c r="FYA15" s="103"/>
      <c r="FYB15" s="103"/>
      <c r="FYC15" s="103"/>
      <c r="FYD15" s="103"/>
      <c r="FYE15" s="103"/>
      <c r="FYF15" s="103"/>
      <c r="FYG15" s="103"/>
      <c r="FYH15" s="103"/>
      <c r="FYI15" s="103"/>
      <c r="FYJ15" s="103"/>
      <c r="FYK15" s="103"/>
      <c r="FYL15" s="103"/>
      <c r="FYM15" s="103"/>
      <c r="FYN15" s="103"/>
      <c r="FYO15" s="103"/>
      <c r="FYP15" s="103"/>
      <c r="FYQ15" s="103"/>
      <c r="FYR15" s="103"/>
      <c r="FYS15" s="103"/>
      <c r="FYT15" s="103"/>
      <c r="FYU15" s="103"/>
      <c r="FYV15" s="103"/>
      <c r="FYW15" s="103"/>
      <c r="FYX15" s="103"/>
      <c r="FYY15" s="103"/>
      <c r="FYZ15" s="103"/>
      <c r="FZA15" s="103"/>
      <c r="FZB15" s="103"/>
      <c r="FZC15" s="103"/>
      <c r="FZD15" s="103"/>
      <c r="FZE15" s="103"/>
      <c r="FZF15" s="103"/>
      <c r="FZG15" s="103"/>
      <c r="FZH15" s="103"/>
      <c r="FZI15" s="103"/>
      <c r="FZJ15" s="103"/>
      <c r="FZK15" s="103"/>
      <c r="FZL15" s="103"/>
      <c r="FZM15" s="103"/>
      <c r="FZN15" s="103"/>
      <c r="FZO15" s="103"/>
      <c r="FZP15" s="103"/>
      <c r="FZQ15" s="103"/>
      <c r="FZR15" s="103"/>
      <c r="FZS15" s="103"/>
      <c r="FZT15" s="103"/>
      <c r="FZU15" s="103"/>
      <c r="FZV15" s="103"/>
      <c r="FZW15" s="103"/>
      <c r="FZX15" s="103"/>
      <c r="FZY15" s="103"/>
      <c r="FZZ15" s="103"/>
      <c r="GAA15" s="103"/>
      <c r="GAB15" s="103"/>
      <c r="GAC15" s="103"/>
      <c r="GAD15" s="103"/>
      <c r="GAE15" s="103"/>
      <c r="GAF15" s="103"/>
      <c r="GAG15" s="103"/>
      <c r="GAH15" s="103"/>
      <c r="GAI15" s="103"/>
      <c r="GAJ15" s="103"/>
      <c r="GAK15" s="103"/>
      <c r="GAL15" s="103"/>
      <c r="GAM15" s="103"/>
      <c r="GAN15" s="103"/>
      <c r="GAO15" s="103"/>
      <c r="GAP15" s="103"/>
      <c r="GAQ15" s="103"/>
      <c r="GAR15" s="103"/>
      <c r="GAS15" s="103"/>
      <c r="GAT15" s="103"/>
      <c r="GAU15" s="103"/>
      <c r="GAV15" s="103"/>
      <c r="GAW15" s="103"/>
      <c r="GAX15" s="103"/>
      <c r="GAY15" s="103"/>
      <c r="GAZ15" s="103"/>
      <c r="GBA15" s="103"/>
      <c r="GBB15" s="103"/>
      <c r="GBC15" s="103"/>
      <c r="GBD15" s="103"/>
      <c r="GBE15" s="103"/>
      <c r="GBF15" s="103"/>
      <c r="GBG15" s="103"/>
      <c r="GBH15" s="103"/>
      <c r="GBI15" s="103"/>
      <c r="GBJ15" s="103"/>
      <c r="GBK15" s="103"/>
      <c r="GBL15" s="103"/>
      <c r="GBM15" s="103"/>
      <c r="GBN15" s="103"/>
      <c r="GBO15" s="103"/>
      <c r="GBP15" s="103"/>
      <c r="GBQ15" s="103"/>
      <c r="GBR15" s="103"/>
      <c r="GBS15" s="103"/>
      <c r="GBT15" s="103"/>
      <c r="GBU15" s="103"/>
      <c r="GBV15" s="103"/>
      <c r="GBW15" s="103"/>
      <c r="GBX15" s="103"/>
      <c r="GBY15" s="103"/>
      <c r="GBZ15" s="103"/>
      <c r="GCA15" s="103"/>
      <c r="GCB15" s="103"/>
      <c r="GCC15" s="103"/>
      <c r="GCD15" s="103"/>
      <c r="GCE15" s="103"/>
      <c r="GCF15" s="103"/>
      <c r="GCG15" s="103"/>
      <c r="GCH15" s="103"/>
      <c r="GCO15" s="103"/>
      <c r="GCP15" s="103"/>
      <c r="GCQ15" s="103"/>
      <c r="GCR15" s="103"/>
      <c r="GCS15" s="103"/>
      <c r="GCT15" s="103"/>
      <c r="GCU15" s="103"/>
      <c r="GCV15" s="103"/>
      <c r="GCW15" s="103"/>
      <c r="GCX15" s="103"/>
      <c r="GCY15" s="103"/>
      <c r="GCZ15" s="103"/>
      <c r="GDA15" s="103"/>
      <c r="GDB15" s="103"/>
      <c r="GDC15" s="103"/>
      <c r="GDD15" s="103"/>
      <c r="GDE15" s="103"/>
      <c r="GDF15" s="103"/>
      <c r="GDG15" s="103"/>
      <c r="GDH15" s="103"/>
      <c r="GDI15" s="103"/>
      <c r="GDJ15" s="103"/>
      <c r="GDK15" s="103"/>
      <c r="GDL15" s="103"/>
      <c r="GDM15" s="103"/>
      <c r="GDN15" s="103"/>
      <c r="GDO15" s="103"/>
      <c r="GDP15" s="103"/>
      <c r="GDQ15" s="103"/>
      <c r="GDR15" s="103"/>
      <c r="GDS15" s="103"/>
      <c r="GDT15" s="103"/>
      <c r="GDU15" s="103"/>
      <c r="GDV15" s="103"/>
      <c r="GDW15" s="103"/>
      <c r="GDX15" s="103"/>
      <c r="GDY15" s="103"/>
      <c r="GDZ15" s="103"/>
      <c r="GEA15" s="103"/>
      <c r="GEB15" s="103"/>
      <c r="GEC15" s="103"/>
      <c r="GED15" s="103"/>
      <c r="GEE15" s="103"/>
      <c r="GEF15" s="103"/>
      <c r="GEG15" s="103"/>
      <c r="GEH15" s="103"/>
      <c r="GEI15" s="103"/>
      <c r="GEJ15" s="103"/>
      <c r="GEK15" s="103"/>
      <c r="GEL15" s="103"/>
      <c r="GEM15" s="103"/>
      <c r="GEN15" s="103"/>
      <c r="GEO15" s="103"/>
      <c r="GEP15" s="103"/>
      <c r="GEQ15" s="103"/>
      <c r="GER15" s="103"/>
      <c r="GES15" s="103"/>
      <c r="GET15" s="103"/>
      <c r="GEU15" s="103"/>
      <c r="GEV15" s="103"/>
      <c r="GEW15" s="103"/>
      <c r="GEX15" s="103"/>
      <c r="GEY15" s="103"/>
      <c r="GEZ15" s="103"/>
      <c r="GFA15" s="103"/>
      <c r="GFB15" s="103"/>
      <c r="GFC15" s="103"/>
      <c r="GFD15" s="103"/>
      <c r="GFE15" s="103"/>
      <c r="GFF15" s="103"/>
      <c r="GFG15" s="103"/>
      <c r="GFH15" s="103"/>
      <c r="GFI15" s="103"/>
      <c r="GFJ15" s="103"/>
      <c r="GFK15" s="103"/>
      <c r="GFL15" s="103"/>
      <c r="GFM15" s="103"/>
      <c r="GFN15" s="103"/>
      <c r="GFO15" s="103"/>
      <c r="GFP15" s="103"/>
      <c r="GFQ15" s="103"/>
      <c r="GFR15" s="103"/>
      <c r="GFS15" s="103"/>
      <c r="GFT15" s="103"/>
      <c r="GFU15" s="103"/>
      <c r="GFV15" s="103"/>
      <c r="GFW15" s="103"/>
      <c r="GFX15" s="103"/>
      <c r="GFY15" s="103"/>
      <c r="GFZ15" s="103"/>
      <c r="GGA15" s="103"/>
      <c r="GGB15" s="103"/>
      <c r="GGC15" s="103"/>
      <c r="GGD15" s="103"/>
      <c r="GGE15" s="103"/>
      <c r="GGF15" s="103"/>
      <c r="GGG15" s="103"/>
      <c r="GGH15" s="103"/>
      <c r="GGI15" s="103"/>
      <c r="GGJ15" s="103"/>
      <c r="GGK15" s="103"/>
      <c r="GGL15" s="103"/>
      <c r="GGM15" s="103"/>
      <c r="GGN15" s="103"/>
      <c r="GGO15" s="103"/>
      <c r="GGP15" s="103"/>
      <c r="GGQ15" s="103"/>
      <c r="GGR15" s="103"/>
      <c r="GGS15" s="103"/>
      <c r="GGT15" s="103"/>
      <c r="GGU15" s="103"/>
      <c r="GGV15" s="103"/>
      <c r="GGW15" s="103"/>
      <c r="GGX15" s="103"/>
      <c r="GGY15" s="103"/>
      <c r="GGZ15" s="103"/>
      <c r="GHA15" s="103"/>
      <c r="GHB15" s="103"/>
      <c r="GHC15" s="103"/>
      <c r="GHD15" s="103"/>
      <c r="GHE15" s="103"/>
      <c r="GHF15" s="103"/>
      <c r="GHG15" s="103"/>
      <c r="GHH15" s="103"/>
      <c r="GHI15" s="103"/>
      <c r="GHJ15" s="103"/>
      <c r="GHK15" s="103"/>
      <c r="GHL15" s="103"/>
      <c r="GHM15" s="103"/>
      <c r="GHN15" s="103"/>
      <c r="GHO15" s="103"/>
      <c r="GHP15" s="103"/>
      <c r="GHQ15" s="103"/>
      <c r="GHR15" s="103"/>
      <c r="GHS15" s="103"/>
      <c r="GHT15" s="103"/>
      <c r="GHU15" s="103"/>
      <c r="GHV15" s="103"/>
      <c r="GHW15" s="103"/>
      <c r="GHX15" s="103"/>
      <c r="GHY15" s="103"/>
      <c r="GHZ15" s="103"/>
      <c r="GIA15" s="103"/>
      <c r="GIB15" s="103"/>
      <c r="GIC15" s="103"/>
      <c r="GID15" s="103"/>
      <c r="GIE15" s="103"/>
      <c r="GIF15" s="103"/>
      <c r="GIG15" s="103"/>
      <c r="GIH15" s="103"/>
      <c r="GII15" s="103"/>
      <c r="GIJ15" s="103"/>
      <c r="GIK15" s="103"/>
      <c r="GIL15" s="103"/>
      <c r="GIM15" s="103"/>
      <c r="GIN15" s="103"/>
      <c r="GIO15" s="103"/>
      <c r="GIP15" s="103"/>
      <c r="GIQ15" s="103"/>
      <c r="GIR15" s="103"/>
      <c r="GIS15" s="103"/>
      <c r="GIT15" s="103"/>
      <c r="GIU15" s="103"/>
      <c r="GIV15" s="103"/>
      <c r="GIW15" s="103"/>
      <c r="GIX15" s="103"/>
      <c r="GIY15" s="103"/>
      <c r="GIZ15" s="103"/>
      <c r="GJA15" s="103"/>
      <c r="GJB15" s="103"/>
      <c r="GJC15" s="103"/>
      <c r="GJD15" s="103"/>
      <c r="GJE15" s="103"/>
      <c r="GJF15" s="103"/>
      <c r="GJG15" s="103"/>
      <c r="GJH15" s="103"/>
      <c r="GJI15" s="103"/>
      <c r="GJJ15" s="103"/>
      <c r="GJK15" s="103"/>
      <c r="GJL15" s="103"/>
      <c r="GJM15" s="103"/>
      <c r="GJN15" s="103"/>
      <c r="GJO15" s="103"/>
      <c r="GJP15" s="103"/>
      <c r="GJQ15" s="103"/>
      <c r="GJR15" s="103"/>
      <c r="GJS15" s="103"/>
      <c r="GJT15" s="103"/>
      <c r="GJU15" s="103"/>
      <c r="GJV15" s="103"/>
      <c r="GJW15" s="103"/>
      <c r="GJX15" s="103"/>
      <c r="GJY15" s="103"/>
      <c r="GJZ15" s="103"/>
      <c r="GKA15" s="103"/>
      <c r="GKB15" s="103"/>
      <c r="GKC15" s="103"/>
      <c r="GKD15" s="103"/>
      <c r="GKE15" s="103"/>
      <c r="GKF15" s="103"/>
      <c r="GKG15" s="103"/>
      <c r="GKH15" s="103"/>
      <c r="GKI15" s="103"/>
      <c r="GKJ15" s="103"/>
      <c r="GKK15" s="103"/>
      <c r="GKL15" s="103"/>
      <c r="GKM15" s="103"/>
      <c r="GKN15" s="103"/>
      <c r="GKO15" s="103"/>
      <c r="GKP15" s="103"/>
      <c r="GKQ15" s="103"/>
      <c r="GKR15" s="103"/>
      <c r="GKS15" s="103"/>
      <c r="GKT15" s="103"/>
      <c r="GKU15" s="103"/>
      <c r="GKV15" s="103"/>
      <c r="GKW15" s="103"/>
      <c r="GKX15" s="103"/>
      <c r="GKY15" s="103"/>
      <c r="GKZ15" s="103"/>
      <c r="GLA15" s="103"/>
      <c r="GLB15" s="103"/>
      <c r="GLC15" s="103"/>
      <c r="GLD15" s="103"/>
      <c r="GLE15" s="103"/>
      <c r="GLF15" s="103"/>
      <c r="GLG15" s="103"/>
      <c r="GLH15" s="103"/>
      <c r="GLI15" s="103"/>
      <c r="GLJ15" s="103"/>
      <c r="GLK15" s="103"/>
      <c r="GLL15" s="103"/>
      <c r="GLM15" s="103"/>
      <c r="GLN15" s="103"/>
      <c r="GLO15" s="103"/>
      <c r="GLP15" s="103"/>
      <c r="GLQ15" s="103"/>
      <c r="GLR15" s="103"/>
      <c r="GLS15" s="103"/>
      <c r="GLT15" s="103"/>
      <c r="GLU15" s="103"/>
      <c r="GLV15" s="103"/>
      <c r="GLW15" s="103"/>
      <c r="GLX15" s="103"/>
      <c r="GLY15" s="103"/>
      <c r="GLZ15" s="103"/>
      <c r="GMA15" s="103"/>
      <c r="GMB15" s="103"/>
      <c r="GMC15" s="103"/>
      <c r="GMD15" s="103"/>
      <c r="GMK15" s="103"/>
      <c r="GML15" s="103"/>
      <c r="GMM15" s="103"/>
      <c r="GMN15" s="103"/>
      <c r="GMO15" s="103"/>
      <c r="GMP15" s="103"/>
      <c r="GMQ15" s="103"/>
      <c r="GMR15" s="103"/>
      <c r="GMS15" s="103"/>
      <c r="GMT15" s="103"/>
      <c r="GMU15" s="103"/>
      <c r="GMV15" s="103"/>
      <c r="GMW15" s="103"/>
      <c r="GMX15" s="103"/>
      <c r="GMY15" s="103"/>
      <c r="GMZ15" s="103"/>
      <c r="GNA15" s="103"/>
      <c r="GNB15" s="103"/>
      <c r="GNC15" s="103"/>
      <c r="GND15" s="103"/>
      <c r="GNE15" s="103"/>
      <c r="GNF15" s="103"/>
      <c r="GNG15" s="103"/>
      <c r="GNH15" s="103"/>
      <c r="GNI15" s="103"/>
      <c r="GNJ15" s="103"/>
      <c r="GNK15" s="103"/>
      <c r="GNL15" s="103"/>
      <c r="GNM15" s="103"/>
      <c r="GNN15" s="103"/>
      <c r="GNO15" s="103"/>
      <c r="GNP15" s="103"/>
      <c r="GNQ15" s="103"/>
      <c r="GNR15" s="103"/>
      <c r="GNS15" s="103"/>
      <c r="GNT15" s="103"/>
      <c r="GNU15" s="103"/>
      <c r="GNV15" s="103"/>
      <c r="GNW15" s="103"/>
      <c r="GNX15" s="103"/>
      <c r="GNY15" s="103"/>
      <c r="GNZ15" s="103"/>
      <c r="GOA15" s="103"/>
      <c r="GOB15" s="103"/>
      <c r="GOC15" s="103"/>
      <c r="GOD15" s="103"/>
      <c r="GOE15" s="103"/>
      <c r="GOF15" s="103"/>
      <c r="GOG15" s="103"/>
      <c r="GOH15" s="103"/>
      <c r="GOI15" s="103"/>
      <c r="GOJ15" s="103"/>
      <c r="GOK15" s="103"/>
      <c r="GOL15" s="103"/>
      <c r="GOM15" s="103"/>
      <c r="GON15" s="103"/>
      <c r="GOO15" s="103"/>
      <c r="GOP15" s="103"/>
      <c r="GOQ15" s="103"/>
      <c r="GOR15" s="103"/>
      <c r="GOS15" s="103"/>
      <c r="GOT15" s="103"/>
      <c r="GOU15" s="103"/>
      <c r="GOV15" s="103"/>
      <c r="GOW15" s="103"/>
      <c r="GOX15" s="103"/>
      <c r="GOY15" s="103"/>
      <c r="GOZ15" s="103"/>
      <c r="GPA15" s="103"/>
      <c r="GPB15" s="103"/>
      <c r="GPC15" s="103"/>
      <c r="GPD15" s="103"/>
      <c r="GPE15" s="103"/>
      <c r="GPF15" s="103"/>
      <c r="GPG15" s="103"/>
      <c r="GPH15" s="103"/>
      <c r="GPI15" s="103"/>
      <c r="GPJ15" s="103"/>
      <c r="GPK15" s="103"/>
      <c r="GPL15" s="103"/>
      <c r="GPM15" s="103"/>
      <c r="GPN15" s="103"/>
      <c r="GPO15" s="103"/>
      <c r="GPP15" s="103"/>
      <c r="GPQ15" s="103"/>
      <c r="GPR15" s="103"/>
      <c r="GPS15" s="103"/>
      <c r="GPT15" s="103"/>
      <c r="GPU15" s="103"/>
      <c r="GPV15" s="103"/>
      <c r="GPW15" s="103"/>
      <c r="GPX15" s="103"/>
      <c r="GPY15" s="103"/>
      <c r="GPZ15" s="103"/>
      <c r="GQA15" s="103"/>
      <c r="GQB15" s="103"/>
      <c r="GQC15" s="103"/>
      <c r="GQD15" s="103"/>
      <c r="GQE15" s="103"/>
      <c r="GQF15" s="103"/>
      <c r="GQG15" s="103"/>
      <c r="GQH15" s="103"/>
      <c r="GQI15" s="103"/>
      <c r="GQJ15" s="103"/>
      <c r="GQK15" s="103"/>
      <c r="GQL15" s="103"/>
      <c r="GQM15" s="103"/>
      <c r="GQN15" s="103"/>
      <c r="GQO15" s="103"/>
      <c r="GQP15" s="103"/>
      <c r="GQQ15" s="103"/>
      <c r="GQR15" s="103"/>
      <c r="GQS15" s="103"/>
      <c r="GQT15" s="103"/>
      <c r="GQU15" s="103"/>
      <c r="GQV15" s="103"/>
      <c r="GQW15" s="103"/>
      <c r="GQX15" s="103"/>
      <c r="GQY15" s="103"/>
      <c r="GQZ15" s="103"/>
      <c r="GRA15" s="103"/>
      <c r="GRB15" s="103"/>
      <c r="GRC15" s="103"/>
      <c r="GRD15" s="103"/>
      <c r="GRE15" s="103"/>
      <c r="GRF15" s="103"/>
      <c r="GRG15" s="103"/>
      <c r="GRH15" s="103"/>
      <c r="GRI15" s="103"/>
      <c r="GRJ15" s="103"/>
      <c r="GRK15" s="103"/>
      <c r="GRL15" s="103"/>
      <c r="GRM15" s="103"/>
      <c r="GRN15" s="103"/>
      <c r="GRO15" s="103"/>
      <c r="GRP15" s="103"/>
      <c r="GRQ15" s="103"/>
      <c r="GRR15" s="103"/>
      <c r="GRS15" s="103"/>
      <c r="GRT15" s="103"/>
      <c r="GRU15" s="103"/>
      <c r="GRV15" s="103"/>
      <c r="GRW15" s="103"/>
      <c r="GRX15" s="103"/>
      <c r="GRY15" s="103"/>
      <c r="GRZ15" s="103"/>
      <c r="GSA15" s="103"/>
      <c r="GSB15" s="103"/>
      <c r="GSC15" s="103"/>
      <c r="GSD15" s="103"/>
      <c r="GSE15" s="103"/>
      <c r="GSF15" s="103"/>
      <c r="GSG15" s="103"/>
      <c r="GSH15" s="103"/>
      <c r="GSI15" s="103"/>
      <c r="GSJ15" s="103"/>
      <c r="GSK15" s="103"/>
      <c r="GSL15" s="103"/>
      <c r="GSM15" s="103"/>
      <c r="GSN15" s="103"/>
      <c r="GSO15" s="103"/>
      <c r="GSP15" s="103"/>
      <c r="GSQ15" s="103"/>
      <c r="GSR15" s="103"/>
      <c r="GSS15" s="103"/>
      <c r="GST15" s="103"/>
      <c r="GSU15" s="103"/>
      <c r="GSV15" s="103"/>
      <c r="GSW15" s="103"/>
      <c r="GSX15" s="103"/>
      <c r="GSY15" s="103"/>
      <c r="GSZ15" s="103"/>
      <c r="GTA15" s="103"/>
      <c r="GTB15" s="103"/>
      <c r="GTC15" s="103"/>
      <c r="GTD15" s="103"/>
      <c r="GTE15" s="103"/>
      <c r="GTF15" s="103"/>
      <c r="GTG15" s="103"/>
      <c r="GTH15" s="103"/>
      <c r="GTI15" s="103"/>
      <c r="GTJ15" s="103"/>
      <c r="GTK15" s="103"/>
      <c r="GTL15" s="103"/>
      <c r="GTM15" s="103"/>
      <c r="GTN15" s="103"/>
      <c r="GTO15" s="103"/>
      <c r="GTP15" s="103"/>
      <c r="GTQ15" s="103"/>
      <c r="GTR15" s="103"/>
      <c r="GTS15" s="103"/>
      <c r="GTT15" s="103"/>
      <c r="GTU15" s="103"/>
      <c r="GTV15" s="103"/>
      <c r="GTW15" s="103"/>
      <c r="GTX15" s="103"/>
      <c r="GTY15" s="103"/>
      <c r="GTZ15" s="103"/>
      <c r="GUA15" s="103"/>
      <c r="GUB15" s="103"/>
      <c r="GUC15" s="103"/>
      <c r="GUD15" s="103"/>
      <c r="GUE15" s="103"/>
      <c r="GUF15" s="103"/>
      <c r="GUG15" s="103"/>
      <c r="GUH15" s="103"/>
      <c r="GUI15" s="103"/>
      <c r="GUJ15" s="103"/>
      <c r="GUK15" s="103"/>
      <c r="GUL15" s="103"/>
      <c r="GUM15" s="103"/>
      <c r="GUN15" s="103"/>
      <c r="GUO15" s="103"/>
      <c r="GUP15" s="103"/>
      <c r="GUQ15" s="103"/>
      <c r="GUR15" s="103"/>
      <c r="GUS15" s="103"/>
      <c r="GUT15" s="103"/>
      <c r="GUU15" s="103"/>
      <c r="GUV15" s="103"/>
      <c r="GUW15" s="103"/>
      <c r="GUX15" s="103"/>
      <c r="GUY15" s="103"/>
      <c r="GUZ15" s="103"/>
      <c r="GVA15" s="103"/>
      <c r="GVB15" s="103"/>
      <c r="GVC15" s="103"/>
      <c r="GVD15" s="103"/>
      <c r="GVE15" s="103"/>
      <c r="GVF15" s="103"/>
      <c r="GVG15" s="103"/>
      <c r="GVH15" s="103"/>
      <c r="GVI15" s="103"/>
      <c r="GVJ15" s="103"/>
      <c r="GVK15" s="103"/>
      <c r="GVL15" s="103"/>
      <c r="GVM15" s="103"/>
      <c r="GVN15" s="103"/>
      <c r="GVO15" s="103"/>
      <c r="GVP15" s="103"/>
      <c r="GVQ15" s="103"/>
      <c r="GVR15" s="103"/>
      <c r="GVS15" s="103"/>
      <c r="GVT15" s="103"/>
      <c r="GVU15" s="103"/>
      <c r="GVV15" s="103"/>
      <c r="GVW15" s="103"/>
      <c r="GVX15" s="103"/>
      <c r="GVY15" s="103"/>
      <c r="GVZ15" s="103"/>
      <c r="GWG15" s="103"/>
      <c r="GWH15" s="103"/>
      <c r="GWI15" s="103"/>
      <c r="GWJ15" s="103"/>
      <c r="GWK15" s="103"/>
      <c r="GWL15" s="103"/>
      <c r="GWM15" s="103"/>
      <c r="GWN15" s="103"/>
      <c r="GWO15" s="103"/>
      <c r="GWP15" s="103"/>
      <c r="GWQ15" s="103"/>
      <c r="GWR15" s="103"/>
      <c r="GWS15" s="103"/>
      <c r="GWT15" s="103"/>
      <c r="GWU15" s="103"/>
      <c r="GWV15" s="103"/>
      <c r="GWW15" s="103"/>
      <c r="GWX15" s="103"/>
      <c r="GWY15" s="103"/>
      <c r="GWZ15" s="103"/>
      <c r="GXA15" s="103"/>
      <c r="GXB15" s="103"/>
      <c r="GXC15" s="103"/>
      <c r="GXD15" s="103"/>
      <c r="GXE15" s="103"/>
      <c r="GXF15" s="103"/>
      <c r="GXG15" s="103"/>
      <c r="GXH15" s="103"/>
      <c r="GXI15" s="103"/>
      <c r="GXJ15" s="103"/>
      <c r="GXK15" s="103"/>
      <c r="GXL15" s="103"/>
      <c r="GXM15" s="103"/>
      <c r="GXN15" s="103"/>
      <c r="GXO15" s="103"/>
      <c r="GXP15" s="103"/>
      <c r="GXQ15" s="103"/>
      <c r="GXR15" s="103"/>
      <c r="GXS15" s="103"/>
      <c r="GXT15" s="103"/>
      <c r="GXU15" s="103"/>
      <c r="GXV15" s="103"/>
      <c r="GXW15" s="103"/>
      <c r="GXX15" s="103"/>
      <c r="GXY15" s="103"/>
      <c r="GXZ15" s="103"/>
      <c r="GYA15" s="103"/>
      <c r="GYB15" s="103"/>
      <c r="GYC15" s="103"/>
      <c r="GYD15" s="103"/>
      <c r="GYE15" s="103"/>
      <c r="GYF15" s="103"/>
      <c r="GYG15" s="103"/>
      <c r="GYH15" s="103"/>
      <c r="GYI15" s="103"/>
      <c r="GYJ15" s="103"/>
      <c r="GYK15" s="103"/>
      <c r="GYL15" s="103"/>
      <c r="GYM15" s="103"/>
      <c r="GYN15" s="103"/>
      <c r="GYO15" s="103"/>
      <c r="GYP15" s="103"/>
      <c r="GYQ15" s="103"/>
      <c r="GYR15" s="103"/>
      <c r="GYS15" s="103"/>
      <c r="GYT15" s="103"/>
      <c r="GYU15" s="103"/>
      <c r="GYV15" s="103"/>
      <c r="GYW15" s="103"/>
      <c r="GYX15" s="103"/>
      <c r="GYY15" s="103"/>
      <c r="GYZ15" s="103"/>
      <c r="GZA15" s="103"/>
      <c r="GZB15" s="103"/>
      <c r="GZC15" s="103"/>
      <c r="GZD15" s="103"/>
      <c r="GZE15" s="103"/>
      <c r="GZF15" s="103"/>
      <c r="GZG15" s="103"/>
      <c r="GZH15" s="103"/>
      <c r="GZI15" s="103"/>
      <c r="GZJ15" s="103"/>
      <c r="GZK15" s="103"/>
      <c r="GZL15" s="103"/>
      <c r="GZM15" s="103"/>
      <c r="GZN15" s="103"/>
      <c r="GZO15" s="103"/>
      <c r="GZP15" s="103"/>
      <c r="GZQ15" s="103"/>
      <c r="GZR15" s="103"/>
      <c r="GZS15" s="103"/>
      <c r="GZT15" s="103"/>
      <c r="GZU15" s="103"/>
      <c r="GZV15" s="103"/>
      <c r="GZW15" s="103"/>
      <c r="GZX15" s="103"/>
      <c r="GZY15" s="103"/>
      <c r="GZZ15" s="103"/>
      <c r="HAA15" s="103"/>
      <c r="HAB15" s="103"/>
      <c r="HAC15" s="103"/>
      <c r="HAD15" s="103"/>
      <c r="HAE15" s="103"/>
      <c r="HAF15" s="103"/>
      <c r="HAG15" s="103"/>
      <c r="HAH15" s="103"/>
      <c r="HAI15" s="103"/>
      <c r="HAJ15" s="103"/>
      <c r="HAK15" s="103"/>
      <c r="HAL15" s="103"/>
      <c r="HAM15" s="103"/>
      <c r="HAN15" s="103"/>
      <c r="HAO15" s="103"/>
      <c r="HAP15" s="103"/>
      <c r="HAQ15" s="103"/>
      <c r="HAR15" s="103"/>
      <c r="HAS15" s="103"/>
      <c r="HAT15" s="103"/>
      <c r="HAU15" s="103"/>
      <c r="HAV15" s="103"/>
      <c r="HAW15" s="103"/>
      <c r="HAX15" s="103"/>
      <c r="HAY15" s="103"/>
      <c r="HAZ15" s="103"/>
      <c r="HBA15" s="103"/>
      <c r="HBB15" s="103"/>
      <c r="HBC15" s="103"/>
      <c r="HBD15" s="103"/>
      <c r="HBE15" s="103"/>
      <c r="HBF15" s="103"/>
      <c r="HBG15" s="103"/>
      <c r="HBH15" s="103"/>
      <c r="HBI15" s="103"/>
      <c r="HBJ15" s="103"/>
      <c r="HBK15" s="103"/>
      <c r="HBL15" s="103"/>
      <c r="HBM15" s="103"/>
      <c r="HBN15" s="103"/>
      <c r="HBO15" s="103"/>
      <c r="HBP15" s="103"/>
      <c r="HBQ15" s="103"/>
      <c r="HBR15" s="103"/>
      <c r="HBS15" s="103"/>
      <c r="HBT15" s="103"/>
      <c r="HBU15" s="103"/>
      <c r="HBV15" s="103"/>
      <c r="HBW15" s="103"/>
      <c r="HBX15" s="103"/>
      <c r="HBY15" s="103"/>
      <c r="HBZ15" s="103"/>
      <c r="HCA15" s="103"/>
      <c r="HCB15" s="103"/>
      <c r="HCC15" s="103"/>
      <c r="HCD15" s="103"/>
      <c r="HCE15" s="103"/>
      <c r="HCF15" s="103"/>
      <c r="HCG15" s="103"/>
      <c r="HCH15" s="103"/>
      <c r="HCI15" s="103"/>
      <c r="HCJ15" s="103"/>
      <c r="HCK15" s="103"/>
      <c r="HCL15" s="103"/>
      <c r="HCM15" s="103"/>
      <c r="HCN15" s="103"/>
      <c r="HCO15" s="103"/>
      <c r="HCP15" s="103"/>
      <c r="HCQ15" s="103"/>
      <c r="HCR15" s="103"/>
      <c r="HCS15" s="103"/>
      <c r="HCT15" s="103"/>
      <c r="HCU15" s="103"/>
      <c r="HCV15" s="103"/>
      <c r="HCW15" s="103"/>
      <c r="HCX15" s="103"/>
      <c r="HCY15" s="103"/>
      <c r="HCZ15" s="103"/>
      <c r="HDA15" s="103"/>
      <c r="HDB15" s="103"/>
      <c r="HDC15" s="103"/>
      <c r="HDD15" s="103"/>
      <c r="HDE15" s="103"/>
      <c r="HDF15" s="103"/>
      <c r="HDG15" s="103"/>
      <c r="HDH15" s="103"/>
      <c r="HDI15" s="103"/>
      <c r="HDJ15" s="103"/>
      <c r="HDK15" s="103"/>
      <c r="HDL15" s="103"/>
      <c r="HDM15" s="103"/>
      <c r="HDN15" s="103"/>
      <c r="HDO15" s="103"/>
      <c r="HDP15" s="103"/>
      <c r="HDQ15" s="103"/>
      <c r="HDR15" s="103"/>
      <c r="HDS15" s="103"/>
      <c r="HDT15" s="103"/>
      <c r="HDU15" s="103"/>
      <c r="HDV15" s="103"/>
      <c r="HDW15" s="103"/>
      <c r="HDX15" s="103"/>
      <c r="HDY15" s="103"/>
      <c r="HDZ15" s="103"/>
      <c r="HEA15" s="103"/>
      <c r="HEB15" s="103"/>
      <c r="HEC15" s="103"/>
      <c r="HED15" s="103"/>
      <c r="HEE15" s="103"/>
      <c r="HEF15" s="103"/>
      <c r="HEG15" s="103"/>
      <c r="HEH15" s="103"/>
      <c r="HEI15" s="103"/>
      <c r="HEJ15" s="103"/>
      <c r="HEK15" s="103"/>
      <c r="HEL15" s="103"/>
      <c r="HEM15" s="103"/>
      <c r="HEN15" s="103"/>
      <c r="HEO15" s="103"/>
      <c r="HEP15" s="103"/>
      <c r="HEQ15" s="103"/>
      <c r="HER15" s="103"/>
      <c r="HES15" s="103"/>
      <c r="HET15" s="103"/>
      <c r="HEU15" s="103"/>
      <c r="HEV15" s="103"/>
      <c r="HEW15" s="103"/>
      <c r="HEX15" s="103"/>
      <c r="HEY15" s="103"/>
      <c r="HEZ15" s="103"/>
      <c r="HFA15" s="103"/>
      <c r="HFB15" s="103"/>
      <c r="HFC15" s="103"/>
      <c r="HFD15" s="103"/>
      <c r="HFE15" s="103"/>
      <c r="HFF15" s="103"/>
      <c r="HFG15" s="103"/>
      <c r="HFH15" s="103"/>
      <c r="HFI15" s="103"/>
      <c r="HFJ15" s="103"/>
      <c r="HFK15" s="103"/>
      <c r="HFL15" s="103"/>
      <c r="HFM15" s="103"/>
      <c r="HFN15" s="103"/>
      <c r="HFO15" s="103"/>
      <c r="HFP15" s="103"/>
      <c r="HFQ15" s="103"/>
      <c r="HFR15" s="103"/>
      <c r="HFS15" s="103"/>
      <c r="HFT15" s="103"/>
      <c r="HFU15" s="103"/>
      <c r="HFV15" s="103"/>
      <c r="HGC15" s="103"/>
      <c r="HGD15" s="103"/>
      <c r="HGE15" s="103"/>
      <c r="HGF15" s="103"/>
      <c r="HGG15" s="103"/>
      <c r="HGH15" s="103"/>
      <c r="HGI15" s="103"/>
      <c r="HGJ15" s="103"/>
      <c r="HGK15" s="103"/>
      <c r="HGL15" s="103"/>
      <c r="HGM15" s="103"/>
      <c r="HGN15" s="103"/>
      <c r="HGO15" s="103"/>
      <c r="HGP15" s="103"/>
      <c r="HGQ15" s="103"/>
      <c r="HGR15" s="103"/>
      <c r="HGS15" s="103"/>
      <c r="HGT15" s="103"/>
      <c r="HGU15" s="103"/>
      <c r="HGV15" s="103"/>
      <c r="HGW15" s="103"/>
      <c r="HGX15" s="103"/>
      <c r="HGY15" s="103"/>
      <c r="HGZ15" s="103"/>
      <c r="HHA15" s="103"/>
      <c r="HHB15" s="103"/>
      <c r="HHC15" s="103"/>
      <c r="HHD15" s="103"/>
      <c r="HHE15" s="103"/>
      <c r="HHF15" s="103"/>
      <c r="HHG15" s="103"/>
      <c r="HHH15" s="103"/>
      <c r="HHI15" s="103"/>
      <c r="HHJ15" s="103"/>
      <c r="HHK15" s="103"/>
      <c r="HHL15" s="103"/>
      <c r="HHM15" s="103"/>
      <c r="HHN15" s="103"/>
      <c r="HHO15" s="103"/>
      <c r="HHP15" s="103"/>
      <c r="HHQ15" s="103"/>
      <c r="HHR15" s="103"/>
      <c r="HHS15" s="103"/>
      <c r="HHT15" s="103"/>
      <c r="HHU15" s="103"/>
      <c r="HHV15" s="103"/>
      <c r="HHW15" s="103"/>
      <c r="HHX15" s="103"/>
      <c r="HHY15" s="103"/>
      <c r="HHZ15" s="103"/>
      <c r="HIA15" s="103"/>
      <c r="HIB15" s="103"/>
      <c r="HIC15" s="103"/>
      <c r="HID15" s="103"/>
      <c r="HIE15" s="103"/>
      <c r="HIF15" s="103"/>
      <c r="HIG15" s="103"/>
      <c r="HIH15" s="103"/>
      <c r="HII15" s="103"/>
      <c r="HIJ15" s="103"/>
      <c r="HIK15" s="103"/>
      <c r="HIL15" s="103"/>
      <c r="HIM15" s="103"/>
      <c r="HIN15" s="103"/>
      <c r="HIO15" s="103"/>
      <c r="HIP15" s="103"/>
      <c r="HIQ15" s="103"/>
      <c r="HIR15" s="103"/>
      <c r="HIS15" s="103"/>
      <c r="HIT15" s="103"/>
      <c r="HIU15" s="103"/>
      <c r="HIV15" s="103"/>
      <c r="HIW15" s="103"/>
      <c r="HIX15" s="103"/>
      <c r="HIY15" s="103"/>
      <c r="HIZ15" s="103"/>
      <c r="HJA15" s="103"/>
      <c r="HJB15" s="103"/>
      <c r="HJC15" s="103"/>
      <c r="HJD15" s="103"/>
      <c r="HJE15" s="103"/>
      <c r="HJF15" s="103"/>
      <c r="HJG15" s="103"/>
      <c r="HJH15" s="103"/>
      <c r="HJI15" s="103"/>
      <c r="HJJ15" s="103"/>
      <c r="HJK15" s="103"/>
      <c r="HJL15" s="103"/>
      <c r="HJM15" s="103"/>
      <c r="HJN15" s="103"/>
      <c r="HJO15" s="103"/>
      <c r="HJP15" s="103"/>
      <c r="HJQ15" s="103"/>
      <c r="HJR15" s="103"/>
      <c r="HJS15" s="103"/>
      <c r="HJT15" s="103"/>
      <c r="HJU15" s="103"/>
      <c r="HJV15" s="103"/>
      <c r="HJW15" s="103"/>
      <c r="HJX15" s="103"/>
      <c r="HJY15" s="103"/>
      <c r="HJZ15" s="103"/>
      <c r="HKA15" s="103"/>
      <c r="HKB15" s="103"/>
      <c r="HKC15" s="103"/>
      <c r="HKD15" s="103"/>
      <c r="HKE15" s="103"/>
      <c r="HKF15" s="103"/>
      <c r="HKG15" s="103"/>
      <c r="HKH15" s="103"/>
      <c r="HKI15" s="103"/>
      <c r="HKJ15" s="103"/>
      <c r="HKK15" s="103"/>
      <c r="HKL15" s="103"/>
      <c r="HKM15" s="103"/>
      <c r="HKN15" s="103"/>
      <c r="HKO15" s="103"/>
      <c r="HKP15" s="103"/>
      <c r="HKQ15" s="103"/>
      <c r="HKR15" s="103"/>
      <c r="HKS15" s="103"/>
      <c r="HKT15" s="103"/>
      <c r="HKU15" s="103"/>
      <c r="HKV15" s="103"/>
      <c r="HKW15" s="103"/>
      <c r="HKX15" s="103"/>
      <c r="HKY15" s="103"/>
      <c r="HKZ15" s="103"/>
      <c r="HLA15" s="103"/>
      <c r="HLB15" s="103"/>
      <c r="HLC15" s="103"/>
      <c r="HLD15" s="103"/>
      <c r="HLE15" s="103"/>
      <c r="HLF15" s="103"/>
      <c r="HLG15" s="103"/>
      <c r="HLH15" s="103"/>
      <c r="HLI15" s="103"/>
      <c r="HLJ15" s="103"/>
      <c r="HLK15" s="103"/>
      <c r="HLL15" s="103"/>
      <c r="HLM15" s="103"/>
      <c r="HLN15" s="103"/>
      <c r="HLO15" s="103"/>
      <c r="HLP15" s="103"/>
      <c r="HLQ15" s="103"/>
      <c r="HLR15" s="103"/>
      <c r="HLS15" s="103"/>
      <c r="HLT15" s="103"/>
      <c r="HLU15" s="103"/>
      <c r="HLV15" s="103"/>
      <c r="HLW15" s="103"/>
      <c r="HLX15" s="103"/>
      <c r="HLY15" s="103"/>
      <c r="HLZ15" s="103"/>
      <c r="HMA15" s="103"/>
      <c r="HMB15" s="103"/>
      <c r="HMC15" s="103"/>
      <c r="HMD15" s="103"/>
      <c r="HME15" s="103"/>
      <c r="HMF15" s="103"/>
      <c r="HMG15" s="103"/>
      <c r="HMH15" s="103"/>
      <c r="HMI15" s="103"/>
      <c r="HMJ15" s="103"/>
      <c r="HMK15" s="103"/>
      <c r="HML15" s="103"/>
      <c r="HMM15" s="103"/>
      <c r="HMN15" s="103"/>
      <c r="HMO15" s="103"/>
      <c r="HMP15" s="103"/>
      <c r="HMQ15" s="103"/>
      <c r="HMR15" s="103"/>
      <c r="HMS15" s="103"/>
      <c r="HMT15" s="103"/>
      <c r="HMU15" s="103"/>
      <c r="HMV15" s="103"/>
      <c r="HMW15" s="103"/>
      <c r="HMX15" s="103"/>
      <c r="HMY15" s="103"/>
      <c r="HMZ15" s="103"/>
      <c r="HNA15" s="103"/>
      <c r="HNB15" s="103"/>
      <c r="HNC15" s="103"/>
      <c r="HND15" s="103"/>
      <c r="HNE15" s="103"/>
      <c r="HNF15" s="103"/>
      <c r="HNG15" s="103"/>
      <c r="HNH15" s="103"/>
      <c r="HNI15" s="103"/>
      <c r="HNJ15" s="103"/>
      <c r="HNK15" s="103"/>
      <c r="HNL15" s="103"/>
      <c r="HNM15" s="103"/>
      <c r="HNN15" s="103"/>
      <c r="HNO15" s="103"/>
      <c r="HNP15" s="103"/>
      <c r="HNQ15" s="103"/>
      <c r="HNR15" s="103"/>
      <c r="HNS15" s="103"/>
      <c r="HNT15" s="103"/>
      <c r="HNU15" s="103"/>
      <c r="HNV15" s="103"/>
      <c r="HNW15" s="103"/>
      <c r="HNX15" s="103"/>
      <c r="HNY15" s="103"/>
      <c r="HNZ15" s="103"/>
      <c r="HOA15" s="103"/>
      <c r="HOB15" s="103"/>
      <c r="HOC15" s="103"/>
      <c r="HOD15" s="103"/>
      <c r="HOE15" s="103"/>
      <c r="HOF15" s="103"/>
      <c r="HOG15" s="103"/>
      <c r="HOH15" s="103"/>
      <c r="HOI15" s="103"/>
      <c r="HOJ15" s="103"/>
      <c r="HOK15" s="103"/>
      <c r="HOL15" s="103"/>
      <c r="HOM15" s="103"/>
      <c r="HON15" s="103"/>
      <c r="HOO15" s="103"/>
      <c r="HOP15" s="103"/>
      <c r="HOQ15" s="103"/>
      <c r="HOR15" s="103"/>
      <c r="HOS15" s="103"/>
      <c r="HOT15" s="103"/>
      <c r="HOU15" s="103"/>
      <c r="HOV15" s="103"/>
      <c r="HOW15" s="103"/>
      <c r="HOX15" s="103"/>
      <c r="HOY15" s="103"/>
      <c r="HOZ15" s="103"/>
      <c r="HPA15" s="103"/>
      <c r="HPB15" s="103"/>
      <c r="HPC15" s="103"/>
      <c r="HPD15" s="103"/>
      <c r="HPE15" s="103"/>
      <c r="HPF15" s="103"/>
      <c r="HPG15" s="103"/>
      <c r="HPH15" s="103"/>
      <c r="HPI15" s="103"/>
      <c r="HPJ15" s="103"/>
      <c r="HPK15" s="103"/>
      <c r="HPL15" s="103"/>
      <c r="HPM15" s="103"/>
      <c r="HPN15" s="103"/>
      <c r="HPO15" s="103"/>
      <c r="HPP15" s="103"/>
      <c r="HPQ15" s="103"/>
      <c r="HPR15" s="103"/>
      <c r="HPY15" s="103"/>
      <c r="HPZ15" s="103"/>
      <c r="HQA15" s="103"/>
      <c r="HQB15" s="103"/>
      <c r="HQC15" s="103"/>
      <c r="HQD15" s="103"/>
      <c r="HQE15" s="103"/>
      <c r="HQF15" s="103"/>
      <c r="HQG15" s="103"/>
      <c r="HQH15" s="103"/>
      <c r="HQI15" s="103"/>
      <c r="HQJ15" s="103"/>
      <c r="HQK15" s="103"/>
      <c r="HQL15" s="103"/>
      <c r="HQM15" s="103"/>
      <c r="HQN15" s="103"/>
      <c r="HQO15" s="103"/>
      <c r="HQP15" s="103"/>
      <c r="HQQ15" s="103"/>
      <c r="HQR15" s="103"/>
      <c r="HQS15" s="103"/>
      <c r="HQT15" s="103"/>
      <c r="HQU15" s="103"/>
      <c r="HQV15" s="103"/>
      <c r="HQW15" s="103"/>
      <c r="HQX15" s="103"/>
      <c r="HQY15" s="103"/>
      <c r="HQZ15" s="103"/>
      <c r="HRA15" s="103"/>
      <c r="HRB15" s="103"/>
      <c r="HRC15" s="103"/>
      <c r="HRD15" s="103"/>
      <c r="HRE15" s="103"/>
      <c r="HRF15" s="103"/>
      <c r="HRG15" s="103"/>
      <c r="HRH15" s="103"/>
      <c r="HRI15" s="103"/>
      <c r="HRJ15" s="103"/>
      <c r="HRK15" s="103"/>
      <c r="HRL15" s="103"/>
      <c r="HRM15" s="103"/>
      <c r="HRN15" s="103"/>
      <c r="HRO15" s="103"/>
      <c r="HRP15" s="103"/>
      <c r="HRQ15" s="103"/>
      <c r="HRR15" s="103"/>
      <c r="HRS15" s="103"/>
      <c r="HRT15" s="103"/>
      <c r="HRU15" s="103"/>
      <c r="HRV15" s="103"/>
      <c r="HRW15" s="103"/>
      <c r="HRX15" s="103"/>
      <c r="HRY15" s="103"/>
      <c r="HRZ15" s="103"/>
      <c r="HSA15" s="103"/>
      <c r="HSB15" s="103"/>
      <c r="HSC15" s="103"/>
      <c r="HSD15" s="103"/>
      <c r="HSE15" s="103"/>
      <c r="HSF15" s="103"/>
      <c r="HSG15" s="103"/>
      <c r="HSH15" s="103"/>
      <c r="HSI15" s="103"/>
      <c r="HSJ15" s="103"/>
      <c r="HSK15" s="103"/>
      <c r="HSL15" s="103"/>
      <c r="HSM15" s="103"/>
      <c r="HSN15" s="103"/>
      <c r="HSO15" s="103"/>
      <c r="HSP15" s="103"/>
      <c r="HSQ15" s="103"/>
      <c r="HSR15" s="103"/>
      <c r="HSS15" s="103"/>
      <c r="HST15" s="103"/>
      <c r="HSU15" s="103"/>
      <c r="HSV15" s="103"/>
      <c r="HSW15" s="103"/>
      <c r="HSX15" s="103"/>
      <c r="HSY15" s="103"/>
      <c r="HSZ15" s="103"/>
      <c r="HTA15" s="103"/>
      <c r="HTB15" s="103"/>
      <c r="HTC15" s="103"/>
      <c r="HTD15" s="103"/>
      <c r="HTE15" s="103"/>
      <c r="HTF15" s="103"/>
      <c r="HTG15" s="103"/>
      <c r="HTH15" s="103"/>
      <c r="HTI15" s="103"/>
      <c r="HTJ15" s="103"/>
      <c r="HTK15" s="103"/>
      <c r="HTL15" s="103"/>
      <c r="HTM15" s="103"/>
      <c r="HTN15" s="103"/>
      <c r="HTO15" s="103"/>
      <c r="HTP15" s="103"/>
      <c r="HTQ15" s="103"/>
      <c r="HTR15" s="103"/>
      <c r="HTS15" s="103"/>
      <c r="HTT15" s="103"/>
      <c r="HTU15" s="103"/>
      <c r="HTV15" s="103"/>
      <c r="HTW15" s="103"/>
      <c r="HTX15" s="103"/>
      <c r="HTY15" s="103"/>
      <c r="HTZ15" s="103"/>
      <c r="HUA15" s="103"/>
      <c r="HUB15" s="103"/>
      <c r="HUC15" s="103"/>
      <c r="HUD15" s="103"/>
      <c r="HUE15" s="103"/>
      <c r="HUF15" s="103"/>
      <c r="HUG15" s="103"/>
      <c r="HUH15" s="103"/>
      <c r="HUI15" s="103"/>
      <c r="HUJ15" s="103"/>
      <c r="HUK15" s="103"/>
      <c r="HUL15" s="103"/>
      <c r="HUM15" s="103"/>
      <c r="HUN15" s="103"/>
      <c r="HUO15" s="103"/>
      <c r="HUP15" s="103"/>
      <c r="HUQ15" s="103"/>
      <c r="HUR15" s="103"/>
      <c r="HUS15" s="103"/>
      <c r="HUT15" s="103"/>
      <c r="HUU15" s="103"/>
      <c r="HUV15" s="103"/>
      <c r="HUW15" s="103"/>
      <c r="HUX15" s="103"/>
      <c r="HUY15" s="103"/>
      <c r="HUZ15" s="103"/>
      <c r="HVA15" s="103"/>
      <c r="HVB15" s="103"/>
      <c r="HVC15" s="103"/>
      <c r="HVD15" s="103"/>
      <c r="HVE15" s="103"/>
      <c r="HVF15" s="103"/>
      <c r="HVG15" s="103"/>
      <c r="HVH15" s="103"/>
      <c r="HVI15" s="103"/>
      <c r="HVJ15" s="103"/>
      <c r="HVK15" s="103"/>
      <c r="HVL15" s="103"/>
      <c r="HVM15" s="103"/>
      <c r="HVN15" s="103"/>
      <c r="HVO15" s="103"/>
      <c r="HVP15" s="103"/>
      <c r="HVQ15" s="103"/>
      <c r="HVR15" s="103"/>
      <c r="HVS15" s="103"/>
      <c r="HVT15" s="103"/>
      <c r="HVU15" s="103"/>
      <c r="HVV15" s="103"/>
      <c r="HVW15" s="103"/>
      <c r="HVX15" s="103"/>
      <c r="HVY15" s="103"/>
      <c r="HVZ15" s="103"/>
      <c r="HWA15" s="103"/>
      <c r="HWB15" s="103"/>
      <c r="HWC15" s="103"/>
      <c r="HWD15" s="103"/>
      <c r="HWE15" s="103"/>
      <c r="HWF15" s="103"/>
      <c r="HWG15" s="103"/>
      <c r="HWH15" s="103"/>
      <c r="HWI15" s="103"/>
      <c r="HWJ15" s="103"/>
      <c r="HWK15" s="103"/>
      <c r="HWL15" s="103"/>
      <c r="HWM15" s="103"/>
      <c r="HWN15" s="103"/>
      <c r="HWO15" s="103"/>
      <c r="HWP15" s="103"/>
      <c r="HWQ15" s="103"/>
      <c r="HWR15" s="103"/>
      <c r="HWS15" s="103"/>
      <c r="HWT15" s="103"/>
      <c r="HWU15" s="103"/>
      <c r="HWV15" s="103"/>
      <c r="HWW15" s="103"/>
      <c r="HWX15" s="103"/>
      <c r="HWY15" s="103"/>
      <c r="HWZ15" s="103"/>
      <c r="HXA15" s="103"/>
      <c r="HXB15" s="103"/>
      <c r="HXC15" s="103"/>
      <c r="HXD15" s="103"/>
      <c r="HXE15" s="103"/>
      <c r="HXF15" s="103"/>
      <c r="HXG15" s="103"/>
      <c r="HXH15" s="103"/>
      <c r="HXI15" s="103"/>
      <c r="HXJ15" s="103"/>
      <c r="HXK15" s="103"/>
      <c r="HXL15" s="103"/>
      <c r="HXM15" s="103"/>
      <c r="HXN15" s="103"/>
      <c r="HXO15" s="103"/>
      <c r="HXP15" s="103"/>
      <c r="HXQ15" s="103"/>
      <c r="HXR15" s="103"/>
      <c r="HXS15" s="103"/>
      <c r="HXT15" s="103"/>
      <c r="HXU15" s="103"/>
      <c r="HXV15" s="103"/>
      <c r="HXW15" s="103"/>
      <c r="HXX15" s="103"/>
      <c r="HXY15" s="103"/>
      <c r="HXZ15" s="103"/>
      <c r="HYA15" s="103"/>
      <c r="HYB15" s="103"/>
      <c r="HYC15" s="103"/>
      <c r="HYD15" s="103"/>
      <c r="HYE15" s="103"/>
      <c r="HYF15" s="103"/>
      <c r="HYG15" s="103"/>
      <c r="HYH15" s="103"/>
      <c r="HYI15" s="103"/>
      <c r="HYJ15" s="103"/>
      <c r="HYK15" s="103"/>
      <c r="HYL15" s="103"/>
      <c r="HYM15" s="103"/>
      <c r="HYN15" s="103"/>
      <c r="HYO15" s="103"/>
      <c r="HYP15" s="103"/>
      <c r="HYQ15" s="103"/>
      <c r="HYR15" s="103"/>
      <c r="HYS15" s="103"/>
      <c r="HYT15" s="103"/>
      <c r="HYU15" s="103"/>
      <c r="HYV15" s="103"/>
      <c r="HYW15" s="103"/>
      <c r="HYX15" s="103"/>
      <c r="HYY15" s="103"/>
      <c r="HYZ15" s="103"/>
      <c r="HZA15" s="103"/>
      <c r="HZB15" s="103"/>
      <c r="HZC15" s="103"/>
      <c r="HZD15" s="103"/>
      <c r="HZE15" s="103"/>
      <c r="HZF15" s="103"/>
      <c r="HZG15" s="103"/>
      <c r="HZH15" s="103"/>
      <c r="HZI15" s="103"/>
      <c r="HZJ15" s="103"/>
      <c r="HZK15" s="103"/>
      <c r="HZL15" s="103"/>
      <c r="HZM15" s="103"/>
      <c r="HZN15" s="103"/>
      <c r="HZU15" s="103"/>
      <c r="HZV15" s="103"/>
      <c r="HZW15" s="103"/>
      <c r="HZX15" s="103"/>
      <c r="HZY15" s="103"/>
      <c r="HZZ15" s="103"/>
      <c r="IAA15" s="103"/>
      <c r="IAB15" s="103"/>
      <c r="IAC15" s="103"/>
      <c r="IAD15" s="103"/>
      <c r="IAE15" s="103"/>
      <c r="IAF15" s="103"/>
      <c r="IAG15" s="103"/>
      <c r="IAH15" s="103"/>
      <c r="IAI15" s="103"/>
      <c r="IAJ15" s="103"/>
      <c r="IAK15" s="103"/>
      <c r="IAL15" s="103"/>
      <c r="IAM15" s="103"/>
      <c r="IAN15" s="103"/>
      <c r="IAO15" s="103"/>
      <c r="IAP15" s="103"/>
      <c r="IAQ15" s="103"/>
      <c r="IAR15" s="103"/>
      <c r="IAS15" s="103"/>
      <c r="IAT15" s="103"/>
      <c r="IAU15" s="103"/>
      <c r="IAV15" s="103"/>
      <c r="IAW15" s="103"/>
      <c r="IAX15" s="103"/>
      <c r="IAY15" s="103"/>
      <c r="IAZ15" s="103"/>
      <c r="IBA15" s="103"/>
      <c r="IBB15" s="103"/>
      <c r="IBC15" s="103"/>
      <c r="IBD15" s="103"/>
      <c r="IBE15" s="103"/>
      <c r="IBF15" s="103"/>
      <c r="IBG15" s="103"/>
      <c r="IBH15" s="103"/>
      <c r="IBI15" s="103"/>
      <c r="IBJ15" s="103"/>
      <c r="IBK15" s="103"/>
      <c r="IBL15" s="103"/>
      <c r="IBM15" s="103"/>
      <c r="IBN15" s="103"/>
      <c r="IBO15" s="103"/>
      <c r="IBP15" s="103"/>
      <c r="IBQ15" s="103"/>
      <c r="IBR15" s="103"/>
      <c r="IBS15" s="103"/>
      <c r="IBT15" s="103"/>
      <c r="IBU15" s="103"/>
      <c r="IBV15" s="103"/>
      <c r="IBW15" s="103"/>
      <c r="IBX15" s="103"/>
      <c r="IBY15" s="103"/>
      <c r="IBZ15" s="103"/>
      <c r="ICA15" s="103"/>
      <c r="ICB15" s="103"/>
      <c r="ICC15" s="103"/>
      <c r="ICD15" s="103"/>
      <c r="ICE15" s="103"/>
      <c r="ICF15" s="103"/>
      <c r="ICG15" s="103"/>
      <c r="ICH15" s="103"/>
      <c r="ICI15" s="103"/>
      <c r="ICJ15" s="103"/>
      <c r="ICK15" s="103"/>
      <c r="ICL15" s="103"/>
      <c r="ICM15" s="103"/>
      <c r="ICN15" s="103"/>
      <c r="ICO15" s="103"/>
      <c r="ICP15" s="103"/>
      <c r="ICQ15" s="103"/>
      <c r="ICR15" s="103"/>
      <c r="ICS15" s="103"/>
      <c r="ICT15" s="103"/>
      <c r="ICU15" s="103"/>
      <c r="ICV15" s="103"/>
      <c r="ICW15" s="103"/>
      <c r="ICX15" s="103"/>
      <c r="ICY15" s="103"/>
      <c r="ICZ15" s="103"/>
      <c r="IDA15" s="103"/>
      <c r="IDB15" s="103"/>
      <c r="IDC15" s="103"/>
      <c r="IDD15" s="103"/>
      <c r="IDE15" s="103"/>
      <c r="IDF15" s="103"/>
      <c r="IDG15" s="103"/>
      <c r="IDH15" s="103"/>
      <c r="IDI15" s="103"/>
      <c r="IDJ15" s="103"/>
      <c r="IDK15" s="103"/>
      <c r="IDL15" s="103"/>
      <c r="IDM15" s="103"/>
      <c r="IDN15" s="103"/>
      <c r="IDO15" s="103"/>
      <c r="IDP15" s="103"/>
      <c r="IDQ15" s="103"/>
      <c r="IDR15" s="103"/>
      <c r="IDS15" s="103"/>
      <c r="IDT15" s="103"/>
      <c r="IDU15" s="103"/>
      <c r="IDV15" s="103"/>
      <c r="IDW15" s="103"/>
      <c r="IDX15" s="103"/>
      <c r="IDY15" s="103"/>
      <c r="IDZ15" s="103"/>
      <c r="IEA15" s="103"/>
      <c r="IEB15" s="103"/>
      <c r="IEC15" s="103"/>
      <c r="IED15" s="103"/>
      <c r="IEE15" s="103"/>
      <c r="IEF15" s="103"/>
      <c r="IEG15" s="103"/>
      <c r="IEH15" s="103"/>
      <c r="IEI15" s="103"/>
      <c r="IEJ15" s="103"/>
      <c r="IEK15" s="103"/>
      <c r="IEL15" s="103"/>
      <c r="IEM15" s="103"/>
      <c r="IEN15" s="103"/>
      <c r="IEO15" s="103"/>
      <c r="IEP15" s="103"/>
      <c r="IEQ15" s="103"/>
      <c r="IER15" s="103"/>
      <c r="IES15" s="103"/>
      <c r="IET15" s="103"/>
      <c r="IEU15" s="103"/>
      <c r="IEV15" s="103"/>
      <c r="IEW15" s="103"/>
      <c r="IEX15" s="103"/>
      <c r="IEY15" s="103"/>
      <c r="IEZ15" s="103"/>
      <c r="IFA15" s="103"/>
      <c r="IFB15" s="103"/>
      <c r="IFC15" s="103"/>
      <c r="IFD15" s="103"/>
      <c r="IFE15" s="103"/>
      <c r="IFF15" s="103"/>
      <c r="IFG15" s="103"/>
      <c r="IFH15" s="103"/>
      <c r="IFI15" s="103"/>
      <c r="IFJ15" s="103"/>
      <c r="IFK15" s="103"/>
      <c r="IFL15" s="103"/>
      <c r="IFM15" s="103"/>
      <c r="IFN15" s="103"/>
      <c r="IFO15" s="103"/>
      <c r="IFP15" s="103"/>
      <c r="IFQ15" s="103"/>
      <c r="IFR15" s="103"/>
      <c r="IFS15" s="103"/>
      <c r="IFT15" s="103"/>
      <c r="IFU15" s="103"/>
      <c r="IFV15" s="103"/>
      <c r="IFW15" s="103"/>
      <c r="IFX15" s="103"/>
      <c r="IFY15" s="103"/>
      <c r="IFZ15" s="103"/>
      <c r="IGA15" s="103"/>
      <c r="IGB15" s="103"/>
      <c r="IGC15" s="103"/>
      <c r="IGD15" s="103"/>
      <c r="IGE15" s="103"/>
      <c r="IGF15" s="103"/>
      <c r="IGG15" s="103"/>
      <c r="IGH15" s="103"/>
      <c r="IGI15" s="103"/>
      <c r="IGJ15" s="103"/>
      <c r="IGK15" s="103"/>
      <c r="IGL15" s="103"/>
      <c r="IGM15" s="103"/>
      <c r="IGN15" s="103"/>
      <c r="IGO15" s="103"/>
      <c r="IGP15" s="103"/>
      <c r="IGQ15" s="103"/>
      <c r="IGR15" s="103"/>
      <c r="IGS15" s="103"/>
      <c r="IGT15" s="103"/>
      <c r="IGU15" s="103"/>
      <c r="IGV15" s="103"/>
      <c r="IGW15" s="103"/>
      <c r="IGX15" s="103"/>
      <c r="IGY15" s="103"/>
      <c r="IGZ15" s="103"/>
      <c r="IHA15" s="103"/>
      <c r="IHB15" s="103"/>
      <c r="IHC15" s="103"/>
      <c r="IHD15" s="103"/>
      <c r="IHE15" s="103"/>
      <c r="IHF15" s="103"/>
      <c r="IHG15" s="103"/>
      <c r="IHH15" s="103"/>
      <c r="IHI15" s="103"/>
      <c r="IHJ15" s="103"/>
      <c r="IHK15" s="103"/>
      <c r="IHL15" s="103"/>
      <c r="IHM15" s="103"/>
      <c r="IHN15" s="103"/>
      <c r="IHO15" s="103"/>
      <c r="IHP15" s="103"/>
      <c r="IHQ15" s="103"/>
      <c r="IHR15" s="103"/>
      <c r="IHS15" s="103"/>
      <c r="IHT15" s="103"/>
      <c r="IHU15" s="103"/>
      <c r="IHV15" s="103"/>
      <c r="IHW15" s="103"/>
      <c r="IHX15" s="103"/>
      <c r="IHY15" s="103"/>
      <c r="IHZ15" s="103"/>
      <c r="IIA15" s="103"/>
      <c r="IIB15" s="103"/>
      <c r="IIC15" s="103"/>
      <c r="IID15" s="103"/>
      <c r="IIE15" s="103"/>
      <c r="IIF15" s="103"/>
      <c r="IIG15" s="103"/>
      <c r="IIH15" s="103"/>
      <c r="III15" s="103"/>
      <c r="IIJ15" s="103"/>
      <c r="IIK15" s="103"/>
      <c r="IIL15" s="103"/>
      <c r="IIM15" s="103"/>
      <c r="IIN15" s="103"/>
      <c r="IIO15" s="103"/>
      <c r="IIP15" s="103"/>
      <c r="IIQ15" s="103"/>
      <c r="IIR15" s="103"/>
      <c r="IIS15" s="103"/>
      <c r="IIT15" s="103"/>
      <c r="IIU15" s="103"/>
      <c r="IIV15" s="103"/>
      <c r="IIW15" s="103"/>
      <c r="IIX15" s="103"/>
      <c r="IIY15" s="103"/>
      <c r="IIZ15" s="103"/>
      <c r="IJA15" s="103"/>
      <c r="IJB15" s="103"/>
      <c r="IJC15" s="103"/>
      <c r="IJD15" s="103"/>
      <c r="IJE15" s="103"/>
      <c r="IJF15" s="103"/>
      <c r="IJG15" s="103"/>
      <c r="IJH15" s="103"/>
      <c r="IJI15" s="103"/>
      <c r="IJJ15" s="103"/>
      <c r="IJQ15" s="103"/>
      <c r="IJR15" s="103"/>
      <c r="IJS15" s="103"/>
      <c r="IJT15" s="103"/>
      <c r="IJU15" s="103"/>
      <c r="IJV15" s="103"/>
      <c r="IJW15" s="103"/>
      <c r="IJX15" s="103"/>
      <c r="IJY15" s="103"/>
      <c r="IJZ15" s="103"/>
      <c r="IKA15" s="103"/>
      <c r="IKB15" s="103"/>
      <c r="IKC15" s="103"/>
      <c r="IKD15" s="103"/>
      <c r="IKE15" s="103"/>
      <c r="IKF15" s="103"/>
      <c r="IKG15" s="103"/>
      <c r="IKH15" s="103"/>
      <c r="IKI15" s="103"/>
      <c r="IKJ15" s="103"/>
      <c r="IKK15" s="103"/>
      <c r="IKL15" s="103"/>
      <c r="IKM15" s="103"/>
      <c r="IKN15" s="103"/>
      <c r="IKO15" s="103"/>
      <c r="IKP15" s="103"/>
      <c r="IKQ15" s="103"/>
      <c r="IKR15" s="103"/>
      <c r="IKS15" s="103"/>
      <c r="IKT15" s="103"/>
      <c r="IKU15" s="103"/>
      <c r="IKV15" s="103"/>
      <c r="IKW15" s="103"/>
      <c r="IKX15" s="103"/>
      <c r="IKY15" s="103"/>
      <c r="IKZ15" s="103"/>
      <c r="ILA15" s="103"/>
      <c r="ILB15" s="103"/>
      <c r="ILC15" s="103"/>
      <c r="ILD15" s="103"/>
      <c r="ILE15" s="103"/>
      <c r="ILF15" s="103"/>
      <c r="ILG15" s="103"/>
      <c r="ILH15" s="103"/>
      <c r="ILI15" s="103"/>
      <c r="ILJ15" s="103"/>
      <c r="ILK15" s="103"/>
      <c r="ILL15" s="103"/>
      <c r="ILM15" s="103"/>
      <c r="ILN15" s="103"/>
      <c r="ILO15" s="103"/>
      <c r="ILP15" s="103"/>
      <c r="ILQ15" s="103"/>
      <c r="ILR15" s="103"/>
      <c r="ILS15" s="103"/>
      <c r="ILT15" s="103"/>
      <c r="ILU15" s="103"/>
      <c r="ILV15" s="103"/>
      <c r="ILW15" s="103"/>
      <c r="ILX15" s="103"/>
      <c r="ILY15" s="103"/>
      <c r="ILZ15" s="103"/>
      <c r="IMA15" s="103"/>
      <c r="IMB15" s="103"/>
      <c r="IMC15" s="103"/>
      <c r="IMD15" s="103"/>
      <c r="IME15" s="103"/>
      <c r="IMF15" s="103"/>
      <c r="IMG15" s="103"/>
      <c r="IMH15" s="103"/>
      <c r="IMI15" s="103"/>
      <c r="IMJ15" s="103"/>
      <c r="IMK15" s="103"/>
      <c r="IML15" s="103"/>
      <c r="IMM15" s="103"/>
      <c r="IMN15" s="103"/>
      <c r="IMO15" s="103"/>
      <c r="IMP15" s="103"/>
      <c r="IMQ15" s="103"/>
      <c r="IMR15" s="103"/>
      <c r="IMS15" s="103"/>
      <c r="IMT15" s="103"/>
      <c r="IMU15" s="103"/>
      <c r="IMV15" s="103"/>
      <c r="IMW15" s="103"/>
      <c r="IMX15" s="103"/>
      <c r="IMY15" s="103"/>
      <c r="IMZ15" s="103"/>
      <c r="INA15" s="103"/>
      <c r="INB15" s="103"/>
      <c r="INC15" s="103"/>
      <c r="IND15" s="103"/>
      <c r="INE15" s="103"/>
      <c r="INF15" s="103"/>
      <c r="ING15" s="103"/>
      <c r="INH15" s="103"/>
      <c r="INI15" s="103"/>
      <c r="INJ15" s="103"/>
      <c r="INK15" s="103"/>
      <c r="INL15" s="103"/>
      <c r="INM15" s="103"/>
      <c r="INN15" s="103"/>
      <c r="INO15" s="103"/>
      <c r="INP15" s="103"/>
      <c r="INQ15" s="103"/>
      <c r="INR15" s="103"/>
      <c r="INS15" s="103"/>
      <c r="INT15" s="103"/>
      <c r="INU15" s="103"/>
      <c r="INV15" s="103"/>
      <c r="INW15" s="103"/>
      <c r="INX15" s="103"/>
      <c r="INY15" s="103"/>
      <c r="INZ15" s="103"/>
      <c r="IOA15" s="103"/>
      <c r="IOB15" s="103"/>
      <c r="IOC15" s="103"/>
      <c r="IOD15" s="103"/>
      <c r="IOE15" s="103"/>
      <c r="IOF15" s="103"/>
      <c r="IOG15" s="103"/>
      <c r="IOH15" s="103"/>
      <c r="IOI15" s="103"/>
      <c r="IOJ15" s="103"/>
      <c r="IOK15" s="103"/>
      <c r="IOL15" s="103"/>
      <c r="IOM15" s="103"/>
      <c r="ION15" s="103"/>
      <c r="IOO15" s="103"/>
      <c r="IOP15" s="103"/>
      <c r="IOQ15" s="103"/>
      <c r="IOR15" s="103"/>
      <c r="IOS15" s="103"/>
      <c r="IOT15" s="103"/>
      <c r="IOU15" s="103"/>
      <c r="IOV15" s="103"/>
      <c r="IOW15" s="103"/>
      <c r="IOX15" s="103"/>
      <c r="IOY15" s="103"/>
      <c r="IOZ15" s="103"/>
      <c r="IPA15" s="103"/>
      <c r="IPB15" s="103"/>
      <c r="IPC15" s="103"/>
      <c r="IPD15" s="103"/>
      <c r="IPE15" s="103"/>
      <c r="IPF15" s="103"/>
      <c r="IPG15" s="103"/>
      <c r="IPH15" s="103"/>
      <c r="IPI15" s="103"/>
      <c r="IPJ15" s="103"/>
      <c r="IPK15" s="103"/>
      <c r="IPL15" s="103"/>
      <c r="IPM15" s="103"/>
      <c r="IPN15" s="103"/>
      <c r="IPO15" s="103"/>
      <c r="IPP15" s="103"/>
      <c r="IPQ15" s="103"/>
      <c r="IPR15" s="103"/>
      <c r="IPS15" s="103"/>
      <c r="IPT15" s="103"/>
      <c r="IPU15" s="103"/>
      <c r="IPV15" s="103"/>
      <c r="IPW15" s="103"/>
      <c r="IPX15" s="103"/>
      <c r="IPY15" s="103"/>
      <c r="IPZ15" s="103"/>
      <c r="IQA15" s="103"/>
      <c r="IQB15" s="103"/>
      <c r="IQC15" s="103"/>
      <c r="IQD15" s="103"/>
      <c r="IQE15" s="103"/>
      <c r="IQF15" s="103"/>
      <c r="IQG15" s="103"/>
      <c r="IQH15" s="103"/>
      <c r="IQI15" s="103"/>
      <c r="IQJ15" s="103"/>
      <c r="IQK15" s="103"/>
      <c r="IQL15" s="103"/>
      <c r="IQM15" s="103"/>
      <c r="IQN15" s="103"/>
      <c r="IQO15" s="103"/>
      <c r="IQP15" s="103"/>
      <c r="IQQ15" s="103"/>
      <c r="IQR15" s="103"/>
      <c r="IQS15" s="103"/>
      <c r="IQT15" s="103"/>
      <c r="IQU15" s="103"/>
      <c r="IQV15" s="103"/>
      <c r="IQW15" s="103"/>
      <c r="IQX15" s="103"/>
      <c r="IQY15" s="103"/>
      <c r="IQZ15" s="103"/>
      <c r="IRA15" s="103"/>
      <c r="IRB15" s="103"/>
      <c r="IRC15" s="103"/>
      <c r="IRD15" s="103"/>
      <c r="IRE15" s="103"/>
      <c r="IRF15" s="103"/>
      <c r="IRG15" s="103"/>
      <c r="IRH15" s="103"/>
      <c r="IRI15" s="103"/>
      <c r="IRJ15" s="103"/>
      <c r="IRK15" s="103"/>
      <c r="IRL15" s="103"/>
      <c r="IRM15" s="103"/>
      <c r="IRN15" s="103"/>
      <c r="IRO15" s="103"/>
      <c r="IRP15" s="103"/>
      <c r="IRQ15" s="103"/>
      <c r="IRR15" s="103"/>
      <c r="IRS15" s="103"/>
      <c r="IRT15" s="103"/>
      <c r="IRU15" s="103"/>
      <c r="IRV15" s="103"/>
      <c r="IRW15" s="103"/>
      <c r="IRX15" s="103"/>
      <c r="IRY15" s="103"/>
      <c r="IRZ15" s="103"/>
      <c r="ISA15" s="103"/>
      <c r="ISB15" s="103"/>
      <c r="ISC15" s="103"/>
      <c r="ISD15" s="103"/>
      <c r="ISE15" s="103"/>
      <c r="ISF15" s="103"/>
      <c r="ISG15" s="103"/>
      <c r="ISH15" s="103"/>
      <c r="ISI15" s="103"/>
      <c r="ISJ15" s="103"/>
      <c r="ISK15" s="103"/>
      <c r="ISL15" s="103"/>
      <c r="ISM15" s="103"/>
      <c r="ISN15" s="103"/>
      <c r="ISO15" s="103"/>
      <c r="ISP15" s="103"/>
      <c r="ISQ15" s="103"/>
      <c r="ISR15" s="103"/>
      <c r="ISS15" s="103"/>
      <c r="IST15" s="103"/>
      <c r="ISU15" s="103"/>
      <c r="ISV15" s="103"/>
      <c r="ISW15" s="103"/>
      <c r="ISX15" s="103"/>
      <c r="ISY15" s="103"/>
      <c r="ISZ15" s="103"/>
      <c r="ITA15" s="103"/>
      <c r="ITB15" s="103"/>
      <c r="ITC15" s="103"/>
      <c r="ITD15" s="103"/>
      <c r="ITE15" s="103"/>
      <c r="ITF15" s="103"/>
      <c r="ITM15" s="103"/>
      <c r="ITN15" s="103"/>
      <c r="ITO15" s="103"/>
      <c r="ITP15" s="103"/>
      <c r="ITQ15" s="103"/>
      <c r="ITR15" s="103"/>
      <c r="ITS15" s="103"/>
      <c r="ITT15" s="103"/>
      <c r="ITU15" s="103"/>
      <c r="ITV15" s="103"/>
      <c r="ITW15" s="103"/>
      <c r="ITX15" s="103"/>
      <c r="ITY15" s="103"/>
      <c r="ITZ15" s="103"/>
      <c r="IUA15" s="103"/>
      <c r="IUB15" s="103"/>
      <c r="IUC15" s="103"/>
      <c r="IUD15" s="103"/>
      <c r="IUE15" s="103"/>
      <c r="IUF15" s="103"/>
      <c r="IUG15" s="103"/>
      <c r="IUH15" s="103"/>
      <c r="IUI15" s="103"/>
      <c r="IUJ15" s="103"/>
      <c r="IUK15" s="103"/>
      <c r="IUL15" s="103"/>
      <c r="IUM15" s="103"/>
      <c r="IUN15" s="103"/>
      <c r="IUO15" s="103"/>
      <c r="IUP15" s="103"/>
      <c r="IUQ15" s="103"/>
      <c r="IUR15" s="103"/>
      <c r="IUS15" s="103"/>
      <c r="IUT15" s="103"/>
      <c r="IUU15" s="103"/>
      <c r="IUV15" s="103"/>
      <c r="IUW15" s="103"/>
      <c r="IUX15" s="103"/>
      <c r="IUY15" s="103"/>
      <c r="IUZ15" s="103"/>
      <c r="IVA15" s="103"/>
      <c r="IVB15" s="103"/>
      <c r="IVC15" s="103"/>
      <c r="IVD15" s="103"/>
      <c r="IVE15" s="103"/>
      <c r="IVF15" s="103"/>
      <c r="IVG15" s="103"/>
      <c r="IVH15" s="103"/>
      <c r="IVI15" s="103"/>
      <c r="IVJ15" s="103"/>
      <c r="IVK15" s="103"/>
      <c r="IVL15" s="103"/>
      <c r="IVM15" s="103"/>
      <c r="IVN15" s="103"/>
      <c r="IVO15" s="103"/>
      <c r="IVP15" s="103"/>
      <c r="IVQ15" s="103"/>
      <c r="IVR15" s="103"/>
      <c r="IVS15" s="103"/>
      <c r="IVT15" s="103"/>
      <c r="IVU15" s="103"/>
      <c r="IVV15" s="103"/>
      <c r="IVW15" s="103"/>
      <c r="IVX15" s="103"/>
      <c r="IVY15" s="103"/>
      <c r="IVZ15" s="103"/>
      <c r="IWA15" s="103"/>
      <c r="IWB15" s="103"/>
      <c r="IWC15" s="103"/>
      <c r="IWD15" s="103"/>
      <c r="IWE15" s="103"/>
      <c r="IWF15" s="103"/>
      <c r="IWG15" s="103"/>
      <c r="IWH15" s="103"/>
      <c r="IWI15" s="103"/>
      <c r="IWJ15" s="103"/>
      <c r="IWK15" s="103"/>
      <c r="IWL15" s="103"/>
      <c r="IWM15" s="103"/>
      <c r="IWN15" s="103"/>
      <c r="IWO15" s="103"/>
      <c r="IWP15" s="103"/>
      <c r="IWQ15" s="103"/>
      <c r="IWR15" s="103"/>
      <c r="IWS15" s="103"/>
      <c r="IWT15" s="103"/>
      <c r="IWU15" s="103"/>
      <c r="IWV15" s="103"/>
      <c r="IWW15" s="103"/>
      <c r="IWX15" s="103"/>
      <c r="IWY15" s="103"/>
      <c r="IWZ15" s="103"/>
      <c r="IXA15" s="103"/>
      <c r="IXB15" s="103"/>
      <c r="IXC15" s="103"/>
      <c r="IXD15" s="103"/>
      <c r="IXE15" s="103"/>
      <c r="IXF15" s="103"/>
      <c r="IXG15" s="103"/>
      <c r="IXH15" s="103"/>
      <c r="IXI15" s="103"/>
      <c r="IXJ15" s="103"/>
      <c r="IXK15" s="103"/>
      <c r="IXL15" s="103"/>
      <c r="IXM15" s="103"/>
      <c r="IXN15" s="103"/>
      <c r="IXO15" s="103"/>
      <c r="IXP15" s="103"/>
      <c r="IXQ15" s="103"/>
      <c r="IXR15" s="103"/>
      <c r="IXS15" s="103"/>
      <c r="IXT15" s="103"/>
      <c r="IXU15" s="103"/>
      <c r="IXV15" s="103"/>
      <c r="IXW15" s="103"/>
      <c r="IXX15" s="103"/>
      <c r="IXY15" s="103"/>
      <c r="IXZ15" s="103"/>
      <c r="IYA15" s="103"/>
      <c r="IYB15" s="103"/>
      <c r="IYC15" s="103"/>
      <c r="IYD15" s="103"/>
      <c r="IYE15" s="103"/>
      <c r="IYF15" s="103"/>
      <c r="IYG15" s="103"/>
      <c r="IYH15" s="103"/>
      <c r="IYI15" s="103"/>
      <c r="IYJ15" s="103"/>
      <c r="IYK15" s="103"/>
      <c r="IYL15" s="103"/>
      <c r="IYM15" s="103"/>
      <c r="IYN15" s="103"/>
      <c r="IYO15" s="103"/>
      <c r="IYP15" s="103"/>
      <c r="IYQ15" s="103"/>
      <c r="IYR15" s="103"/>
      <c r="IYS15" s="103"/>
      <c r="IYT15" s="103"/>
      <c r="IYU15" s="103"/>
      <c r="IYV15" s="103"/>
      <c r="IYW15" s="103"/>
      <c r="IYX15" s="103"/>
      <c r="IYY15" s="103"/>
      <c r="IYZ15" s="103"/>
      <c r="IZA15" s="103"/>
      <c r="IZB15" s="103"/>
      <c r="IZC15" s="103"/>
      <c r="IZD15" s="103"/>
      <c r="IZE15" s="103"/>
      <c r="IZF15" s="103"/>
      <c r="IZG15" s="103"/>
      <c r="IZH15" s="103"/>
      <c r="IZI15" s="103"/>
      <c r="IZJ15" s="103"/>
      <c r="IZK15" s="103"/>
      <c r="IZL15" s="103"/>
      <c r="IZM15" s="103"/>
      <c r="IZN15" s="103"/>
      <c r="IZO15" s="103"/>
      <c r="IZP15" s="103"/>
      <c r="IZQ15" s="103"/>
      <c r="IZR15" s="103"/>
      <c r="IZS15" s="103"/>
      <c r="IZT15" s="103"/>
      <c r="IZU15" s="103"/>
      <c r="IZV15" s="103"/>
      <c r="IZW15" s="103"/>
      <c r="IZX15" s="103"/>
      <c r="IZY15" s="103"/>
      <c r="IZZ15" s="103"/>
      <c r="JAA15" s="103"/>
      <c r="JAB15" s="103"/>
      <c r="JAC15" s="103"/>
      <c r="JAD15" s="103"/>
      <c r="JAE15" s="103"/>
      <c r="JAF15" s="103"/>
      <c r="JAG15" s="103"/>
      <c r="JAH15" s="103"/>
      <c r="JAI15" s="103"/>
      <c r="JAJ15" s="103"/>
      <c r="JAK15" s="103"/>
      <c r="JAL15" s="103"/>
      <c r="JAM15" s="103"/>
      <c r="JAN15" s="103"/>
      <c r="JAO15" s="103"/>
      <c r="JAP15" s="103"/>
      <c r="JAQ15" s="103"/>
      <c r="JAR15" s="103"/>
      <c r="JAS15" s="103"/>
      <c r="JAT15" s="103"/>
      <c r="JAU15" s="103"/>
      <c r="JAV15" s="103"/>
      <c r="JAW15" s="103"/>
      <c r="JAX15" s="103"/>
      <c r="JAY15" s="103"/>
      <c r="JAZ15" s="103"/>
      <c r="JBA15" s="103"/>
      <c r="JBB15" s="103"/>
      <c r="JBC15" s="103"/>
      <c r="JBD15" s="103"/>
      <c r="JBE15" s="103"/>
      <c r="JBF15" s="103"/>
      <c r="JBG15" s="103"/>
      <c r="JBH15" s="103"/>
      <c r="JBI15" s="103"/>
      <c r="JBJ15" s="103"/>
      <c r="JBK15" s="103"/>
      <c r="JBL15" s="103"/>
      <c r="JBM15" s="103"/>
      <c r="JBN15" s="103"/>
      <c r="JBO15" s="103"/>
      <c r="JBP15" s="103"/>
      <c r="JBQ15" s="103"/>
      <c r="JBR15" s="103"/>
      <c r="JBS15" s="103"/>
      <c r="JBT15" s="103"/>
      <c r="JBU15" s="103"/>
      <c r="JBV15" s="103"/>
      <c r="JBW15" s="103"/>
      <c r="JBX15" s="103"/>
      <c r="JBY15" s="103"/>
      <c r="JBZ15" s="103"/>
      <c r="JCA15" s="103"/>
      <c r="JCB15" s="103"/>
      <c r="JCC15" s="103"/>
      <c r="JCD15" s="103"/>
      <c r="JCE15" s="103"/>
      <c r="JCF15" s="103"/>
      <c r="JCG15" s="103"/>
      <c r="JCH15" s="103"/>
      <c r="JCI15" s="103"/>
      <c r="JCJ15" s="103"/>
      <c r="JCK15" s="103"/>
      <c r="JCL15" s="103"/>
      <c r="JCM15" s="103"/>
      <c r="JCN15" s="103"/>
      <c r="JCO15" s="103"/>
      <c r="JCP15" s="103"/>
      <c r="JCQ15" s="103"/>
      <c r="JCR15" s="103"/>
      <c r="JCS15" s="103"/>
      <c r="JCT15" s="103"/>
      <c r="JCU15" s="103"/>
      <c r="JCV15" s="103"/>
      <c r="JCW15" s="103"/>
      <c r="JCX15" s="103"/>
      <c r="JCY15" s="103"/>
      <c r="JCZ15" s="103"/>
      <c r="JDA15" s="103"/>
      <c r="JDB15" s="103"/>
      <c r="JDI15" s="103"/>
      <c r="JDJ15" s="103"/>
      <c r="JDK15" s="103"/>
      <c r="JDL15" s="103"/>
      <c r="JDM15" s="103"/>
      <c r="JDN15" s="103"/>
      <c r="JDO15" s="103"/>
      <c r="JDP15" s="103"/>
      <c r="JDQ15" s="103"/>
      <c r="JDR15" s="103"/>
      <c r="JDS15" s="103"/>
      <c r="JDT15" s="103"/>
      <c r="JDU15" s="103"/>
      <c r="JDV15" s="103"/>
      <c r="JDW15" s="103"/>
      <c r="JDX15" s="103"/>
      <c r="JDY15" s="103"/>
      <c r="JDZ15" s="103"/>
      <c r="JEA15" s="103"/>
      <c r="JEB15" s="103"/>
      <c r="JEC15" s="103"/>
      <c r="JED15" s="103"/>
      <c r="JEE15" s="103"/>
      <c r="JEF15" s="103"/>
      <c r="JEG15" s="103"/>
      <c r="JEH15" s="103"/>
      <c r="JEI15" s="103"/>
      <c r="JEJ15" s="103"/>
      <c r="JEK15" s="103"/>
      <c r="JEL15" s="103"/>
      <c r="JEM15" s="103"/>
      <c r="JEN15" s="103"/>
      <c r="JEO15" s="103"/>
      <c r="JEP15" s="103"/>
      <c r="JEQ15" s="103"/>
      <c r="JER15" s="103"/>
      <c r="JES15" s="103"/>
      <c r="JET15" s="103"/>
      <c r="JEU15" s="103"/>
      <c r="JEV15" s="103"/>
      <c r="JEW15" s="103"/>
      <c r="JEX15" s="103"/>
      <c r="JEY15" s="103"/>
      <c r="JEZ15" s="103"/>
      <c r="JFA15" s="103"/>
      <c r="JFB15" s="103"/>
      <c r="JFC15" s="103"/>
      <c r="JFD15" s="103"/>
      <c r="JFE15" s="103"/>
      <c r="JFF15" s="103"/>
      <c r="JFG15" s="103"/>
      <c r="JFH15" s="103"/>
      <c r="JFI15" s="103"/>
      <c r="JFJ15" s="103"/>
      <c r="JFK15" s="103"/>
      <c r="JFL15" s="103"/>
      <c r="JFM15" s="103"/>
      <c r="JFN15" s="103"/>
      <c r="JFO15" s="103"/>
      <c r="JFP15" s="103"/>
      <c r="JFQ15" s="103"/>
      <c r="JFR15" s="103"/>
      <c r="JFS15" s="103"/>
      <c r="JFT15" s="103"/>
      <c r="JFU15" s="103"/>
      <c r="JFV15" s="103"/>
      <c r="JFW15" s="103"/>
      <c r="JFX15" s="103"/>
      <c r="JFY15" s="103"/>
      <c r="JFZ15" s="103"/>
      <c r="JGA15" s="103"/>
      <c r="JGB15" s="103"/>
      <c r="JGC15" s="103"/>
      <c r="JGD15" s="103"/>
      <c r="JGE15" s="103"/>
      <c r="JGF15" s="103"/>
      <c r="JGG15" s="103"/>
      <c r="JGH15" s="103"/>
      <c r="JGI15" s="103"/>
      <c r="JGJ15" s="103"/>
      <c r="JGK15" s="103"/>
      <c r="JGL15" s="103"/>
      <c r="JGM15" s="103"/>
      <c r="JGN15" s="103"/>
      <c r="JGO15" s="103"/>
      <c r="JGP15" s="103"/>
      <c r="JGQ15" s="103"/>
      <c r="JGR15" s="103"/>
      <c r="JGS15" s="103"/>
      <c r="JGT15" s="103"/>
      <c r="JGU15" s="103"/>
      <c r="JGV15" s="103"/>
      <c r="JGW15" s="103"/>
      <c r="JGX15" s="103"/>
      <c r="JGY15" s="103"/>
      <c r="JGZ15" s="103"/>
      <c r="JHA15" s="103"/>
      <c r="JHB15" s="103"/>
      <c r="JHC15" s="103"/>
      <c r="JHD15" s="103"/>
      <c r="JHE15" s="103"/>
      <c r="JHF15" s="103"/>
      <c r="JHG15" s="103"/>
      <c r="JHH15" s="103"/>
      <c r="JHI15" s="103"/>
      <c r="JHJ15" s="103"/>
      <c r="JHK15" s="103"/>
      <c r="JHL15" s="103"/>
      <c r="JHM15" s="103"/>
      <c r="JHN15" s="103"/>
      <c r="JHO15" s="103"/>
      <c r="JHP15" s="103"/>
      <c r="JHQ15" s="103"/>
      <c r="JHR15" s="103"/>
      <c r="JHS15" s="103"/>
      <c r="JHT15" s="103"/>
      <c r="JHU15" s="103"/>
      <c r="JHV15" s="103"/>
      <c r="JHW15" s="103"/>
      <c r="JHX15" s="103"/>
      <c r="JHY15" s="103"/>
      <c r="JHZ15" s="103"/>
      <c r="JIA15" s="103"/>
      <c r="JIB15" s="103"/>
      <c r="JIC15" s="103"/>
      <c r="JID15" s="103"/>
      <c r="JIE15" s="103"/>
      <c r="JIF15" s="103"/>
      <c r="JIG15" s="103"/>
      <c r="JIH15" s="103"/>
      <c r="JII15" s="103"/>
      <c r="JIJ15" s="103"/>
      <c r="JIK15" s="103"/>
      <c r="JIL15" s="103"/>
      <c r="JIM15" s="103"/>
      <c r="JIN15" s="103"/>
      <c r="JIO15" s="103"/>
      <c r="JIP15" s="103"/>
      <c r="JIQ15" s="103"/>
      <c r="JIR15" s="103"/>
      <c r="JIS15" s="103"/>
      <c r="JIT15" s="103"/>
      <c r="JIU15" s="103"/>
      <c r="JIV15" s="103"/>
      <c r="JIW15" s="103"/>
      <c r="JIX15" s="103"/>
      <c r="JIY15" s="103"/>
      <c r="JIZ15" s="103"/>
      <c r="JJA15" s="103"/>
      <c r="JJB15" s="103"/>
      <c r="JJC15" s="103"/>
      <c r="JJD15" s="103"/>
      <c r="JJE15" s="103"/>
      <c r="JJF15" s="103"/>
      <c r="JJG15" s="103"/>
      <c r="JJH15" s="103"/>
      <c r="JJI15" s="103"/>
      <c r="JJJ15" s="103"/>
      <c r="JJK15" s="103"/>
      <c r="JJL15" s="103"/>
      <c r="JJM15" s="103"/>
      <c r="JJN15" s="103"/>
      <c r="JJO15" s="103"/>
      <c r="JJP15" s="103"/>
      <c r="JJQ15" s="103"/>
      <c r="JJR15" s="103"/>
      <c r="JJS15" s="103"/>
      <c r="JJT15" s="103"/>
      <c r="JJU15" s="103"/>
      <c r="JJV15" s="103"/>
      <c r="JJW15" s="103"/>
      <c r="JJX15" s="103"/>
      <c r="JJY15" s="103"/>
      <c r="JJZ15" s="103"/>
      <c r="JKA15" s="103"/>
      <c r="JKB15" s="103"/>
      <c r="JKC15" s="103"/>
      <c r="JKD15" s="103"/>
      <c r="JKE15" s="103"/>
      <c r="JKF15" s="103"/>
      <c r="JKG15" s="103"/>
      <c r="JKH15" s="103"/>
      <c r="JKI15" s="103"/>
      <c r="JKJ15" s="103"/>
      <c r="JKK15" s="103"/>
      <c r="JKL15" s="103"/>
      <c r="JKM15" s="103"/>
      <c r="JKN15" s="103"/>
      <c r="JKO15" s="103"/>
      <c r="JKP15" s="103"/>
      <c r="JKQ15" s="103"/>
      <c r="JKR15" s="103"/>
      <c r="JKS15" s="103"/>
      <c r="JKT15" s="103"/>
      <c r="JKU15" s="103"/>
      <c r="JKV15" s="103"/>
      <c r="JKW15" s="103"/>
      <c r="JKX15" s="103"/>
      <c r="JKY15" s="103"/>
      <c r="JKZ15" s="103"/>
      <c r="JLA15" s="103"/>
      <c r="JLB15" s="103"/>
      <c r="JLC15" s="103"/>
      <c r="JLD15" s="103"/>
      <c r="JLE15" s="103"/>
      <c r="JLF15" s="103"/>
      <c r="JLG15" s="103"/>
      <c r="JLH15" s="103"/>
      <c r="JLI15" s="103"/>
      <c r="JLJ15" s="103"/>
      <c r="JLK15" s="103"/>
      <c r="JLL15" s="103"/>
      <c r="JLM15" s="103"/>
      <c r="JLN15" s="103"/>
      <c r="JLO15" s="103"/>
      <c r="JLP15" s="103"/>
      <c r="JLQ15" s="103"/>
      <c r="JLR15" s="103"/>
      <c r="JLS15" s="103"/>
      <c r="JLT15" s="103"/>
      <c r="JLU15" s="103"/>
      <c r="JLV15" s="103"/>
      <c r="JLW15" s="103"/>
      <c r="JLX15" s="103"/>
      <c r="JLY15" s="103"/>
      <c r="JLZ15" s="103"/>
      <c r="JMA15" s="103"/>
      <c r="JMB15" s="103"/>
      <c r="JMC15" s="103"/>
      <c r="JMD15" s="103"/>
      <c r="JME15" s="103"/>
      <c r="JMF15" s="103"/>
      <c r="JMG15" s="103"/>
      <c r="JMH15" s="103"/>
      <c r="JMI15" s="103"/>
      <c r="JMJ15" s="103"/>
      <c r="JMK15" s="103"/>
      <c r="JML15" s="103"/>
      <c r="JMM15" s="103"/>
      <c r="JMN15" s="103"/>
      <c r="JMO15" s="103"/>
      <c r="JMP15" s="103"/>
      <c r="JMQ15" s="103"/>
      <c r="JMR15" s="103"/>
      <c r="JMS15" s="103"/>
      <c r="JMT15" s="103"/>
      <c r="JMU15" s="103"/>
      <c r="JMV15" s="103"/>
      <c r="JMW15" s="103"/>
      <c r="JMX15" s="103"/>
      <c r="JNE15" s="103"/>
      <c r="JNF15" s="103"/>
      <c r="JNG15" s="103"/>
      <c r="JNH15" s="103"/>
      <c r="JNI15" s="103"/>
      <c r="JNJ15" s="103"/>
      <c r="JNK15" s="103"/>
      <c r="JNL15" s="103"/>
      <c r="JNM15" s="103"/>
      <c r="JNN15" s="103"/>
      <c r="JNO15" s="103"/>
      <c r="JNP15" s="103"/>
      <c r="JNQ15" s="103"/>
      <c r="JNR15" s="103"/>
      <c r="JNS15" s="103"/>
      <c r="JNT15" s="103"/>
      <c r="JNU15" s="103"/>
      <c r="JNV15" s="103"/>
      <c r="JNW15" s="103"/>
      <c r="JNX15" s="103"/>
      <c r="JNY15" s="103"/>
      <c r="JNZ15" s="103"/>
      <c r="JOA15" s="103"/>
      <c r="JOB15" s="103"/>
      <c r="JOC15" s="103"/>
      <c r="JOD15" s="103"/>
      <c r="JOE15" s="103"/>
      <c r="JOF15" s="103"/>
      <c r="JOG15" s="103"/>
      <c r="JOH15" s="103"/>
      <c r="JOI15" s="103"/>
      <c r="JOJ15" s="103"/>
      <c r="JOK15" s="103"/>
      <c r="JOL15" s="103"/>
      <c r="JOM15" s="103"/>
      <c r="JON15" s="103"/>
      <c r="JOO15" s="103"/>
      <c r="JOP15" s="103"/>
      <c r="JOQ15" s="103"/>
      <c r="JOR15" s="103"/>
      <c r="JOS15" s="103"/>
      <c r="JOT15" s="103"/>
      <c r="JOU15" s="103"/>
      <c r="JOV15" s="103"/>
      <c r="JOW15" s="103"/>
      <c r="JOX15" s="103"/>
      <c r="JOY15" s="103"/>
      <c r="JOZ15" s="103"/>
      <c r="JPA15" s="103"/>
      <c r="JPB15" s="103"/>
      <c r="JPC15" s="103"/>
      <c r="JPD15" s="103"/>
      <c r="JPE15" s="103"/>
      <c r="JPF15" s="103"/>
      <c r="JPG15" s="103"/>
      <c r="JPH15" s="103"/>
      <c r="JPI15" s="103"/>
      <c r="JPJ15" s="103"/>
      <c r="JPK15" s="103"/>
      <c r="JPL15" s="103"/>
      <c r="JPM15" s="103"/>
      <c r="JPN15" s="103"/>
      <c r="JPO15" s="103"/>
      <c r="JPP15" s="103"/>
      <c r="JPQ15" s="103"/>
      <c r="JPR15" s="103"/>
      <c r="JPS15" s="103"/>
      <c r="JPT15" s="103"/>
      <c r="JPU15" s="103"/>
      <c r="JPV15" s="103"/>
      <c r="JPW15" s="103"/>
      <c r="JPX15" s="103"/>
      <c r="JPY15" s="103"/>
      <c r="JPZ15" s="103"/>
      <c r="JQA15" s="103"/>
      <c r="JQB15" s="103"/>
      <c r="JQC15" s="103"/>
      <c r="JQD15" s="103"/>
      <c r="JQE15" s="103"/>
      <c r="JQF15" s="103"/>
      <c r="JQG15" s="103"/>
      <c r="JQH15" s="103"/>
      <c r="JQI15" s="103"/>
      <c r="JQJ15" s="103"/>
      <c r="JQK15" s="103"/>
      <c r="JQL15" s="103"/>
      <c r="JQM15" s="103"/>
      <c r="JQN15" s="103"/>
      <c r="JQO15" s="103"/>
      <c r="JQP15" s="103"/>
      <c r="JQQ15" s="103"/>
      <c r="JQR15" s="103"/>
      <c r="JQS15" s="103"/>
      <c r="JQT15" s="103"/>
      <c r="JQU15" s="103"/>
      <c r="JQV15" s="103"/>
      <c r="JQW15" s="103"/>
      <c r="JQX15" s="103"/>
      <c r="JQY15" s="103"/>
      <c r="JQZ15" s="103"/>
      <c r="JRA15" s="103"/>
      <c r="JRB15" s="103"/>
      <c r="JRC15" s="103"/>
      <c r="JRD15" s="103"/>
      <c r="JRE15" s="103"/>
      <c r="JRF15" s="103"/>
      <c r="JRG15" s="103"/>
      <c r="JRH15" s="103"/>
      <c r="JRI15" s="103"/>
      <c r="JRJ15" s="103"/>
      <c r="JRK15" s="103"/>
      <c r="JRL15" s="103"/>
      <c r="JRM15" s="103"/>
      <c r="JRN15" s="103"/>
      <c r="JRO15" s="103"/>
      <c r="JRP15" s="103"/>
      <c r="JRQ15" s="103"/>
      <c r="JRR15" s="103"/>
      <c r="JRS15" s="103"/>
      <c r="JRT15" s="103"/>
      <c r="JRU15" s="103"/>
      <c r="JRV15" s="103"/>
      <c r="JRW15" s="103"/>
      <c r="JRX15" s="103"/>
      <c r="JRY15" s="103"/>
      <c r="JRZ15" s="103"/>
      <c r="JSA15" s="103"/>
      <c r="JSB15" s="103"/>
      <c r="JSC15" s="103"/>
      <c r="JSD15" s="103"/>
      <c r="JSE15" s="103"/>
      <c r="JSF15" s="103"/>
      <c r="JSG15" s="103"/>
      <c r="JSH15" s="103"/>
      <c r="JSI15" s="103"/>
      <c r="JSJ15" s="103"/>
      <c r="JSK15" s="103"/>
      <c r="JSL15" s="103"/>
      <c r="JSM15" s="103"/>
      <c r="JSN15" s="103"/>
      <c r="JSO15" s="103"/>
      <c r="JSP15" s="103"/>
      <c r="JSQ15" s="103"/>
      <c r="JSR15" s="103"/>
      <c r="JSS15" s="103"/>
      <c r="JST15" s="103"/>
      <c r="JSU15" s="103"/>
      <c r="JSV15" s="103"/>
      <c r="JSW15" s="103"/>
      <c r="JSX15" s="103"/>
      <c r="JSY15" s="103"/>
      <c r="JSZ15" s="103"/>
      <c r="JTA15" s="103"/>
      <c r="JTB15" s="103"/>
      <c r="JTC15" s="103"/>
      <c r="JTD15" s="103"/>
      <c r="JTE15" s="103"/>
      <c r="JTF15" s="103"/>
      <c r="JTG15" s="103"/>
      <c r="JTH15" s="103"/>
      <c r="JTI15" s="103"/>
      <c r="JTJ15" s="103"/>
      <c r="JTK15" s="103"/>
      <c r="JTL15" s="103"/>
      <c r="JTM15" s="103"/>
      <c r="JTN15" s="103"/>
      <c r="JTO15" s="103"/>
      <c r="JTP15" s="103"/>
      <c r="JTQ15" s="103"/>
      <c r="JTR15" s="103"/>
      <c r="JTS15" s="103"/>
      <c r="JTT15" s="103"/>
      <c r="JTU15" s="103"/>
      <c r="JTV15" s="103"/>
      <c r="JTW15" s="103"/>
      <c r="JTX15" s="103"/>
      <c r="JTY15" s="103"/>
      <c r="JTZ15" s="103"/>
      <c r="JUA15" s="103"/>
      <c r="JUB15" s="103"/>
      <c r="JUC15" s="103"/>
      <c r="JUD15" s="103"/>
      <c r="JUE15" s="103"/>
      <c r="JUF15" s="103"/>
      <c r="JUG15" s="103"/>
      <c r="JUH15" s="103"/>
      <c r="JUI15" s="103"/>
      <c r="JUJ15" s="103"/>
      <c r="JUK15" s="103"/>
      <c r="JUL15" s="103"/>
      <c r="JUM15" s="103"/>
      <c r="JUN15" s="103"/>
      <c r="JUO15" s="103"/>
      <c r="JUP15" s="103"/>
      <c r="JUQ15" s="103"/>
      <c r="JUR15" s="103"/>
      <c r="JUS15" s="103"/>
      <c r="JUT15" s="103"/>
      <c r="JUU15" s="103"/>
      <c r="JUV15" s="103"/>
      <c r="JUW15" s="103"/>
      <c r="JUX15" s="103"/>
      <c r="JUY15" s="103"/>
      <c r="JUZ15" s="103"/>
      <c r="JVA15" s="103"/>
      <c r="JVB15" s="103"/>
      <c r="JVC15" s="103"/>
      <c r="JVD15" s="103"/>
      <c r="JVE15" s="103"/>
      <c r="JVF15" s="103"/>
      <c r="JVG15" s="103"/>
      <c r="JVH15" s="103"/>
      <c r="JVI15" s="103"/>
      <c r="JVJ15" s="103"/>
      <c r="JVK15" s="103"/>
      <c r="JVL15" s="103"/>
      <c r="JVM15" s="103"/>
      <c r="JVN15" s="103"/>
      <c r="JVO15" s="103"/>
      <c r="JVP15" s="103"/>
      <c r="JVQ15" s="103"/>
      <c r="JVR15" s="103"/>
      <c r="JVS15" s="103"/>
      <c r="JVT15" s="103"/>
      <c r="JVU15" s="103"/>
      <c r="JVV15" s="103"/>
      <c r="JVW15" s="103"/>
      <c r="JVX15" s="103"/>
      <c r="JVY15" s="103"/>
      <c r="JVZ15" s="103"/>
      <c r="JWA15" s="103"/>
      <c r="JWB15" s="103"/>
      <c r="JWC15" s="103"/>
      <c r="JWD15" s="103"/>
      <c r="JWE15" s="103"/>
      <c r="JWF15" s="103"/>
      <c r="JWG15" s="103"/>
      <c r="JWH15" s="103"/>
      <c r="JWI15" s="103"/>
      <c r="JWJ15" s="103"/>
      <c r="JWK15" s="103"/>
      <c r="JWL15" s="103"/>
      <c r="JWM15" s="103"/>
      <c r="JWN15" s="103"/>
      <c r="JWO15" s="103"/>
      <c r="JWP15" s="103"/>
      <c r="JWQ15" s="103"/>
      <c r="JWR15" s="103"/>
      <c r="JWS15" s="103"/>
      <c r="JWT15" s="103"/>
      <c r="JXA15" s="103"/>
      <c r="JXB15" s="103"/>
      <c r="JXC15" s="103"/>
      <c r="JXD15" s="103"/>
      <c r="JXE15" s="103"/>
      <c r="JXF15" s="103"/>
      <c r="JXG15" s="103"/>
      <c r="JXH15" s="103"/>
      <c r="JXI15" s="103"/>
      <c r="JXJ15" s="103"/>
      <c r="JXK15" s="103"/>
      <c r="JXL15" s="103"/>
      <c r="JXM15" s="103"/>
      <c r="JXN15" s="103"/>
      <c r="JXO15" s="103"/>
      <c r="JXP15" s="103"/>
      <c r="JXQ15" s="103"/>
      <c r="JXR15" s="103"/>
      <c r="JXS15" s="103"/>
      <c r="JXT15" s="103"/>
      <c r="JXU15" s="103"/>
      <c r="JXV15" s="103"/>
      <c r="JXW15" s="103"/>
      <c r="JXX15" s="103"/>
      <c r="JXY15" s="103"/>
      <c r="JXZ15" s="103"/>
      <c r="JYA15" s="103"/>
      <c r="JYB15" s="103"/>
      <c r="JYC15" s="103"/>
      <c r="JYD15" s="103"/>
      <c r="JYE15" s="103"/>
      <c r="JYF15" s="103"/>
      <c r="JYG15" s="103"/>
      <c r="JYH15" s="103"/>
      <c r="JYI15" s="103"/>
      <c r="JYJ15" s="103"/>
      <c r="JYK15" s="103"/>
      <c r="JYL15" s="103"/>
      <c r="JYM15" s="103"/>
      <c r="JYN15" s="103"/>
      <c r="JYO15" s="103"/>
      <c r="JYP15" s="103"/>
      <c r="JYQ15" s="103"/>
      <c r="JYR15" s="103"/>
      <c r="JYS15" s="103"/>
      <c r="JYT15" s="103"/>
      <c r="JYU15" s="103"/>
      <c r="JYV15" s="103"/>
      <c r="JYW15" s="103"/>
      <c r="JYX15" s="103"/>
      <c r="JYY15" s="103"/>
      <c r="JYZ15" s="103"/>
      <c r="JZA15" s="103"/>
      <c r="JZB15" s="103"/>
      <c r="JZC15" s="103"/>
      <c r="JZD15" s="103"/>
      <c r="JZE15" s="103"/>
      <c r="JZF15" s="103"/>
      <c r="JZG15" s="103"/>
      <c r="JZH15" s="103"/>
      <c r="JZI15" s="103"/>
      <c r="JZJ15" s="103"/>
      <c r="JZK15" s="103"/>
      <c r="JZL15" s="103"/>
      <c r="JZM15" s="103"/>
      <c r="JZN15" s="103"/>
      <c r="JZO15" s="103"/>
      <c r="JZP15" s="103"/>
      <c r="JZQ15" s="103"/>
      <c r="JZR15" s="103"/>
      <c r="JZS15" s="103"/>
      <c r="JZT15" s="103"/>
      <c r="JZU15" s="103"/>
      <c r="JZV15" s="103"/>
      <c r="JZW15" s="103"/>
      <c r="JZX15" s="103"/>
      <c r="JZY15" s="103"/>
      <c r="JZZ15" s="103"/>
      <c r="KAA15" s="103"/>
      <c r="KAB15" s="103"/>
      <c r="KAC15" s="103"/>
      <c r="KAD15" s="103"/>
      <c r="KAE15" s="103"/>
      <c r="KAF15" s="103"/>
      <c r="KAG15" s="103"/>
      <c r="KAH15" s="103"/>
      <c r="KAI15" s="103"/>
      <c r="KAJ15" s="103"/>
      <c r="KAK15" s="103"/>
      <c r="KAL15" s="103"/>
      <c r="KAM15" s="103"/>
      <c r="KAN15" s="103"/>
      <c r="KAO15" s="103"/>
      <c r="KAP15" s="103"/>
      <c r="KAQ15" s="103"/>
      <c r="KAR15" s="103"/>
      <c r="KAS15" s="103"/>
      <c r="KAT15" s="103"/>
      <c r="KAU15" s="103"/>
      <c r="KAV15" s="103"/>
      <c r="KAW15" s="103"/>
      <c r="KAX15" s="103"/>
      <c r="KAY15" s="103"/>
      <c r="KAZ15" s="103"/>
      <c r="KBA15" s="103"/>
      <c r="KBB15" s="103"/>
      <c r="KBC15" s="103"/>
      <c r="KBD15" s="103"/>
      <c r="KBE15" s="103"/>
      <c r="KBF15" s="103"/>
      <c r="KBG15" s="103"/>
      <c r="KBH15" s="103"/>
      <c r="KBI15" s="103"/>
      <c r="KBJ15" s="103"/>
      <c r="KBK15" s="103"/>
      <c r="KBL15" s="103"/>
      <c r="KBM15" s="103"/>
      <c r="KBN15" s="103"/>
      <c r="KBO15" s="103"/>
      <c r="KBP15" s="103"/>
      <c r="KBQ15" s="103"/>
      <c r="KBR15" s="103"/>
      <c r="KBS15" s="103"/>
      <c r="KBT15" s="103"/>
      <c r="KBU15" s="103"/>
      <c r="KBV15" s="103"/>
      <c r="KBW15" s="103"/>
      <c r="KBX15" s="103"/>
      <c r="KBY15" s="103"/>
      <c r="KBZ15" s="103"/>
      <c r="KCA15" s="103"/>
      <c r="KCB15" s="103"/>
      <c r="KCC15" s="103"/>
      <c r="KCD15" s="103"/>
      <c r="KCE15" s="103"/>
      <c r="KCF15" s="103"/>
      <c r="KCG15" s="103"/>
      <c r="KCH15" s="103"/>
      <c r="KCI15" s="103"/>
      <c r="KCJ15" s="103"/>
      <c r="KCK15" s="103"/>
      <c r="KCL15" s="103"/>
      <c r="KCM15" s="103"/>
      <c r="KCN15" s="103"/>
      <c r="KCO15" s="103"/>
      <c r="KCP15" s="103"/>
      <c r="KCQ15" s="103"/>
      <c r="KCR15" s="103"/>
      <c r="KCS15" s="103"/>
      <c r="KCT15" s="103"/>
      <c r="KCU15" s="103"/>
      <c r="KCV15" s="103"/>
      <c r="KCW15" s="103"/>
      <c r="KCX15" s="103"/>
      <c r="KCY15" s="103"/>
      <c r="KCZ15" s="103"/>
      <c r="KDA15" s="103"/>
      <c r="KDB15" s="103"/>
      <c r="KDC15" s="103"/>
      <c r="KDD15" s="103"/>
      <c r="KDE15" s="103"/>
      <c r="KDF15" s="103"/>
      <c r="KDG15" s="103"/>
      <c r="KDH15" s="103"/>
      <c r="KDI15" s="103"/>
      <c r="KDJ15" s="103"/>
      <c r="KDK15" s="103"/>
      <c r="KDL15" s="103"/>
      <c r="KDM15" s="103"/>
      <c r="KDN15" s="103"/>
      <c r="KDO15" s="103"/>
      <c r="KDP15" s="103"/>
      <c r="KDQ15" s="103"/>
      <c r="KDR15" s="103"/>
      <c r="KDS15" s="103"/>
      <c r="KDT15" s="103"/>
      <c r="KDU15" s="103"/>
      <c r="KDV15" s="103"/>
      <c r="KDW15" s="103"/>
      <c r="KDX15" s="103"/>
      <c r="KDY15" s="103"/>
      <c r="KDZ15" s="103"/>
      <c r="KEA15" s="103"/>
      <c r="KEB15" s="103"/>
      <c r="KEC15" s="103"/>
      <c r="KED15" s="103"/>
      <c r="KEE15" s="103"/>
      <c r="KEF15" s="103"/>
      <c r="KEG15" s="103"/>
      <c r="KEH15" s="103"/>
      <c r="KEI15" s="103"/>
      <c r="KEJ15" s="103"/>
      <c r="KEK15" s="103"/>
      <c r="KEL15" s="103"/>
      <c r="KEM15" s="103"/>
      <c r="KEN15" s="103"/>
      <c r="KEO15" s="103"/>
      <c r="KEP15" s="103"/>
      <c r="KEQ15" s="103"/>
      <c r="KER15" s="103"/>
      <c r="KES15" s="103"/>
      <c r="KET15" s="103"/>
      <c r="KEU15" s="103"/>
      <c r="KEV15" s="103"/>
      <c r="KEW15" s="103"/>
      <c r="KEX15" s="103"/>
      <c r="KEY15" s="103"/>
      <c r="KEZ15" s="103"/>
      <c r="KFA15" s="103"/>
      <c r="KFB15" s="103"/>
      <c r="KFC15" s="103"/>
      <c r="KFD15" s="103"/>
      <c r="KFE15" s="103"/>
      <c r="KFF15" s="103"/>
      <c r="KFG15" s="103"/>
      <c r="KFH15" s="103"/>
      <c r="KFI15" s="103"/>
      <c r="KFJ15" s="103"/>
      <c r="KFK15" s="103"/>
      <c r="KFL15" s="103"/>
      <c r="KFM15" s="103"/>
      <c r="KFN15" s="103"/>
      <c r="KFO15" s="103"/>
      <c r="KFP15" s="103"/>
      <c r="KFQ15" s="103"/>
      <c r="KFR15" s="103"/>
      <c r="KFS15" s="103"/>
      <c r="KFT15" s="103"/>
      <c r="KFU15" s="103"/>
      <c r="KFV15" s="103"/>
      <c r="KFW15" s="103"/>
      <c r="KFX15" s="103"/>
      <c r="KFY15" s="103"/>
      <c r="KFZ15" s="103"/>
      <c r="KGA15" s="103"/>
      <c r="KGB15" s="103"/>
      <c r="KGC15" s="103"/>
      <c r="KGD15" s="103"/>
      <c r="KGE15" s="103"/>
      <c r="KGF15" s="103"/>
      <c r="KGG15" s="103"/>
      <c r="KGH15" s="103"/>
      <c r="KGI15" s="103"/>
      <c r="KGJ15" s="103"/>
      <c r="KGK15" s="103"/>
      <c r="KGL15" s="103"/>
      <c r="KGM15" s="103"/>
      <c r="KGN15" s="103"/>
      <c r="KGO15" s="103"/>
      <c r="KGP15" s="103"/>
      <c r="KGW15" s="103"/>
      <c r="KGX15" s="103"/>
      <c r="KGY15" s="103"/>
      <c r="KGZ15" s="103"/>
      <c r="KHA15" s="103"/>
      <c r="KHB15" s="103"/>
      <c r="KHC15" s="103"/>
      <c r="KHD15" s="103"/>
      <c r="KHE15" s="103"/>
      <c r="KHF15" s="103"/>
      <c r="KHG15" s="103"/>
      <c r="KHH15" s="103"/>
      <c r="KHI15" s="103"/>
      <c r="KHJ15" s="103"/>
      <c r="KHK15" s="103"/>
      <c r="KHL15" s="103"/>
      <c r="KHM15" s="103"/>
      <c r="KHN15" s="103"/>
      <c r="KHO15" s="103"/>
      <c r="KHP15" s="103"/>
      <c r="KHQ15" s="103"/>
      <c r="KHR15" s="103"/>
      <c r="KHS15" s="103"/>
      <c r="KHT15" s="103"/>
      <c r="KHU15" s="103"/>
      <c r="KHV15" s="103"/>
      <c r="KHW15" s="103"/>
      <c r="KHX15" s="103"/>
      <c r="KHY15" s="103"/>
      <c r="KHZ15" s="103"/>
      <c r="KIA15" s="103"/>
      <c r="KIB15" s="103"/>
      <c r="KIC15" s="103"/>
      <c r="KID15" s="103"/>
      <c r="KIE15" s="103"/>
      <c r="KIF15" s="103"/>
      <c r="KIG15" s="103"/>
      <c r="KIH15" s="103"/>
      <c r="KII15" s="103"/>
      <c r="KIJ15" s="103"/>
      <c r="KIK15" s="103"/>
      <c r="KIL15" s="103"/>
      <c r="KIM15" s="103"/>
      <c r="KIN15" s="103"/>
      <c r="KIO15" s="103"/>
      <c r="KIP15" s="103"/>
      <c r="KIQ15" s="103"/>
      <c r="KIR15" s="103"/>
      <c r="KIS15" s="103"/>
      <c r="KIT15" s="103"/>
      <c r="KIU15" s="103"/>
      <c r="KIV15" s="103"/>
      <c r="KIW15" s="103"/>
      <c r="KIX15" s="103"/>
      <c r="KIY15" s="103"/>
      <c r="KIZ15" s="103"/>
      <c r="KJA15" s="103"/>
      <c r="KJB15" s="103"/>
      <c r="KJC15" s="103"/>
      <c r="KJD15" s="103"/>
      <c r="KJE15" s="103"/>
      <c r="KJF15" s="103"/>
      <c r="KJG15" s="103"/>
      <c r="KJH15" s="103"/>
      <c r="KJI15" s="103"/>
      <c r="KJJ15" s="103"/>
      <c r="KJK15" s="103"/>
      <c r="KJL15" s="103"/>
      <c r="KJM15" s="103"/>
      <c r="KJN15" s="103"/>
      <c r="KJO15" s="103"/>
      <c r="KJP15" s="103"/>
      <c r="KJQ15" s="103"/>
      <c r="KJR15" s="103"/>
      <c r="KJS15" s="103"/>
      <c r="KJT15" s="103"/>
      <c r="KJU15" s="103"/>
      <c r="KJV15" s="103"/>
      <c r="KJW15" s="103"/>
      <c r="KJX15" s="103"/>
      <c r="KJY15" s="103"/>
      <c r="KJZ15" s="103"/>
      <c r="KKA15" s="103"/>
      <c r="KKB15" s="103"/>
      <c r="KKC15" s="103"/>
      <c r="KKD15" s="103"/>
      <c r="KKE15" s="103"/>
      <c r="KKF15" s="103"/>
      <c r="KKG15" s="103"/>
      <c r="KKH15" s="103"/>
      <c r="KKI15" s="103"/>
      <c r="KKJ15" s="103"/>
      <c r="KKK15" s="103"/>
      <c r="KKL15" s="103"/>
      <c r="KKM15" s="103"/>
      <c r="KKN15" s="103"/>
      <c r="KKO15" s="103"/>
      <c r="KKP15" s="103"/>
      <c r="KKQ15" s="103"/>
      <c r="KKR15" s="103"/>
      <c r="KKS15" s="103"/>
      <c r="KKT15" s="103"/>
      <c r="KKU15" s="103"/>
      <c r="KKV15" s="103"/>
      <c r="KKW15" s="103"/>
      <c r="KKX15" s="103"/>
      <c r="KKY15" s="103"/>
      <c r="KKZ15" s="103"/>
      <c r="KLA15" s="103"/>
      <c r="KLB15" s="103"/>
      <c r="KLC15" s="103"/>
      <c r="KLD15" s="103"/>
      <c r="KLE15" s="103"/>
      <c r="KLF15" s="103"/>
      <c r="KLG15" s="103"/>
      <c r="KLH15" s="103"/>
      <c r="KLI15" s="103"/>
      <c r="KLJ15" s="103"/>
      <c r="KLK15" s="103"/>
      <c r="KLL15" s="103"/>
      <c r="KLM15" s="103"/>
      <c r="KLN15" s="103"/>
      <c r="KLO15" s="103"/>
      <c r="KLP15" s="103"/>
      <c r="KLQ15" s="103"/>
      <c r="KLR15" s="103"/>
      <c r="KLS15" s="103"/>
      <c r="KLT15" s="103"/>
      <c r="KLU15" s="103"/>
      <c r="KLV15" s="103"/>
      <c r="KLW15" s="103"/>
      <c r="KLX15" s="103"/>
      <c r="KLY15" s="103"/>
      <c r="KLZ15" s="103"/>
      <c r="KMA15" s="103"/>
      <c r="KMB15" s="103"/>
      <c r="KMC15" s="103"/>
      <c r="KMD15" s="103"/>
      <c r="KME15" s="103"/>
      <c r="KMF15" s="103"/>
      <c r="KMG15" s="103"/>
      <c r="KMH15" s="103"/>
      <c r="KMI15" s="103"/>
      <c r="KMJ15" s="103"/>
      <c r="KMK15" s="103"/>
      <c r="KML15" s="103"/>
      <c r="KMM15" s="103"/>
      <c r="KMN15" s="103"/>
      <c r="KMO15" s="103"/>
      <c r="KMP15" s="103"/>
      <c r="KMQ15" s="103"/>
      <c r="KMR15" s="103"/>
      <c r="KMS15" s="103"/>
      <c r="KMT15" s="103"/>
      <c r="KMU15" s="103"/>
      <c r="KMV15" s="103"/>
      <c r="KMW15" s="103"/>
      <c r="KMX15" s="103"/>
      <c r="KMY15" s="103"/>
      <c r="KMZ15" s="103"/>
      <c r="KNA15" s="103"/>
      <c r="KNB15" s="103"/>
      <c r="KNC15" s="103"/>
      <c r="KND15" s="103"/>
      <c r="KNE15" s="103"/>
      <c r="KNF15" s="103"/>
      <c r="KNG15" s="103"/>
      <c r="KNH15" s="103"/>
      <c r="KNI15" s="103"/>
      <c r="KNJ15" s="103"/>
      <c r="KNK15" s="103"/>
      <c r="KNL15" s="103"/>
      <c r="KNM15" s="103"/>
      <c r="KNN15" s="103"/>
      <c r="KNO15" s="103"/>
      <c r="KNP15" s="103"/>
      <c r="KNQ15" s="103"/>
      <c r="KNR15" s="103"/>
      <c r="KNS15" s="103"/>
      <c r="KNT15" s="103"/>
      <c r="KNU15" s="103"/>
      <c r="KNV15" s="103"/>
      <c r="KNW15" s="103"/>
      <c r="KNX15" s="103"/>
      <c r="KNY15" s="103"/>
      <c r="KNZ15" s="103"/>
      <c r="KOA15" s="103"/>
      <c r="KOB15" s="103"/>
      <c r="KOC15" s="103"/>
      <c r="KOD15" s="103"/>
      <c r="KOE15" s="103"/>
      <c r="KOF15" s="103"/>
      <c r="KOG15" s="103"/>
      <c r="KOH15" s="103"/>
      <c r="KOI15" s="103"/>
      <c r="KOJ15" s="103"/>
      <c r="KOK15" s="103"/>
      <c r="KOL15" s="103"/>
      <c r="KOM15" s="103"/>
      <c r="KON15" s="103"/>
      <c r="KOO15" s="103"/>
      <c r="KOP15" s="103"/>
      <c r="KOQ15" s="103"/>
      <c r="KOR15" s="103"/>
      <c r="KOS15" s="103"/>
      <c r="KOT15" s="103"/>
      <c r="KOU15" s="103"/>
      <c r="KOV15" s="103"/>
      <c r="KOW15" s="103"/>
      <c r="KOX15" s="103"/>
      <c r="KOY15" s="103"/>
      <c r="KOZ15" s="103"/>
      <c r="KPA15" s="103"/>
      <c r="KPB15" s="103"/>
      <c r="KPC15" s="103"/>
      <c r="KPD15" s="103"/>
      <c r="KPE15" s="103"/>
      <c r="KPF15" s="103"/>
      <c r="KPG15" s="103"/>
      <c r="KPH15" s="103"/>
      <c r="KPI15" s="103"/>
      <c r="KPJ15" s="103"/>
      <c r="KPK15" s="103"/>
      <c r="KPL15" s="103"/>
      <c r="KPM15" s="103"/>
      <c r="KPN15" s="103"/>
      <c r="KPO15" s="103"/>
      <c r="KPP15" s="103"/>
      <c r="KPQ15" s="103"/>
      <c r="KPR15" s="103"/>
      <c r="KPS15" s="103"/>
      <c r="KPT15" s="103"/>
      <c r="KPU15" s="103"/>
      <c r="KPV15" s="103"/>
      <c r="KPW15" s="103"/>
      <c r="KPX15" s="103"/>
      <c r="KPY15" s="103"/>
      <c r="KPZ15" s="103"/>
      <c r="KQA15" s="103"/>
      <c r="KQB15" s="103"/>
      <c r="KQC15" s="103"/>
      <c r="KQD15" s="103"/>
      <c r="KQE15" s="103"/>
      <c r="KQF15" s="103"/>
      <c r="KQG15" s="103"/>
      <c r="KQH15" s="103"/>
      <c r="KQI15" s="103"/>
      <c r="KQJ15" s="103"/>
      <c r="KQK15" s="103"/>
      <c r="KQL15" s="103"/>
      <c r="KQS15" s="103"/>
      <c r="KQT15" s="103"/>
      <c r="KQU15" s="103"/>
      <c r="KQV15" s="103"/>
      <c r="KQW15" s="103"/>
      <c r="KQX15" s="103"/>
      <c r="KQY15" s="103"/>
      <c r="KQZ15" s="103"/>
      <c r="KRA15" s="103"/>
      <c r="KRB15" s="103"/>
      <c r="KRC15" s="103"/>
      <c r="KRD15" s="103"/>
      <c r="KRE15" s="103"/>
      <c r="KRF15" s="103"/>
      <c r="KRG15" s="103"/>
      <c r="KRH15" s="103"/>
      <c r="KRI15" s="103"/>
      <c r="KRJ15" s="103"/>
      <c r="KRK15" s="103"/>
      <c r="KRL15" s="103"/>
      <c r="KRM15" s="103"/>
      <c r="KRN15" s="103"/>
      <c r="KRO15" s="103"/>
      <c r="KRP15" s="103"/>
      <c r="KRQ15" s="103"/>
      <c r="KRR15" s="103"/>
      <c r="KRS15" s="103"/>
      <c r="KRT15" s="103"/>
      <c r="KRU15" s="103"/>
      <c r="KRV15" s="103"/>
      <c r="KRW15" s="103"/>
      <c r="KRX15" s="103"/>
      <c r="KRY15" s="103"/>
      <c r="KRZ15" s="103"/>
      <c r="KSA15" s="103"/>
      <c r="KSB15" s="103"/>
      <c r="KSC15" s="103"/>
      <c r="KSD15" s="103"/>
      <c r="KSE15" s="103"/>
      <c r="KSF15" s="103"/>
      <c r="KSG15" s="103"/>
      <c r="KSH15" s="103"/>
      <c r="KSI15" s="103"/>
      <c r="KSJ15" s="103"/>
      <c r="KSK15" s="103"/>
      <c r="KSL15" s="103"/>
      <c r="KSM15" s="103"/>
      <c r="KSN15" s="103"/>
      <c r="KSO15" s="103"/>
      <c r="KSP15" s="103"/>
      <c r="KSQ15" s="103"/>
      <c r="KSR15" s="103"/>
      <c r="KSS15" s="103"/>
      <c r="KST15" s="103"/>
      <c r="KSU15" s="103"/>
      <c r="KSV15" s="103"/>
      <c r="KSW15" s="103"/>
      <c r="KSX15" s="103"/>
      <c r="KSY15" s="103"/>
      <c r="KSZ15" s="103"/>
      <c r="KTA15" s="103"/>
      <c r="KTB15" s="103"/>
      <c r="KTC15" s="103"/>
      <c r="KTD15" s="103"/>
      <c r="KTE15" s="103"/>
      <c r="KTF15" s="103"/>
      <c r="KTG15" s="103"/>
      <c r="KTH15" s="103"/>
      <c r="KTI15" s="103"/>
      <c r="KTJ15" s="103"/>
      <c r="KTK15" s="103"/>
      <c r="KTL15" s="103"/>
      <c r="KTM15" s="103"/>
      <c r="KTN15" s="103"/>
      <c r="KTO15" s="103"/>
      <c r="KTP15" s="103"/>
      <c r="KTQ15" s="103"/>
      <c r="KTR15" s="103"/>
      <c r="KTS15" s="103"/>
      <c r="KTT15" s="103"/>
      <c r="KTU15" s="103"/>
      <c r="KTV15" s="103"/>
      <c r="KTW15" s="103"/>
      <c r="KTX15" s="103"/>
      <c r="KTY15" s="103"/>
      <c r="KTZ15" s="103"/>
      <c r="KUA15" s="103"/>
      <c r="KUB15" s="103"/>
      <c r="KUC15" s="103"/>
      <c r="KUD15" s="103"/>
      <c r="KUE15" s="103"/>
      <c r="KUF15" s="103"/>
      <c r="KUG15" s="103"/>
      <c r="KUH15" s="103"/>
      <c r="KUI15" s="103"/>
      <c r="KUJ15" s="103"/>
      <c r="KUK15" s="103"/>
      <c r="KUL15" s="103"/>
      <c r="KUM15" s="103"/>
      <c r="KUN15" s="103"/>
      <c r="KUO15" s="103"/>
      <c r="KUP15" s="103"/>
      <c r="KUQ15" s="103"/>
      <c r="KUR15" s="103"/>
      <c r="KUS15" s="103"/>
      <c r="KUT15" s="103"/>
      <c r="KUU15" s="103"/>
      <c r="KUV15" s="103"/>
      <c r="KUW15" s="103"/>
      <c r="KUX15" s="103"/>
      <c r="KUY15" s="103"/>
      <c r="KUZ15" s="103"/>
      <c r="KVA15" s="103"/>
      <c r="KVB15" s="103"/>
      <c r="KVC15" s="103"/>
      <c r="KVD15" s="103"/>
      <c r="KVE15" s="103"/>
      <c r="KVF15" s="103"/>
      <c r="KVG15" s="103"/>
      <c r="KVH15" s="103"/>
      <c r="KVI15" s="103"/>
      <c r="KVJ15" s="103"/>
      <c r="KVK15" s="103"/>
      <c r="KVL15" s="103"/>
      <c r="KVM15" s="103"/>
      <c r="KVN15" s="103"/>
      <c r="KVO15" s="103"/>
      <c r="KVP15" s="103"/>
      <c r="KVQ15" s="103"/>
      <c r="KVR15" s="103"/>
      <c r="KVS15" s="103"/>
      <c r="KVT15" s="103"/>
      <c r="KVU15" s="103"/>
      <c r="KVV15" s="103"/>
      <c r="KVW15" s="103"/>
      <c r="KVX15" s="103"/>
      <c r="KVY15" s="103"/>
      <c r="KVZ15" s="103"/>
      <c r="KWA15" s="103"/>
      <c r="KWB15" s="103"/>
      <c r="KWC15" s="103"/>
      <c r="KWD15" s="103"/>
      <c r="KWE15" s="103"/>
      <c r="KWF15" s="103"/>
      <c r="KWG15" s="103"/>
      <c r="KWH15" s="103"/>
      <c r="KWI15" s="103"/>
      <c r="KWJ15" s="103"/>
      <c r="KWK15" s="103"/>
      <c r="KWL15" s="103"/>
      <c r="KWM15" s="103"/>
      <c r="KWN15" s="103"/>
      <c r="KWO15" s="103"/>
      <c r="KWP15" s="103"/>
      <c r="KWQ15" s="103"/>
      <c r="KWR15" s="103"/>
      <c r="KWS15" s="103"/>
      <c r="KWT15" s="103"/>
      <c r="KWU15" s="103"/>
      <c r="KWV15" s="103"/>
      <c r="KWW15" s="103"/>
      <c r="KWX15" s="103"/>
      <c r="KWY15" s="103"/>
      <c r="KWZ15" s="103"/>
      <c r="KXA15" s="103"/>
      <c r="KXB15" s="103"/>
      <c r="KXC15" s="103"/>
      <c r="KXD15" s="103"/>
      <c r="KXE15" s="103"/>
      <c r="KXF15" s="103"/>
      <c r="KXG15" s="103"/>
      <c r="KXH15" s="103"/>
      <c r="KXI15" s="103"/>
      <c r="KXJ15" s="103"/>
      <c r="KXK15" s="103"/>
      <c r="KXL15" s="103"/>
      <c r="KXM15" s="103"/>
      <c r="KXN15" s="103"/>
      <c r="KXO15" s="103"/>
      <c r="KXP15" s="103"/>
      <c r="KXQ15" s="103"/>
      <c r="KXR15" s="103"/>
      <c r="KXS15" s="103"/>
      <c r="KXT15" s="103"/>
      <c r="KXU15" s="103"/>
      <c r="KXV15" s="103"/>
      <c r="KXW15" s="103"/>
      <c r="KXX15" s="103"/>
      <c r="KXY15" s="103"/>
      <c r="KXZ15" s="103"/>
      <c r="KYA15" s="103"/>
      <c r="KYB15" s="103"/>
      <c r="KYC15" s="103"/>
      <c r="KYD15" s="103"/>
      <c r="KYE15" s="103"/>
      <c r="KYF15" s="103"/>
      <c r="KYG15" s="103"/>
      <c r="KYH15" s="103"/>
      <c r="KYI15" s="103"/>
      <c r="KYJ15" s="103"/>
      <c r="KYK15" s="103"/>
      <c r="KYL15" s="103"/>
      <c r="KYM15" s="103"/>
      <c r="KYN15" s="103"/>
      <c r="KYO15" s="103"/>
      <c r="KYP15" s="103"/>
      <c r="KYQ15" s="103"/>
      <c r="KYR15" s="103"/>
      <c r="KYS15" s="103"/>
      <c r="KYT15" s="103"/>
      <c r="KYU15" s="103"/>
      <c r="KYV15" s="103"/>
      <c r="KYW15" s="103"/>
      <c r="KYX15" s="103"/>
      <c r="KYY15" s="103"/>
      <c r="KYZ15" s="103"/>
      <c r="KZA15" s="103"/>
      <c r="KZB15" s="103"/>
      <c r="KZC15" s="103"/>
      <c r="KZD15" s="103"/>
      <c r="KZE15" s="103"/>
      <c r="KZF15" s="103"/>
      <c r="KZG15" s="103"/>
      <c r="KZH15" s="103"/>
      <c r="KZI15" s="103"/>
      <c r="KZJ15" s="103"/>
      <c r="KZK15" s="103"/>
      <c r="KZL15" s="103"/>
      <c r="KZM15" s="103"/>
      <c r="KZN15" s="103"/>
      <c r="KZO15" s="103"/>
      <c r="KZP15" s="103"/>
      <c r="KZQ15" s="103"/>
      <c r="KZR15" s="103"/>
      <c r="KZS15" s="103"/>
      <c r="KZT15" s="103"/>
      <c r="KZU15" s="103"/>
      <c r="KZV15" s="103"/>
      <c r="KZW15" s="103"/>
      <c r="KZX15" s="103"/>
      <c r="KZY15" s="103"/>
      <c r="KZZ15" s="103"/>
      <c r="LAA15" s="103"/>
      <c r="LAB15" s="103"/>
      <c r="LAC15" s="103"/>
      <c r="LAD15" s="103"/>
      <c r="LAE15" s="103"/>
      <c r="LAF15" s="103"/>
      <c r="LAG15" s="103"/>
      <c r="LAH15" s="103"/>
      <c r="LAO15" s="103"/>
      <c r="LAP15" s="103"/>
      <c r="LAQ15" s="103"/>
      <c r="LAR15" s="103"/>
      <c r="LAS15" s="103"/>
      <c r="LAT15" s="103"/>
      <c r="LAU15" s="103"/>
      <c r="LAV15" s="103"/>
      <c r="LAW15" s="103"/>
      <c r="LAX15" s="103"/>
      <c r="LAY15" s="103"/>
      <c r="LAZ15" s="103"/>
      <c r="LBA15" s="103"/>
      <c r="LBB15" s="103"/>
      <c r="LBC15" s="103"/>
      <c r="LBD15" s="103"/>
      <c r="LBE15" s="103"/>
      <c r="LBF15" s="103"/>
      <c r="LBG15" s="103"/>
      <c r="LBH15" s="103"/>
      <c r="LBI15" s="103"/>
      <c r="LBJ15" s="103"/>
      <c r="LBK15" s="103"/>
      <c r="LBL15" s="103"/>
      <c r="LBM15" s="103"/>
      <c r="LBN15" s="103"/>
      <c r="LBO15" s="103"/>
      <c r="LBP15" s="103"/>
      <c r="LBQ15" s="103"/>
      <c r="LBR15" s="103"/>
      <c r="LBS15" s="103"/>
      <c r="LBT15" s="103"/>
      <c r="LBU15" s="103"/>
      <c r="LBV15" s="103"/>
      <c r="LBW15" s="103"/>
      <c r="LBX15" s="103"/>
      <c r="LBY15" s="103"/>
      <c r="LBZ15" s="103"/>
      <c r="LCA15" s="103"/>
      <c r="LCB15" s="103"/>
      <c r="LCC15" s="103"/>
      <c r="LCD15" s="103"/>
      <c r="LCE15" s="103"/>
      <c r="LCF15" s="103"/>
      <c r="LCG15" s="103"/>
      <c r="LCH15" s="103"/>
      <c r="LCI15" s="103"/>
      <c r="LCJ15" s="103"/>
      <c r="LCK15" s="103"/>
      <c r="LCL15" s="103"/>
      <c r="LCM15" s="103"/>
      <c r="LCN15" s="103"/>
      <c r="LCO15" s="103"/>
      <c r="LCP15" s="103"/>
      <c r="LCQ15" s="103"/>
      <c r="LCR15" s="103"/>
      <c r="LCS15" s="103"/>
      <c r="LCT15" s="103"/>
      <c r="LCU15" s="103"/>
      <c r="LCV15" s="103"/>
      <c r="LCW15" s="103"/>
      <c r="LCX15" s="103"/>
      <c r="LCY15" s="103"/>
      <c r="LCZ15" s="103"/>
      <c r="LDA15" s="103"/>
      <c r="LDB15" s="103"/>
      <c r="LDC15" s="103"/>
      <c r="LDD15" s="103"/>
      <c r="LDE15" s="103"/>
      <c r="LDF15" s="103"/>
      <c r="LDG15" s="103"/>
      <c r="LDH15" s="103"/>
      <c r="LDI15" s="103"/>
      <c r="LDJ15" s="103"/>
      <c r="LDK15" s="103"/>
      <c r="LDL15" s="103"/>
      <c r="LDM15" s="103"/>
      <c r="LDN15" s="103"/>
      <c r="LDO15" s="103"/>
      <c r="LDP15" s="103"/>
      <c r="LDQ15" s="103"/>
      <c r="LDR15" s="103"/>
      <c r="LDS15" s="103"/>
      <c r="LDT15" s="103"/>
      <c r="LDU15" s="103"/>
      <c r="LDV15" s="103"/>
      <c r="LDW15" s="103"/>
      <c r="LDX15" s="103"/>
      <c r="LDY15" s="103"/>
      <c r="LDZ15" s="103"/>
      <c r="LEA15" s="103"/>
      <c r="LEB15" s="103"/>
      <c r="LEC15" s="103"/>
      <c r="LED15" s="103"/>
      <c r="LEE15" s="103"/>
      <c r="LEF15" s="103"/>
      <c r="LEG15" s="103"/>
      <c r="LEH15" s="103"/>
      <c r="LEI15" s="103"/>
      <c r="LEJ15" s="103"/>
      <c r="LEK15" s="103"/>
      <c r="LEL15" s="103"/>
      <c r="LEM15" s="103"/>
      <c r="LEN15" s="103"/>
      <c r="LEO15" s="103"/>
      <c r="LEP15" s="103"/>
      <c r="LEQ15" s="103"/>
      <c r="LER15" s="103"/>
      <c r="LES15" s="103"/>
      <c r="LET15" s="103"/>
      <c r="LEU15" s="103"/>
      <c r="LEV15" s="103"/>
      <c r="LEW15" s="103"/>
      <c r="LEX15" s="103"/>
      <c r="LEY15" s="103"/>
      <c r="LEZ15" s="103"/>
      <c r="LFA15" s="103"/>
      <c r="LFB15" s="103"/>
      <c r="LFC15" s="103"/>
      <c r="LFD15" s="103"/>
      <c r="LFE15" s="103"/>
      <c r="LFF15" s="103"/>
      <c r="LFG15" s="103"/>
      <c r="LFH15" s="103"/>
      <c r="LFI15" s="103"/>
      <c r="LFJ15" s="103"/>
      <c r="LFK15" s="103"/>
      <c r="LFL15" s="103"/>
      <c r="LFM15" s="103"/>
      <c r="LFN15" s="103"/>
      <c r="LFO15" s="103"/>
      <c r="LFP15" s="103"/>
      <c r="LFQ15" s="103"/>
      <c r="LFR15" s="103"/>
      <c r="LFS15" s="103"/>
      <c r="LFT15" s="103"/>
      <c r="LFU15" s="103"/>
      <c r="LFV15" s="103"/>
      <c r="LFW15" s="103"/>
      <c r="LFX15" s="103"/>
      <c r="LFY15" s="103"/>
      <c r="LFZ15" s="103"/>
      <c r="LGA15" s="103"/>
      <c r="LGB15" s="103"/>
      <c r="LGC15" s="103"/>
      <c r="LGD15" s="103"/>
      <c r="LGE15" s="103"/>
      <c r="LGF15" s="103"/>
      <c r="LGG15" s="103"/>
      <c r="LGH15" s="103"/>
      <c r="LGI15" s="103"/>
      <c r="LGJ15" s="103"/>
      <c r="LGK15" s="103"/>
      <c r="LGL15" s="103"/>
      <c r="LGM15" s="103"/>
      <c r="LGN15" s="103"/>
      <c r="LGO15" s="103"/>
      <c r="LGP15" s="103"/>
      <c r="LGQ15" s="103"/>
      <c r="LGR15" s="103"/>
      <c r="LGS15" s="103"/>
      <c r="LGT15" s="103"/>
      <c r="LGU15" s="103"/>
      <c r="LGV15" s="103"/>
      <c r="LGW15" s="103"/>
      <c r="LGX15" s="103"/>
      <c r="LGY15" s="103"/>
      <c r="LGZ15" s="103"/>
      <c r="LHA15" s="103"/>
      <c r="LHB15" s="103"/>
      <c r="LHC15" s="103"/>
      <c r="LHD15" s="103"/>
      <c r="LHE15" s="103"/>
      <c r="LHF15" s="103"/>
      <c r="LHG15" s="103"/>
      <c r="LHH15" s="103"/>
      <c r="LHI15" s="103"/>
      <c r="LHJ15" s="103"/>
      <c r="LHK15" s="103"/>
      <c r="LHL15" s="103"/>
      <c r="LHM15" s="103"/>
      <c r="LHN15" s="103"/>
      <c r="LHO15" s="103"/>
      <c r="LHP15" s="103"/>
      <c r="LHQ15" s="103"/>
      <c r="LHR15" s="103"/>
      <c r="LHS15" s="103"/>
      <c r="LHT15" s="103"/>
      <c r="LHU15" s="103"/>
      <c r="LHV15" s="103"/>
      <c r="LHW15" s="103"/>
      <c r="LHX15" s="103"/>
      <c r="LHY15" s="103"/>
      <c r="LHZ15" s="103"/>
      <c r="LIA15" s="103"/>
      <c r="LIB15" s="103"/>
      <c r="LIC15" s="103"/>
      <c r="LID15" s="103"/>
      <c r="LIE15" s="103"/>
      <c r="LIF15" s="103"/>
      <c r="LIG15" s="103"/>
      <c r="LIH15" s="103"/>
      <c r="LII15" s="103"/>
      <c r="LIJ15" s="103"/>
      <c r="LIK15" s="103"/>
      <c r="LIL15" s="103"/>
      <c r="LIM15" s="103"/>
      <c r="LIN15" s="103"/>
      <c r="LIO15" s="103"/>
      <c r="LIP15" s="103"/>
      <c r="LIQ15" s="103"/>
      <c r="LIR15" s="103"/>
      <c r="LIS15" s="103"/>
      <c r="LIT15" s="103"/>
      <c r="LIU15" s="103"/>
      <c r="LIV15" s="103"/>
      <c r="LIW15" s="103"/>
      <c r="LIX15" s="103"/>
      <c r="LIY15" s="103"/>
      <c r="LIZ15" s="103"/>
      <c r="LJA15" s="103"/>
      <c r="LJB15" s="103"/>
      <c r="LJC15" s="103"/>
      <c r="LJD15" s="103"/>
      <c r="LJE15" s="103"/>
      <c r="LJF15" s="103"/>
      <c r="LJG15" s="103"/>
      <c r="LJH15" s="103"/>
      <c r="LJI15" s="103"/>
      <c r="LJJ15" s="103"/>
      <c r="LJK15" s="103"/>
      <c r="LJL15" s="103"/>
      <c r="LJM15" s="103"/>
      <c r="LJN15" s="103"/>
      <c r="LJO15" s="103"/>
      <c r="LJP15" s="103"/>
      <c r="LJQ15" s="103"/>
      <c r="LJR15" s="103"/>
      <c r="LJS15" s="103"/>
      <c r="LJT15" s="103"/>
      <c r="LJU15" s="103"/>
      <c r="LJV15" s="103"/>
      <c r="LJW15" s="103"/>
      <c r="LJX15" s="103"/>
      <c r="LJY15" s="103"/>
      <c r="LJZ15" s="103"/>
      <c r="LKA15" s="103"/>
      <c r="LKB15" s="103"/>
      <c r="LKC15" s="103"/>
      <c r="LKD15" s="103"/>
      <c r="LKK15" s="103"/>
      <c r="LKL15" s="103"/>
      <c r="LKM15" s="103"/>
      <c r="LKN15" s="103"/>
      <c r="LKO15" s="103"/>
      <c r="LKP15" s="103"/>
      <c r="LKQ15" s="103"/>
      <c r="LKR15" s="103"/>
      <c r="LKS15" s="103"/>
      <c r="LKT15" s="103"/>
      <c r="LKU15" s="103"/>
      <c r="LKV15" s="103"/>
      <c r="LKW15" s="103"/>
      <c r="LKX15" s="103"/>
      <c r="LKY15" s="103"/>
      <c r="LKZ15" s="103"/>
      <c r="LLA15" s="103"/>
      <c r="LLB15" s="103"/>
      <c r="LLC15" s="103"/>
      <c r="LLD15" s="103"/>
      <c r="LLE15" s="103"/>
      <c r="LLF15" s="103"/>
      <c r="LLG15" s="103"/>
      <c r="LLH15" s="103"/>
      <c r="LLI15" s="103"/>
      <c r="LLJ15" s="103"/>
      <c r="LLK15" s="103"/>
      <c r="LLL15" s="103"/>
      <c r="LLM15" s="103"/>
      <c r="LLN15" s="103"/>
      <c r="LLO15" s="103"/>
      <c r="LLP15" s="103"/>
      <c r="LLQ15" s="103"/>
      <c r="LLR15" s="103"/>
      <c r="LLS15" s="103"/>
      <c r="LLT15" s="103"/>
      <c r="LLU15" s="103"/>
      <c r="LLV15" s="103"/>
      <c r="LLW15" s="103"/>
      <c r="LLX15" s="103"/>
      <c r="LLY15" s="103"/>
      <c r="LLZ15" s="103"/>
      <c r="LMA15" s="103"/>
      <c r="LMB15" s="103"/>
      <c r="LMC15" s="103"/>
      <c r="LMD15" s="103"/>
      <c r="LME15" s="103"/>
      <c r="LMF15" s="103"/>
      <c r="LMG15" s="103"/>
      <c r="LMH15" s="103"/>
      <c r="LMI15" s="103"/>
      <c r="LMJ15" s="103"/>
      <c r="LMK15" s="103"/>
      <c r="LML15" s="103"/>
      <c r="LMM15" s="103"/>
      <c r="LMN15" s="103"/>
      <c r="LMO15" s="103"/>
      <c r="LMP15" s="103"/>
      <c r="LMQ15" s="103"/>
      <c r="LMR15" s="103"/>
      <c r="LMS15" s="103"/>
      <c r="LMT15" s="103"/>
      <c r="LMU15" s="103"/>
      <c r="LMV15" s="103"/>
      <c r="LMW15" s="103"/>
      <c r="LMX15" s="103"/>
      <c r="LMY15" s="103"/>
      <c r="LMZ15" s="103"/>
      <c r="LNA15" s="103"/>
      <c r="LNB15" s="103"/>
      <c r="LNC15" s="103"/>
      <c r="LND15" s="103"/>
      <c r="LNE15" s="103"/>
      <c r="LNF15" s="103"/>
      <c r="LNG15" s="103"/>
      <c r="LNH15" s="103"/>
      <c r="LNI15" s="103"/>
      <c r="LNJ15" s="103"/>
      <c r="LNK15" s="103"/>
      <c r="LNL15" s="103"/>
      <c r="LNM15" s="103"/>
      <c r="LNN15" s="103"/>
      <c r="LNO15" s="103"/>
      <c r="LNP15" s="103"/>
      <c r="LNQ15" s="103"/>
      <c r="LNR15" s="103"/>
      <c r="LNS15" s="103"/>
      <c r="LNT15" s="103"/>
      <c r="LNU15" s="103"/>
      <c r="LNV15" s="103"/>
      <c r="LNW15" s="103"/>
      <c r="LNX15" s="103"/>
      <c r="LNY15" s="103"/>
      <c r="LNZ15" s="103"/>
      <c r="LOA15" s="103"/>
      <c r="LOB15" s="103"/>
      <c r="LOC15" s="103"/>
      <c r="LOD15" s="103"/>
      <c r="LOE15" s="103"/>
      <c r="LOF15" s="103"/>
      <c r="LOG15" s="103"/>
      <c r="LOH15" s="103"/>
      <c r="LOI15" s="103"/>
      <c r="LOJ15" s="103"/>
      <c r="LOK15" s="103"/>
      <c r="LOL15" s="103"/>
      <c r="LOM15" s="103"/>
      <c r="LON15" s="103"/>
      <c r="LOO15" s="103"/>
      <c r="LOP15" s="103"/>
      <c r="LOQ15" s="103"/>
      <c r="LOR15" s="103"/>
      <c r="LOS15" s="103"/>
      <c r="LOT15" s="103"/>
      <c r="LOU15" s="103"/>
      <c r="LOV15" s="103"/>
      <c r="LOW15" s="103"/>
      <c r="LOX15" s="103"/>
      <c r="LOY15" s="103"/>
      <c r="LOZ15" s="103"/>
      <c r="LPA15" s="103"/>
      <c r="LPB15" s="103"/>
      <c r="LPC15" s="103"/>
      <c r="LPD15" s="103"/>
      <c r="LPE15" s="103"/>
      <c r="LPF15" s="103"/>
      <c r="LPG15" s="103"/>
      <c r="LPH15" s="103"/>
      <c r="LPI15" s="103"/>
      <c r="LPJ15" s="103"/>
      <c r="LPK15" s="103"/>
      <c r="LPL15" s="103"/>
      <c r="LPM15" s="103"/>
      <c r="LPN15" s="103"/>
      <c r="LPO15" s="103"/>
      <c r="LPP15" s="103"/>
      <c r="LPQ15" s="103"/>
      <c r="LPR15" s="103"/>
      <c r="LPS15" s="103"/>
      <c r="LPT15" s="103"/>
      <c r="LPU15" s="103"/>
      <c r="LPV15" s="103"/>
      <c r="LPW15" s="103"/>
      <c r="LPX15" s="103"/>
      <c r="LPY15" s="103"/>
      <c r="LPZ15" s="103"/>
      <c r="LQA15" s="103"/>
      <c r="LQB15" s="103"/>
      <c r="LQC15" s="103"/>
      <c r="LQD15" s="103"/>
      <c r="LQE15" s="103"/>
      <c r="LQF15" s="103"/>
      <c r="LQG15" s="103"/>
      <c r="LQH15" s="103"/>
      <c r="LQI15" s="103"/>
      <c r="LQJ15" s="103"/>
      <c r="LQK15" s="103"/>
      <c r="LQL15" s="103"/>
      <c r="LQM15" s="103"/>
      <c r="LQN15" s="103"/>
      <c r="LQO15" s="103"/>
      <c r="LQP15" s="103"/>
      <c r="LQQ15" s="103"/>
      <c r="LQR15" s="103"/>
      <c r="LQS15" s="103"/>
      <c r="LQT15" s="103"/>
      <c r="LQU15" s="103"/>
      <c r="LQV15" s="103"/>
      <c r="LQW15" s="103"/>
      <c r="LQX15" s="103"/>
      <c r="LQY15" s="103"/>
      <c r="LQZ15" s="103"/>
      <c r="LRA15" s="103"/>
      <c r="LRB15" s="103"/>
      <c r="LRC15" s="103"/>
      <c r="LRD15" s="103"/>
      <c r="LRE15" s="103"/>
      <c r="LRF15" s="103"/>
      <c r="LRG15" s="103"/>
      <c r="LRH15" s="103"/>
      <c r="LRI15" s="103"/>
      <c r="LRJ15" s="103"/>
      <c r="LRK15" s="103"/>
      <c r="LRL15" s="103"/>
      <c r="LRM15" s="103"/>
      <c r="LRN15" s="103"/>
      <c r="LRO15" s="103"/>
      <c r="LRP15" s="103"/>
      <c r="LRQ15" s="103"/>
      <c r="LRR15" s="103"/>
      <c r="LRS15" s="103"/>
      <c r="LRT15" s="103"/>
      <c r="LRU15" s="103"/>
      <c r="LRV15" s="103"/>
      <c r="LRW15" s="103"/>
      <c r="LRX15" s="103"/>
      <c r="LRY15" s="103"/>
      <c r="LRZ15" s="103"/>
      <c r="LSA15" s="103"/>
      <c r="LSB15" s="103"/>
      <c r="LSC15" s="103"/>
      <c r="LSD15" s="103"/>
      <c r="LSE15" s="103"/>
      <c r="LSF15" s="103"/>
      <c r="LSG15" s="103"/>
      <c r="LSH15" s="103"/>
      <c r="LSI15" s="103"/>
      <c r="LSJ15" s="103"/>
      <c r="LSK15" s="103"/>
      <c r="LSL15" s="103"/>
      <c r="LSM15" s="103"/>
      <c r="LSN15" s="103"/>
      <c r="LSO15" s="103"/>
      <c r="LSP15" s="103"/>
      <c r="LSQ15" s="103"/>
      <c r="LSR15" s="103"/>
      <c r="LSS15" s="103"/>
      <c r="LST15" s="103"/>
      <c r="LSU15" s="103"/>
      <c r="LSV15" s="103"/>
      <c r="LSW15" s="103"/>
      <c r="LSX15" s="103"/>
      <c r="LSY15" s="103"/>
      <c r="LSZ15" s="103"/>
      <c r="LTA15" s="103"/>
      <c r="LTB15" s="103"/>
      <c r="LTC15" s="103"/>
      <c r="LTD15" s="103"/>
      <c r="LTE15" s="103"/>
      <c r="LTF15" s="103"/>
      <c r="LTG15" s="103"/>
      <c r="LTH15" s="103"/>
      <c r="LTI15" s="103"/>
      <c r="LTJ15" s="103"/>
      <c r="LTK15" s="103"/>
      <c r="LTL15" s="103"/>
      <c r="LTM15" s="103"/>
      <c r="LTN15" s="103"/>
      <c r="LTO15" s="103"/>
      <c r="LTP15" s="103"/>
      <c r="LTQ15" s="103"/>
      <c r="LTR15" s="103"/>
      <c r="LTS15" s="103"/>
      <c r="LTT15" s="103"/>
      <c r="LTU15" s="103"/>
      <c r="LTV15" s="103"/>
      <c r="LTW15" s="103"/>
      <c r="LTX15" s="103"/>
      <c r="LTY15" s="103"/>
      <c r="LTZ15" s="103"/>
      <c r="LUG15" s="103"/>
      <c r="LUH15" s="103"/>
      <c r="LUI15" s="103"/>
      <c r="LUJ15" s="103"/>
      <c r="LUK15" s="103"/>
      <c r="LUL15" s="103"/>
      <c r="LUM15" s="103"/>
      <c r="LUN15" s="103"/>
      <c r="LUO15" s="103"/>
      <c r="LUP15" s="103"/>
      <c r="LUQ15" s="103"/>
      <c r="LUR15" s="103"/>
      <c r="LUS15" s="103"/>
      <c r="LUT15" s="103"/>
      <c r="LUU15" s="103"/>
      <c r="LUV15" s="103"/>
      <c r="LUW15" s="103"/>
      <c r="LUX15" s="103"/>
      <c r="LUY15" s="103"/>
      <c r="LUZ15" s="103"/>
      <c r="LVA15" s="103"/>
      <c r="LVB15" s="103"/>
      <c r="LVC15" s="103"/>
      <c r="LVD15" s="103"/>
      <c r="LVE15" s="103"/>
      <c r="LVF15" s="103"/>
      <c r="LVG15" s="103"/>
      <c r="LVH15" s="103"/>
      <c r="LVI15" s="103"/>
      <c r="LVJ15" s="103"/>
      <c r="LVK15" s="103"/>
      <c r="LVL15" s="103"/>
      <c r="LVM15" s="103"/>
      <c r="LVN15" s="103"/>
      <c r="LVO15" s="103"/>
      <c r="LVP15" s="103"/>
      <c r="LVQ15" s="103"/>
      <c r="LVR15" s="103"/>
      <c r="LVS15" s="103"/>
      <c r="LVT15" s="103"/>
      <c r="LVU15" s="103"/>
      <c r="LVV15" s="103"/>
      <c r="LVW15" s="103"/>
      <c r="LVX15" s="103"/>
      <c r="LVY15" s="103"/>
      <c r="LVZ15" s="103"/>
      <c r="LWA15" s="103"/>
      <c r="LWB15" s="103"/>
      <c r="LWC15" s="103"/>
      <c r="LWD15" s="103"/>
      <c r="LWE15" s="103"/>
      <c r="LWF15" s="103"/>
      <c r="LWG15" s="103"/>
      <c r="LWH15" s="103"/>
      <c r="LWI15" s="103"/>
      <c r="LWJ15" s="103"/>
      <c r="LWK15" s="103"/>
      <c r="LWL15" s="103"/>
      <c r="LWM15" s="103"/>
      <c r="LWN15" s="103"/>
      <c r="LWO15" s="103"/>
      <c r="LWP15" s="103"/>
      <c r="LWQ15" s="103"/>
      <c r="LWR15" s="103"/>
      <c r="LWS15" s="103"/>
      <c r="LWT15" s="103"/>
      <c r="LWU15" s="103"/>
      <c r="LWV15" s="103"/>
      <c r="LWW15" s="103"/>
      <c r="LWX15" s="103"/>
      <c r="LWY15" s="103"/>
      <c r="LWZ15" s="103"/>
      <c r="LXA15" s="103"/>
      <c r="LXB15" s="103"/>
      <c r="LXC15" s="103"/>
      <c r="LXD15" s="103"/>
      <c r="LXE15" s="103"/>
      <c r="LXF15" s="103"/>
      <c r="LXG15" s="103"/>
      <c r="LXH15" s="103"/>
      <c r="LXI15" s="103"/>
      <c r="LXJ15" s="103"/>
      <c r="LXK15" s="103"/>
      <c r="LXL15" s="103"/>
      <c r="LXM15" s="103"/>
      <c r="LXN15" s="103"/>
      <c r="LXO15" s="103"/>
      <c r="LXP15" s="103"/>
      <c r="LXQ15" s="103"/>
      <c r="LXR15" s="103"/>
      <c r="LXS15" s="103"/>
      <c r="LXT15" s="103"/>
      <c r="LXU15" s="103"/>
      <c r="LXV15" s="103"/>
      <c r="LXW15" s="103"/>
      <c r="LXX15" s="103"/>
      <c r="LXY15" s="103"/>
      <c r="LXZ15" s="103"/>
      <c r="LYA15" s="103"/>
      <c r="LYB15" s="103"/>
      <c r="LYC15" s="103"/>
      <c r="LYD15" s="103"/>
      <c r="LYE15" s="103"/>
      <c r="LYF15" s="103"/>
      <c r="LYG15" s="103"/>
      <c r="LYH15" s="103"/>
      <c r="LYI15" s="103"/>
      <c r="LYJ15" s="103"/>
      <c r="LYK15" s="103"/>
      <c r="LYL15" s="103"/>
      <c r="LYM15" s="103"/>
      <c r="LYN15" s="103"/>
      <c r="LYO15" s="103"/>
      <c r="LYP15" s="103"/>
      <c r="LYQ15" s="103"/>
      <c r="LYR15" s="103"/>
      <c r="LYS15" s="103"/>
      <c r="LYT15" s="103"/>
      <c r="LYU15" s="103"/>
      <c r="LYV15" s="103"/>
      <c r="LYW15" s="103"/>
      <c r="LYX15" s="103"/>
      <c r="LYY15" s="103"/>
      <c r="LYZ15" s="103"/>
      <c r="LZA15" s="103"/>
      <c r="LZB15" s="103"/>
      <c r="LZC15" s="103"/>
      <c r="LZD15" s="103"/>
      <c r="LZE15" s="103"/>
      <c r="LZF15" s="103"/>
      <c r="LZG15" s="103"/>
      <c r="LZH15" s="103"/>
      <c r="LZI15" s="103"/>
      <c r="LZJ15" s="103"/>
      <c r="LZK15" s="103"/>
      <c r="LZL15" s="103"/>
      <c r="LZM15" s="103"/>
      <c r="LZN15" s="103"/>
      <c r="LZO15" s="103"/>
      <c r="LZP15" s="103"/>
      <c r="LZQ15" s="103"/>
      <c r="LZR15" s="103"/>
      <c r="LZS15" s="103"/>
      <c r="LZT15" s="103"/>
      <c r="LZU15" s="103"/>
      <c r="LZV15" s="103"/>
      <c r="LZW15" s="103"/>
      <c r="LZX15" s="103"/>
      <c r="LZY15" s="103"/>
      <c r="LZZ15" s="103"/>
      <c r="MAA15" s="103"/>
      <c r="MAB15" s="103"/>
      <c r="MAC15" s="103"/>
      <c r="MAD15" s="103"/>
      <c r="MAE15" s="103"/>
      <c r="MAF15" s="103"/>
      <c r="MAG15" s="103"/>
      <c r="MAH15" s="103"/>
      <c r="MAI15" s="103"/>
      <c r="MAJ15" s="103"/>
      <c r="MAK15" s="103"/>
      <c r="MAL15" s="103"/>
      <c r="MAM15" s="103"/>
      <c r="MAN15" s="103"/>
      <c r="MAO15" s="103"/>
      <c r="MAP15" s="103"/>
      <c r="MAQ15" s="103"/>
      <c r="MAR15" s="103"/>
      <c r="MAS15" s="103"/>
      <c r="MAT15" s="103"/>
      <c r="MAU15" s="103"/>
      <c r="MAV15" s="103"/>
      <c r="MAW15" s="103"/>
      <c r="MAX15" s="103"/>
      <c r="MAY15" s="103"/>
      <c r="MAZ15" s="103"/>
      <c r="MBA15" s="103"/>
      <c r="MBB15" s="103"/>
      <c r="MBC15" s="103"/>
      <c r="MBD15" s="103"/>
      <c r="MBE15" s="103"/>
      <c r="MBF15" s="103"/>
      <c r="MBG15" s="103"/>
      <c r="MBH15" s="103"/>
      <c r="MBI15" s="103"/>
      <c r="MBJ15" s="103"/>
      <c r="MBK15" s="103"/>
      <c r="MBL15" s="103"/>
      <c r="MBM15" s="103"/>
      <c r="MBN15" s="103"/>
      <c r="MBO15" s="103"/>
      <c r="MBP15" s="103"/>
      <c r="MBQ15" s="103"/>
      <c r="MBR15" s="103"/>
      <c r="MBS15" s="103"/>
      <c r="MBT15" s="103"/>
      <c r="MBU15" s="103"/>
      <c r="MBV15" s="103"/>
      <c r="MBW15" s="103"/>
      <c r="MBX15" s="103"/>
      <c r="MBY15" s="103"/>
      <c r="MBZ15" s="103"/>
      <c r="MCA15" s="103"/>
      <c r="MCB15" s="103"/>
      <c r="MCC15" s="103"/>
      <c r="MCD15" s="103"/>
      <c r="MCE15" s="103"/>
      <c r="MCF15" s="103"/>
      <c r="MCG15" s="103"/>
      <c r="MCH15" s="103"/>
      <c r="MCI15" s="103"/>
      <c r="MCJ15" s="103"/>
      <c r="MCK15" s="103"/>
      <c r="MCL15" s="103"/>
      <c r="MCM15" s="103"/>
      <c r="MCN15" s="103"/>
      <c r="MCO15" s="103"/>
      <c r="MCP15" s="103"/>
      <c r="MCQ15" s="103"/>
      <c r="MCR15" s="103"/>
      <c r="MCS15" s="103"/>
      <c r="MCT15" s="103"/>
      <c r="MCU15" s="103"/>
      <c r="MCV15" s="103"/>
      <c r="MCW15" s="103"/>
      <c r="MCX15" s="103"/>
      <c r="MCY15" s="103"/>
      <c r="MCZ15" s="103"/>
      <c r="MDA15" s="103"/>
      <c r="MDB15" s="103"/>
      <c r="MDC15" s="103"/>
      <c r="MDD15" s="103"/>
      <c r="MDE15" s="103"/>
      <c r="MDF15" s="103"/>
      <c r="MDG15" s="103"/>
      <c r="MDH15" s="103"/>
      <c r="MDI15" s="103"/>
      <c r="MDJ15" s="103"/>
      <c r="MDK15" s="103"/>
      <c r="MDL15" s="103"/>
      <c r="MDM15" s="103"/>
      <c r="MDN15" s="103"/>
      <c r="MDO15" s="103"/>
      <c r="MDP15" s="103"/>
      <c r="MDQ15" s="103"/>
      <c r="MDR15" s="103"/>
      <c r="MDS15" s="103"/>
      <c r="MDT15" s="103"/>
      <c r="MDU15" s="103"/>
      <c r="MDV15" s="103"/>
      <c r="MEC15" s="103"/>
      <c r="MED15" s="103"/>
      <c r="MEE15" s="103"/>
      <c r="MEF15" s="103"/>
      <c r="MEG15" s="103"/>
      <c r="MEH15" s="103"/>
      <c r="MEI15" s="103"/>
      <c r="MEJ15" s="103"/>
      <c r="MEK15" s="103"/>
      <c r="MEL15" s="103"/>
      <c r="MEM15" s="103"/>
      <c r="MEN15" s="103"/>
      <c r="MEO15" s="103"/>
      <c r="MEP15" s="103"/>
      <c r="MEQ15" s="103"/>
      <c r="MER15" s="103"/>
      <c r="MES15" s="103"/>
      <c r="MET15" s="103"/>
      <c r="MEU15" s="103"/>
      <c r="MEV15" s="103"/>
      <c r="MEW15" s="103"/>
      <c r="MEX15" s="103"/>
      <c r="MEY15" s="103"/>
      <c r="MEZ15" s="103"/>
      <c r="MFA15" s="103"/>
      <c r="MFB15" s="103"/>
      <c r="MFC15" s="103"/>
      <c r="MFD15" s="103"/>
      <c r="MFE15" s="103"/>
      <c r="MFF15" s="103"/>
      <c r="MFG15" s="103"/>
      <c r="MFH15" s="103"/>
      <c r="MFI15" s="103"/>
      <c r="MFJ15" s="103"/>
      <c r="MFK15" s="103"/>
      <c r="MFL15" s="103"/>
      <c r="MFM15" s="103"/>
      <c r="MFN15" s="103"/>
      <c r="MFO15" s="103"/>
      <c r="MFP15" s="103"/>
      <c r="MFQ15" s="103"/>
      <c r="MFR15" s="103"/>
      <c r="MFS15" s="103"/>
      <c r="MFT15" s="103"/>
      <c r="MFU15" s="103"/>
      <c r="MFV15" s="103"/>
      <c r="MFW15" s="103"/>
      <c r="MFX15" s="103"/>
      <c r="MFY15" s="103"/>
      <c r="MFZ15" s="103"/>
      <c r="MGA15" s="103"/>
      <c r="MGB15" s="103"/>
      <c r="MGC15" s="103"/>
      <c r="MGD15" s="103"/>
      <c r="MGE15" s="103"/>
      <c r="MGF15" s="103"/>
      <c r="MGG15" s="103"/>
      <c r="MGH15" s="103"/>
      <c r="MGI15" s="103"/>
      <c r="MGJ15" s="103"/>
      <c r="MGK15" s="103"/>
      <c r="MGL15" s="103"/>
      <c r="MGM15" s="103"/>
      <c r="MGN15" s="103"/>
      <c r="MGO15" s="103"/>
      <c r="MGP15" s="103"/>
      <c r="MGQ15" s="103"/>
      <c r="MGR15" s="103"/>
      <c r="MGS15" s="103"/>
      <c r="MGT15" s="103"/>
      <c r="MGU15" s="103"/>
      <c r="MGV15" s="103"/>
      <c r="MGW15" s="103"/>
      <c r="MGX15" s="103"/>
      <c r="MGY15" s="103"/>
      <c r="MGZ15" s="103"/>
      <c r="MHA15" s="103"/>
      <c r="MHB15" s="103"/>
      <c r="MHC15" s="103"/>
      <c r="MHD15" s="103"/>
      <c r="MHE15" s="103"/>
      <c r="MHF15" s="103"/>
      <c r="MHG15" s="103"/>
      <c r="MHH15" s="103"/>
      <c r="MHI15" s="103"/>
      <c r="MHJ15" s="103"/>
      <c r="MHK15" s="103"/>
      <c r="MHL15" s="103"/>
      <c r="MHM15" s="103"/>
      <c r="MHN15" s="103"/>
      <c r="MHO15" s="103"/>
      <c r="MHP15" s="103"/>
      <c r="MHQ15" s="103"/>
      <c r="MHR15" s="103"/>
      <c r="MHS15" s="103"/>
      <c r="MHT15" s="103"/>
      <c r="MHU15" s="103"/>
      <c r="MHV15" s="103"/>
      <c r="MHW15" s="103"/>
      <c r="MHX15" s="103"/>
      <c r="MHY15" s="103"/>
      <c r="MHZ15" s="103"/>
      <c r="MIA15" s="103"/>
      <c r="MIB15" s="103"/>
      <c r="MIC15" s="103"/>
      <c r="MID15" s="103"/>
      <c r="MIE15" s="103"/>
      <c r="MIF15" s="103"/>
      <c r="MIG15" s="103"/>
      <c r="MIH15" s="103"/>
      <c r="MII15" s="103"/>
      <c r="MIJ15" s="103"/>
      <c r="MIK15" s="103"/>
      <c r="MIL15" s="103"/>
      <c r="MIM15" s="103"/>
      <c r="MIN15" s="103"/>
      <c r="MIO15" s="103"/>
      <c r="MIP15" s="103"/>
      <c r="MIQ15" s="103"/>
      <c r="MIR15" s="103"/>
      <c r="MIS15" s="103"/>
      <c r="MIT15" s="103"/>
      <c r="MIU15" s="103"/>
      <c r="MIV15" s="103"/>
      <c r="MIW15" s="103"/>
      <c r="MIX15" s="103"/>
      <c r="MIY15" s="103"/>
      <c r="MIZ15" s="103"/>
      <c r="MJA15" s="103"/>
      <c r="MJB15" s="103"/>
      <c r="MJC15" s="103"/>
      <c r="MJD15" s="103"/>
      <c r="MJE15" s="103"/>
      <c r="MJF15" s="103"/>
      <c r="MJG15" s="103"/>
      <c r="MJH15" s="103"/>
      <c r="MJI15" s="103"/>
      <c r="MJJ15" s="103"/>
      <c r="MJK15" s="103"/>
      <c r="MJL15" s="103"/>
      <c r="MJM15" s="103"/>
      <c r="MJN15" s="103"/>
      <c r="MJO15" s="103"/>
      <c r="MJP15" s="103"/>
      <c r="MJQ15" s="103"/>
      <c r="MJR15" s="103"/>
      <c r="MJS15" s="103"/>
      <c r="MJT15" s="103"/>
      <c r="MJU15" s="103"/>
      <c r="MJV15" s="103"/>
      <c r="MJW15" s="103"/>
      <c r="MJX15" s="103"/>
      <c r="MJY15" s="103"/>
      <c r="MJZ15" s="103"/>
      <c r="MKA15" s="103"/>
      <c r="MKB15" s="103"/>
      <c r="MKC15" s="103"/>
      <c r="MKD15" s="103"/>
      <c r="MKE15" s="103"/>
      <c r="MKF15" s="103"/>
      <c r="MKG15" s="103"/>
      <c r="MKH15" s="103"/>
      <c r="MKI15" s="103"/>
      <c r="MKJ15" s="103"/>
      <c r="MKK15" s="103"/>
      <c r="MKL15" s="103"/>
      <c r="MKM15" s="103"/>
      <c r="MKN15" s="103"/>
      <c r="MKO15" s="103"/>
      <c r="MKP15" s="103"/>
      <c r="MKQ15" s="103"/>
      <c r="MKR15" s="103"/>
      <c r="MKS15" s="103"/>
      <c r="MKT15" s="103"/>
      <c r="MKU15" s="103"/>
      <c r="MKV15" s="103"/>
      <c r="MKW15" s="103"/>
      <c r="MKX15" s="103"/>
      <c r="MKY15" s="103"/>
      <c r="MKZ15" s="103"/>
      <c r="MLA15" s="103"/>
      <c r="MLB15" s="103"/>
      <c r="MLC15" s="103"/>
      <c r="MLD15" s="103"/>
      <c r="MLE15" s="103"/>
      <c r="MLF15" s="103"/>
      <c r="MLG15" s="103"/>
      <c r="MLH15" s="103"/>
      <c r="MLI15" s="103"/>
      <c r="MLJ15" s="103"/>
      <c r="MLK15" s="103"/>
      <c r="MLL15" s="103"/>
      <c r="MLM15" s="103"/>
      <c r="MLN15" s="103"/>
      <c r="MLO15" s="103"/>
      <c r="MLP15" s="103"/>
      <c r="MLQ15" s="103"/>
      <c r="MLR15" s="103"/>
      <c r="MLS15" s="103"/>
      <c r="MLT15" s="103"/>
      <c r="MLU15" s="103"/>
      <c r="MLV15" s="103"/>
      <c r="MLW15" s="103"/>
      <c r="MLX15" s="103"/>
      <c r="MLY15" s="103"/>
      <c r="MLZ15" s="103"/>
      <c r="MMA15" s="103"/>
      <c r="MMB15" s="103"/>
      <c r="MMC15" s="103"/>
      <c r="MMD15" s="103"/>
      <c r="MME15" s="103"/>
      <c r="MMF15" s="103"/>
      <c r="MMG15" s="103"/>
      <c r="MMH15" s="103"/>
      <c r="MMI15" s="103"/>
      <c r="MMJ15" s="103"/>
      <c r="MMK15" s="103"/>
      <c r="MML15" s="103"/>
      <c r="MMM15" s="103"/>
      <c r="MMN15" s="103"/>
      <c r="MMO15" s="103"/>
      <c r="MMP15" s="103"/>
      <c r="MMQ15" s="103"/>
      <c r="MMR15" s="103"/>
      <c r="MMS15" s="103"/>
      <c r="MMT15" s="103"/>
      <c r="MMU15" s="103"/>
      <c r="MMV15" s="103"/>
      <c r="MMW15" s="103"/>
      <c r="MMX15" s="103"/>
      <c r="MMY15" s="103"/>
      <c r="MMZ15" s="103"/>
      <c r="MNA15" s="103"/>
      <c r="MNB15" s="103"/>
      <c r="MNC15" s="103"/>
      <c r="MND15" s="103"/>
      <c r="MNE15" s="103"/>
      <c r="MNF15" s="103"/>
      <c r="MNG15" s="103"/>
      <c r="MNH15" s="103"/>
      <c r="MNI15" s="103"/>
      <c r="MNJ15" s="103"/>
      <c r="MNK15" s="103"/>
      <c r="MNL15" s="103"/>
      <c r="MNM15" s="103"/>
      <c r="MNN15" s="103"/>
      <c r="MNO15" s="103"/>
      <c r="MNP15" s="103"/>
      <c r="MNQ15" s="103"/>
      <c r="MNR15" s="103"/>
      <c r="MNY15" s="103"/>
      <c r="MNZ15" s="103"/>
      <c r="MOA15" s="103"/>
      <c r="MOB15" s="103"/>
      <c r="MOC15" s="103"/>
      <c r="MOD15" s="103"/>
      <c r="MOE15" s="103"/>
      <c r="MOF15" s="103"/>
      <c r="MOG15" s="103"/>
      <c r="MOH15" s="103"/>
      <c r="MOI15" s="103"/>
      <c r="MOJ15" s="103"/>
      <c r="MOK15" s="103"/>
      <c r="MOL15" s="103"/>
      <c r="MOM15" s="103"/>
      <c r="MON15" s="103"/>
      <c r="MOO15" s="103"/>
      <c r="MOP15" s="103"/>
      <c r="MOQ15" s="103"/>
      <c r="MOR15" s="103"/>
      <c r="MOS15" s="103"/>
      <c r="MOT15" s="103"/>
      <c r="MOU15" s="103"/>
      <c r="MOV15" s="103"/>
      <c r="MOW15" s="103"/>
      <c r="MOX15" s="103"/>
      <c r="MOY15" s="103"/>
      <c r="MOZ15" s="103"/>
      <c r="MPA15" s="103"/>
      <c r="MPB15" s="103"/>
      <c r="MPC15" s="103"/>
      <c r="MPD15" s="103"/>
      <c r="MPE15" s="103"/>
      <c r="MPF15" s="103"/>
      <c r="MPG15" s="103"/>
      <c r="MPH15" s="103"/>
      <c r="MPI15" s="103"/>
      <c r="MPJ15" s="103"/>
      <c r="MPK15" s="103"/>
      <c r="MPL15" s="103"/>
      <c r="MPM15" s="103"/>
      <c r="MPN15" s="103"/>
      <c r="MPO15" s="103"/>
      <c r="MPP15" s="103"/>
      <c r="MPQ15" s="103"/>
      <c r="MPR15" s="103"/>
      <c r="MPS15" s="103"/>
      <c r="MPT15" s="103"/>
      <c r="MPU15" s="103"/>
      <c r="MPV15" s="103"/>
      <c r="MPW15" s="103"/>
      <c r="MPX15" s="103"/>
      <c r="MPY15" s="103"/>
      <c r="MPZ15" s="103"/>
      <c r="MQA15" s="103"/>
      <c r="MQB15" s="103"/>
      <c r="MQC15" s="103"/>
      <c r="MQD15" s="103"/>
      <c r="MQE15" s="103"/>
      <c r="MQF15" s="103"/>
      <c r="MQG15" s="103"/>
      <c r="MQH15" s="103"/>
      <c r="MQI15" s="103"/>
      <c r="MQJ15" s="103"/>
      <c r="MQK15" s="103"/>
      <c r="MQL15" s="103"/>
      <c r="MQM15" s="103"/>
      <c r="MQN15" s="103"/>
      <c r="MQO15" s="103"/>
      <c r="MQP15" s="103"/>
      <c r="MQQ15" s="103"/>
      <c r="MQR15" s="103"/>
      <c r="MQS15" s="103"/>
      <c r="MQT15" s="103"/>
      <c r="MQU15" s="103"/>
      <c r="MQV15" s="103"/>
      <c r="MQW15" s="103"/>
      <c r="MQX15" s="103"/>
      <c r="MQY15" s="103"/>
      <c r="MQZ15" s="103"/>
      <c r="MRA15" s="103"/>
      <c r="MRB15" s="103"/>
      <c r="MRC15" s="103"/>
      <c r="MRD15" s="103"/>
      <c r="MRE15" s="103"/>
      <c r="MRF15" s="103"/>
      <c r="MRG15" s="103"/>
      <c r="MRH15" s="103"/>
      <c r="MRI15" s="103"/>
      <c r="MRJ15" s="103"/>
      <c r="MRK15" s="103"/>
      <c r="MRL15" s="103"/>
      <c r="MRM15" s="103"/>
      <c r="MRN15" s="103"/>
      <c r="MRO15" s="103"/>
      <c r="MRP15" s="103"/>
      <c r="MRQ15" s="103"/>
      <c r="MRR15" s="103"/>
      <c r="MRS15" s="103"/>
      <c r="MRT15" s="103"/>
      <c r="MRU15" s="103"/>
      <c r="MRV15" s="103"/>
      <c r="MRW15" s="103"/>
      <c r="MRX15" s="103"/>
      <c r="MRY15" s="103"/>
      <c r="MRZ15" s="103"/>
      <c r="MSA15" s="103"/>
      <c r="MSB15" s="103"/>
      <c r="MSC15" s="103"/>
      <c r="MSD15" s="103"/>
      <c r="MSE15" s="103"/>
      <c r="MSF15" s="103"/>
      <c r="MSG15" s="103"/>
      <c r="MSH15" s="103"/>
      <c r="MSI15" s="103"/>
      <c r="MSJ15" s="103"/>
      <c r="MSK15" s="103"/>
      <c r="MSL15" s="103"/>
      <c r="MSM15" s="103"/>
      <c r="MSN15" s="103"/>
      <c r="MSO15" s="103"/>
      <c r="MSP15" s="103"/>
      <c r="MSQ15" s="103"/>
      <c r="MSR15" s="103"/>
      <c r="MSS15" s="103"/>
      <c r="MST15" s="103"/>
      <c r="MSU15" s="103"/>
      <c r="MSV15" s="103"/>
      <c r="MSW15" s="103"/>
      <c r="MSX15" s="103"/>
      <c r="MSY15" s="103"/>
      <c r="MSZ15" s="103"/>
      <c r="MTA15" s="103"/>
      <c r="MTB15" s="103"/>
      <c r="MTC15" s="103"/>
      <c r="MTD15" s="103"/>
      <c r="MTE15" s="103"/>
      <c r="MTF15" s="103"/>
      <c r="MTG15" s="103"/>
      <c r="MTH15" s="103"/>
      <c r="MTI15" s="103"/>
      <c r="MTJ15" s="103"/>
      <c r="MTK15" s="103"/>
      <c r="MTL15" s="103"/>
      <c r="MTM15" s="103"/>
      <c r="MTN15" s="103"/>
      <c r="MTO15" s="103"/>
      <c r="MTP15" s="103"/>
      <c r="MTQ15" s="103"/>
      <c r="MTR15" s="103"/>
      <c r="MTS15" s="103"/>
      <c r="MTT15" s="103"/>
      <c r="MTU15" s="103"/>
      <c r="MTV15" s="103"/>
      <c r="MTW15" s="103"/>
      <c r="MTX15" s="103"/>
      <c r="MTY15" s="103"/>
      <c r="MTZ15" s="103"/>
      <c r="MUA15" s="103"/>
      <c r="MUB15" s="103"/>
      <c r="MUC15" s="103"/>
      <c r="MUD15" s="103"/>
      <c r="MUE15" s="103"/>
      <c r="MUF15" s="103"/>
      <c r="MUG15" s="103"/>
      <c r="MUH15" s="103"/>
      <c r="MUI15" s="103"/>
      <c r="MUJ15" s="103"/>
      <c r="MUK15" s="103"/>
      <c r="MUL15" s="103"/>
      <c r="MUM15" s="103"/>
      <c r="MUN15" s="103"/>
      <c r="MUO15" s="103"/>
      <c r="MUP15" s="103"/>
      <c r="MUQ15" s="103"/>
      <c r="MUR15" s="103"/>
      <c r="MUS15" s="103"/>
      <c r="MUT15" s="103"/>
      <c r="MUU15" s="103"/>
      <c r="MUV15" s="103"/>
      <c r="MUW15" s="103"/>
      <c r="MUX15" s="103"/>
      <c r="MUY15" s="103"/>
      <c r="MUZ15" s="103"/>
      <c r="MVA15" s="103"/>
      <c r="MVB15" s="103"/>
      <c r="MVC15" s="103"/>
      <c r="MVD15" s="103"/>
      <c r="MVE15" s="103"/>
      <c r="MVF15" s="103"/>
      <c r="MVG15" s="103"/>
      <c r="MVH15" s="103"/>
      <c r="MVI15" s="103"/>
      <c r="MVJ15" s="103"/>
      <c r="MVK15" s="103"/>
      <c r="MVL15" s="103"/>
      <c r="MVM15" s="103"/>
      <c r="MVN15" s="103"/>
      <c r="MVO15" s="103"/>
      <c r="MVP15" s="103"/>
      <c r="MVQ15" s="103"/>
      <c r="MVR15" s="103"/>
      <c r="MVS15" s="103"/>
      <c r="MVT15" s="103"/>
      <c r="MVU15" s="103"/>
      <c r="MVV15" s="103"/>
      <c r="MVW15" s="103"/>
      <c r="MVX15" s="103"/>
      <c r="MVY15" s="103"/>
      <c r="MVZ15" s="103"/>
      <c r="MWA15" s="103"/>
      <c r="MWB15" s="103"/>
      <c r="MWC15" s="103"/>
      <c r="MWD15" s="103"/>
      <c r="MWE15" s="103"/>
      <c r="MWF15" s="103"/>
      <c r="MWG15" s="103"/>
      <c r="MWH15" s="103"/>
      <c r="MWI15" s="103"/>
      <c r="MWJ15" s="103"/>
      <c r="MWK15" s="103"/>
      <c r="MWL15" s="103"/>
      <c r="MWM15" s="103"/>
      <c r="MWN15" s="103"/>
      <c r="MWO15" s="103"/>
      <c r="MWP15" s="103"/>
      <c r="MWQ15" s="103"/>
      <c r="MWR15" s="103"/>
      <c r="MWS15" s="103"/>
      <c r="MWT15" s="103"/>
      <c r="MWU15" s="103"/>
      <c r="MWV15" s="103"/>
      <c r="MWW15" s="103"/>
      <c r="MWX15" s="103"/>
      <c r="MWY15" s="103"/>
      <c r="MWZ15" s="103"/>
      <c r="MXA15" s="103"/>
      <c r="MXB15" s="103"/>
      <c r="MXC15" s="103"/>
      <c r="MXD15" s="103"/>
      <c r="MXE15" s="103"/>
      <c r="MXF15" s="103"/>
      <c r="MXG15" s="103"/>
      <c r="MXH15" s="103"/>
      <c r="MXI15" s="103"/>
      <c r="MXJ15" s="103"/>
      <c r="MXK15" s="103"/>
      <c r="MXL15" s="103"/>
      <c r="MXM15" s="103"/>
      <c r="MXN15" s="103"/>
      <c r="MXU15" s="103"/>
      <c r="MXV15" s="103"/>
      <c r="MXW15" s="103"/>
      <c r="MXX15" s="103"/>
      <c r="MXY15" s="103"/>
      <c r="MXZ15" s="103"/>
      <c r="MYA15" s="103"/>
      <c r="MYB15" s="103"/>
      <c r="MYC15" s="103"/>
      <c r="MYD15" s="103"/>
      <c r="MYE15" s="103"/>
      <c r="MYF15" s="103"/>
      <c r="MYG15" s="103"/>
      <c r="MYH15" s="103"/>
      <c r="MYI15" s="103"/>
      <c r="MYJ15" s="103"/>
      <c r="MYK15" s="103"/>
      <c r="MYL15" s="103"/>
      <c r="MYM15" s="103"/>
      <c r="MYN15" s="103"/>
      <c r="MYO15" s="103"/>
      <c r="MYP15" s="103"/>
      <c r="MYQ15" s="103"/>
      <c r="MYR15" s="103"/>
      <c r="MYS15" s="103"/>
      <c r="MYT15" s="103"/>
      <c r="MYU15" s="103"/>
      <c r="MYV15" s="103"/>
      <c r="MYW15" s="103"/>
      <c r="MYX15" s="103"/>
      <c r="MYY15" s="103"/>
      <c r="MYZ15" s="103"/>
      <c r="MZA15" s="103"/>
      <c r="MZB15" s="103"/>
      <c r="MZC15" s="103"/>
      <c r="MZD15" s="103"/>
      <c r="MZE15" s="103"/>
      <c r="MZF15" s="103"/>
      <c r="MZG15" s="103"/>
      <c r="MZH15" s="103"/>
      <c r="MZI15" s="103"/>
      <c r="MZJ15" s="103"/>
      <c r="MZK15" s="103"/>
      <c r="MZL15" s="103"/>
      <c r="MZM15" s="103"/>
      <c r="MZN15" s="103"/>
      <c r="MZO15" s="103"/>
      <c r="MZP15" s="103"/>
      <c r="MZQ15" s="103"/>
      <c r="MZR15" s="103"/>
      <c r="MZS15" s="103"/>
      <c r="MZT15" s="103"/>
      <c r="MZU15" s="103"/>
      <c r="MZV15" s="103"/>
      <c r="MZW15" s="103"/>
      <c r="MZX15" s="103"/>
      <c r="MZY15" s="103"/>
      <c r="MZZ15" s="103"/>
      <c r="NAA15" s="103"/>
      <c r="NAB15" s="103"/>
      <c r="NAC15" s="103"/>
      <c r="NAD15" s="103"/>
      <c r="NAE15" s="103"/>
      <c r="NAF15" s="103"/>
      <c r="NAG15" s="103"/>
      <c r="NAH15" s="103"/>
      <c r="NAI15" s="103"/>
      <c r="NAJ15" s="103"/>
      <c r="NAK15" s="103"/>
      <c r="NAL15" s="103"/>
      <c r="NAM15" s="103"/>
      <c r="NAN15" s="103"/>
      <c r="NAO15" s="103"/>
      <c r="NAP15" s="103"/>
      <c r="NAQ15" s="103"/>
      <c r="NAR15" s="103"/>
      <c r="NAS15" s="103"/>
      <c r="NAT15" s="103"/>
      <c r="NAU15" s="103"/>
      <c r="NAV15" s="103"/>
      <c r="NAW15" s="103"/>
      <c r="NAX15" s="103"/>
      <c r="NAY15" s="103"/>
      <c r="NAZ15" s="103"/>
      <c r="NBA15" s="103"/>
      <c r="NBB15" s="103"/>
      <c r="NBC15" s="103"/>
      <c r="NBD15" s="103"/>
      <c r="NBE15" s="103"/>
      <c r="NBF15" s="103"/>
      <c r="NBG15" s="103"/>
      <c r="NBH15" s="103"/>
      <c r="NBI15" s="103"/>
      <c r="NBJ15" s="103"/>
      <c r="NBK15" s="103"/>
      <c r="NBL15" s="103"/>
      <c r="NBM15" s="103"/>
      <c r="NBN15" s="103"/>
      <c r="NBO15" s="103"/>
      <c r="NBP15" s="103"/>
      <c r="NBQ15" s="103"/>
      <c r="NBR15" s="103"/>
      <c r="NBS15" s="103"/>
      <c r="NBT15" s="103"/>
      <c r="NBU15" s="103"/>
      <c r="NBV15" s="103"/>
      <c r="NBW15" s="103"/>
      <c r="NBX15" s="103"/>
      <c r="NBY15" s="103"/>
      <c r="NBZ15" s="103"/>
      <c r="NCA15" s="103"/>
      <c r="NCB15" s="103"/>
      <c r="NCC15" s="103"/>
      <c r="NCD15" s="103"/>
      <c r="NCE15" s="103"/>
      <c r="NCF15" s="103"/>
      <c r="NCG15" s="103"/>
      <c r="NCH15" s="103"/>
      <c r="NCI15" s="103"/>
      <c r="NCJ15" s="103"/>
      <c r="NCK15" s="103"/>
      <c r="NCL15" s="103"/>
      <c r="NCM15" s="103"/>
      <c r="NCN15" s="103"/>
      <c r="NCO15" s="103"/>
      <c r="NCP15" s="103"/>
      <c r="NCQ15" s="103"/>
      <c r="NCR15" s="103"/>
      <c r="NCS15" s="103"/>
      <c r="NCT15" s="103"/>
      <c r="NCU15" s="103"/>
      <c r="NCV15" s="103"/>
      <c r="NCW15" s="103"/>
      <c r="NCX15" s="103"/>
      <c r="NCY15" s="103"/>
      <c r="NCZ15" s="103"/>
      <c r="NDA15" s="103"/>
      <c r="NDB15" s="103"/>
      <c r="NDC15" s="103"/>
      <c r="NDD15" s="103"/>
      <c r="NDE15" s="103"/>
      <c r="NDF15" s="103"/>
      <c r="NDG15" s="103"/>
      <c r="NDH15" s="103"/>
      <c r="NDI15" s="103"/>
      <c r="NDJ15" s="103"/>
      <c r="NDK15" s="103"/>
      <c r="NDL15" s="103"/>
      <c r="NDM15" s="103"/>
      <c r="NDN15" s="103"/>
      <c r="NDO15" s="103"/>
      <c r="NDP15" s="103"/>
      <c r="NDQ15" s="103"/>
      <c r="NDR15" s="103"/>
      <c r="NDS15" s="103"/>
      <c r="NDT15" s="103"/>
      <c r="NDU15" s="103"/>
      <c r="NDV15" s="103"/>
      <c r="NDW15" s="103"/>
      <c r="NDX15" s="103"/>
      <c r="NDY15" s="103"/>
      <c r="NDZ15" s="103"/>
      <c r="NEA15" s="103"/>
      <c r="NEB15" s="103"/>
      <c r="NEC15" s="103"/>
      <c r="NED15" s="103"/>
      <c r="NEE15" s="103"/>
      <c r="NEF15" s="103"/>
      <c r="NEG15" s="103"/>
      <c r="NEH15" s="103"/>
      <c r="NEI15" s="103"/>
      <c r="NEJ15" s="103"/>
      <c r="NEK15" s="103"/>
      <c r="NEL15" s="103"/>
      <c r="NEM15" s="103"/>
      <c r="NEN15" s="103"/>
      <c r="NEO15" s="103"/>
      <c r="NEP15" s="103"/>
      <c r="NEQ15" s="103"/>
      <c r="NER15" s="103"/>
      <c r="NES15" s="103"/>
      <c r="NET15" s="103"/>
      <c r="NEU15" s="103"/>
      <c r="NEV15" s="103"/>
      <c r="NEW15" s="103"/>
      <c r="NEX15" s="103"/>
      <c r="NEY15" s="103"/>
      <c r="NEZ15" s="103"/>
      <c r="NFA15" s="103"/>
      <c r="NFB15" s="103"/>
      <c r="NFC15" s="103"/>
      <c r="NFD15" s="103"/>
      <c r="NFE15" s="103"/>
      <c r="NFF15" s="103"/>
      <c r="NFG15" s="103"/>
      <c r="NFH15" s="103"/>
      <c r="NFI15" s="103"/>
      <c r="NFJ15" s="103"/>
      <c r="NFK15" s="103"/>
      <c r="NFL15" s="103"/>
      <c r="NFM15" s="103"/>
      <c r="NFN15" s="103"/>
      <c r="NFO15" s="103"/>
      <c r="NFP15" s="103"/>
      <c r="NFQ15" s="103"/>
      <c r="NFR15" s="103"/>
      <c r="NFS15" s="103"/>
      <c r="NFT15" s="103"/>
      <c r="NFU15" s="103"/>
      <c r="NFV15" s="103"/>
      <c r="NFW15" s="103"/>
      <c r="NFX15" s="103"/>
      <c r="NFY15" s="103"/>
      <c r="NFZ15" s="103"/>
      <c r="NGA15" s="103"/>
      <c r="NGB15" s="103"/>
      <c r="NGC15" s="103"/>
      <c r="NGD15" s="103"/>
      <c r="NGE15" s="103"/>
      <c r="NGF15" s="103"/>
      <c r="NGG15" s="103"/>
      <c r="NGH15" s="103"/>
      <c r="NGI15" s="103"/>
      <c r="NGJ15" s="103"/>
      <c r="NGK15" s="103"/>
      <c r="NGL15" s="103"/>
      <c r="NGM15" s="103"/>
      <c r="NGN15" s="103"/>
      <c r="NGO15" s="103"/>
      <c r="NGP15" s="103"/>
      <c r="NGQ15" s="103"/>
      <c r="NGR15" s="103"/>
      <c r="NGS15" s="103"/>
      <c r="NGT15" s="103"/>
      <c r="NGU15" s="103"/>
      <c r="NGV15" s="103"/>
      <c r="NGW15" s="103"/>
      <c r="NGX15" s="103"/>
      <c r="NGY15" s="103"/>
      <c r="NGZ15" s="103"/>
      <c r="NHA15" s="103"/>
      <c r="NHB15" s="103"/>
      <c r="NHC15" s="103"/>
      <c r="NHD15" s="103"/>
      <c r="NHE15" s="103"/>
      <c r="NHF15" s="103"/>
      <c r="NHG15" s="103"/>
      <c r="NHH15" s="103"/>
      <c r="NHI15" s="103"/>
      <c r="NHJ15" s="103"/>
      <c r="NHQ15" s="103"/>
      <c r="NHR15" s="103"/>
      <c r="NHS15" s="103"/>
      <c r="NHT15" s="103"/>
      <c r="NHU15" s="103"/>
      <c r="NHV15" s="103"/>
      <c r="NHW15" s="103"/>
      <c r="NHX15" s="103"/>
      <c r="NHY15" s="103"/>
      <c r="NHZ15" s="103"/>
      <c r="NIA15" s="103"/>
      <c r="NIB15" s="103"/>
      <c r="NIC15" s="103"/>
      <c r="NID15" s="103"/>
      <c r="NIE15" s="103"/>
      <c r="NIF15" s="103"/>
      <c r="NIG15" s="103"/>
      <c r="NIH15" s="103"/>
      <c r="NII15" s="103"/>
      <c r="NIJ15" s="103"/>
      <c r="NIK15" s="103"/>
      <c r="NIL15" s="103"/>
      <c r="NIM15" s="103"/>
      <c r="NIN15" s="103"/>
      <c r="NIO15" s="103"/>
      <c r="NIP15" s="103"/>
      <c r="NIQ15" s="103"/>
      <c r="NIR15" s="103"/>
      <c r="NIS15" s="103"/>
      <c r="NIT15" s="103"/>
      <c r="NIU15" s="103"/>
      <c r="NIV15" s="103"/>
      <c r="NIW15" s="103"/>
      <c r="NIX15" s="103"/>
      <c r="NIY15" s="103"/>
      <c r="NIZ15" s="103"/>
      <c r="NJA15" s="103"/>
      <c r="NJB15" s="103"/>
      <c r="NJC15" s="103"/>
      <c r="NJD15" s="103"/>
      <c r="NJE15" s="103"/>
      <c r="NJF15" s="103"/>
      <c r="NJG15" s="103"/>
      <c r="NJH15" s="103"/>
      <c r="NJI15" s="103"/>
      <c r="NJJ15" s="103"/>
      <c r="NJK15" s="103"/>
      <c r="NJL15" s="103"/>
      <c r="NJM15" s="103"/>
      <c r="NJN15" s="103"/>
      <c r="NJO15" s="103"/>
      <c r="NJP15" s="103"/>
      <c r="NJQ15" s="103"/>
      <c r="NJR15" s="103"/>
      <c r="NJS15" s="103"/>
      <c r="NJT15" s="103"/>
      <c r="NJU15" s="103"/>
      <c r="NJV15" s="103"/>
      <c r="NJW15" s="103"/>
      <c r="NJX15" s="103"/>
      <c r="NJY15" s="103"/>
      <c r="NJZ15" s="103"/>
      <c r="NKA15" s="103"/>
      <c r="NKB15" s="103"/>
      <c r="NKC15" s="103"/>
      <c r="NKD15" s="103"/>
      <c r="NKE15" s="103"/>
      <c r="NKF15" s="103"/>
      <c r="NKG15" s="103"/>
      <c r="NKH15" s="103"/>
      <c r="NKI15" s="103"/>
      <c r="NKJ15" s="103"/>
      <c r="NKK15" s="103"/>
      <c r="NKL15" s="103"/>
      <c r="NKM15" s="103"/>
      <c r="NKN15" s="103"/>
      <c r="NKO15" s="103"/>
      <c r="NKP15" s="103"/>
      <c r="NKQ15" s="103"/>
      <c r="NKR15" s="103"/>
      <c r="NKS15" s="103"/>
      <c r="NKT15" s="103"/>
      <c r="NKU15" s="103"/>
      <c r="NKV15" s="103"/>
      <c r="NKW15" s="103"/>
      <c r="NKX15" s="103"/>
      <c r="NKY15" s="103"/>
      <c r="NKZ15" s="103"/>
      <c r="NLA15" s="103"/>
      <c r="NLB15" s="103"/>
      <c r="NLC15" s="103"/>
      <c r="NLD15" s="103"/>
      <c r="NLE15" s="103"/>
      <c r="NLF15" s="103"/>
      <c r="NLG15" s="103"/>
      <c r="NLH15" s="103"/>
      <c r="NLI15" s="103"/>
      <c r="NLJ15" s="103"/>
      <c r="NLK15" s="103"/>
      <c r="NLL15" s="103"/>
      <c r="NLM15" s="103"/>
      <c r="NLN15" s="103"/>
      <c r="NLO15" s="103"/>
      <c r="NLP15" s="103"/>
      <c r="NLQ15" s="103"/>
      <c r="NLR15" s="103"/>
      <c r="NLS15" s="103"/>
      <c r="NLT15" s="103"/>
      <c r="NLU15" s="103"/>
      <c r="NLV15" s="103"/>
      <c r="NLW15" s="103"/>
      <c r="NLX15" s="103"/>
      <c r="NLY15" s="103"/>
      <c r="NLZ15" s="103"/>
      <c r="NMA15" s="103"/>
      <c r="NMB15" s="103"/>
      <c r="NMC15" s="103"/>
      <c r="NMD15" s="103"/>
      <c r="NME15" s="103"/>
      <c r="NMF15" s="103"/>
      <c r="NMG15" s="103"/>
      <c r="NMH15" s="103"/>
      <c r="NMI15" s="103"/>
      <c r="NMJ15" s="103"/>
      <c r="NMK15" s="103"/>
      <c r="NML15" s="103"/>
      <c r="NMM15" s="103"/>
      <c r="NMN15" s="103"/>
      <c r="NMO15" s="103"/>
      <c r="NMP15" s="103"/>
      <c r="NMQ15" s="103"/>
      <c r="NMR15" s="103"/>
      <c r="NMS15" s="103"/>
      <c r="NMT15" s="103"/>
      <c r="NMU15" s="103"/>
      <c r="NMV15" s="103"/>
      <c r="NMW15" s="103"/>
      <c r="NMX15" s="103"/>
      <c r="NMY15" s="103"/>
      <c r="NMZ15" s="103"/>
      <c r="NNA15" s="103"/>
      <c r="NNB15" s="103"/>
      <c r="NNC15" s="103"/>
      <c r="NND15" s="103"/>
      <c r="NNE15" s="103"/>
      <c r="NNF15" s="103"/>
      <c r="NNG15" s="103"/>
      <c r="NNH15" s="103"/>
      <c r="NNI15" s="103"/>
      <c r="NNJ15" s="103"/>
      <c r="NNK15" s="103"/>
      <c r="NNL15" s="103"/>
      <c r="NNM15" s="103"/>
      <c r="NNN15" s="103"/>
      <c r="NNO15" s="103"/>
      <c r="NNP15" s="103"/>
      <c r="NNQ15" s="103"/>
      <c r="NNR15" s="103"/>
      <c r="NNS15" s="103"/>
      <c r="NNT15" s="103"/>
      <c r="NNU15" s="103"/>
      <c r="NNV15" s="103"/>
      <c r="NNW15" s="103"/>
      <c r="NNX15" s="103"/>
      <c r="NNY15" s="103"/>
      <c r="NNZ15" s="103"/>
      <c r="NOA15" s="103"/>
      <c r="NOB15" s="103"/>
      <c r="NOC15" s="103"/>
      <c r="NOD15" s="103"/>
      <c r="NOE15" s="103"/>
      <c r="NOF15" s="103"/>
      <c r="NOG15" s="103"/>
      <c r="NOH15" s="103"/>
      <c r="NOI15" s="103"/>
      <c r="NOJ15" s="103"/>
      <c r="NOK15" s="103"/>
      <c r="NOL15" s="103"/>
      <c r="NOM15" s="103"/>
      <c r="NON15" s="103"/>
      <c r="NOO15" s="103"/>
      <c r="NOP15" s="103"/>
      <c r="NOQ15" s="103"/>
      <c r="NOR15" s="103"/>
      <c r="NOS15" s="103"/>
      <c r="NOT15" s="103"/>
      <c r="NOU15" s="103"/>
      <c r="NOV15" s="103"/>
      <c r="NOW15" s="103"/>
      <c r="NOX15" s="103"/>
      <c r="NOY15" s="103"/>
      <c r="NOZ15" s="103"/>
      <c r="NPA15" s="103"/>
      <c r="NPB15" s="103"/>
      <c r="NPC15" s="103"/>
      <c r="NPD15" s="103"/>
      <c r="NPE15" s="103"/>
      <c r="NPF15" s="103"/>
      <c r="NPG15" s="103"/>
      <c r="NPH15" s="103"/>
      <c r="NPI15" s="103"/>
      <c r="NPJ15" s="103"/>
      <c r="NPK15" s="103"/>
      <c r="NPL15" s="103"/>
      <c r="NPM15" s="103"/>
      <c r="NPN15" s="103"/>
      <c r="NPO15" s="103"/>
      <c r="NPP15" s="103"/>
      <c r="NPQ15" s="103"/>
      <c r="NPR15" s="103"/>
      <c r="NPS15" s="103"/>
      <c r="NPT15" s="103"/>
      <c r="NPU15" s="103"/>
      <c r="NPV15" s="103"/>
      <c r="NPW15" s="103"/>
      <c r="NPX15" s="103"/>
      <c r="NPY15" s="103"/>
      <c r="NPZ15" s="103"/>
      <c r="NQA15" s="103"/>
      <c r="NQB15" s="103"/>
      <c r="NQC15" s="103"/>
      <c r="NQD15" s="103"/>
      <c r="NQE15" s="103"/>
      <c r="NQF15" s="103"/>
      <c r="NQG15" s="103"/>
      <c r="NQH15" s="103"/>
      <c r="NQI15" s="103"/>
      <c r="NQJ15" s="103"/>
      <c r="NQK15" s="103"/>
      <c r="NQL15" s="103"/>
      <c r="NQM15" s="103"/>
      <c r="NQN15" s="103"/>
      <c r="NQO15" s="103"/>
      <c r="NQP15" s="103"/>
      <c r="NQQ15" s="103"/>
      <c r="NQR15" s="103"/>
      <c r="NQS15" s="103"/>
      <c r="NQT15" s="103"/>
      <c r="NQU15" s="103"/>
      <c r="NQV15" s="103"/>
      <c r="NQW15" s="103"/>
      <c r="NQX15" s="103"/>
      <c r="NQY15" s="103"/>
      <c r="NQZ15" s="103"/>
      <c r="NRA15" s="103"/>
      <c r="NRB15" s="103"/>
      <c r="NRC15" s="103"/>
      <c r="NRD15" s="103"/>
      <c r="NRE15" s="103"/>
      <c r="NRF15" s="103"/>
      <c r="NRM15" s="103"/>
      <c r="NRN15" s="103"/>
      <c r="NRO15" s="103"/>
      <c r="NRP15" s="103"/>
      <c r="NRQ15" s="103"/>
      <c r="NRR15" s="103"/>
      <c r="NRS15" s="103"/>
      <c r="NRT15" s="103"/>
      <c r="NRU15" s="103"/>
      <c r="NRV15" s="103"/>
      <c r="NRW15" s="103"/>
      <c r="NRX15" s="103"/>
      <c r="NRY15" s="103"/>
      <c r="NRZ15" s="103"/>
      <c r="NSA15" s="103"/>
      <c r="NSB15" s="103"/>
      <c r="NSC15" s="103"/>
      <c r="NSD15" s="103"/>
      <c r="NSE15" s="103"/>
      <c r="NSF15" s="103"/>
      <c r="NSG15" s="103"/>
      <c r="NSH15" s="103"/>
      <c r="NSI15" s="103"/>
      <c r="NSJ15" s="103"/>
      <c r="NSK15" s="103"/>
      <c r="NSL15" s="103"/>
      <c r="NSM15" s="103"/>
      <c r="NSN15" s="103"/>
      <c r="NSO15" s="103"/>
      <c r="NSP15" s="103"/>
      <c r="NSQ15" s="103"/>
      <c r="NSR15" s="103"/>
      <c r="NSS15" s="103"/>
      <c r="NST15" s="103"/>
      <c r="NSU15" s="103"/>
      <c r="NSV15" s="103"/>
      <c r="NSW15" s="103"/>
      <c r="NSX15" s="103"/>
      <c r="NSY15" s="103"/>
      <c r="NSZ15" s="103"/>
      <c r="NTA15" s="103"/>
      <c r="NTB15" s="103"/>
      <c r="NTC15" s="103"/>
      <c r="NTD15" s="103"/>
      <c r="NTE15" s="103"/>
      <c r="NTF15" s="103"/>
      <c r="NTG15" s="103"/>
      <c r="NTH15" s="103"/>
      <c r="NTI15" s="103"/>
      <c r="NTJ15" s="103"/>
      <c r="NTK15" s="103"/>
      <c r="NTL15" s="103"/>
      <c r="NTM15" s="103"/>
      <c r="NTN15" s="103"/>
      <c r="NTO15" s="103"/>
      <c r="NTP15" s="103"/>
      <c r="NTQ15" s="103"/>
      <c r="NTR15" s="103"/>
      <c r="NTS15" s="103"/>
      <c r="NTT15" s="103"/>
      <c r="NTU15" s="103"/>
      <c r="NTV15" s="103"/>
      <c r="NTW15" s="103"/>
      <c r="NTX15" s="103"/>
      <c r="NTY15" s="103"/>
      <c r="NTZ15" s="103"/>
      <c r="NUA15" s="103"/>
      <c r="NUB15" s="103"/>
      <c r="NUC15" s="103"/>
      <c r="NUD15" s="103"/>
      <c r="NUE15" s="103"/>
      <c r="NUF15" s="103"/>
      <c r="NUG15" s="103"/>
      <c r="NUH15" s="103"/>
      <c r="NUI15" s="103"/>
      <c r="NUJ15" s="103"/>
      <c r="NUK15" s="103"/>
      <c r="NUL15" s="103"/>
      <c r="NUM15" s="103"/>
      <c r="NUN15" s="103"/>
      <c r="NUO15" s="103"/>
      <c r="NUP15" s="103"/>
      <c r="NUQ15" s="103"/>
      <c r="NUR15" s="103"/>
      <c r="NUS15" s="103"/>
      <c r="NUT15" s="103"/>
      <c r="NUU15" s="103"/>
      <c r="NUV15" s="103"/>
      <c r="NUW15" s="103"/>
      <c r="NUX15" s="103"/>
      <c r="NUY15" s="103"/>
      <c r="NUZ15" s="103"/>
      <c r="NVA15" s="103"/>
      <c r="NVB15" s="103"/>
      <c r="NVC15" s="103"/>
      <c r="NVD15" s="103"/>
      <c r="NVE15" s="103"/>
      <c r="NVF15" s="103"/>
      <c r="NVG15" s="103"/>
      <c r="NVH15" s="103"/>
      <c r="NVI15" s="103"/>
      <c r="NVJ15" s="103"/>
      <c r="NVK15" s="103"/>
      <c r="NVL15" s="103"/>
      <c r="NVM15" s="103"/>
      <c r="NVN15" s="103"/>
      <c r="NVO15" s="103"/>
      <c r="NVP15" s="103"/>
      <c r="NVQ15" s="103"/>
      <c r="NVR15" s="103"/>
      <c r="NVS15" s="103"/>
      <c r="NVT15" s="103"/>
      <c r="NVU15" s="103"/>
      <c r="NVV15" s="103"/>
      <c r="NVW15" s="103"/>
      <c r="NVX15" s="103"/>
      <c r="NVY15" s="103"/>
      <c r="NVZ15" s="103"/>
      <c r="NWA15" s="103"/>
      <c r="NWB15" s="103"/>
      <c r="NWC15" s="103"/>
      <c r="NWD15" s="103"/>
      <c r="NWE15" s="103"/>
      <c r="NWF15" s="103"/>
      <c r="NWG15" s="103"/>
      <c r="NWH15" s="103"/>
      <c r="NWI15" s="103"/>
      <c r="NWJ15" s="103"/>
      <c r="NWK15" s="103"/>
      <c r="NWL15" s="103"/>
      <c r="NWM15" s="103"/>
      <c r="NWN15" s="103"/>
      <c r="NWO15" s="103"/>
      <c r="NWP15" s="103"/>
      <c r="NWQ15" s="103"/>
      <c r="NWR15" s="103"/>
      <c r="NWS15" s="103"/>
      <c r="NWT15" s="103"/>
      <c r="NWU15" s="103"/>
      <c r="NWV15" s="103"/>
      <c r="NWW15" s="103"/>
      <c r="NWX15" s="103"/>
      <c r="NWY15" s="103"/>
      <c r="NWZ15" s="103"/>
      <c r="NXA15" s="103"/>
      <c r="NXB15" s="103"/>
      <c r="NXC15" s="103"/>
      <c r="NXD15" s="103"/>
      <c r="NXE15" s="103"/>
      <c r="NXF15" s="103"/>
      <c r="NXG15" s="103"/>
      <c r="NXH15" s="103"/>
      <c r="NXI15" s="103"/>
      <c r="NXJ15" s="103"/>
      <c r="NXK15" s="103"/>
      <c r="NXL15" s="103"/>
      <c r="NXM15" s="103"/>
      <c r="NXN15" s="103"/>
      <c r="NXO15" s="103"/>
      <c r="NXP15" s="103"/>
      <c r="NXQ15" s="103"/>
      <c r="NXR15" s="103"/>
      <c r="NXS15" s="103"/>
      <c r="NXT15" s="103"/>
      <c r="NXU15" s="103"/>
      <c r="NXV15" s="103"/>
      <c r="NXW15" s="103"/>
      <c r="NXX15" s="103"/>
      <c r="NXY15" s="103"/>
      <c r="NXZ15" s="103"/>
      <c r="NYA15" s="103"/>
      <c r="NYB15" s="103"/>
      <c r="NYC15" s="103"/>
      <c r="NYD15" s="103"/>
      <c r="NYE15" s="103"/>
      <c r="NYF15" s="103"/>
      <c r="NYG15" s="103"/>
      <c r="NYH15" s="103"/>
      <c r="NYI15" s="103"/>
      <c r="NYJ15" s="103"/>
      <c r="NYK15" s="103"/>
      <c r="NYL15" s="103"/>
      <c r="NYM15" s="103"/>
      <c r="NYN15" s="103"/>
      <c r="NYO15" s="103"/>
      <c r="NYP15" s="103"/>
      <c r="NYQ15" s="103"/>
      <c r="NYR15" s="103"/>
      <c r="NYS15" s="103"/>
      <c r="NYT15" s="103"/>
      <c r="NYU15" s="103"/>
      <c r="NYV15" s="103"/>
      <c r="NYW15" s="103"/>
      <c r="NYX15" s="103"/>
      <c r="NYY15" s="103"/>
      <c r="NYZ15" s="103"/>
      <c r="NZA15" s="103"/>
      <c r="NZB15" s="103"/>
      <c r="NZC15" s="103"/>
      <c r="NZD15" s="103"/>
      <c r="NZE15" s="103"/>
      <c r="NZF15" s="103"/>
      <c r="NZG15" s="103"/>
      <c r="NZH15" s="103"/>
      <c r="NZI15" s="103"/>
      <c r="NZJ15" s="103"/>
      <c r="NZK15" s="103"/>
      <c r="NZL15" s="103"/>
      <c r="NZM15" s="103"/>
      <c r="NZN15" s="103"/>
      <c r="NZO15" s="103"/>
      <c r="NZP15" s="103"/>
      <c r="NZQ15" s="103"/>
      <c r="NZR15" s="103"/>
      <c r="NZS15" s="103"/>
      <c r="NZT15" s="103"/>
      <c r="NZU15" s="103"/>
      <c r="NZV15" s="103"/>
      <c r="NZW15" s="103"/>
      <c r="NZX15" s="103"/>
      <c r="NZY15" s="103"/>
      <c r="NZZ15" s="103"/>
      <c r="OAA15" s="103"/>
      <c r="OAB15" s="103"/>
      <c r="OAC15" s="103"/>
      <c r="OAD15" s="103"/>
      <c r="OAE15" s="103"/>
      <c r="OAF15" s="103"/>
      <c r="OAG15" s="103"/>
      <c r="OAH15" s="103"/>
      <c r="OAI15" s="103"/>
      <c r="OAJ15" s="103"/>
      <c r="OAK15" s="103"/>
      <c r="OAL15" s="103"/>
      <c r="OAM15" s="103"/>
      <c r="OAN15" s="103"/>
      <c r="OAO15" s="103"/>
      <c r="OAP15" s="103"/>
      <c r="OAQ15" s="103"/>
      <c r="OAR15" s="103"/>
      <c r="OAS15" s="103"/>
      <c r="OAT15" s="103"/>
      <c r="OAU15" s="103"/>
      <c r="OAV15" s="103"/>
      <c r="OAW15" s="103"/>
      <c r="OAX15" s="103"/>
      <c r="OAY15" s="103"/>
      <c r="OAZ15" s="103"/>
      <c r="OBA15" s="103"/>
      <c r="OBB15" s="103"/>
      <c r="OBI15" s="103"/>
      <c r="OBJ15" s="103"/>
      <c r="OBK15" s="103"/>
      <c r="OBL15" s="103"/>
      <c r="OBM15" s="103"/>
      <c r="OBN15" s="103"/>
      <c r="OBO15" s="103"/>
      <c r="OBP15" s="103"/>
      <c r="OBQ15" s="103"/>
      <c r="OBR15" s="103"/>
      <c r="OBS15" s="103"/>
      <c r="OBT15" s="103"/>
      <c r="OBU15" s="103"/>
      <c r="OBV15" s="103"/>
      <c r="OBW15" s="103"/>
      <c r="OBX15" s="103"/>
      <c r="OBY15" s="103"/>
      <c r="OBZ15" s="103"/>
      <c r="OCA15" s="103"/>
      <c r="OCB15" s="103"/>
      <c r="OCC15" s="103"/>
      <c r="OCD15" s="103"/>
      <c r="OCE15" s="103"/>
      <c r="OCF15" s="103"/>
      <c r="OCG15" s="103"/>
      <c r="OCH15" s="103"/>
      <c r="OCI15" s="103"/>
      <c r="OCJ15" s="103"/>
      <c r="OCK15" s="103"/>
      <c r="OCL15" s="103"/>
      <c r="OCM15" s="103"/>
      <c r="OCN15" s="103"/>
      <c r="OCO15" s="103"/>
      <c r="OCP15" s="103"/>
      <c r="OCQ15" s="103"/>
      <c r="OCR15" s="103"/>
      <c r="OCS15" s="103"/>
      <c r="OCT15" s="103"/>
      <c r="OCU15" s="103"/>
      <c r="OCV15" s="103"/>
      <c r="OCW15" s="103"/>
      <c r="OCX15" s="103"/>
      <c r="OCY15" s="103"/>
      <c r="OCZ15" s="103"/>
      <c r="ODA15" s="103"/>
      <c r="ODB15" s="103"/>
      <c r="ODC15" s="103"/>
      <c r="ODD15" s="103"/>
      <c r="ODE15" s="103"/>
      <c r="ODF15" s="103"/>
      <c r="ODG15" s="103"/>
      <c r="ODH15" s="103"/>
      <c r="ODI15" s="103"/>
      <c r="ODJ15" s="103"/>
      <c r="ODK15" s="103"/>
      <c r="ODL15" s="103"/>
      <c r="ODM15" s="103"/>
      <c r="ODN15" s="103"/>
      <c r="ODO15" s="103"/>
      <c r="ODP15" s="103"/>
      <c r="ODQ15" s="103"/>
      <c r="ODR15" s="103"/>
      <c r="ODS15" s="103"/>
      <c r="ODT15" s="103"/>
      <c r="ODU15" s="103"/>
      <c r="ODV15" s="103"/>
      <c r="ODW15" s="103"/>
      <c r="ODX15" s="103"/>
      <c r="ODY15" s="103"/>
      <c r="ODZ15" s="103"/>
      <c r="OEA15" s="103"/>
      <c r="OEB15" s="103"/>
      <c r="OEC15" s="103"/>
      <c r="OED15" s="103"/>
      <c r="OEE15" s="103"/>
      <c r="OEF15" s="103"/>
      <c r="OEG15" s="103"/>
      <c r="OEH15" s="103"/>
      <c r="OEI15" s="103"/>
      <c r="OEJ15" s="103"/>
      <c r="OEK15" s="103"/>
      <c r="OEL15" s="103"/>
      <c r="OEM15" s="103"/>
      <c r="OEN15" s="103"/>
      <c r="OEO15" s="103"/>
      <c r="OEP15" s="103"/>
      <c r="OEQ15" s="103"/>
      <c r="OER15" s="103"/>
      <c r="OES15" s="103"/>
      <c r="OET15" s="103"/>
      <c r="OEU15" s="103"/>
      <c r="OEV15" s="103"/>
      <c r="OEW15" s="103"/>
      <c r="OEX15" s="103"/>
      <c r="OEY15" s="103"/>
      <c r="OEZ15" s="103"/>
      <c r="OFA15" s="103"/>
      <c r="OFB15" s="103"/>
      <c r="OFC15" s="103"/>
      <c r="OFD15" s="103"/>
      <c r="OFE15" s="103"/>
      <c r="OFF15" s="103"/>
      <c r="OFG15" s="103"/>
      <c r="OFH15" s="103"/>
      <c r="OFI15" s="103"/>
      <c r="OFJ15" s="103"/>
      <c r="OFK15" s="103"/>
      <c r="OFL15" s="103"/>
      <c r="OFM15" s="103"/>
      <c r="OFN15" s="103"/>
      <c r="OFO15" s="103"/>
      <c r="OFP15" s="103"/>
      <c r="OFQ15" s="103"/>
      <c r="OFR15" s="103"/>
      <c r="OFS15" s="103"/>
      <c r="OFT15" s="103"/>
      <c r="OFU15" s="103"/>
      <c r="OFV15" s="103"/>
      <c r="OFW15" s="103"/>
      <c r="OFX15" s="103"/>
      <c r="OFY15" s="103"/>
      <c r="OFZ15" s="103"/>
      <c r="OGA15" s="103"/>
      <c r="OGB15" s="103"/>
      <c r="OGC15" s="103"/>
      <c r="OGD15" s="103"/>
      <c r="OGE15" s="103"/>
      <c r="OGF15" s="103"/>
      <c r="OGG15" s="103"/>
      <c r="OGH15" s="103"/>
      <c r="OGI15" s="103"/>
      <c r="OGJ15" s="103"/>
      <c r="OGK15" s="103"/>
      <c r="OGL15" s="103"/>
      <c r="OGM15" s="103"/>
      <c r="OGN15" s="103"/>
      <c r="OGO15" s="103"/>
      <c r="OGP15" s="103"/>
      <c r="OGQ15" s="103"/>
      <c r="OGR15" s="103"/>
      <c r="OGS15" s="103"/>
      <c r="OGT15" s="103"/>
      <c r="OGU15" s="103"/>
      <c r="OGV15" s="103"/>
      <c r="OGW15" s="103"/>
      <c r="OGX15" s="103"/>
      <c r="OGY15" s="103"/>
      <c r="OGZ15" s="103"/>
      <c r="OHA15" s="103"/>
      <c r="OHB15" s="103"/>
      <c r="OHC15" s="103"/>
      <c r="OHD15" s="103"/>
      <c r="OHE15" s="103"/>
      <c r="OHF15" s="103"/>
      <c r="OHG15" s="103"/>
      <c r="OHH15" s="103"/>
      <c r="OHI15" s="103"/>
      <c r="OHJ15" s="103"/>
      <c r="OHK15" s="103"/>
      <c r="OHL15" s="103"/>
      <c r="OHM15" s="103"/>
      <c r="OHN15" s="103"/>
      <c r="OHO15" s="103"/>
      <c r="OHP15" s="103"/>
      <c r="OHQ15" s="103"/>
      <c r="OHR15" s="103"/>
      <c r="OHS15" s="103"/>
      <c r="OHT15" s="103"/>
      <c r="OHU15" s="103"/>
      <c r="OHV15" s="103"/>
      <c r="OHW15" s="103"/>
      <c r="OHX15" s="103"/>
      <c r="OHY15" s="103"/>
      <c r="OHZ15" s="103"/>
      <c r="OIA15" s="103"/>
      <c r="OIB15" s="103"/>
      <c r="OIC15" s="103"/>
      <c r="OID15" s="103"/>
      <c r="OIE15" s="103"/>
      <c r="OIF15" s="103"/>
      <c r="OIG15" s="103"/>
      <c r="OIH15" s="103"/>
      <c r="OII15" s="103"/>
      <c r="OIJ15" s="103"/>
      <c r="OIK15" s="103"/>
      <c r="OIL15" s="103"/>
      <c r="OIM15" s="103"/>
      <c r="OIN15" s="103"/>
      <c r="OIO15" s="103"/>
      <c r="OIP15" s="103"/>
      <c r="OIQ15" s="103"/>
      <c r="OIR15" s="103"/>
      <c r="OIS15" s="103"/>
      <c r="OIT15" s="103"/>
      <c r="OIU15" s="103"/>
      <c r="OIV15" s="103"/>
      <c r="OIW15" s="103"/>
      <c r="OIX15" s="103"/>
      <c r="OIY15" s="103"/>
      <c r="OIZ15" s="103"/>
      <c r="OJA15" s="103"/>
      <c r="OJB15" s="103"/>
      <c r="OJC15" s="103"/>
      <c r="OJD15" s="103"/>
      <c r="OJE15" s="103"/>
      <c r="OJF15" s="103"/>
      <c r="OJG15" s="103"/>
      <c r="OJH15" s="103"/>
      <c r="OJI15" s="103"/>
      <c r="OJJ15" s="103"/>
      <c r="OJK15" s="103"/>
      <c r="OJL15" s="103"/>
      <c r="OJM15" s="103"/>
      <c r="OJN15" s="103"/>
      <c r="OJO15" s="103"/>
      <c r="OJP15" s="103"/>
      <c r="OJQ15" s="103"/>
      <c r="OJR15" s="103"/>
      <c r="OJS15" s="103"/>
      <c r="OJT15" s="103"/>
      <c r="OJU15" s="103"/>
      <c r="OJV15" s="103"/>
      <c r="OJW15" s="103"/>
      <c r="OJX15" s="103"/>
      <c r="OJY15" s="103"/>
      <c r="OJZ15" s="103"/>
      <c r="OKA15" s="103"/>
      <c r="OKB15" s="103"/>
      <c r="OKC15" s="103"/>
      <c r="OKD15" s="103"/>
      <c r="OKE15" s="103"/>
      <c r="OKF15" s="103"/>
      <c r="OKG15" s="103"/>
      <c r="OKH15" s="103"/>
      <c r="OKI15" s="103"/>
      <c r="OKJ15" s="103"/>
      <c r="OKK15" s="103"/>
      <c r="OKL15" s="103"/>
      <c r="OKM15" s="103"/>
      <c r="OKN15" s="103"/>
      <c r="OKO15" s="103"/>
      <c r="OKP15" s="103"/>
      <c r="OKQ15" s="103"/>
      <c r="OKR15" s="103"/>
      <c r="OKS15" s="103"/>
      <c r="OKT15" s="103"/>
      <c r="OKU15" s="103"/>
      <c r="OKV15" s="103"/>
      <c r="OKW15" s="103"/>
      <c r="OKX15" s="103"/>
      <c r="OLE15" s="103"/>
      <c r="OLF15" s="103"/>
      <c r="OLG15" s="103"/>
      <c r="OLH15" s="103"/>
      <c r="OLI15" s="103"/>
      <c r="OLJ15" s="103"/>
      <c r="OLK15" s="103"/>
      <c r="OLL15" s="103"/>
      <c r="OLM15" s="103"/>
      <c r="OLN15" s="103"/>
      <c r="OLO15" s="103"/>
      <c r="OLP15" s="103"/>
      <c r="OLQ15" s="103"/>
      <c r="OLR15" s="103"/>
      <c r="OLS15" s="103"/>
      <c r="OLT15" s="103"/>
      <c r="OLU15" s="103"/>
      <c r="OLV15" s="103"/>
      <c r="OLW15" s="103"/>
      <c r="OLX15" s="103"/>
      <c r="OLY15" s="103"/>
      <c r="OLZ15" s="103"/>
      <c r="OMA15" s="103"/>
      <c r="OMB15" s="103"/>
      <c r="OMC15" s="103"/>
      <c r="OMD15" s="103"/>
      <c r="OME15" s="103"/>
      <c r="OMF15" s="103"/>
      <c r="OMG15" s="103"/>
      <c r="OMH15" s="103"/>
      <c r="OMI15" s="103"/>
      <c r="OMJ15" s="103"/>
      <c r="OMK15" s="103"/>
      <c r="OML15" s="103"/>
      <c r="OMM15" s="103"/>
      <c r="OMN15" s="103"/>
      <c r="OMO15" s="103"/>
      <c r="OMP15" s="103"/>
      <c r="OMQ15" s="103"/>
      <c r="OMR15" s="103"/>
      <c r="OMS15" s="103"/>
      <c r="OMT15" s="103"/>
      <c r="OMU15" s="103"/>
      <c r="OMV15" s="103"/>
      <c r="OMW15" s="103"/>
      <c r="OMX15" s="103"/>
      <c r="OMY15" s="103"/>
      <c r="OMZ15" s="103"/>
      <c r="ONA15" s="103"/>
      <c r="ONB15" s="103"/>
      <c r="ONC15" s="103"/>
      <c r="OND15" s="103"/>
      <c r="ONE15" s="103"/>
      <c r="ONF15" s="103"/>
      <c r="ONG15" s="103"/>
      <c r="ONH15" s="103"/>
      <c r="ONI15" s="103"/>
      <c r="ONJ15" s="103"/>
      <c r="ONK15" s="103"/>
      <c r="ONL15" s="103"/>
      <c r="ONM15" s="103"/>
      <c r="ONN15" s="103"/>
      <c r="ONO15" s="103"/>
      <c r="ONP15" s="103"/>
      <c r="ONQ15" s="103"/>
      <c r="ONR15" s="103"/>
      <c r="ONS15" s="103"/>
      <c r="ONT15" s="103"/>
      <c r="ONU15" s="103"/>
      <c r="ONV15" s="103"/>
      <c r="ONW15" s="103"/>
      <c r="ONX15" s="103"/>
      <c r="ONY15" s="103"/>
      <c r="ONZ15" s="103"/>
      <c r="OOA15" s="103"/>
      <c r="OOB15" s="103"/>
      <c r="OOC15" s="103"/>
      <c r="OOD15" s="103"/>
      <c r="OOE15" s="103"/>
      <c r="OOF15" s="103"/>
      <c r="OOG15" s="103"/>
      <c r="OOH15" s="103"/>
      <c r="OOI15" s="103"/>
      <c r="OOJ15" s="103"/>
      <c r="OOK15" s="103"/>
      <c r="OOL15" s="103"/>
      <c r="OOM15" s="103"/>
      <c r="OON15" s="103"/>
      <c r="OOO15" s="103"/>
      <c r="OOP15" s="103"/>
      <c r="OOQ15" s="103"/>
      <c r="OOR15" s="103"/>
      <c r="OOS15" s="103"/>
      <c r="OOT15" s="103"/>
      <c r="OOU15" s="103"/>
      <c r="OOV15" s="103"/>
      <c r="OOW15" s="103"/>
      <c r="OOX15" s="103"/>
      <c r="OOY15" s="103"/>
      <c r="OOZ15" s="103"/>
      <c r="OPA15" s="103"/>
      <c r="OPB15" s="103"/>
      <c r="OPC15" s="103"/>
      <c r="OPD15" s="103"/>
      <c r="OPE15" s="103"/>
      <c r="OPF15" s="103"/>
      <c r="OPG15" s="103"/>
      <c r="OPH15" s="103"/>
      <c r="OPI15" s="103"/>
      <c r="OPJ15" s="103"/>
      <c r="OPK15" s="103"/>
      <c r="OPL15" s="103"/>
      <c r="OPM15" s="103"/>
      <c r="OPN15" s="103"/>
      <c r="OPO15" s="103"/>
      <c r="OPP15" s="103"/>
      <c r="OPQ15" s="103"/>
      <c r="OPR15" s="103"/>
      <c r="OPS15" s="103"/>
      <c r="OPT15" s="103"/>
      <c r="OPU15" s="103"/>
      <c r="OPV15" s="103"/>
      <c r="OPW15" s="103"/>
      <c r="OPX15" s="103"/>
      <c r="OPY15" s="103"/>
      <c r="OPZ15" s="103"/>
      <c r="OQA15" s="103"/>
      <c r="OQB15" s="103"/>
      <c r="OQC15" s="103"/>
      <c r="OQD15" s="103"/>
      <c r="OQE15" s="103"/>
      <c r="OQF15" s="103"/>
      <c r="OQG15" s="103"/>
      <c r="OQH15" s="103"/>
      <c r="OQI15" s="103"/>
      <c r="OQJ15" s="103"/>
      <c r="OQK15" s="103"/>
      <c r="OQL15" s="103"/>
      <c r="OQM15" s="103"/>
      <c r="OQN15" s="103"/>
      <c r="OQO15" s="103"/>
      <c r="OQP15" s="103"/>
      <c r="OQQ15" s="103"/>
      <c r="OQR15" s="103"/>
      <c r="OQS15" s="103"/>
      <c r="OQT15" s="103"/>
      <c r="OQU15" s="103"/>
      <c r="OQV15" s="103"/>
      <c r="OQW15" s="103"/>
      <c r="OQX15" s="103"/>
      <c r="OQY15" s="103"/>
      <c r="OQZ15" s="103"/>
      <c r="ORA15" s="103"/>
      <c r="ORB15" s="103"/>
      <c r="ORC15" s="103"/>
      <c r="ORD15" s="103"/>
      <c r="ORE15" s="103"/>
      <c r="ORF15" s="103"/>
      <c r="ORG15" s="103"/>
      <c r="ORH15" s="103"/>
      <c r="ORI15" s="103"/>
      <c r="ORJ15" s="103"/>
      <c r="ORK15" s="103"/>
      <c r="ORL15" s="103"/>
      <c r="ORM15" s="103"/>
      <c r="ORN15" s="103"/>
      <c r="ORO15" s="103"/>
      <c r="ORP15" s="103"/>
      <c r="ORQ15" s="103"/>
      <c r="ORR15" s="103"/>
      <c r="ORS15" s="103"/>
      <c r="ORT15" s="103"/>
      <c r="ORU15" s="103"/>
      <c r="ORV15" s="103"/>
      <c r="ORW15" s="103"/>
      <c r="ORX15" s="103"/>
      <c r="ORY15" s="103"/>
      <c r="ORZ15" s="103"/>
      <c r="OSA15" s="103"/>
      <c r="OSB15" s="103"/>
      <c r="OSC15" s="103"/>
      <c r="OSD15" s="103"/>
      <c r="OSE15" s="103"/>
      <c r="OSF15" s="103"/>
      <c r="OSG15" s="103"/>
      <c r="OSH15" s="103"/>
      <c r="OSI15" s="103"/>
      <c r="OSJ15" s="103"/>
      <c r="OSK15" s="103"/>
      <c r="OSL15" s="103"/>
      <c r="OSM15" s="103"/>
      <c r="OSN15" s="103"/>
      <c r="OSO15" s="103"/>
      <c r="OSP15" s="103"/>
      <c r="OSQ15" s="103"/>
      <c r="OSR15" s="103"/>
      <c r="OSS15" s="103"/>
      <c r="OST15" s="103"/>
      <c r="OSU15" s="103"/>
      <c r="OSV15" s="103"/>
      <c r="OSW15" s="103"/>
      <c r="OSX15" s="103"/>
      <c r="OSY15" s="103"/>
      <c r="OSZ15" s="103"/>
      <c r="OTA15" s="103"/>
      <c r="OTB15" s="103"/>
      <c r="OTC15" s="103"/>
      <c r="OTD15" s="103"/>
      <c r="OTE15" s="103"/>
      <c r="OTF15" s="103"/>
      <c r="OTG15" s="103"/>
      <c r="OTH15" s="103"/>
      <c r="OTI15" s="103"/>
      <c r="OTJ15" s="103"/>
      <c r="OTK15" s="103"/>
      <c r="OTL15" s="103"/>
      <c r="OTM15" s="103"/>
      <c r="OTN15" s="103"/>
      <c r="OTO15" s="103"/>
      <c r="OTP15" s="103"/>
      <c r="OTQ15" s="103"/>
      <c r="OTR15" s="103"/>
      <c r="OTS15" s="103"/>
      <c r="OTT15" s="103"/>
      <c r="OTU15" s="103"/>
      <c r="OTV15" s="103"/>
      <c r="OTW15" s="103"/>
      <c r="OTX15" s="103"/>
      <c r="OTY15" s="103"/>
      <c r="OTZ15" s="103"/>
      <c r="OUA15" s="103"/>
      <c r="OUB15" s="103"/>
      <c r="OUC15" s="103"/>
      <c r="OUD15" s="103"/>
      <c r="OUE15" s="103"/>
      <c r="OUF15" s="103"/>
      <c r="OUG15" s="103"/>
      <c r="OUH15" s="103"/>
      <c r="OUI15" s="103"/>
      <c r="OUJ15" s="103"/>
      <c r="OUK15" s="103"/>
      <c r="OUL15" s="103"/>
      <c r="OUM15" s="103"/>
      <c r="OUN15" s="103"/>
      <c r="OUO15" s="103"/>
      <c r="OUP15" s="103"/>
      <c r="OUQ15" s="103"/>
      <c r="OUR15" s="103"/>
      <c r="OUS15" s="103"/>
      <c r="OUT15" s="103"/>
      <c r="OVA15" s="103"/>
      <c r="OVB15" s="103"/>
      <c r="OVC15" s="103"/>
      <c r="OVD15" s="103"/>
      <c r="OVE15" s="103"/>
      <c r="OVF15" s="103"/>
      <c r="OVG15" s="103"/>
      <c r="OVH15" s="103"/>
      <c r="OVI15" s="103"/>
      <c r="OVJ15" s="103"/>
      <c r="OVK15" s="103"/>
      <c r="OVL15" s="103"/>
      <c r="OVM15" s="103"/>
      <c r="OVN15" s="103"/>
      <c r="OVO15" s="103"/>
      <c r="OVP15" s="103"/>
      <c r="OVQ15" s="103"/>
      <c r="OVR15" s="103"/>
      <c r="OVS15" s="103"/>
      <c r="OVT15" s="103"/>
      <c r="OVU15" s="103"/>
      <c r="OVV15" s="103"/>
      <c r="OVW15" s="103"/>
      <c r="OVX15" s="103"/>
      <c r="OVY15" s="103"/>
      <c r="OVZ15" s="103"/>
      <c r="OWA15" s="103"/>
      <c r="OWB15" s="103"/>
      <c r="OWC15" s="103"/>
      <c r="OWD15" s="103"/>
      <c r="OWE15" s="103"/>
      <c r="OWF15" s="103"/>
      <c r="OWG15" s="103"/>
      <c r="OWH15" s="103"/>
      <c r="OWI15" s="103"/>
      <c r="OWJ15" s="103"/>
      <c r="OWK15" s="103"/>
      <c r="OWL15" s="103"/>
      <c r="OWM15" s="103"/>
      <c r="OWN15" s="103"/>
      <c r="OWO15" s="103"/>
      <c r="OWP15" s="103"/>
      <c r="OWQ15" s="103"/>
      <c r="OWR15" s="103"/>
      <c r="OWS15" s="103"/>
      <c r="OWT15" s="103"/>
      <c r="OWU15" s="103"/>
      <c r="OWV15" s="103"/>
      <c r="OWW15" s="103"/>
      <c r="OWX15" s="103"/>
      <c r="OWY15" s="103"/>
      <c r="OWZ15" s="103"/>
      <c r="OXA15" s="103"/>
      <c r="OXB15" s="103"/>
      <c r="OXC15" s="103"/>
      <c r="OXD15" s="103"/>
      <c r="OXE15" s="103"/>
      <c r="OXF15" s="103"/>
      <c r="OXG15" s="103"/>
      <c r="OXH15" s="103"/>
      <c r="OXI15" s="103"/>
      <c r="OXJ15" s="103"/>
      <c r="OXK15" s="103"/>
      <c r="OXL15" s="103"/>
      <c r="OXM15" s="103"/>
      <c r="OXN15" s="103"/>
      <c r="OXO15" s="103"/>
      <c r="OXP15" s="103"/>
      <c r="OXQ15" s="103"/>
      <c r="OXR15" s="103"/>
      <c r="OXS15" s="103"/>
      <c r="OXT15" s="103"/>
      <c r="OXU15" s="103"/>
      <c r="OXV15" s="103"/>
      <c r="OXW15" s="103"/>
      <c r="OXX15" s="103"/>
      <c r="OXY15" s="103"/>
      <c r="OXZ15" s="103"/>
      <c r="OYA15" s="103"/>
      <c r="OYB15" s="103"/>
      <c r="OYC15" s="103"/>
      <c r="OYD15" s="103"/>
      <c r="OYE15" s="103"/>
      <c r="OYF15" s="103"/>
      <c r="OYG15" s="103"/>
      <c r="OYH15" s="103"/>
      <c r="OYI15" s="103"/>
      <c r="OYJ15" s="103"/>
      <c r="OYK15" s="103"/>
      <c r="OYL15" s="103"/>
      <c r="OYM15" s="103"/>
      <c r="OYN15" s="103"/>
      <c r="OYO15" s="103"/>
      <c r="OYP15" s="103"/>
      <c r="OYQ15" s="103"/>
      <c r="OYR15" s="103"/>
      <c r="OYS15" s="103"/>
      <c r="OYT15" s="103"/>
      <c r="OYU15" s="103"/>
      <c r="OYV15" s="103"/>
      <c r="OYW15" s="103"/>
      <c r="OYX15" s="103"/>
      <c r="OYY15" s="103"/>
      <c r="OYZ15" s="103"/>
      <c r="OZA15" s="103"/>
      <c r="OZB15" s="103"/>
      <c r="OZC15" s="103"/>
      <c r="OZD15" s="103"/>
      <c r="OZE15" s="103"/>
      <c r="OZF15" s="103"/>
      <c r="OZG15" s="103"/>
      <c r="OZH15" s="103"/>
      <c r="OZI15" s="103"/>
      <c r="OZJ15" s="103"/>
      <c r="OZK15" s="103"/>
      <c r="OZL15" s="103"/>
      <c r="OZM15" s="103"/>
      <c r="OZN15" s="103"/>
      <c r="OZO15" s="103"/>
      <c r="OZP15" s="103"/>
      <c r="OZQ15" s="103"/>
      <c r="OZR15" s="103"/>
      <c r="OZS15" s="103"/>
      <c r="OZT15" s="103"/>
      <c r="OZU15" s="103"/>
      <c r="OZV15" s="103"/>
      <c r="OZW15" s="103"/>
      <c r="OZX15" s="103"/>
      <c r="OZY15" s="103"/>
      <c r="OZZ15" s="103"/>
      <c r="PAA15" s="103"/>
      <c r="PAB15" s="103"/>
      <c r="PAC15" s="103"/>
      <c r="PAD15" s="103"/>
      <c r="PAE15" s="103"/>
      <c r="PAF15" s="103"/>
      <c r="PAG15" s="103"/>
      <c r="PAH15" s="103"/>
      <c r="PAI15" s="103"/>
      <c r="PAJ15" s="103"/>
      <c r="PAK15" s="103"/>
      <c r="PAL15" s="103"/>
      <c r="PAM15" s="103"/>
      <c r="PAN15" s="103"/>
      <c r="PAO15" s="103"/>
      <c r="PAP15" s="103"/>
      <c r="PAQ15" s="103"/>
      <c r="PAR15" s="103"/>
      <c r="PAS15" s="103"/>
      <c r="PAT15" s="103"/>
      <c r="PAU15" s="103"/>
      <c r="PAV15" s="103"/>
      <c r="PAW15" s="103"/>
      <c r="PAX15" s="103"/>
      <c r="PAY15" s="103"/>
      <c r="PAZ15" s="103"/>
      <c r="PBA15" s="103"/>
      <c r="PBB15" s="103"/>
      <c r="PBC15" s="103"/>
      <c r="PBD15" s="103"/>
      <c r="PBE15" s="103"/>
      <c r="PBF15" s="103"/>
      <c r="PBG15" s="103"/>
      <c r="PBH15" s="103"/>
      <c r="PBI15" s="103"/>
      <c r="PBJ15" s="103"/>
      <c r="PBK15" s="103"/>
      <c r="PBL15" s="103"/>
      <c r="PBM15" s="103"/>
      <c r="PBN15" s="103"/>
      <c r="PBO15" s="103"/>
      <c r="PBP15" s="103"/>
      <c r="PBQ15" s="103"/>
      <c r="PBR15" s="103"/>
      <c r="PBS15" s="103"/>
      <c r="PBT15" s="103"/>
      <c r="PBU15" s="103"/>
      <c r="PBV15" s="103"/>
      <c r="PBW15" s="103"/>
      <c r="PBX15" s="103"/>
      <c r="PBY15" s="103"/>
      <c r="PBZ15" s="103"/>
      <c r="PCA15" s="103"/>
      <c r="PCB15" s="103"/>
      <c r="PCC15" s="103"/>
      <c r="PCD15" s="103"/>
      <c r="PCE15" s="103"/>
      <c r="PCF15" s="103"/>
      <c r="PCG15" s="103"/>
      <c r="PCH15" s="103"/>
      <c r="PCI15" s="103"/>
      <c r="PCJ15" s="103"/>
      <c r="PCK15" s="103"/>
      <c r="PCL15" s="103"/>
      <c r="PCM15" s="103"/>
      <c r="PCN15" s="103"/>
      <c r="PCO15" s="103"/>
      <c r="PCP15" s="103"/>
      <c r="PCQ15" s="103"/>
      <c r="PCR15" s="103"/>
      <c r="PCS15" s="103"/>
      <c r="PCT15" s="103"/>
      <c r="PCU15" s="103"/>
      <c r="PCV15" s="103"/>
      <c r="PCW15" s="103"/>
      <c r="PCX15" s="103"/>
      <c r="PCY15" s="103"/>
      <c r="PCZ15" s="103"/>
      <c r="PDA15" s="103"/>
      <c r="PDB15" s="103"/>
      <c r="PDC15" s="103"/>
      <c r="PDD15" s="103"/>
      <c r="PDE15" s="103"/>
      <c r="PDF15" s="103"/>
      <c r="PDG15" s="103"/>
      <c r="PDH15" s="103"/>
      <c r="PDI15" s="103"/>
      <c r="PDJ15" s="103"/>
      <c r="PDK15" s="103"/>
      <c r="PDL15" s="103"/>
      <c r="PDM15" s="103"/>
      <c r="PDN15" s="103"/>
      <c r="PDO15" s="103"/>
      <c r="PDP15" s="103"/>
      <c r="PDQ15" s="103"/>
      <c r="PDR15" s="103"/>
      <c r="PDS15" s="103"/>
      <c r="PDT15" s="103"/>
      <c r="PDU15" s="103"/>
      <c r="PDV15" s="103"/>
      <c r="PDW15" s="103"/>
      <c r="PDX15" s="103"/>
      <c r="PDY15" s="103"/>
      <c r="PDZ15" s="103"/>
      <c r="PEA15" s="103"/>
      <c r="PEB15" s="103"/>
      <c r="PEC15" s="103"/>
      <c r="PED15" s="103"/>
      <c r="PEE15" s="103"/>
      <c r="PEF15" s="103"/>
      <c r="PEG15" s="103"/>
      <c r="PEH15" s="103"/>
      <c r="PEI15" s="103"/>
      <c r="PEJ15" s="103"/>
      <c r="PEK15" s="103"/>
      <c r="PEL15" s="103"/>
      <c r="PEM15" s="103"/>
      <c r="PEN15" s="103"/>
      <c r="PEO15" s="103"/>
      <c r="PEP15" s="103"/>
      <c r="PEW15" s="103"/>
      <c r="PEX15" s="103"/>
      <c r="PEY15" s="103"/>
      <c r="PEZ15" s="103"/>
      <c r="PFA15" s="103"/>
      <c r="PFB15" s="103"/>
      <c r="PFC15" s="103"/>
      <c r="PFD15" s="103"/>
      <c r="PFE15" s="103"/>
      <c r="PFF15" s="103"/>
      <c r="PFG15" s="103"/>
      <c r="PFH15" s="103"/>
      <c r="PFI15" s="103"/>
      <c r="PFJ15" s="103"/>
      <c r="PFK15" s="103"/>
      <c r="PFL15" s="103"/>
      <c r="PFM15" s="103"/>
      <c r="PFN15" s="103"/>
      <c r="PFO15" s="103"/>
      <c r="PFP15" s="103"/>
      <c r="PFQ15" s="103"/>
      <c r="PFR15" s="103"/>
      <c r="PFS15" s="103"/>
      <c r="PFT15" s="103"/>
      <c r="PFU15" s="103"/>
      <c r="PFV15" s="103"/>
      <c r="PFW15" s="103"/>
      <c r="PFX15" s="103"/>
      <c r="PFY15" s="103"/>
      <c r="PFZ15" s="103"/>
      <c r="PGA15" s="103"/>
      <c r="PGB15" s="103"/>
      <c r="PGC15" s="103"/>
      <c r="PGD15" s="103"/>
      <c r="PGE15" s="103"/>
      <c r="PGF15" s="103"/>
      <c r="PGG15" s="103"/>
      <c r="PGH15" s="103"/>
      <c r="PGI15" s="103"/>
      <c r="PGJ15" s="103"/>
      <c r="PGK15" s="103"/>
      <c r="PGL15" s="103"/>
      <c r="PGM15" s="103"/>
      <c r="PGN15" s="103"/>
      <c r="PGO15" s="103"/>
      <c r="PGP15" s="103"/>
      <c r="PGQ15" s="103"/>
      <c r="PGR15" s="103"/>
      <c r="PGS15" s="103"/>
      <c r="PGT15" s="103"/>
      <c r="PGU15" s="103"/>
      <c r="PGV15" s="103"/>
      <c r="PGW15" s="103"/>
      <c r="PGX15" s="103"/>
      <c r="PGY15" s="103"/>
      <c r="PGZ15" s="103"/>
      <c r="PHA15" s="103"/>
      <c r="PHB15" s="103"/>
      <c r="PHC15" s="103"/>
      <c r="PHD15" s="103"/>
      <c r="PHE15" s="103"/>
      <c r="PHF15" s="103"/>
      <c r="PHG15" s="103"/>
      <c r="PHH15" s="103"/>
      <c r="PHI15" s="103"/>
      <c r="PHJ15" s="103"/>
      <c r="PHK15" s="103"/>
      <c r="PHL15" s="103"/>
      <c r="PHM15" s="103"/>
      <c r="PHN15" s="103"/>
      <c r="PHO15" s="103"/>
      <c r="PHP15" s="103"/>
      <c r="PHQ15" s="103"/>
      <c r="PHR15" s="103"/>
      <c r="PHS15" s="103"/>
      <c r="PHT15" s="103"/>
      <c r="PHU15" s="103"/>
      <c r="PHV15" s="103"/>
      <c r="PHW15" s="103"/>
      <c r="PHX15" s="103"/>
      <c r="PHY15" s="103"/>
      <c r="PHZ15" s="103"/>
      <c r="PIA15" s="103"/>
      <c r="PIB15" s="103"/>
      <c r="PIC15" s="103"/>
      <c r="PID15" s="103"/>
      <c r="PIE15" s="103"/>
      <c r="PIF15" s="103"/>
      <c r="PIG15" s="103"/>
      <c r="PIH15" s="103"/>
      <c r="PII15" s="103"/>
      <c r="PIJ15" s="103"/>
      <c r="PIK15" s="103"/>
      <c r="PIL15" s="103"/>
      <c r="PIM15" s="103"/>
      <c r="PIN15" s="103"/>
      <c r="PIO15" s="103"/>
      <c r="PIP15" s="103"/>
      <c r="PIQ15" s="103"/>
      <c r="PIR15" s="103"/>
      <c r="PIS15" s="103"/>
      <c r="PIT15" s="103"/>
      <c r="PIU15" s="103"/>
      <c r="PIV15" s="103"/>
      <c r="PIW15" s="103"/>
      <c r="PIX15" s="103"/>
      <c r="PIY15" s="103"/>
      <c r="PIZ15" s="103"/>
      <c r="PJA15" s="103"/>
      <c r="PJB15" s="103"/>
      <c r="PJC15" s="103"/>
      <c r="PJD15" s="103"/>
      <c r="PJE15" s="103"/>
      <c r="PJF15" s="103"/>
      <c r="PJG15" s="103"/>
      <c r="PJH15" s="103"/>
      <c r="PJI15" s="103"/>
      <c r="PJJ15" s="103"/>
      <c r="PJK15" s="103"/>
      <c r="PJL15" s="103"/>
      <c r="PJM15" s="103"/>
      <c r="PJN15" s="103"/>
      <c r="PJO15" s="103"/>
      <c r="PJP15" s="103"/>
      <c r="PJQ15" s="103"/>
      <c r="PJR15" s="103"/>
      <c r="PJS15" s="103"/>
      <c r="PJT15" s="103"/>
      <c r="PJU15" s="103"/>
      <c r="PJV15" s="103"/>
      <c r="PJW15" s="103"/>
      <c r="PJX15" s="103"/>
      <c r="PJY15" s="103"/>
      <c r="PJZ15" s="103"/>
      <c r="PKA15" s="103"/>
      <c r="PKB15" s="103"/>
      <c r="PKC15" s="103"/>
      <c r="PKD15" s="103"/>
      <c r="PKE15" s="103"/>
      <c r="PKF15" s="103"/>
      <c r="PKG15" s="103"/>
      <c r="PKH15" s="103"/>
      <c r="PKI15" s="103"/>
      <c r="PKJ15" s="103"/>
      <c r="PKK15" s="103"/>
      <c r="PKL15" s="103"/>
      <c r="PKM15" s="103"/>
      <c r="PKN15" s="103"/>
      <c r="PKO15" s="103"/>
      <c r="PKP15" s="103"/>
      <c r="PKQ15" s="103"/>
      <c r="PKR15" s="103"/>
      <c r="PKS15" s="103"/>
      <c r="PKT15" s="103"/>
      <c r="PKU15" s="103"/>
      <c r="PKV15" s="103"/>
      <c r="PKW15" s="103"/>
      <c r="PKX15" s="103"/>
      <c r="PKY15" s="103"/>
      <c r="PKZ15" s="103"/>
      <c r="PLA15" s="103"/>
      <c r="PLB15" s="103"/>
      <c r="PLC15" s="103"/>
      <c r="PLD15" s="103"/>
      <c r="PLE15" s="103"/>
      <c r="PLF15" s="103"/>
      <c r="PLG15" s="103"/>
      <c r="PLH15" s="103"/>
      <c r="PLI15" s="103"/>
      <c r="PLJ15" s="103"/>
      <c r="PLK15" s="103"/>
      <c r="PLL15" s="103"/>
      <c r="PLM15" s="103"/>
      <c r="PLN15" s="103"/>
      <c r="PLO15" s="103"/>
      <c r="PLP15" s="103"/>
      <c r="PLQ15" s="103"/>
      <c r="PLR15" s="103"/>
      <c r="PLS15" s="103"/>
      <c r="PLT15" s="103"/>
      <c r="PLU15" s="103"/>
      <c r="PLV15" s="103"/>
      <c r="PLW15" s="103"/>
      <c r="PLX15" s="103"/>
      <c r="PLY15" s="103"/>
      <c r="PLZ15" s="103"/>
      <c r="PMA15" s="103"/>
      <c r="PMB15" s="103"/>
      <c r="PMC15" s="103"/>
      <c r="PMD15" s="103"/>
      <c r="PME15" s="103"/>
      <c r="PMF15" s="103"/>
      <c r="PMG15" s="103"/>
      <c r="PMH15" s="103"/>
      <c r="PMI15" s="103"/>
      <c r="PMJ15" s="103"/>
      <c r="PMK15" s="103"/>
      <c r="PML15" s="103"/>
      <c r="PMM15" s="103"/>
      <c r="PMN15" s="103"/>
      <c r="PMO15" s="103"/>
      <c r="PMP15" s="103"/>
      <c r="PMQ15" s="103"/>
      <c r="PMR15" s="103"/>
      <c r="PMS15" s="103"/>
      <c r="PMT15" s="103"/>
      <c r="PMU15" s="103"/>
      <c r="PMV15" s="103"/>
      <c r="PMW15" s="103"/>
      <c r="PMX15" s="103"/>
      <c r="PMY15" s="103"/>
      <c r="PMZ15" s="103"/>
      <c r="PNA15" s="103"/>
      <c r="PNB15" s="103"/>
      <c r="PNC15" s="103"/>
      <c r="PND15" s="103"/>
      <c r="PNE15" s="103"/>
      <c r="PNF15" s="103"/>
      <c r="PNG15" s="103"/>
      <c r="PNH15" s="103"/>
      <c r="PNI15" s="103"/>
      <c r="PNJ15" s="103"/>
      <c r="PNK15" s="103"/>
      <c r="PNL15" s="103"/>
      <c r="PNM15" s="103"/>
      <c r="PNN15" s="103"/>
      <c r="PNO15" s="103"/>
      <c r="PNP15" s="103"/>
      <c r="PNQ15" s="103"/>
      <c r="PNR15" s="103"/>
      <c r="PNS15" s="103"/>
      <c r="PNT15" s="103"/>
      <c r="PNU15" s="103"/>
      <c r="PNV15" s="103"/>
      <c r="PNW15" s="103"/>
      <c r="PNX15" s="103"/>
      <c r="PNY15" s="103"/>
      <c r="PNZ15" s="103"/>
      <c r="POA15" s="103"/>
      <c r="POB15" s="103"/>
      <c r="POC15" s="103"/>
      <c r="POD15" s="103"/>
      <c r="POE15" s="103"/>
      <c r="POF15" s="103"/>
      <c r="POG15" s="103"/>
      <c r="POH15" s="103"/>
      <c r="POI15" s="103"/>
      <c r="POJ15" s="103"/>
      <c r="POK15" s="103"/>
      <c r="POL15" s="103"/>
      <c r="POS15" s="103"/>
      <c r="POT15" s="103"/>
      <c r="POU15" s="103"/>
      <c r="POV15" s="103"/>
      <c r="POW15" s="103"/>
      <c r="POX15" s="103"/>
      <c r="POY15" s="103"/>
      <c r="POZ15" s="103"/>
      <c r="PPA15" s="103"/>
      <c r="PPB15" s="103"/>
      <c r="PPC15" s="103"/>
      <c r="PPD15" s="103"/>
      <c r="PPE15" s="103"/>
      <c r="PPF15" s="103"/>
      <c r="PPG15" s="103"/>
      <c r="PPH15" s="103"/>
      <c r="PPI15" s="103"/>
      <c r="PPJ15" s="103"/>
      <c r="PPK15" s="103"/>
      <c r="PPL15" s="103"/>
      <c r="PPM15" s="103"/>
      <c r="PPN15" s="103"/>
      <c r="PPO15" s="103"/>
      <c r="PPP15" s="103"/>
      <c r="PPQ15" s="103"/>
      <c r="PPR15" s="103"/>
      <c r="PPS15" s="103"/>
      <c r="PPT15" s="103"/>
      <c r="PPU15" s="103"/>
      <c r="PPV15" s="103"/>
      <c r="PPW15" s="103"/>
      <c r="PPX15" s="103"/>
      <c r="PPY15" s="103"/>
      <c r="PPZ15" s="103"/>
      <c r="PQA15" s="103"/>
      <c r="PQB15" s="103"/>
      <c r="PQC15" s="103"/>
      <c r="PQD15" s="103"/>
      <c r="PQE15" s="103"/>
      <c r="PQF15" s="103"/>
      <c r="PQG15" s="103"/>
      <c r="PQH15" s="103"/>
      <c r="PQI15" s="103"/>
      <c r="PQJ15" s="103"/>
      <c r="PQK15" s="103"/>
      <c r="PQL15" s="103"/>
      <c r="PQM15" s="103"/>
      <c r="PQN15" s="103"/>
      <c r="PQO15" s="103"/>
      <c r="PQP15" s="103"/>
      <c r="PQQ15" s="103"/>
      <c r="PQR15" s="103"/>
      <c r="PQS15" s="103"/>
      <c r="PQT15" s="103"/>
      <c r="PQU15" s="103"/>
      <c r="PQV15" s="103"/>
      <c r="PQW15" s="103"/>
      <c r="PQX15" s="103"/>
      <c r="PQY15" s="103"/>
      <c r="PQZ15" s="103"/>
      <c r="PRA15" s="103"/>
      <c r="PRB15" s="103"/>
      <c r="PRC15" s="103"/>
      <c r="PRD15" s="103"/>
      <c r="PRE15" s="103"/>
      <c r="PRF15" s="103"/>
      <c r="PRG15" s="103"/>
      <c r="PRH15" s="103"/>
      <c r="PRI15" s="103"/>
      <c r="PRJ15" s="103"/>
      <c r="PRK15" s="103"/>
      <c r="PRL15" s="103"/>
      <c r="PRM15" s="103"/>
      <c r="PRN15" s="103"/>
      <c r="PRO15" s="103"/>
      <c r="PRP15" s="103"/>
      <c r="PRQ15" s="103"/>
      <c r="PRR15" s="103"/>
      <c r="PRS15" s="103"/>
      <c r="PRT15" s="103"/>
      <c r="PRU15" s="103"/>
      <c r="PRV15" s="103"/>
      <c r="PRW15" s="103"/>
      <c r="PRX15" s="103"/>
      <c r="PRY15" s="103"/>
      <c r="PRZ15" s="103"/>
      <c r="PSA15" s="103"/>
      <c r="PSB15" s="103"/>
      <c r="PSC15" s="103"/>
      <c r="PSD15" s="103"/>
      <c r="PSE15" s="103"/>
      <c r="PSF15" s="103"/>
      <c r="PSG15" s="103"/>
      <c r="PSH15" s="103"/>
      <c r="PSI15" s="103"/>
      <c r="PSJ15" s="103"/>
      <c r="PSK15" s="103"/>
      <c r="PSL15" s="103"/>
      <c r="PSM15" s="103"/>
      <c r="PSN15" s="103"/>
      <c r="PSO15" s="103"/>
      <c r="PSP15" s="103"/>
      <c r="PSQ15" s="103"/>
      <c r="PSR15" s="103"/>
      <c r="PSS15" s="103"/>
      <c r="PST15" s="103"/>
      <c r="PSU15" s="103"/>
      <c r="PSV15" s="103"/>
      <c r="PSW15" s="103"/>
      <c r="PSX15" s="103"/>
      <c r="PSY15" s="103"/>
      <c r="PSZ15" s="103"/>
      <c r="PTA15" s="103"/>
      <c r="PTB15" s="103"/>
      <c r="PTC15" s="103"/>
      <c r="PTD15" s="103"/>
      <c r="PTE15" s="103"/>
      <c r="PTF15" s="103"/>
      <c r="PTG15" s="103"/>
      <c r="PTH15" s="103"/>
      <c r="PTI15" s="103"/>
      <c r="PTJ15" s="103"/>
      <c r="PTK15" s="103"/>
      <c r="PTL15" s="103"/>
      <c r="PTM15" s="103"/>
      <c r="PTN15" s="103"/>
      <c r="PTO15" s="103"/>
      <c r="PTP15" s="103"/>
      <c r="PTQ15" s="103"/>
      <c r="PTR15" s="103"/>
      <c r="PTS15" s="103"/>
      <c r="PTT15" s="103"/>
      <c r="PTU15" s="103"/>
      <c r="PTV15" s="103"/>
      <c r="PTW15" s="103"/>
      <c r="PTX15" s="103"/>
      <c r="PTY15" s="103"/>
      <c r="PTZ15" s="103"/>
      <c r="PUA15" s="103"/>
      <c r="PUB15" s="103"/>
      <c r="PUC15" s="103"/>
      <c r="PUD15" s="103"/>
      <c r="PUE15" s="103"/>
      <c r="PUF15" s="103"/>
      <c r="PUG15" s="103"/>
      <c r="PUH15" s="103"/>
      <c r="PUI15" s="103"/>
      <c r="PUJ15" s="103"/>
      <c r="PUK15" s="103"/>
      <c r="PUL15" s="103"/>
      <c r="PUM15" s="103"/>
      <c r="PUN15" s="103"/>
      <c r="PUO15" s="103"/>
      <c r="PUP15" s="103"/>
      <c r="PUQ15" s="103"/>
      <c r="PUR15" s="103"/>
      <c r="PUS15" s="103"/>
      <c r="PUT15" s="103"/>
      <c r="PUU15" s="103"/>
      <c r="PUV15" s="103"/>
      <c r="PUW15" s="103"/>
      <c r="PUX15" s="103"/>
      <c r="PUY15" s="103"/>
      <c r="PUZ15" s="103"/>
      <c r="PVA15" s="103"/>
      <c r="PVB15" s="103"/>
      <c r="PVC15" s="103"/>
      <c r="PVD15" s="103"/>
      <c r="PVE15" s="103"/>
      <c r="PVF15" s="103"/>
      <c r="PVG15" s="103"/>
      <c r="PVH15" s="103"/>
      <c r="PVI15" s="103"/>
      <c r="PVJ15" s="103"/>
      <c r="PVK15" s="103"/>
      <c r="PVL15" s="103"/>
      <c r="PVM15" s="103"/>
      <c r="PVN15" s="103"/>
      <c r="PVO15" s="103"/>
      <c r="PVP15" s="103"/>
      <c r="PVQ15" s="103"/>
      <c r="PVR15" s="103"/>
      <c r="PVS15" s="103"/>
      <c r="PVT15" s="103"/>
      <c r="PVU15" s="103"/>
      <c r="PVV15" s="103"/>
      <c r="PVW15" s="103"/>
      <c r="PVX15" s="103"/>
      <c r="PVY15" s="103"/>
      <c r="PVZ15" s="103"/>
      <c r="PWA15" s="103"/>
      <c r="PWB15" s="103"/>
      <c r="PWC15" s="103"/>
      <c r="PWD15" s="103"/>
      <c r="PWE15" s="103"/>
      <c r="PWF15" s="103"/>
      <c r="PWG15" s="103"/>
      <c r="PWH15" s="103"/>
      <c r="PWI15" s="103"/>
      <c r="PWJ15" s="103"/>
      <c r="PWK15" s="103"/>
      <c r="PWL15" s="103"/>
      <c r="PWM15" s="103"/>
      <c r="PWN15" s="103"/>
      <c r="PWO15" s="103"/>
      <c r="PWP15" s="103"/>
      <c r="PWQ15" s="103"/>
      <c r="PWR15" s="103"/>
      <c r="PWS15" s="103"/>
      <c r="PWT15" s="103"/>
      <c r="PWU15" s="103"/>
      <c r="PWV15" s="103"/>
      <c r="PWW15" s="103"/>
      <c r="PWX15" s="103"/>
      <c r="PWY15" s="103"/>
      <c r="PWZ15" s="103"/>
      <c r="PXA15" s="103"/>
      <c r="PXB15" s="103"/>
      <c r="PXC15" s="103"/>
      <c r="PXD15" s="103"/>
      <c r="PXE15" s="103"/>
      <c r="PXF15" s="103"/>
      <c r="PXG15" s="103"/>
      <c r="PXH15" s="103"/>
      <c r="PXI15" s="103"/>
      <c r="PXJ15" s="103"/>
      <c r="PXK15" s="103"/>
      <c r="PXL15" s="103"/>
      <c r="PXM15" s="103"/>
      <c r="PXN15" s="103"/>
      <c r="PXO15" s="103"/>
      <c r="PXP15" s="103"/>
      <c r="PXQ15" s="103"/>
      <c r="PXR15" s="103"/>
      <c r="PXS15" s="103"/>
      <c r="PXT15" s="103"/>
      <c r="PXU15" s="103"/>
      <c r="PXV15" s="103"/>
      <c r="PXW15" s="103"/>
      <c r="PXX15" s="103"/>
      <c r="PXY15" s="103"/>
      <c r="PXZ15" s="103"/>
      <c r="PYA15" s="103"/>
      <c r="PYB15" s="103"/>
      <c r="PYC15" s="103"/>
      <c r="PYD15" s="103"/>
      <c r="PYE15" s="103"/>
      <c r="PYF15" s="103"/>
      <c r="PYG15" s="103"/>
      <c r="PYH15" s="103"/>
      <c r="PYO15" s="103"/>
      <c r="PYP15" s="103"/>
      <c r="PYQ15" s="103"/>
      <c r="PYR15" s="103"/>
      <c r="PYS15" s="103"/>
      <c r="PYT15" s="103"/>
      <c r="PYU15" s="103"/>
      <c r="PYV15" s="103"/>
      <c r="PYW15" s="103"/>
      <c r="PYX15" s="103"/>
      <c r="PYY15" s="103"/>
      <c r="PYZ15" s="103"/>
      <c r="PZA15" s="103"/>
      <c r="PZB15" s="103"/>
      <c r="PZC15" s="103"/>
      <c r="PZD15" s="103"/>
      <c r="PZE15" s="103"/>
      <c r="PZF15" s="103"/>
      <c r="PZG15" s="103"/>
      <c r="PZH15" s="103"/>
      <c r="PZI15" s="103"/>
      <c r="PZJ15" s="103"/>
      <c r="PZK15" s="103"/>
      <c r="PZL15" s="103"/>
      <c r="PZM15" s="103"/>
      <c r="PZN15" s="103"/>
      <c r="PZO15" s="103"/>
      <c r="PZP15" s="103"/>
      <c r="PZQ15" s="103"/>
      <c r="PZR15" s="103"/>
      <c r="PZS15" s="103"/>
      <c r="PZT15" s="103"/>
      <c r="PZU15" s="103"/>
      <c r="PZV15" s="103"/>
      <c r="PZW15" s="103"/>
      <c r="PZX15" s="103"/>
      <c r="PZY15" s="103"/>
      <c r="PZZ15" s="103"/>
      <c r="QAA15" s="103"/>
      <c r="QAB15" s="103"/>
      <c r="QAC15" s="103"/>
      <c r="QAD15" s="103"/>
      <c r="QAE15" s="103"/>
      <c r="QAF15" s="103"/>
      <c r="QAG15" s="103"/>
      <c r="QAH15" s="103"/>
      <c r="QAI15" s="103"/>
      <c r="QAJ15" s="103"/>
      <c r="QAK15" s="103"/>
      <c r="QAL15" s="103"/>
      <c r="QAM15" s="103"/>
      <c r="QAN15" s="103"/>
      <c r="QAO15" s="103"/>
      <c r="QAP15" s="103"/>
      <c r="QAQ15" s="103"/>
      <c r="QAR15" s="103"/>
      <c r="QAS15" s="103"/>
      <c r="QAT15" s="103"/>
      <c r="QAU15" s="103"/>
      <c r="QAV15" s="103"/>
      <c r="QAW15" s="103"/>
      <c r="QAX15" s="103"/>
      <c r="QAY15" s="103"/>
      <c r="QAZ15" s="103"/>
      <c r="QBA15" s="103"/>
      <c r="QBB15" s="103"/>
      <c r="QBC15" s="103"/>
      <c r="QBD15" s="103"/>
      <c r="QBE15" s="103"/>
      <c r="QBF15" s="103"/>
      <c r="QBG15" s="103"/>
      <c r="QBH15" s="103"/>
      <c r="QBI15" s="103"/>
      <c r="QBJ15" s="103"/>
      <c r="QBK15" s="103"/>
      <c r="QBL15" s="103"/>
      <c r="QBM15" s="103"/>
      <c r="QBN15" s="103"/>
      <c r="QBO15" s="103"/>
      <c r="QBP15" s="103"/>
      <c r="QBQ15" s="103"/>
      <c r="QBR15" s="103"/>
      <c r="QBS15" s="103"/>
      <c r="QBT15" s="103"/>
      <c r="QBU15" s="103"/>
      <c r="QBV15" s="103"/>
      <c r="QBW15" s="103"/>
      <c r="QBX15" s="103"/>
      <c r="QBY15" s="103"/>
      <c r="QBZ15" s="103"/>
      <c r="QCA15" s="103"/>
      <c r="QCB15" s="103"/>
      <c r="QCC15" s="103"/>
      <c r="QCD15" s="103"/>
      <c r="QCE15" s="103"/>
      <c r="QCF15" s="103"/>
      <c r="QCG15" s="103"/>
      <c r="QCH15" s="103"/>
      <c r="QCI15" s="103"/>
      <c r="QCJ15" s="103"/>
      <c r="QCK15" s="103"/>
      <c r="QCL15" s="103"/>
      <c r="QCM15" s="103"/>
      <c r="QCN15" s="103"/>
      <c r="QCO15" s="103"/>
      <c r="QCP15" s="103"/>
      <c r="QCQ15" s="103"/>
      <c r="QCR15" s="103"/>
      <c r="QCS15" s="103"/>
      <c r="QCT15" s="103"/>
      <c r="QCU15" s="103"/>
      <c r="QCV15" s="103"/>
      <c r="QCW15" s="103"/>
      <c r="QCX15" s="103"/>
      <c r="QCY15" s="103"/>
      <c r="QCZ15" s="103"/>
      <c r="QDA15" s="103"/>
      <c r="QDB15" s="103"/>
      <c r="QDC15" s="103"/>
      <c r="QDD15" s="103"/>
      <c r="QDE15" s="103"/>
      <c r="QDF15" s="103"/>
      <c r="QDG15" s="103"/>
      <c r="QDH15" s="103"/>
      <c r="QDI15" s="103"/>
      <c r="QDJ15" s="103"/>
      <c r="QDK15" s="103"/>
      <c r="QDL15" s="103"/>
      <c r="QDM15" s="103"/>
      <c r="QDN15" s="103"/>
      <c r="QDO15" s="103"/>
      <c r="QDP15" s="103"/>
      <c r="QDQ15" s="103"/>
      <c r="QDR15" s="103"/>
      <c r="QDS15" s="103"/>
      <c r="QDT15" s="103"/>
      <c r="QDU15" s="103"/>
      <c r="QDV15" s="103"/>
      <c r="QDW15" s="103"/>
      <c r="QDX15" s="103"/>
      <c r="QDY15" s="103"/>
      <c r="QDZ15" s="103"/>
      <c r="QEA15" s="103"/>
      <c r="QEB15" s="103"/>
      <c r="QEC15" s="103"/>
      <c r="QED15" s="103"/>
      <c r="QEE15" s="103"/>
      <c r="QEF15" s="103"/>
      <c r="QEG15" s="103"/>
      <c r="QEH15" s="103"/>
      <c r="QEI15" s="103"/>
      <c r="QEJ15" s="103"/>
      <c r="QEK15" s="103"/>
      <c r="QEL15" s="103"/>
      <c r="QEM15" s="103"/>
      <c r="QEN15" s="103"/>
      <c r="QEO15" s="103"/>
      <c r="QEP15" s="103"/>
      <c r="QEQ15" s="103"/>
      <c r="QER15" s="103"/>
      <c r="QES15" s="103"/>
      <c r="QET15" s="103"/>
      <c r="QEU15" s="103"/>
      <c r="QEV15" s="103"/>
      <c r="QEW15" s="103"/>
      <c r="QEX15" s="103"/>
      <c r="QEY15" s="103"/>
      <c r="QEZ15" s="103"/>
      <c r="QFA15" s="103"/>
      <c r="QFB15" s="103"/>
      <c r="QFC15" s="103"/>
      <c r="QFD15" s="103"/>
      <c r="QFE15" s="103"/>
      <c r="QFF15" s="103"/>
      <c r="QFG15" s="103"/>
      <c r="QFH15" s="103"/>
      <c r="QFI15" s="103"/>
      <c r="QFJ15" s="103"/>
      <c r="QFK15" s="103"/>
      <c r="QFL15" s="103"/>
      <c r="QFM15" s="103"/>
      <c r="QFN15" s="103"/>
      <c r="QFO15" s="103"/>
      <c r="QFP15" s="103"/>
      <c r="QFQ15" s="103"/>
      <c r="QFR15" s="103"/>
      <c r="QFS15" s="103"/>
      <c r="QFT15" s="103"/>
      <c r="QFU15" s="103"/>
      <c r="QFV15" s="103"/>
      <c r="QFW15" s="103"/>
      <c r="QFX15" s="103"/>
      <c r="QFY15" s="103"/>
      <c r="QFZ15" s="103"/>
      <c r="QGA15" s="103"/>
      <c r="QGB15" s="103"/>
      <c r="QGC15" s="103"/>
      <c r="QGD15" s="103"/>
      <c r="QGE15" s="103"/>
      <c r="QGF15" s="103"/>
      <c r="QGG15" s="103"/>
      <c r="QGH15" s="103"/>
      <c r="QGI15" s="103"/>
      <c r="QGJ15" s="103"/>
      <c r="QGK15" s="103"/>
      <c r="QGL15" s="103"/>
      <c r="QGM15" s="103"/>
      <c r="QGN15" s="103"/>
      <c r="QGO15" s="103"/>
      <c r="QGP15" s="103"/>
      <c r="QGQ15" s="103"/>
      <c r="QGR15" s="103"/>
      <c r="QGS15" s="103"/>
      <c r="QGT15" s="103"/>
      <c r="QGU15" s="103"/>
      <c r="QGV15" s="103"/>
      <c r="QGW15" s="103"/>
      <c r="QGX15" s="103"/>
      <c r="QGY15" s="103"/>
      <c r="QGZ15" s="103"/>
      <c r="QHA15" s="103"/>
      <c r="QHB15" s="103"/>
      <c r="QHC15" s="103"/>
      <c r="QHD15" s="103"/>
      <c r="QHE15" s="103"/>
      <c r="QHF15" s="103"/>
      <c r="QHG15" s="103"/>
      <c r="QHH15" s="103"/>
      <c r="QHI15" s="103"/>
      <c r="QHJ15" s="103"/>
      <c r="QHK15" s="103"/>
      <c r="QHL15" s="103"/>
      <c r="QHM15" s="103"/>
      <c r="QHN15" s="103"/>
      <c r="QHO15" s="103"/>
      <c r="QHP15" s="103"/>
      <c r="QHQ15" s="103"/>
      <c r="QHR15" s="103"/>
      <c r="QHS15" s="103"/>
      <c r="QHT15" s="103"/>
      <c r="QHU15" s="103"/>
      <c r="QHV15" s="103"/>
      <c r="QHW15" s="103"/>
      <c r="QHX15" s="103"/>
      <c r="QHY15" s="103"/>
      <c r="QHZ15" s="103"/>
      <c r="QIA15" s="103"/>
      <c r="QIB15" s="103"/>
      <c r="QIC15" s="103"/>
      <c r="QID15" s="103"/>
      <c r="QIK15" s="103"/>
      <c r="QIL15" s="103"/>
      <c r="QIM15" s="103"/>
      <c r="QIN15" s="103"/>
      <c r="QIO15" s="103"/>
      <c r="QIP15" s="103"/>
      <c r="QIQ15" s="103"/>
      <c r="QIR15" s="103"/>
      <c r="QIS15" s="103"/>
      <c r="QIT15" s="103"/>
      <c r="QIU15" s="103"/>
      <c r="QIV15" s="103"/>
      <c r="QIW15" s="103"/>
      <c r="QIX15" s="103"/>
      <c r="QIY15" s="103"/>
      <c r="QIZ15" s="103"/>
      <c r="QJA15" s="103"/>
      <c r="QJB15" s="103"/>
      <c r="QJC15" s="103"/>
      <c r="QJD15" s="103"/>
      <c r="QJE15" s="103"/>
      <c r="QJF15" s="103"/>
      <c r="QJG15" s="103"/>
      <c r="QJH15" s="103"/>
      <c r="QJI15" s="103"/>
      <c r="QJJ15" s="103"/>
      <c r="QJK15" s="103"/>
      <c r="QJL15" s="103"/>
      <c r="QJM15" s="103"/>
      <c r="QJN15" s="103"/>
      <c r="QJO15" s="103"/>
      <c r="QJP15" s="103"/>
      <c r="QJQ15" s="103"/>
      <c r="QJR15" s="103"/>
      <c r="QJS15" s="103"/>
      <c r="QJT15" s="103"/>
      <c r="QJU15" s="103"/>
      <c r="QJV15" s="103"/>
      <c r="QJW15" s="103"/>
      <c r="QJX15" s="103"/>
      <c r="QJY15" s="103"/>
      <c r="QJZ15" s="103"/>
      <c r="QKA15" s="103"/>
      <c r="QKB15" s="103"/>
      <c r="QKC15" s="103"/>
      <c r="QKD15" s="103"/>
      <c r="QKE15" s="103"/>
      <c r="QKF15" s="103"/>
      <c r="QKG15" s="103"/>
      <c r="QKH15" s="103"/>
      <c r="QKI15" s="103"/>
      <c r="QKJ15" s="103"/>
      <c r="QKK15" s="103"/>
      <c r="QKL15" s="103"/>
      <c r="QKM15" s="103"/>
      <c r="QKN15" s="103"/>
      <c r="QKO15" s="103"/>
      <c r="QKP15" s="103"/>
      <c r="QKQ15" s="103"/>
      <c r="QKR15" s="103"/>
      <c r="QKS15" s="103"/>
      <c r="QKT15" s="103"/>
      <c r="QKU15" s="103"/>
      <c r="QKV15" s="103"/>
      <c r="QKW15" s="103"/>
      <c r="QKX15" s="103"/>
      <c r="QKY15" s="103"/>
      <c r="QKZ15" s="103"/>
      <c r="QLA15" s="103"/>
      <c r="QLB15" s="103"/>
      <c r="QLC15" s="103"/>
      <c r="QLD15" s="103"/>
      <c r="QLE15" s="103"/>
      <c r="QLF15" s="103"/>
      <c r="QLG15" s="103"/>
      <c r="QLH15" s="103"/>
      <c r="QLI15" s="103"/>
      <c r="QLJ15" s="103"/>
      <c r="QLK15" s="103"/>
      <c r="QLL15" s="103"/>
      <c r="QLM15" s="103"/>
      <c r="QLN15" s="103"/>
      <c r="QLO15" s="103"/>
      <c r="QLP15" s="103"/>
      <c r="QLQ15" s="103"/>
      <c r="QLR15" s="103"/>
      <c r="QLS15" s="103"/>
      <c r="QLT15" s="103"/>
      <c r="QLU15" s="103"/>
      <c r="QLV15" s="103"/>
      <c r="QLW15" s="103"/>
      <c r="QLX15" s="103"/>
      <c r="QLY15" s="103"/>
      <c r="QLZ15" s="103"/>
      <c r="QMA15" s="103"/>
      <c r="QMB15" s="103"/>
      <c r="QMC15" s="103"/>
      <c r="QMD15" s="103"/>
      <c r="QME15" s="103"/>
      <c r="QMF15" s="103"/>
      <c r="QMG15" s="103"/>
      <c r="QMH15" s="103"/>
      <c r="QMI15" s="103"/>
      <c r="QMJ15" s="103"/>
      <c r="QMK15" s="103"/>
      <c r="QML15" s="103"/>
      <c r="QMM15" s="103"/>
      <c r="QMN15" s="103"/>
      <c r="QMO15" s="103"/>
      <c r="QMP15" s="103"/>
      <c r="QMQ15" s="103"/>
      <c r="QMR15" s="103"/>
      <c r="QMS15" s="103"/>
      <c r="QMT15" s="103"/>
      <c r="QMU15" s="103"/>
      <c r="QMV15" s="103"/>
      <c r="QMW15" s="103"/>
      <c r="QMX15" s="103"/>
      <c r="QMY15" s="103"/>
      <c r="QMZ15" s="103"/>
      <c r="QNA15" s="103"/>
      <c r="QNB15" s="103"/>
      <c r="QNC15" s="103"/>
      <c r="QND15" s="103"/>
      <c r="QNE15" s="103"/>
      <c r="QNF15" s="103"/>
      <c r="QNG15" s="103"/>
      <c r="QNH15" s="103"/>
      <c r="QNI15" s="103"/>
      <c r="QNJ15" s="103"/>
      <c r="QNK15" s="103"/>
      <c r="QNL15" s="103"/>
      <c r="QNM15" s="103"/>
      <c r="QNN15" s="103"/>
      <c r="QNO15" s="103"/>
      <c r="QNP15" s="103"/>
      <c r="QNQ15" s="103"/>
      <c r="QNR15" s="103"/>
      <c r="QNS15" s="103"/>
      <c r="QNT15" s="103"/>
      <c r="QNU15" s="103"/>
      <c r="QNV15" s="103"/>
      <c r="QNW15" s="103"/>
      <c r="QNX15" s="103"/>
      <c r="QNY15" s="103"/>
      <c r="QNZ15" s="103"/>
      <c r="QOA15" s="103"/>
      <c r="QOB15" s="103"/>
      <c r="QOC15" s="103"/>
      <c r="QOD15" s="103"/>
      <c r="QOE15" s="103"/>
      <c r="QOF15" s="103"/>
      <c r="QOG15" s="103"/>
      <c r="QOH15" s="103"/>
      <c r="QOI15" s="103"/>
      <c r="QOJ15" s="103"/>
      <c r="QOK15" s="103"/>
      <c r="QOL15" s="103"/>
      <c r="QOM15" s="103"/>
      <c r="QON15" s="103"/>
      <c r="QOO15" s="103"/>
      <c r="QOP15" s="103"/>
      <c r="QOQ15" s="103"/>
      <c r="QOR15" s="103"/>
      <c r="QOS15" s="103"/>
      <c r="QOT15" s="103"/>
      <c r="QOU15" s="103"/>
      <c r="QOV15" s="103"/>
      <c r="QOW15" s="103"/>
      <c r="QOX15" s="103"/>
      <c r="QOY15" s="103"/>
      <c r="QOZ15" s="103"/>
      <c r="QPA15" s="103"/>
      <c r="QPB15" s="103"/>
      <c r="QPC15" s="103"/>
      <c r="QPD15" s="103"/>
      <c r="QPE15" s="103"/>
      <c r="QPF15" s="103"/>
      <c r="QPG15" s="103"/>
      <c r="QPH15" s="103"/>
      <c r="QPI15" s="103"/>
      <c r="QPJ15" s="103"/>
      <c r="QPK15" s="103"/>
      <c r="QPL15" s="103"/>
      <c r="QPM15" s="103"/>
      <c r="QPN15" s="103"/>
      <c r="QPO15" s="103"/>
      <c r="QPP15" s="103"/>
      <c r="QPQ15" s="103"/>
      <c r="QPR15" s="103"/>
      <c r="QPS15" s="103"/>
      <c r="QPT15" s="103"/>
      <c r="QPU15" s="103"/>
      <c r="QPV15" s="103"/>
      <c r="QPW15" s="103"/>
      <c r="QPX15" s="103"/>
      <c r="QPY15" s="103"/>
      <c r="QPZ15" s="103"/>
      <c r="QQA15" s="103"/>
      <c r="QQB15" s="103"/>
      <c r="QQC15" s="103"/>
      <c r="QQD15" s="103"/>
      <c r="QQE15" s="103"/>
      <c r="QQF15" s="103"/>
      <c r="QQG15" s="103"/>
      <c r="QQH15" s="103"/>
      <c r="QQI15" s="103"/>
      <c r="QQJ15" s="103"/>
      <c r="QQK15" s="103"/>
      <c r="QQL15" s="103"/>
      <c r="QQM15" s="103"/>
      <c r="QQN15" s="103"/>
      <c r="QQO15" s="103"/>
      <c r="QQP15" s="103"/>
      <c r="QQQ15" s="103"/>
      <c r="QQR15" s="103"/>
      <c r="QQS15" s="103"/>
      <c r="QQT15" s="103"/>
      <c r="QQU15" s="103"/>
      <c r="QQV15" s="103"/>
      <c r="QQW15" s="103"/>
      <c r="QQX15" s="103"/>
      <c r="QQY15" s="103"/>
      <c r="QQZ15" s="103"/>
      <c r="QRA15" s="103"/>
      <c r="QRB15" s="103"/>
      <c r="QRC15" s="103"/>
      <c r="QRD15" s="103"/>
      <c r="QRE15" s="103"/>
      <c r="QRF15" s="103"/>
      <c r="QRG15" s="103"/>
      <c r="QRH15" s="103"/>
      <c r="QRI15" s="103"/>
      <c r="QRJ15" s="103"/>
      <c r="QRK15" s="103"/>
      <c r="QRL15" s="103"/>
      <c r="QRM15" s="103"/>
      <c r="QRN15" s="103"/>
      <c r="QRO15" s="103"/>
      <c r="QRP15" s="103"/>
      <c r="QRQ15" s="103"/>
      <c r="QRR15" s="103"/>
      <c r="QRS15" s="103"/>
      <c r="QRT15" s="103"/>
      <c r="QRU15" s="103"/>
      <c r="QRV15" s="103"/>
      <c r="QRW15" s="103"/>
      <c r="QRX15" s="103"/>
      <c r="QRY15" s="103"/>
      <c r="QRZ15" s="103"/>
      <c r="QSG15" s="103"/>
      <c r="QSH15" s="103"/>
      <c r="QSI15" s="103"/>
      <c r="QSJ15" s="103"/>
      <c r="QSK15" s="103"/>
      <c r="QSL15" s="103"/>
      <c r="QSM15" s="103"/>
      <c r="QSN15" s="103"/>
      <c r="QSO15" s="103"/>
      <c r="QSP15" s="103"/>
      <c r="QSQ15" s="103"/>
      <c r="QSR15" s="103"/>
      <c r="QSS15" s="103"/>
      <c r="QST15" s="103"/>
      <c r="QSU15" s="103"/>
      <c r="QSV15" s="103"/>
      <c r="QSW15" s="103"/>
      <c r="QSX15" s="103"/>
      <c r="QSY15" s="103"/>
      <c r="QSZ15" s="103"/>
      <c r="QTA15" s="103"/>
      <c r="QTB15" s="103"/>
      <c r="QTC15" s="103"/>
      <c r="QTD15" s="103"/>
      <c r="QTE15" s="103"/>
      <c r="QTF15" s="103"/>
      <c r="QTG15" s="103"/>
      <c r="QTH15" s="103"/>
      <c r="QTI15" s="103"/>
      <c r="QTJ15" s="103"/>
      <c r="QTK15" s="103"/>
      <c r="QTL15" s="103"/>
      <c r="QTM15" s="103"/>
      <c r="QTN15" s="103"/>
      <c r="QTO15" s="103"/>
      <c r="QTP15" s="103"/>
      <c r="QTQ15" s="103"/>
      <c r="QTR15" s="103"/>
      <c r="QTS15" s="103"/>
      <c r="QTT15" s="103"/>
      <c r="QTU15" s="103"/>
      <c r="QTV15" s="103"/>
      <c r="QTW15" s="103"/>
      <c r="QTX15" s="103"/>
      <c r="QTY15" s="103"/>
      <c r="QTZ15" s="103"/>
      <c r="QUA15" s="103"/>
      <c r="QUB15" s="103"/>
      <c r="QUC15" s="103"/>
      <c r="QUD15" s="103"/>
      <c r="QUE15" s="103"/>
      <c r="QUF15" s="103"/>
      <c r="QUG15" s="103"/>
      <c r="QUH15" s="103"/>
      <c r="QUI15" s="103"/>
      <c r="QUJ15" s="103"/>
      <c r="QUK15" s="103"/>
      <c r="QUL15" s="103"/>
      <c r="QUM15" s="103"/>
      <c r="QUN15" s="103"/>
      <c r="QUO15" s="103"/>
      <c r="QUP15" s="103"/>
      <c r="QUQ15" s="103"/>
      <c r="QUR15" s="103"/>
      <c r="QUS15" s="103"/>
      <c r="QUT15" s="103"/>
      <c r="QUU15" s="103"/>
      <c r="QUV15" s="103"/>
      <c r="QUW15" s="103"/>
      <c r="QUX15" s="103"/>
      <c r="QUY15" s="103"/>
      <c r="QUZ15" s="103"/>
      <c r="QVA15" s="103"/>
      <c r="QVB15" s="103"/>
      <c r="QVC15" s="103"/>
      <c r="QVD15" s="103"/>
      <c r="QVE15" s="103"/>
      <c r="QVF15" s="103"/>
      <c r="QVG15" s="103"/>
      <c r="QVH15" s="103"/>
      <c r="QVI15" s="103"/>
      <c r="QVJ15" s="103"/>
      <c r="QVK15" s="103"/>
      <c r="QVL15" s="103"/>
      <c r="QVM15" s="103"/>
      <c r="QVN15" s="103"/>
      <c r="QVO15" s="103"/>
      <c r="QVP15" s="103"/>
      <c r="QVQ15" s="103"/>
      <c r="QVR15" s="103"/>
      <c r="QVS15" s="103"/>
      <c r="QVT15" s="103"/>
      <c r="QVU15" s="103"/>
      <c r="QVV15" s="103"/>
      <c r="QVW15" s="103"/>
      <c r="QVX15" s="103"/>
      <c r="QVY15" s="103"/>
      <c r="QVZ15" s="103"/>
      <c r="QWA15" s="103"/>
      <c r="QWB15" s="103"/>
      <c r="QWC15" s="103"/>
      <c r="QWD15" s="103"/>
      <c r="QWE15" s="103"/>
      <c r="QWF15" s="103"/>
      <c r="QWG15" s="103"/>
      <c r="QWH15" s="103"/>
      <c r="QWI15" s="103"/>
      <c r="QWJ15" s="103"/>
      <c r="QWK15" s="103"/>
      <c r="QWL15" s="103"/>
      <c r="QWM15" s="103"/>
      <c r="QWN15" s="103"/>
      <c r="QWO15" s="103"/>
      <c r="QWP15" s="103"/>
      <c r="QWQ15" s="103"/>
      <c r="QWR15" s="103"/>
      <c r="QWS15" s="103"/>
      <c r="QWT15" s="103"/>
      <c r="QWU15" s="103"/>
      <c r="QWV15" s="103"/>
      <c r="QWW15" s="103"/>
      <c r="QWX15" s="103"/>
      <c r="QWY15" s="103"/>
      <c r="QWZ15" s="103"/>
      <c r="QXA15" s="103"/>
      <c r="QXB15" s="103"/>
      <c r="QXC15" s="103"/>
      <c r="QXD15" s="103"/>
      <c r="QXE15" s="103"/>
      <c r="QXF15" s="103"/>
      <c r="QXG15" s="103"/>
      <c r="QXH15" s="103"/>
      <c r="QXI15" s="103"/>
      <c r="QXJ15" s="103"/>
      <c r="QXK15" s="103"/>
      <c r="QXL15" s="103"/>
      <c r="QXM15" s="103"/>
      <c r="QXN15" s="103"/>
      <c r="QXO15" s="103"/>
      <c r="QXP15" s="103"/>
      <c r="QXQ15" s="103"/>
      <c r="QXR15" s="103"/>
      <c r="QXS15" s="103"/>
      <c r="QXT15" s="103"/>
      <c r="QXU15" s="103"/>
      <c r="QXV15" s="103"/>
      <c r="QXW15" s="103"/>
      <c r="QXX15" s="103"/>
      <c r="QXY15" s="103"/>
      <c r="QXZ15" s="103"/>
      <c r="QYA15" s="103"/>
      <c r="QYB15" s="103"/>
      <c r="QYC15" s="103"/>
      <c r="QYD15" s="103"/>
      <c r="QYE15" s="103"/>
      <c r="QYF15" s="103"/>
      <c r="QYG15" s="103"/>
      <c r="QYH15" s="103"/>
      <c r="QYI15" s="103"/>
      <c r="QYJ15" s="103"/>
      <c r="QYK15" s="103"/>
      <c r="QYL15" s="103"/>
      <c r="QYM15" s="103"/>
      <c r="QYN15" s="103"/>
      <c r="QYO15" s="103"/>
      <c r="QYP15" s="103"/>
      <c r="QYQ15" s="103"/>
      <c r="QYR15" s="103"/>
      <c r="QYS15" s="103"/>
      <c r="QYT15" s="103"/>
      <c r="QYU15" s="103"/>
      <c r="QYV15" s="103"/>
      <c r="QYW15" s="103"/>
      <c r="QYX15" s="103"/>
      <c r="QYY15" s="103"/>
      <c r="QYZ15" s="103"/>
      <c r="QZA15" s="103"/>
      <c r="QZB15" s="103"/>
      <c r="QZC15" s="103"/>
      <c r="QZD15" s="103"/>
      <c r="QZE15" s="103"/>
      <c r="QZF15" s="103"/>
      <c r="QZG15" s="103"/>
      <c r="QZH15" s="103"/>
      <c r="QZI15" s="103"/>
      <c r="QZJ15" s="103"/>
      <c r="QZK15" s="103"/>
      <c r="QZL15" s="103"/>
      <c r="QZM15" s="103"/>
      <c r="QZN15" s="103"/>
      <c r="QZO15" s="103"/>
      <c r="QZP15" s="103"/>
      <c r="QZQ15" s="103"/>
      <c r="QZR15" s="103"/>
      <c r="QZS15" s="103"/>
      <c r="QZT15" s="103"/>
      <c r="QZU15" s="103"/>
      <c r="QZV15" s="103"/>
      <c r="QZW15" s="103"/>
      <c r="QZX15" s="103"/>
      <c r="QZY15" s="103"/>
      <c r="QZZ15" s="103"/>
      <c r="RAA15" s="103"/>
      <c r="RAB15" s="103"/>
      <c r="RAC15" s="103"/>
      <c r="RAD15" s="103"/>
      <c r="RAE15" s="103"/>
      <c r="RAF15" s="103"/>
      <c r="RAG15" s="103"/>
      <c r="RAH15" s="103"/>
      <c r="RAI15" s="103"/>
      <c r="RAJ15" s="103"/>
      <c r="RAK15" s="103"/>
      <c r="RAL15" s="103"/>
      <c r="RAM15" s="103"/>
      <c r="RAN15" s="103"/>
      <c r="RAO15" s="103"/>
      <c r="RAP15" s="103"/>
      <c r="RAQ15" s="103"/>
      <c r="RAR15" s="103"/>
      <c r="RAS15" s="103"/>
      <c r="RAT15" s="103"/>
      <c r="RAU15" s="103"/>
      <c r="RAV15" s="103"/>
      <c r="RAW15" s="103"/>
      <c r="RAX15" s="103"/>
      <c r="RAY15" s="103"/>
      <c r="RAZ15" s="103"/>
      <c r="RBA15" s="103"/>
      <c r="RBB15" s="103"/>
      <c r="RBC15" s="103"/>
      <c r="RBD15" s="103"/>
      <c r="RBE15" s="103"/>
      <c r="RBF15" s="103"/>
      <c r="RBG15" s="103"/>
      <c r="RBH15" s="103"/>
      <c r="RBI15" s="103"/>
      <c r="RBJ15" s="103"/>
      <c r="RBK15" s="103"/>
      <c r="RBL15" s="103"/>
      <c r="RBM15" s="103"/>
      <c r="RBN15" s="103"/>
      <c r="RBO15" s="103"/>
      <c r="RBP15" s="103"/>
      <c r="RBQ15" s="103"/>
      <c r="RBR15" s="103"/>
      <c r="RBS15" s="103"/>
      <c r="RBT15" s="103"/>
      <c r="RBU15" s="103"/>
      <c r="RBV15" s="103"/>
      <c r="RCC15" s="103"/>
      <c r="RCD15" s="103"/>
      <c r="RCE15" s="103"/>
      <c r="RCF15" s="103"/>
      <c r="RCG15" s="103"/>
      <c r="RCH15" s="103"/>
      <c r="RCI15" s="103"/>
      <c r="RCJ15" s="103"/>
      <c r="RCK15" s="103"/>
      <c r="RCL15" s="103"/>
      <c r="RCM15" s="103"/>
      <c r="RCN15" s="103"/>
      <c r="RCO15" s="103"/>
      <c r="RCP15" s="103"/>
      <c r="RCQ15" s="103"/>
      <c r="RCR15" s="103"/>
      <c r="RCS15" s="103"/>
      <c r="RCT15" s="103"/>
      <c r="RCU15" s="103"/>
      <c r="RCV15" s="103"/>
      <c r="RCW15" s="103"/>
      <c r="RCX15" s="103"/>
      <c r="RCY15" s="103"/>
      <c r="RCZ15" s="103"/>
      <c r="RDA15" s="103"/>
      <c r="RDB15" s="103"/>
      <c r="RDC15" s="103"/>
      <c r="RDD15" s="103"/>
      <c r="RDE15" s="103"/>
      <c r="RDF15" s="103"/>
      <c r="RDG15" s="103"/>
      <c r="RDH15" s="103"/>
      <c r="RDI15" s="103"/>
      <c r="RDJ15" s="103"/>
      <c r="RDK15" s="103"/>
      <c r="RDL15" s="103"/>
      <c r="RDM15" s="103"/>
      <c r="RDN15" s="103"/>
      <c r="RDO15" s="103"/>
      <c r="RDP15" s="103"/>
      <c r="RDQ15" s="103"/>
      <c r="RDR15" s="103"/>
      <c r="RDS15" s="103"/>
      <c r="RDT15" s="103"/>
      <c r="RDU15" s="103"/>
      <c r="RDV15" s="103"/>
      <c r="RDW15" s="103"/>
      <c r="RDX15" s="103"/>
      <c r="RDY15" s="103"/>
      <c r="RDZ15" s="103"/>
      <c r="REA15" s="103"/>
      <c r="REB15" s="103"/>
      <c r="REC15" s="103"/>
      <c r="RED15" s="103"/>
      <c r="REE15" s="103"/>
      <c r="REF15" s="103"/>
      <c r="REG15" s="103"/>
      <c r="REH15" s="103"/>
      <c r="REI15" s="103"/>
      <c r="REJ15" s="103"/>
      <c r="REK15" s="103"/>
      <c r="REL15" s="103"/>
      <c r="REM15" s="103"/>
      <c r="REN15" s="103"/>
      <c r="REO15" s="103"/>
      <c r="REP15" s="103"/>
      <c r="REQ15" s="103"/>
      <c r="RER15" s="103"/>
      <c r="RES15" s="103"/>
      <c r="RET15" s="103"/>
      <c r="REU15" s="103"/>
      <c r="REV15" s="103"/>
      <c r="REW15" s="103"/>
      <c r="REX15" s="103"/>
      <c r="REY15" s="103"/>
      <c r="REZ15" s="103"/>
      <c r="RFA15" s="103"/>
      <c r="RFB15" s="103"/>
      <c r="RFC15" s="103"/>
      <c r="RFD15" s="103"/>
      <c r="RFE15" s="103"/>
      <c r="RFF15" s="103"/>
      <c r="RFG15" s="103"/>
      <c r="RFH15" s="103"/>
      <c r="RFI15" s="103"/>
      <c r="RFJ15" s="103"/>
      <c r="RFK15" s="103"/>
      <c r="RFL15" s="103"/>
      <c r="RFM15" s="103"/>
      <c r="RFN15" s="103"/>
      <c r="RFO15" s="103"/>
      <c r="RFP15" s="103"/>
      <c r="RFQ15" s="103"/>
      <c r="RFR15" s="103"/>
      <c r="RFS15" s="103"/>
      <c r="RFT15" s="103"/>
      <c r="RFU15" s="103"/>
      <c r="RFV15" s="103"/>
      <c r="RFW15" s="103"/>
      <c r="RFX15" s="103"/>
      <c r="RFY15" s="103"/>
      <c r="RFZ15" s="103"/>
      <c r="RGA15" s="103"/>
      <c r="RGB15" s="103"/>
      <c r="RGC15" s="103"/>
      <c r="RGD15" s="103"/>
      <c r="RGE15" s="103"/>
      <c r="RGF15" s="103"/>
      <c r="RGG15" s="103"/>
      <c r="RGH15" s="103"/>
      <c r="RGI15" s="103"/>
      <c r="RGJ15" s="103"/>
      <c r="RGK15" s="103"/>
      <c r="RGL15" s="103"/>
      <c r="RGM15" s="103"/>
      <c r="RGN15" s="103"/>
      <c r="RGO15" s="103"/>
      <c r="RGP15" s="103"/>
      <c r="RGQ15" s="103"/>
      <c r="RGR15" s="103"/>
      <c r="RGS15" s="103"/>
      <c r="RGT15" s="103"/>
      <c r="RGU15" s="103"/>
      <c r="RGV15" s="103"/>
      <c r="RGW15" s="103"/>
      <c r="RGX15" s="103"/>
      <c r="RGY15" s="103"/>
      <c r="RGZ15" s="103"/>
      <c r="RHA15" s="103"/>
      <c r="RHB15" s="103"/>
      <c r="RHC15" s="103"/>
      <c r="RHD15" s="103"/>
      <c r="RHE15" s="103"/>
      <c r="RHF15" s="103"/>
      <c r="RHG15" s="103"/>
      <c r="RHH15" s="103"/>
      <c r="RHI15" s="103"/>
      <c r="RHJ15" s="103"/>
      <c r="RHK15" s="103"/>
      <c r="RHL15" s="103"/>
      <c r="RHM15" s="103"/>
      <c r="RHN15" s="103"/>
      <c r="RHO15" s="103"/>
      <c r="RHP15" s="103"/>
      <c r="RHQ15" s="103"/>
      <c r="RHR15" s="103"/>
      <c r="RHS15" s="103"/>
      <c r="RHT15" s="103"/>
      <c r="RHU15" s="103"/>
      <c r="RHV15" s="103"/>
      <c r="RHW15" s="103"/>
      <c r="RHX15" s="103"/>
      <c r="RHY15" s="103"/>
      <c r="RHZ15" s="103"/>
      <c r="RIA15" s="103"/>
      <c r="RIB15" s="103"/>
      <c r="RIC15" s="103"/>
      <c r="RID15" s="103"/>
      <c r="RIE15" s="103"/>
      <c r="RIF15" s="103"/>
      <c r="RIG15" s="103"/>
      <c r="RIH15" s="103"/>
      <c r="RII15" s="103"/>
      <c r="RIJ15" s="103"/>
      <c r="RIK15" s="103"/>
      <c r="RIL15" s="103"/>
      <c r="RIM15" s="103"/>
      <c r="RIN15" s="103"/>
      <c r="RIO15" s="103"/>
      <c r="RIP15" s="103"/>
      <c r="RIQ15" s="103"/>
      <c r="RIR15" s="103"/>
      <c r="RIS15" s="103"/>
      <c r="RIT15" s="103"/>
      <c r="RIU15" s="103"/>
      <c r="RIV15" s="103"/>
      <c r="RIW15" s="103"/>
      <c r="RIX15" s="103"/>
      <c r="RIY15" s="103"/>
      <c r="RIZ15" s="103"/>
      <c r="RJA15" s="103"/>
      <c r="RJB15" s="103"/>
      <c r="RJC15" s="103"/>
      <c r="RJD15" s="103"/>
      <c r="RJE15" s="103"/>
      <c r="RJF15" s="103"/>
      <c r="RJG15" s="103"/>
      <c r="RJH15" s="103"/>
      <c r="RJI15" s="103"/>
      <c r="RJJ15" s="103"/>
      <c r="RJK15" s="103"/>
      <c r="RJL15" s="103"/>
      <c r="RJM15" s="103"/>
      <c r="RJN15" s="103"/>
      <c r="RJO15" s="103"/>
      <c r="RJP15" s="103"/>
      <c r="RJQ15" s="103"/>
      <c r="RJR15" s="103"/>
      <c r="RJS15" s="103"/>
      <c r="RJT15" s="103"/>
      <c r="RJU15" s="103"/>
      <c r="RJV15" s="103"/>
      <c r="RJW15" s="103"/>
      <c r="RJX15" s="103"/>
      <c r="RJY15" s="103"/>
      <c r="RJZ15" s="103"/>
      <c r="RKA15" s="103"/>
      <c r="RKB15" s="103"/>
      <c r="RKC15" s="103"/>
      <c r="RKD15" s="103"/>
      <c r="RKE15" s="103"/>
      <c r="RKF15" s="103"/>
      <c r="RKG15" s="103"/>
      <c r="RKH15" s="103"/>
      <c r="RKI15" s="103"/>
      <c r="RKJ15" s="103"/>
      <c r="RKK15" s="103"/>
      <c r="RKL15" s="103"/>
      <c r="RKM15" s="103"/>
      <c r="RKN15" s="103"/>
      <c r="RKO15" s="103"/>
      <c r="RKP15" s="103"/>
      <c r="RKQ15" s="103"/>
      <c r="RKR15" s="103"/>
      <c r="RKS15" s="103"/>
      <c r="RKT15" s="103"/>
      <c r="RKU15" s="103"/>
      <c r="RKV15" s="103"/>
      <c r="RKW15" s="103"/>
      <c r="RKX15" s="103"/>
      <c r="RKY15" s="103"/>
      <c r="RKZ15" s="103"/>
      <c r="RLA15" s="103"/>
      <c r="RLB15" s="103"/>
      <c r="RLC15" s="103"/>
      <c r="RLD15" s="103"/>
      <c r="RLE15" s="103"/>
      <c r="RLF15" s="103"/>
      <c r="RLG15" s="103"/>
      <c r="RLH15" s="103"/>
      <c r="RLI15" s="103"/>
      <c r="RLJ15" s="103"/>
      <c r="RLK15" s="103"/>
      <c r="RLL15" s="103"/>
      <c r="RLM15" s="103"/>
      <c r="RLN15" s="103"/>
      <c r="RLO15" s="103"/>
      <c r="RLP15" s="103"/>
      <c r="RLQ15" s="103"/>
      <c r="RLR15" s="103"/>
      <c r="RLY15" s="103"/>
      <c r="RLZ15" s="103"/>
      <c r="RMA15" s="103"/>
      <c r="RMB15" s="103"/>
      <c r="RMC15" s="103"/>
      <c r="RMD15" s="103"/>
      <c r="RME15" s="103"/>
      <c r="RMF15" s="103"/>
      <c r="RMG15" s="103"/>
      <c r="RMH15" s="103"/>
      <c r="RMI15" s="103"/>
      <c r="RMJ15" s="103"/>
      <c r="RMK15" s="103"/>
      <c r="RML15" s="103"/>
      <c r="RMM15" s="103"/>
      <c r="RMN15" s="103"/>
      <c r="RMO15" s="103"/>
      <c r="RMP15" s="103"/>
      <c r="RMQ15" s="103"/>
      <c r="RMR15" s="103"/>
      <c r="RMS15" s="103"/>
      <c r="RMT15" s="103"/>
      <c r="RMU15" s="103"/>
      <c r="RMV15" s="103"/>
      <c r="RMW15" s="103"/>
      <c r="RMX15" s="103"/>
      <c r="RMY15" s="103"/>
      <c r="RMZ15" s="103"/>
      <c r="RNA15" s="103"/>
      <c r="RNB15" s="103"/>
      <c r="RNC15" s="103"/>
      <c r="RND15" s="103"/>
      <c r="RNE15" s="103"/>
      <c r="RNF15" s="103"/>
      <c r="RNG15" s="103"/>
      <c r="RNH15" s="103"/>
      <c r="RNI15" s="103"/>
      <c r="RNJ15" s="103"/>
      <c r="RNK15" s="103"/>
      <c r="RNL15" s="103"/>
      <c r="RNM15" s="103"/>
      <c r="RNN15" s="103"/>
      <c r="RNO15" s="103"/>
      <c r="RNP15" s="103"/>
      <c r="RNQ15" s="103"/>
      <c r="RNR15" s="103"/>
      <c r="RNS15" s="103"/>
      <c r="RNT15" s="103"/>
      <c r="RNU15" s="103"/>
      <c r="RNV15" s="103"/>
      <c r="RNW15" s="103"/>
      <c r="RNX15" s="103"/>
      <c r="RNY15" s="103"/>
      <c r="RNZ15" s="103"/>
      <c r="ROA15" s="103"/>
      <c r="ROB15" s="103"/>
      <c r="ROC15" s="103"/>
      <c r="ROD15" s="103"/>
      <c r="ROE15" s="103"/>
      <c r="ROF15" s="103"/>
      <c r="ROG15" s="103"/>
      <c r="ROH15" s="103"/>
      <c r="ROI15" s="103"/>
      <c r="ROJ15" s="103"/>
      <c r="ROK15" s="103"/>
      <c r="ROL15" s="103"/>
      <c r="ROM15" s="103"/>
      <c r="RON15" s="103"/>
      <c r="ROO15" s="103"/>
      <c r="ROP15" s="103"/>
      <c r="ROQ15" s="103"/>
      <c r="ROR15" s="103"/>
      <c r="ROS15" s="103"/>
      <c r="ROT15" s="103"/>
      <c r="ROU15" s="103"/>
      <c r="ROV15" s="103"/>
      <c r="ROW15" s="103"/>
      <c r="ROX15" s="103"/>
      <c r="ROY15" s="103"/>
      <c r="ROZ15" s="103"/>
      <c r="RPA15" s="103"/>
      <c r="RPB15" s="103"/>
      <c r="RPC15" s="103"/>
      <c r="RPD15" s="103"/>
      <c r="RPE15" s="103"/>
      <c r="RPF15" s="103"/>
      <c r="RPG15" s="103"/>
      <c r="RPH15" s="103"/>
      <c r="RPI15" s="103"/>
      <c r="RPJ15" s="103"/>
      <c r="RPK15" s="103"/>
      <c r="RPL15" s="103"/>
      <c r="RPM15" s="103"/>
      <c r="RPN15" s="103"/>
      <c r="RPO15" s="103"/>
      <c r="RPP15" s="103"/>
      <c r="RPQ15" s="103"/>
      <c r="RPR15" s="103"/>
      <c r="RPS15" s="103"/>
      <c r="RPT15" s="103"/>
      <c r="RPU15" s="103"/>
      <c r="RPV15" s="103"/>
      <c r="RPW15" s="103"/>
      <c r="RPX15" s="103"/>
      <c r="RPY15" s="103"/>
      <c r="RPZ15" s="103"/>
      <c r="RQA15" s="103"/>
      <c r="RQB15" s="103"/>
      <c r="RQC15" s="103"/>
      <c r="RQD15" s="103"/>
      <c r="RQE15" s="103"/>
      <c r="RQF15" s="103"/>
      <c r="RQG15" s="103"/>
      <c r="RQH15" s="103"/>
      <c r="RQI15" s="103"/>
      <c r="RQJ15" s="103"/>
      <c r="RQK15" s="103"/>
      <c r="RQL15" s="103"/>
      <c r="RQM15" s="103"/>
      <c r="RQN15" s="103"/>
      <c r="RQO15" s="103"/>
      <c r="RQP15" s="103"/>
      <c r="RQQ15" s="103"/>
      <c r="RQR15" s="103"/>
      <c r="RQS15" s="103"/>
      <c r="RQT15" s="103"/>
      <c r="RQU15" s="103"/>
      <c r="RQV15" s="103"/>
      <c r="RQW15" s="103"/>
      <c r="RQX15" s="103"/>
      <c r="RQY15" s="103"/>
      <c r="RQZ15" s="103"/>
      <c r="RRA15" s="103"/>
      <c r="RRB15" s="103"/>
      <c r="RRC15" s="103"/>
      <c r="RRD15" s="103"/>
      <c r="RRE15" s="103"/>
      <c r="RRF15" s="103"/>
      <c r="RRG15" s="103"/>
      <c r="RRH15" s="103"/>
      <c r="RRI15" s="103"/>
      <c r="RRJ15" s="103"/>
      <c r="RRK15" s="103"/>
      <c r="RRL15" s="103"/>
      <c r="RRM15" s="103"/>
      <c r="RRN15" s="103"/>
      <c r="RRO15" s="103"/>
      <c r="RRP15" s="103"/>
      <c r="RRQ15" s="103"/>
      <c r="RRR15" s="103"/>
      <c r="RRS15" s="103"/>
      <c r="RRT15" s="103"/>
      <c r="RRU15" s="103"/>
      <c r="RRV15" s="103"/>
      <c r="RRW15" s="103"/>
      <c r="RRX15" s="103"/>
      <c r="RRY15" s="103"/>
      <c r="RRZ15" s="103"/>
      <c r="RSA15" s="103"/>
      <c r="RSB15" s="103"/>
      <c r="RSC15" s="103"/>
      <c r="RSD15" s="103"/>
      <c r="RSE15" s="103"/>
      <c r="RSF15" s="103"/>
      <c r="RSG15" s="103"/>
      <c r="RSH15" s="103"/>
      <c r="RSI15" s="103"/>
      <c r="RSJ15" s="103"/>
      <c r="RSK15" s="103"/>
      <c r="RSL15" s="103"/>
      <c r="RSM15" s="103"/>
      <c r="RSN15" s="103"/>
      <c r="RSO15" s="103"/>
      <c r="RSP15" s="103"/>
      <c r="RSQ15" s="103"/>
      <c r="RSR15" s="103"/>
      <c r="RSS15" s="103"/>
      <c r="RST15" s="103"/>
      <c r="RSU15" s="103"/>
      <c r="RSV15" s="103"/>
      <c r="RSW15" s="103"/>
      <c r="RSX15" s="103"/>
      <c r="RSY15" s="103"/>
      <c r="RSZ15" s="103"/>
      <c r="RTA15" s="103"/>
      <c r="RTB15" s="103"/>
      <c r="RTC15" s="103"/>
      <c r="RTD15" s="103"/>
      <c r="RTE15" s="103"/>
      <c r="RTF15" s="103"/>
      <c r="RTG15" s="103"/>
      <c r="RTH15" s="103"/>
      <c r="RTI15" s="103"/>
      <c r="RTJ15" s="103"/>
      <c r="RTK15" s="103"/>
      <c r="RTL15" s="103"/>
      <c r="RTM15" s="103"/>
      <c r="RTN15" s="103"/>
      <c r="RTO15" s="103"/>
      <c r="RTP15" s="103"/>
      <c r="RTQ15" s="103"/>
      <c r="RTR15" s="103"/>
      <c r="RTS15" s="103"/>
      <c r="RTT15" s="103"/>
      <c r="RTU15" s="103"/>
      <c r="RTV15" s="103"/>
      <c r="RTW15" s="103"/>
      <c r="RTX15" s="103"/>
      <c r="RTY15" s="103"/>
      <c r="RTZ15" s="103"/>
      <c r="RUA15" s="103"/>
      <c r="RUB15" s="103"/>
      <c r="RUC15" s="103"/>
      <c r="RUD15" s="103"/>
      <c r="RUE15" s="103"/>
      <c r="RUF15" s="103"/>
      <c r="RUG15" s="103"/>
      <c r="RUH15" s="103"/>
      <c r="RUI15" s="103"/>
      <c r="RUJ15" s="103"/>
      <c r="RUK15" s="103"/>
      <c r="RUL15" s="103"/>
      <c r="RUM15" s="103"/>
      <c r="RUN15" s="103"/>
      <c r="RUO15" s="103"/>
      <c r="RUP15" s="103"/>
      <c r="RUQ15" s="103"/>
      <c r="RUR15" s="103"/>
      <c r="RUS15" s="103"/>
      <c r="RUT15" s="103"/>
      <c r="RUU15" s="103"/>
      <c r="RUV15" s="103"/>
      <c r="RUW15" s="103"/>
      <c r="RUX15" s="103"/>
      <c r="RUY15" s="103"/>
      <c r="RUZ15" s="103"/>
      <c r="RVA15" s="103"/>
      <c r="RVB15" s="103"/>
      <c r="RVC15" s="103"/>
      <c r="RVD15" s="103"/>
      <c r="RVE15" s="103"/>
      <c r="RVF15" s="103"/>
      <c r="RVG15" s="103"/>
      <c r="RVH15" s="103"/>
      <c r="RVI15" s="103"/>
      <c r="RVJ15" s="103"/>
      <c r="RVK15" s="103"/>
      <c r="RVL15" s="103"/>
      <c r="RVM15" s="103"/>
      <c r="RVN15" s="103"/>
      <c r="RVU15" s="103"/>
      <c r="RVV15" s="103"/>
      <c r="RVW15" s="103"/>
      <c r="RVX15" s="103"/>
      <c r="RVY15" s="103"/>
      <c r="RVZ15" s="103"/>
      <c r="RWA15" s="103"/>
      <c r="RWB15" s="103"/>
      <c r="RWC15" s="103"/>
      <c r="RWD15" s="103"/>
      <c r="RWE15" s="103"/>
      <c r="RWF15" s="103"/>
      <c r="RWG15" s="103"/>
      <c r="RWH15" s="103"/>
      <c r="RWI15" s="103"/>
      <c r="RWJ15" s="103"/>
      <c r="RWK15" s="103"/>
      <c r="RWL15" s="103"/>
      <c r="RWM15" s="103"/>
      <c r="RWN15" s="103"/>
      <c r="RWO15" s="103"/>
      <c r="RWP15" s="103"/>
      <c r="RWQ15" s="103"/>
      <c r="RWR15" s="103"/>
      <c r="RWS15" s="103"/>
      <c r="RWT15" s="103"/>
      <c r="RWU15" s="103"/>
      <c r="RWV15" s="103"/>
      <c r="RWW15" s="103"/>
      <c r="RWX15" s="103"/>
      <c r="RWY15" s="103"/>
      <c r="RWZ15" s="103"/>
      <c r="RXA15" s="103"/>
      <c r="RXB15" s="103"/>
      <c r="RXC15" s="103"/>
      <c r="RXD15" s="103"/>
      <c r="RXE15" s="103"/>
      <c r="RXF15" s="103"/>
      <c r="RXG15" s="103"/>
      <c r="RXH15" s="103"/>
      <c r="RXI15" s="103"/>
      <c r="RXJ15" s="103"/>
      <c r="RXK15" s="103"/>
      <c r="RXL15" s="103"/>
      <c r="RXM15" s="103"/>
      <c r="RXN15" s="103"/>
      <c r="RXO15" s="103"/>
      <c r="RXP15" s="103"/>
      <c r="RXQ15" s="103"/>
      <c r="RXR15" s="103"/>
      <c r="RXS15" s="103"/>
      <c r="RXT15" s="103"/>
      <c r="RXU15" s="103"/>
      <c r="RXV15" s="103"/>
      <c r="RXW15" s="103"/>
      <c r="RXX15" s="103"/>
      <c r="RXY15" s="103"/>
      <c r="RXZ15" s="103"/>
      <c r="RYA15" s="103"/>
      <c r="RYB15" s="103"/>
      <c r="RYC15" s="103"/>
      <c r="RYD15" s="103"/>
      <c r="RYE15" s="103"/>
      <c r="RYF15" s="103"/>
      <c r="RYG15" s="103"/>
      <c r="RYH15" s="103"/>
      <c r="RYI15" s="103"/>
      <c r="RYJ15" s="103"/>
      <c r="RYK15" s="103"/>
      <c r="RYL15" s="103"/>
      <c r="RYM15" s="103"/>
      <c r="RYN15" s="103"/>
      <c r="RYO15" s="103"/>
      <c r="RYP15" s="103"/>
      <c r="RYQ15" s="103"/>
      <c r="RYR15" s="103"/>
      <c r="RYS15" s="103"/>
      <c r="RYT15" s="103"/>
      <c r="RYU15" s="103"/>
      <c r="RYV15" s="103"/>
      <c r="RYW15" s="103"/>
      <c r="RYX15" s="103"/>
      <c r="RYY15" s="103"/>
      <c r="RYZ15" s="103"/>
      <c r="RZA15" s="103"/>
      <c r="RZB15" s="103"/>
      <c r="RZC15" s="103"/>
      <c r="RZD15" s="103"/>
      <c r="RZE15" s="103"/>
      <c r="RZF15" s="103"/>
      <c r="RZG15" s="103"/>
      <c r="RZH15" s="103"/>
      <c r="RZI15" s="103"/>
      <c r="RZJ15" s="103"/>
      <c r="RZK15" s="103"/>
      <c r="RZL15" s="103"/>
      <c r="RZM15" s="103"/>
      <c r="RZN15" s="103"/>
      <c r="RZO15" s="103"/>
      <c r="RZP15" s="103"/>
      <c r="RZQ15" s="103"/>
      <c r="RZR15" s="103"/>
      <c r="RZS15" s="103"/>
      <c r="RZT15" s="103"/>
      <c r="RZU15" s="103"/>
      <c r="RZV15" s="103"/>
      <c r="RZW15" s="103"/>
      <c r="RZX15" s="103"/>
      <c r="RZY15" s="103"/>
      <c r="RZZ15" s="103"/>
      <c r="SAA15" s="103"/>
      <c r="SAB15" s="103"/>
      <c r="SAC15" s="103"/>
      <c r="SAD15" s="103"/>
      <c r="SAE15" s="103"/>
      <c r="SAF15" s="103"/>
      <c r="SAG15" s="103"/>
      <c r="SAH15" s="103"/>
      <c r="SAI15" s="103"/>
      <c r="SAJ15" s="103"/>
      <c r="SAK15" s="103"/>
      <c r="SAL15" s="103"/>
      <c r="SAM15" s="103"/>
      <c r="SAN15" s="103"/>
      <c r="SAO15" s="103"/>
      <c r="SAP15" s="103"/>
      <c r="SAQ15" s="103"/>
      <c r="SAR15" s="103"/>
      <c r="SAS15" s="103"/>
      <c r="SAT15" s="103"/>
      <c r="SAU15" s="103"/>
      <c r="SAV15" s="103"/>
      <c r="SAW15" s="103"/>
      <c r="SAX15" s="103"/>
      <c r="SAY15" s="103"/>
      <c r="SAZ15" s="103"/>
      <c r="SBA15" s="103"/>
      <c r="SBB15" s="103"/>
      <c r="SBC15" s="103"/>
      <c r="SBD15" s="103"/>
      <c r="SBE15" s="103"/>
      <c r="SBF15" s="103"/>
      <c r="SBG15" s="103"/>
      <c r="SBH15" s="103"/>
      <c r="SBI15" s="103"/>
      <c r="SBJ15" s="103"/>
      <c r="SBK15" s="103"/>
      <c r="SBL15" s="103"/>
      <c r="SBM15" s="103"/>
      <c r="SBN15" s="103"/>
      <c r="SBO15" s="103"/>
      <c r="SBP15" s="103"/>
      <c r="SBQ15" s="103"/>
      <c r="SBR15" s="103"/>
      <c r="SBS15" s="103"/>
      <c r="SBT15" s="103"/>
      <c r="SBU15" s="103"/>
      <c r="SBV15" s="103"/>
      <c r="SBW15" s="103"/>
      <c r="SBX15" s="103"/>
      <c r="SBY15" s="103"/>
      <c r="SBZ15" s="103"/>
      <c r="SCA15" s="103"/>
      <c r="SCB15" s="103"/>
      <c r="SCC15" s="103"/>
      <c r="SCD15" s="103"/>
      <c r="SCE15" s="103"/>
      <c r="SCF15" s="103"/>
      <c r="SCG15" s="103"/>
      <c r="SCH15" s="103"/>
      <c r="SCI15" s="103"/>
      <c r="SCJ15" s="103"/>
      <c r="SCK15" s="103"/>
      <c r="SCL15" s="103"/>
      <c r="SCM15" s="103"/>
      <c r="SCN15" s="103"/>
      <c r="SCO15" s="103"/>
      <c r="SCP15" s="103"/>
      <c r="SCQ15" s="103"/>
      <c r="SCR15" s="103"/>
      <c r="SCS15" s="103"/>
      <c r="SCT15" s="103"/>
      <c r="SCU15" s="103"/>
      <c r="SCV15" s="103"/>
      <c r="SCW15" s="103"/>
      <c r="SCX15" s="103"/>
      <c r="SCY15" s="103"/>
      <c r="SCZ15" s="103"/>
      <c r="SDA15" s="103"/>
      <c r="SDB15" s="103"/>
      <c r="SDC15" s="103"/>
      <c r="SDD15" s="103"/>
      <c r="SDE15" s="103"/>
      <c r="SDF15" s="103"/>
      <c r="SDG15" s="103"/>
      <c r="SDH15" s="103"/>
      <c r="SDI15" s="103"/>
      <c r="SDJ15" s="103"/>
      <c r="SDK15" s="103"/>
      <c r="SDL15" s="103"/>
      <c r="SDM15" s="103"/>
      <c r="SDN15" s="103"/>
      <c r="SDO15" s="103"/>
      <c r="SDP15" s="103"/>
      <c r="SDQ15" s="103"/>
      <c r="SDR15" s="103"/>
      <c r="SDS15" s="103"/>
      <c r="SDT15" s="103"/>
      <c r="SDU15" s="103"/>
      <c r="SDV15" s="103"/>
      <c r="SDW15" s="103"/>
      <c r="SDX15" s="103"/>
      <c r="SDY15" s="103"/>
      <c r="SDZ15" s="103"/>
      <c r="SEA15" s="103"/>
      <c r="SEB15" s="103"/>
      <c r="SEC15" s="103"/>
      <c r="SED15" s="103"/>
      <c r="SEE15" s="103"/>
      <c r="SEF15" s="103"/>
      <c r="SEG15" s="103"/>
      <c r="SEH15" s="103"/>
      <c r="SEI15" s="103"/>
      <c r="SEJ15" s="103"/>
      <c r="SEK15" s="103"/>
      <c r="SEL15" s="103"/>
      <c r="SEM15" s="103"/>
      <c r="SEN15" s="103"/>
      <c r="SEO15" s="103"/>
      <c r="SEP15" s="103"/>
      <c r="SEQ15" s="103"/>
      <c r="SER15" s="103"/>
      <c r="SES15" s="103"/>
      <c r="SET15" s="103"/>
      <c r="SEU15" s="103"/>
      <c r="SEV15" s="103"/>
      <c r="SEW15" s="103"/>
      <c r="SEX15" s="103"/>
      <c r="SEY15" s="103"/>
      <c r="SEZ15" s="103"/>
      <c r="SFA15" s="103"/>
      <c r="SFB15" s="103"/>
      <c r="SFC15" s="103"/>
      <c r="SFD15" s="103"/>
      <c r="SFE15" s="103"/>
      <c r="SFF15" s="103"/>
      <c r="SFG15" s="103"/>
      <c r="SFH15" s="103"/>
      <c r="SFI15" s="103"/>
      <c r="SFJ15" s="103"/>
      <c r="SFQ15" s="103"/>
      <c r="SFR15" s="103"/>
      <c r="SFS15" s="103"/>
      <c r="SFT15" s="103"/>
      <c r="SFU15" s="103"/>
      <c r="SFV15" s="103"/>
      <c r="SFW15" s="103"/>
      <c r="SFX15" s="103"/>
      <c r="SFY15" s="103"/>
      <c r="SFZ15" s="103"/>
      <c r="SGA15" s="103"/>
      <c r="SGB15" s="103"/>
      <c r="SGC15" s="103"/>
      <c r="SGD15" s="103"/>
      <c r="SGE15" s="103"/>
      <c r="SGF15" s="103"/>
      <c r="SGG15" s="103"/>
      <c r="SGH15" s="103"/>
      <c r="SGI15" s="103"/>
      <c r="SGJ15" s="103"/>
      <c r="SGK15" s="103"/>
      <c r="SGL15" s="103"/>
      <c r="SGM15" s="103"/>
      <c r="SGN15" s="103"/>
      <c r="SGO15" s="103"/>
      <c r="SGP15" s="103"/>
      <c r="SGQ15" s="103"/>
      <c r="SGR15" s="103"/>
      <c r="SGS15" s="103"/>
      <c r="SGT15" s="103"/>
      <c r="SGU15" s="103"/>
      <c r="SGV15" s="103"/>
      <c r="SGW15" s="103"/>
      <c r="SGX15" s="103"/>
      <c r="SGY15" s="103"/>
      <c r="SGZ15" s="103"/>
      <c r="SHA15" s="103"/>
      <c r="SHB15" s="103"/>
      <c r="SHC15" s="103"/>
      <c r="SHD15" s="103"/>
      <c r="SHE15" s="103"/>
      <c r="SHF15" s="103"/>
      <c r="SHG15" s="103"/>
      <c r="SHH15" s="103"/>
      <c r="SHI15" s="103"/>
      <c r="SHJ15" s="103"/>
      <c r="SHK15" s="103"/>
      <c r="SHL15" s="103"/>
      <c r="SHM15" s="103"/>
      <c r="SHN15" s="103"/>
      <c r="SHO15" s="103"/>
      <c r="SHP15" s="103"/>
      <c r="SHQ15" s="103"/>
      <c r="SHR15" s="103"/>
      <c r="SHS15" s="103"/>
      <c r="SHT15" s="103"/>
      <c r="SHU15" s="103"/>
      <c r="SHV15" s="103"/>
      <c r="SHW15" s="103"/>
      <c r="SHX15" s="103"/>
      <c r="SHY15" s="103"/>
      <c r="SHZ15" s="103"/>
      <c r="SIA15" s="103"/>
      <c r="SIB15" s="103"/>
      <c r="SIC15" s="103"/>
      <c r="SID15" s="103"/>
      <c r="SIE15" s="103"/>
      <c r="SIF15" s="103"/>
      <c r="SIG15" s="103"/>
      <c r="SIH15" s="103"/>
      <c r="SII15" s="103"/>
      <c r="SIJ15" s="103"/>
      <c r="SIK15" s="103"/>
      <c r="SIL15" s="103"/>
      <c r="SIM15" s="103"/>
      <c r="SIN15" s="103"/>
      <c r="SIO15" s="103"/>
      <c r="SIP15" s="103"/>
      <c r="SIQ15" s="103"/>
      <c r="SIR15" s="103"/>
      <c r="SIS15" s="103"/>
      <c r="SIT15" s="103"/>
      <c r="SIU15" s="103"/>
      <c r="SIV15" s="103"/>
      <c r="SIW15" s="103"/>
      <c r="SIX15" s="103"/>
      <c r="SIY15" s="103"/>
      <c r="SIZ15" s="103"/>
      <c r="SJA15" s="103"/>
      <c r="SJB15" s="103"/>
      <c r="SJC15" s="103"/>
      <c r="SJD15" s="103"/>
      <c r="SJE15" s="103"/>
      <c r="SJF15" s="103"/>
      <c r="SJG15" s="103"/>
      <c r="SJH15" s="103"/>
      <c r="SJI15" s="103"/>
      <c r="SJJ15" s="103"/>
      <c r="SJK15" s="103"/>
      <c r="SJL15" s="103"/>
      <c r="SJM15" s="103"/>
      <c r="SJN15" s="103"/>
      <c r="SJO15" s="103"/>
      <c r="SJP15" s="103"/>
      <c r="SJQ15" s="103"/>
      <c r="SJR15" s="103"/>
      <c r="SJS15" s="103"/>
      <c r="SJT15" s="103"/>
      <c r="SJU15" s="103"/>
      <c r="SJV15" s="103"/>
      <c r="SJW15" s="103"/>
      <c r="SJX15" s="103"/>
      <c r="SJY15" s="103"/>
      <c r="SJZ15" s="103"/>
      <c r="SKA15" s="103"/>
      <c r="SKB15" s="103"/>
      <c r="SKC15" s="103"/>
      <c r="SKD15" s="103"/>
      <c r="SKE15" s="103"/>
      <c r="SKF15" s="103"/>
      <c r="SKG15" s="103"/>
      <c r="SKH15" s="103"/>
      <c r="SKI15" s="103"/>
      <c r="SKJ15" s="103"/>
      <c r="SKK15" s="103"/>
      <c r="SKL15" s="103"/>
      <c r="SKM15" s="103"/>
      <c r="SKN15" s="103"/>
      <c r="SKO15" s="103"/>
      <c r="SKP15" s="103"/>
      <c r="SKQ15" s="103"/>
      <c r="SKR15" s="103"/>
      <c r="SKS15" s="103"/>
      <c r="SKT15" s="103"/>
      <c r="SKU15" s="103"/>
      <c r="SKV15" s="103"/>
      <c r="SKW15" s="103"/>
      <c r="SKX15" s="103"/>
      <c r="SKY15" s="103"/>
      <c r="SKZ15" s="103"/>
      <c r="SLA15" s="103"/>
      <c r="SLB15" s="103"/>
      <c r="SLC15" s="103"/>
      <c r="SLD15" s="103"/>
      <c r="SLE15" s="103"/>
      <c r="SLF15" s="103"/>
      <c r="SLG15" s="103"/>
      <c r="SLH15" s="103"/>
      <c r="SLI15" s="103"/>
      <c r="SLJ15" s="103"/>
      <c r="SLK15" s="103"/>
      <c r="SLL15" s="103"/>
      <c r="SLM15" s="103"/>
      <c r="SLN15" s="103"/>
      <c r="SLO15" s="103"/>
      <c r="SLP15" s="103"/>
      <c r="SLQ15" s="103"/>
      <c r="SLR15" s="103"/>
      <c r="SLS15" s="103"/>
      <c r="SLT15" s="103"/>
      <c r="SLU15" s="103"/>
      <c r="SLV15" s="103"/>
      <c r="SLW15" s="103"/>
      <c r="SLX15" s="103"/>
      <c r="SLY15" s="103"/>
      <c r="SLZ15" s="103"/>
      <c r="SMA15" s="103"/>
      <c r="SMB15" s="103"/>
      <c r="SMC15" s="103"/>
      <c r="SMD15" s="103"/>
      <c r="SME15" s="103"/>
      <c r="SMF15" s="103"/>
      <c r="SMG15" s="103"/>
      <c r="SMH15" s="103"/>
      <c r="SMI15" s="103"/>
      <c r="SMJ15" s="103"/>
      <c r="SMK15" s="103"/>
      <c r="SML15" s="103"/>
      <c r="SMM15" s="103"/>
      <c r="SMN15" s="103"/>
      <c r="SMO15" s="103"/>
      <c r="SMP15" s="103"/>
      <c r="SMQ15" s="103"/>
      <c r="SMR15" s="103"/>
      <c r="SMS15" s="103"/>
      <c r="SMT15" s="103"/>
      <c r="SMU15" s="103"/>
      <c r="SMV15" s="103"/>
      <c r="SMW15" s="103"/>
      <c r="SMX15" s="103"/>
      <c r="SMY15" s="103"/>
      <c r="SMZ15" s="103"/>
      <c r="SNA15" s="103"/>
      <c r="SNB15" s="103"/>
      <c r="SNC15" s="103"/>
      <c r="SND15" s="103"/>
      <c r="SNE15" s="103"/>
      <c r="SNF15" s="103"/>
      <c r="SNG15" s="103"/>
      <c r="SNH15" s="103"/>
      <c r="SNI15" s="103"/>
      <c r="SNJ15" s="103"/>
      <c r="SNK15" s="103"/>
      <c r="SNL15" s="103"/>
      <c r="SNM15" s="103"/>
      <c r="SNN15" s="103"/>
      <c r="SNO15" s="103"/>
      <c r="SNP15" s="103"/>
      <c r="SNQ15" s="103"/>
      <c r="SNR15" s="103"/>
      <c r="SNS15" s="103"/>
      <c r="SNT15" s="103"/>
      <c r="SNU15" s="103"/>
      <c r="SNV15" s="103"/>
      <c r="SNW15" s="103"/>
      <c r="SNX15" s="103"/>
      <c r="SNY15" s="103"/>
      <c r="SNZ15" s="103"/>
      <c r="SOA15" s="103"/>
      <c r="SOB15" s="103"/>
      <c r="SOC15" s="103"/>
      <c r="SOD15" s="103"/>
      <c r="SOE15" s="103"/>
      <c r="SOF15" s="103"/>
      <c r="SOG15" s="103"/>
      <c r="SOH15" s="103"/>
      <c r="SOI15" s="103"/>
      <c r="SOJ15" s="103"/>
      <c r="SOK15" s="103"/>
      <c r="SOL15" s="103"/>
      <c r="SOM15" s="103"/>
      <c r="SON15" s="103"/>
      <c r="SOO15" s="103"/>
      <c r="SOP15" s="103"/>
      <c r="SOQ15" s="103"/>
      <c r="SOR15" s="103"/>
      <c r="SOS15" s="103"/>
      <c r="SOT15" s="103"/>
      <c r="SOU15" s="103"/>
      <c r="SOV15" s="103"/>
      <c r="SOW15" s="103"/>
      <c r="SOX15" s="103"/>
      <c r="SOY15" s="103"/>
      <c r="SOZ15" s="103"/>
      <c r="SPA15" s="103"/>
      <c r="SPB15" s="103"/>
      <c r="SPC15" s="103"/>
      <c r="SPD15" s="103"/>
      <c r="SPE15" s="103"/>
      <c r="SPF15" s="103"/>
      <c r="SPM15" s="103"/>
      <c r="SPN15" s="103"/>
      <c r="SPO15" s="103"/>
      <c r="SPP15" s="103"/>
      <c r="SPQ15" s="103"/>
      <c r="SPR15" s="103"/>
      <c r="SPS15" s="103"/>
      <c r="SPT15" s="103"/>
      <c r="SPU15" s="103"/>
      <c r="SPV15" s="103"/>
      <c r="SPW15" s="103"/>
      <c r="SPX15" s="103"/>
      <c r="SPY15" s="103"/>
      <c r="SPZ15" s="103"/>
      <c r="SQA15" s="103"/>
      <c r="SQB15" s="103"/>
      <c r="SQC15" s="103"/>
      <c r="SQD15" s="103"/>
      <c r="SQE15" s="103"/>
      <c r="SQF15" s="103"/>
      <c r="SQG15" s="103"/>
      <c r="SQH15" s="103"/>
      <c r="SQI15" s="103"/>
      <c r="SQJ15" s="103"/>
      <c r="SQK15" s="103"/>
      <c r="SQL15" s="103"/>
      <c r="SQM15" s="103"/>
      <c r="SQN15" s="103"/>
      <c r="SQO15" s="103"/>
      <c r="SQP15" s="103"/>
      <c r="SQQ15" s="103"/>
      <c r="SQR15" s="103"/>
      <c r="SQS15" s="103"/>
      <c r="SQT15" s="103"/>
      <c r="SQU15" s="103"/>
      <c r="SQV15" s="103"/>
      <c r="SQW15" s="103"/>
      <c r="SQX15" s="103"/>
      <c r="SQY15" s="103"/>
      <c r="SQZ15" s="103"/>
      <c r="SRA15" s="103"/>
      <c r="SRB15" s="103"/>
      <c r="SRC15" s="103"/>
      <c r="SRD15" s="103"/>
      <c r="SRE15" s="103"/>
      <c r="SRF15" s="103"/>
      <c r="SRG15" s="103"/>
      <c r="SRH15" s="103"/>
      <c r="SRI15" s="103"/>
      <c r="SRJ15" s="103"/>
      <c r="SRK15" s="103"/>
      <c r="SRL15" s="103"/>
      <c r="SRM15" s="103"/>
      <c r="SRN15" s="103"/>
      <c r="SRO15" s="103"/>
      <c r="SRP15" s="103"/>
      <c r="SRQ15" s="103"/>
      <c r="SRR15" s="103"/>
      <c r="SRS15" s="103"/>
      <c r="SRT15" s="103"/>
      <c r="SRU15" s="103"/>
      <c r="SRV15" s="103"/>
      <c r="SRW15" s="103"/>
      <c r="SRX15" s="103"/>
      <c r="SRY15" s="103"/>
      <c r="SRZ15" s="103"/>
      <c r="SSA15" s="103"/>
      <c r="SSB15" s="103"/>
      <c r="SSC15" s="103"/>
      <c r="SSD15" s="103"/>
      <c r="SSE15" s="103"/>
      <c r="SSF15" s="103"/>
      <c r="SSG15" s="103"/>
      <c r="SSH15" s="103"/>
      <c r="SSI15" s="103"/>
      <c r="SSJ15" s="103"/>
      <c r="SSK15" s="103"/>
      <c r="SSL15" s="103"/>
      <c r="SSM15" s="103"/>
      <c r="SSN15" s="103"/>
      <c r="SSO15" s="103"/>
      <c r="SSP15" s="103"/>
      <c r="SSQ15" s="103"/>
      <c r="SSR15" s="103"/>
      <c r="SSS15" s="103"/>
      <c r="SST15" s="103"/>
      <c r="SSU15" s="103"/>
      <c r="SSV15" s="103"/>
      <c r="SSW15" s="103"/>
      <c r="SSX15" s="103"/>
      <c r="SSY15" s="103"/>
      <c r="SSZ15" s="103"/>
      <c r="STA15" s="103"/>
      <c r="STB15" s="103"/>
      <c r="STC15" s="103"/>
      <c r="STD15" s="103"/>
      <c r="STE15" s="103"/>
      <c r="STF15" s="103"/>
      <c r="STG15" s="103"/>
      <c r="STH15" s="103"/>
      <c r="STI15" s="103"/>
      <c r="STJ15" s="103"/>
      <c r="STK15" s="103"/>
      <c r="STL15" s="103"/>
      <c r="STM15" s="103"/>
      <c r="STN15" s="103"/>
      <c r="STO15" s="103"/>
      <c r="STP15" s="103"/>
      <c r="STQ15" s="103"/>
      <c r="STR15" s="103"/>
      <c r="STS15" s="103"/>
      <c r="STT15" s="103"/>
      <c r="STU15" s="103"/>
      <c r="STV15" s="103"/>
      <c r="STW15" s="103"/>
      <c r="STX15" s="103"/>
      <c r="STY15" s="103"/>
      <c r="STZ15" s="103"/>
      <c r="SUA15" s="103"/>
      <c r="SUB15" s="103"/>
      <c r="SUC15" s="103"/>
      <c r="SUD15" s="103"/>
      <c r="SUE15" s="103"/>
      <c r="SUF15" s="103"/>
      <c r="SUG15" s="103"/>
      <c r="SUH15" s="103"/>
      <c r="SUI15" s="103"/>
      <c r="SUJ15" s="103"/>
      <c r="SUK15" s="103"/>
      <c r="SUL15" s="103"/>
      <c r="SUM15" s="103"/>
      <c r="SUN15" s="103"/>
      <c r="SUO15" s="103"/>
      <c r="SUP15" s="103"/>
      <c r="SUQ15" s="103"/>
      <c r="SUR15" s="103"/>
      <c r="SUS15" s="103"/>
      <c r="SUT15" s="103"/>
      <c r="SUU15" s="103"/>
      <c r="SUV15" s="103"/>
      <c r="SUW15" s="103"/>
      <c r="SUX15" s="103"/>
      <c r="SUY15" s="103"/>
      <c r="SUZ15" s="103"/>
      <c r="SVA15" s="103"/>
      <c r="SVB15" s="103"/>
      <c r="SVC15" s="103"/>
      <c r="SVD15" s="103"/>
      <c r="SVE15" s="103"/>
      <c r="SVF15" s="103"/>
      <c r="SVG15" s="103"/>
      <c r="SVH15" s="103"/>
      <c r="SVI15" s="103"/>
      <c r="SVJ15" s="103"/>
      <c r="SVK15" s="103"/>
      <c r="SVL15" s="103"/>
      <c r="SVM15" s="103"/>
      <c r="SVN15" s="103"/>
      <c r="SVO15" s="103"/>
      <c r="SVP15" s="103"/>
      <c r="SVQ15" s="103"/>
      <c r="SVR15" s="103"/>
      <c r="SVS15" s="103"/>
      <c r="SVT15" s="103"/>
      <c r="SVU15" s="103"/>
      <c r="SVV15" s="103"/>
      <c r="SVW15" s="103"/>
      <c r="SVX15" s="103"/>
      <c r="SVY15" s="103"/>
      <c r="SVZ15" s="103"/>
      <c r="SWA15" s="103"/>
      <c r="SWB15" s="103"/>
      <c r="SWC15" s="103"/>
      <c r="SWD15" s="103"/>
      <c r="SWE15" s="103"/>
      <c r="SWF15" s="103"/>
      <c r="SWG15" s="103"/>
      <c r="SWH15" s="103"/>
      <c r="SWI15" s="103"/>
      <c r="SWJ15" s="103"/>
      <c r="SWK15" s="103"/>
      <c r="SWL15" s="103"/>
      <c r="SWM15" s="103"/>
      <c r="SWN15" s="103"/>
      <c r="SWO15" s="103"/>
      <c r="SWP15" s="103"/>
      <c r="SWQ15" s="103"/>
      <c r="SWR15" s="103"/>
      <c r="SWS15" s="103"/>
      <c r="SWT15" s="103"/>
      <c r="SWU15" s="103"/>
      <c r="SWV15" s="103"/>
      <c r="SWW15" s="103"/>
      <c r="SWX15" s="103"/>
      <c r="SWY15" s="103"/>
      <c r="SWZ15" s="103"/>
      <c r="SXA15" s="103"/>
      <c r="SXB15" s="103"/>
      <c r="SXC15" s="103"/>
      <c r="SXD15" s="103"/>
      <c r="SXE15" s="103"/>
      <c r="SXF15" s="103"/>
      <c r="SXG15" s="103"/>
      <c r="SXH15" s="103"/>
      <c r="SXI15" s="103"/>
      <c r="SXJ15" s="103"/>
      <c r="SXK15" s="103"/>
      <c r="SXL15" s="103"/>
      <c r="SXM15" s="103"/>
      <c r="SXN15" s="103"/>
      <c r="SXO15" s="103"/>
      <c r="SXP15" s="103"/>
      <c r="SXQ15" s="103"/>
      <c r="SXR15" s="103"/>
      <c r="SXS15" s="103"/>
      <c r="SXT15" s="103"/>
      <c r="SXU15" s="103"/>
      <c r="SXV15" s="103"/>
      <c r="SXW15" s="103"/>
      <c r="SXX15" s="103"/>
      <c r="SXY15" s="103"/>
      <c r="SXZ15" s="103"/>
      <c r="SYA15" s="103"/>
      <c r="SYB15" s="103"/>
      <c r="SYC15" s="103"/>
      <c r="SYD15" s="103"/>
      <c r="SYE15" s="103"/>
      <c r="SYF15" s="103"/>
      <c r="SYG15" s="103"/>
      <c r="SYH15" s="103"/>
      <c r="SYI15" s="103"/>
      <c r="SYJ15" s="103"/>
      <c r="SYK15" s="103"/>
      <c r="SYL15" s="103"/>
      <c r="SYM15" s="103"/>
      <c r="SYN15" s="103"/>
      <c r="SYO15" s="103"/>
      <c r="SYP15" s="103"/>
      <c r="SYQ15" s="103"/>
      <c r="SYR15" s="103"/>
      <c r="SYS15" s="103"/>
      <c r="SYT15" s="103"/>
      <c r="SYU15" s="103"/>
      <c r="SYV15" s="103"/>
      <c r="SYW15" s="103"/>
      <c r="SYX15" s="103"/>
      <c r="SYY15" s="103"/>
      <c r="SYZ15" s="103"/>
      <c r="SZA15" s="103"/>
      <c r="SZB15" s="103"/>
      <c r="SZI15" s="103"/>
      <c r="SZJ15" s="103"/>
      <c r="SZK15" s="103"/>
      <c r="SZL15" s="103"/>
      <c r="SZM15" s="103"/>
      <c r="SZN15" s="103"/>
      <c r="SZO15" s="103"/>
      <c r="SZP15" s="103"/>
      <c r="SZQ15" s="103"/>
      <c r="SZR15" s="103"/>
      <c r="SZS15" s="103"/>
      <c r="SZT15" s="103"/>
      <c r="SZU15" s="103"/>
      <c r="SZV15" s="103"/>
      <c r="SZW15" s="103"/>
      <c r="SZX15" s="103"/>
      <c r="SZY15" s="103"/>
      <c r="SZZ15" s="103"/>
      <c r="TAA15" s="103"/>
      <c r="TAB15" s="103"/>
      <c r="TAC15" s="103"/>
      <c r="TAD15" s="103"/>
      <c r="TAE15" s="103"/>
      <c r="TAF15" s="103"/>
      <c r="TAG15" s="103"/>
      <c r="TAH15" s="103"/>
      <c r="TAI15" s="103"/>
      <c r="TAJ15" s="103"/>
      <c r="TAK15" s="103"/>
      <c r="TAL15" s="103"/>
      <c r="TAM15" s="103"/>
      <c r="TAN15" s="103"/>
      <c r="TAO15" s="103"/>
      <c r="TAP15" s="103"/>
      <c r="TAQ15" s="103"/>
      <c r="TAR15" s="103"/>
      <c r="TAS15" s="103"/>
      <c r="TAT15" s="103"/>
      <c r="TAU15" s="103"/>
      <c r="TAV15" s="103"/>
      <c r="TAW15" s="103"/>
      <c r="TAX15" s="103"/>
      <c r="TAY15" s="103"/>
      <c r="TAZ15" s="103"/>
      <c r="TBA15" s="103"/>
      <c r="TBB15" s="103"/>
      <c r="TBC15" s="103"/>
      <c r="TBD15" s="103"/>
      <c r="TBE15" s="103"/>
      <c r="TBF15" s="103"/>
      <c r="TBG15" s="103"/>
      <c r="TBH15" s="103"/>
      <c r="TBI15" s="103"/>
      <c r="TBJ15" s="103"/>
      <c r="TBK15" s="103"/>
      <c r="TBL15" s="103"/>
      <c r="TBM15" s="103"/>
      <c r="TBN15" s="103"/>
      <c r="TBO15" s="103"/>
      <c r="TBP15" s="103"/>
      <c r="TBQ15" s="103"/>
      <c r="TBR15" s="103"/>
      <c r="TBS15" s="103"/>
      <c r="TBT15" s="103"/>
      <c r="TBU15" s="103"/>
      <c r="TBV15" s="103"/>
      <c r="TBW15" s="103"/>
      <c r="TBX15" s="103"/>
      <c r="TBY15" s="103"/>
      <c r="TBZ15" s="103"/>
      <c r="TCA15" s="103"/>
      <c r="TCB15" s="103"/>
      <c r="TCC15" s="103"/>
      <c r="TCD15" s="103"/>
      <c r="TCE15" s="103"/>
      <c r="TCF15" s="103"/>
      <c r="TCG15" s="103"/>
      <c r="TCH15" s="103"/>
      <c r="TCI15" s="103"/>
      <c r="TCJ15" s="103"/>
      <c r="TCK15" s="103"/>
      <c r="TCL15" s="103"/>
      <c r="TCM15" s="103"/>
      <c r="TCN15" s="103"/>
      <c r="TCO15" s="103"/>
      <c r="TCP15" s="103"/>
      <c r="TCQ15" s="103"/>
      <c r="TCR15" s="103"/>
      <c r="TCS15" s="103"/>
      <c r="TCT15" s="103"/>
      <c r="TCU15" s="103"/>
      <c r="TCV15" s="103"/>
      <c r="TCW15" s="103"/>
      <c r="TCX15" s="103"/>
      <c r="TCY15" s="103"/>
      <c r="TCZ15" s="103"/>
      <c r="TDA15" s="103"/>
      <c r="TDB15" s="103"/>
      <c r="TDC15" s="103"/>
      <c r="TDD15" s="103"/>
      <c r="TDE15" s="103"/>
      <c r="TDF15" s="103"/>
      <c r="TDG15" s="103"/>
      <c r="TDH15" s="103"/>
      <c r="TDI15" s="103"/>
      <c r="TDJ15" s="103"/>
      <c r="TDK15" s="103"/>
      <c r="TDL15" s="103"/>
      <c r="TDM15" s="103"/>
      <c r="TDN15" s="103"/>
      <c r="TDO15" s="103"/>
      <c r="TDP15" s="103"/>
      <c r="TDQ15" s="103"/>
      <c r="TDR15" s="103"/>
      <c r="TDS15" s="103"/>
      <c r="TDT15" s="103"/>
      <c r="TDU15" s="103"/>
      <c r="TDV15" s="103"/>
      <c r="TDW15" s="103"/>
      <c r="TDX15" s="103"/>
      <c r="TDY15" s="103"/>
      <c r="TDZ15" s="103"/>
      <c r="TEA15" s="103"/>
      <c r="TEB15" s="103"/>
      <c r="TEC15" s="103"/>
      <c r="TED15" s="103"/>
      <c r="TEE15" s="103"/>
      <c r="TEF15" s="103"/>
      <c r="TEG15" s="103"/>
      <c r="TEH15" s="103"/>
      <c r="TEI15" s="103"/>
      <c r="TEJ15" s="103"/>
      <c r="TEK15" s="103"/>
      <c r="TEL15" s="103"/>
      <c r="TEM15" s="103"/>
      <c r="TEN15" s="103"/>
      <c r="TEO15" s="103"/>
      <c r="TEP15" s="103"/>
      <c r="TEQ15" s="103"/>
      <c r="TER15" s="103"/>
      <c r="TES15" s="103"/>
      <c r="TET15" s="103"/>
      <c r="TEU15" s="103"/>
      <c r="TEV15" s="103"/>
      <c r="TEW15" s="103"/>
      <c r="TEX15" s="103"/>
      <c r="TEY15" s="103"/>
      <c r="TEZ15" s="103"/>
      <c r="TFA15" s="103"/>
      <c r="TFB15" s="103"/>
      <c r="TFC15" s="103"/>
      <c r="TFD15" s="103"/>
      <c r="TFE15" s="103"/>
      <c r="TFF15" s="103"/>
      <c r="TFG15" s="103"/>
      <c r="TFH15" s="103"/>
      <c r="TFI15" s="103"/>
      <c r="TFJ15" s="103"/>
      <c r="TFK15" s="103"/>
      <c r="TFL15" s="103"/>
      <c r="TFM15" s="103"/>
      <c r="TFN15" s="103"/>
      <c r="TFO15" s="103"/>
      <c r="TFP15" s="103"/>
      <c r="TFQ15" s="103"/>
      <c r="TFR15" s="103"/>
      <c r="TFS15" s="103"/>
      <c r="TFT15" s="103"/>
      <c r="TFU15" s="103"/>
      <c r="TFV15" s="103"/>
      <c r="TFW15" s="103"/>
      <c r="TFX15" s="103"/>
      <c r="TFY15" s="103"/>
      <c r="TFZ15" s="103"/>
      <c r="TGA15" s="103"/>
      <c r="TGB15" s="103"/>
      <c r="TGC15" s="103"/>
      <c r="TGD15" s="103"/>
      <c r="TGE15" s="103"/>
      <c r="TGF15" s="103"/>
      <c r="TGG15" s="103"/>
      <c r="TGH15" s="103"/>
      <c r="TGI15" s="103"/>
      <c r="TGJ15" s="103"/>
      <c r="TGK15" s="103"/>
      <c r="TGL15" s="103"/>
      <c r="TGM15" s="103"/>
      <c r="TGN15" s="103"/>
      <c r="TGO15" s="103"/>
      <c r="TGP15" s="103"/>
      <c r="TGQ15" s="103"/>
      <c r="TGR15" s="103"/>
      <c r="TGS15" s="103"/>
      <c r="TGT15" s="103"/>
      <c r="TGU15" s="103"/>
      <c r="TGV15" s="103"/>
      <c r="TGW15" s="103"/>
      <c r="TGX15" s="103"/>
      <c r="TGY15" s="103"/>
      <c r="TGZ15" s="103"/>
      <c r="THA15" s="103"/>
      <c r="THB15" s="103"/>
      <c r="THC15" s="103"/>
      <c r="THD15" s="103"/>
      <c r="THE15" s="103"/>
      <c r="THF15" s="103"/>
      <c r="THG15" s="103"/>
      <c r="THH15" s="103"/>
      <c r="THI15" s="103"/>
      <c r="THJ15" s="103"/>
      <c r="THK15" s="103"/>
      <c r="THL15" s="103"/>
      <c r="THM15" s="103"/>
      <c r="THN15" s="103"/>
      <c r="THO15" s="103"/>
      <c r="THP15" s="103"/>
      <c r="THQ15" s="103"/>
      <c r="THR15" s="103"/>
      <c r="THS15" s="103"/>
      <c r="THT15" s="103"/>
      <c r="THU15" s="103"/>
      <c r="THV15" s="103"/>
      <c r="THW15" s="103"/>
      <c r="THX15" s="103"/>
      <c r="THY15" s="103"/>
      <c r="THZ15" s="103"/>
      <c r="TIA15" s="103"/>
      <c r="TIB15" s="103"/>
      <c r="TIC15" s="103"/>
      <c r="TID15" s="103"/>
      <c r="TIE15" s="103"/>
      <c r="TIF15" s="103"/>
      <c r="TIG15" s="103"/>
      <c r="TIH15" s="103"/>
      <c r="TII15" s="103"/>
      <c r="TIJ15" s="103"/>
      <c r="TIK15" s="103"/>
      <c r="TIL15" s="103"/>
      <c r="TIM15" s="103"/>
      <c r="TIN15" s="103"/>
      <c r="TIO15" s="103"/>
      <c r="TIP15" s="103"/>
      <c r="TIQ15" s="103"/>
      <c r="TIR15" s="103"/>
      <c r="TIS15" s="103"/>
      <c r="TIT15" s="103"/>
      <c r="TIU15" s="103"/>
      <c r="TIV15" s="103"/>
      <c r="TIW15" s="103"/>
      <c r="TIX15" s="103"/>
      <c r="TJE15" s="103"/>
      <c r="TJF15" s="103"/>
      <c r="TJG15" s="103"/>
      <c r="TJH15" s="103"/>
      <c r="TJI15" s="103"/>
      <c r="TJJ15" s="103"/>
      <c r="TJK15" s="103"/>
      <c r="TJL15" s="103"/>
      <c r="TJM15" s="103"/>
      <c r="TJN15" s="103"/>
      <c r="TJO15" s="103"/>
      <c r="TJP15" s="103"/>
      <c r="TJQ15" s="103"/>
      <c r="TJR15" s="103"/>
      <c r="TJS15" s="103"/>
      <c r="TJT15" s="103"/>
      <c r="TJU15" s="103"/>
      <c r="TJV15" s="103"/>
      <c r="TJW15" s="103"/>
      <c r="TJX15" s="103"/>
      <c r="TJY15" s="103"/>
      <c r="TJZ15" s="103"/>
      <c r="TKA15" s="103"/>
      <c r="TKB15" s="103"/>
      <c r="TKC15" s="103"/>
      <c r="TKD15" s="103"/>
      <c r="TKE15" s="103"/>
      <c r="TKF15" s="103"/>
      <c r="TKG15" s="103"/>
      <c r="TKH15" s="103"/>
      <c r="TKI15" s="103"/>
      <c r="TKJ15" s="103"/>
      <c r="TKK15" s="103"/>
      <c r="TKL15" s="103"/>
      <c r="TKM15" s="103"/>
      <c r="TKN15" s="103"/>
      <c r="TKO15" s="103"/>
      <c r="TKP15" s="103"/>
      <c r="TKQ15" s="103"/>
      <c r="TKR15" s="103"/>
      <c r="TKS15" s="103"/>
      <c r="TKT15" s="103"/>
      <c r="TKU15" s="103"/>
      <c r="TKV15" s="103"/>
      <c r="TKW15" s="103"/>
      <c r="TKX15" s="103"/>
      <c r="TKY15" s="103"/>
      <c r="TKZ15" s="103"/>
      <c r="TLA15" s="103"/>
      <c r="TLB15" s="103"/>
      <c r="TLC15" s="103"/>
      <c r="TLD15" s="103"/>
      <c r="TLE15" s="103"/>
      <c r="TLF15" s="103"/>
      <c r="TLG15" s="103"/>
      <c r="TLH15" s="103"/>
      <c r="TLI15" s="103"/>
      <c r="TLJ15" s="103"/>
      <c r="TLK15" s="103"/>
      <c r="TLL15" s="103"/>
      <c r="TLM15" s="103"/>
      <c r="TLN15" s="103"/>
      <c r="TLO15" s="103"/>
      <c r="TLP15" s="103"/>
      <c r="TLQ15" s="103"/>
      <c r="TLR15" s="103"/>
      <c r="TLS15" s="103"/>
      <c r="TLT15" s="103"/>
      <c r="TLU15" s="103"/>
      <c r="TLV15" s="103"/>
      <c r="TLW15" s="103"/>
      <c r="TLX15" s="103"/>
      <c r="TLY15" s="103"/>
      <c r="TLZ15" s="103"/>
      <c r="TMA15" s="103"/>
      <c r="TMB15" s="103"/>
      <c r="TMC15" s="103"/>
      <c r="TMD15" s="103"/>
      <c r="TME15" s="103"/>
      <c r="TMF15" s="103"/>
      <c r="TMG15" s="103"/>
      <c r="TMH15" s="103"/>
      <c r="TMI15" s="103"/>
      <c r="TMJ15" s="103"/>
      <c r="TMK15" s="103"/>
      <c r="TML15" s="103"/>
      <c r="TMM15" s="103"/>
      <c r="TMN15" s="103"/>
      <c r="TMO15" s="103"/>
      <c r="TMP15" s="103"/>
      <c r="TMQ15" s="103"/>
      <c r="TMR15" s="103"/>
      <c r="TMS15" s="103"/>
      <c r="TMT15" s="103"/>
      <c r="TMU15" s="103"/>
      <c r="TMV15" s="103"/>
      <c r="TMW15" s="103"/>
      <c r="TMX15" s="103"/>
      <c r="TMY15" s="103"/>
      <c r="TMZ15" s="103"/>
      <c r="TNA15" s="103"/>
      <c r="TNB15" s="103"/>
      <c r="TNC15" s="103"/>
      <c r="TND15" s="103"/>
      <c r="TNE15" s="103"/>
      <c r="TNF15" s="103"/>
      <c r="TNG15" s="103"/>
      <c r="TNH15" s="103"/>
      <c r="TNI15" s="103"/>
      <c r="TNJ15" s="103"/>
      <c r="TNK15" s="103"/>
      <c r="TNL15" s="103"/>
      <c r="TNM15" s="103"/>
      <c r="TNN15" s="103"/>
      <c r="TNO15" s="103"/>
      <c r="TNP15" s="103"/>
      <c r="TNQ15" s="103"/>
      <c r="TNR15" s="103"/>
      <c r="TNS15" s="103"/>
      <c r="TNT15" s="103"/>
      <c r="TNU15" s="103"/>
      <c r="TNV15" s="103"/>
      <c r="TNW15" s="103"/>
      <c r="TNX15" s="103"/>
      <c r="TNY15" s="103"/>
      <c r="TNZ15" s="103"/>
      <c r="TOA15" s="103"/>
      <c r="TOB15" s="103"/>
      <c r="TOC15" s="103"/>
      <c r="TOD15" s="103"/>
      <c r="TOE15" s="103"/>
      <c r="TOF15" s="103"/>
      <c r="TOG15" s="103"/>
      <c r="TOH15" s="103"/>
      <c r="TOI15" s="103"/>
      <c r="TOJ15" s="103"/>
      <c r="TOK15" s="103"/>
      <c r="TOL15" s="103"/>
      <c r="TOM15" s="103"/>
      <c r="TON15" s="103"/>
      <c r="TOO15" s="103"/>
      <c r="TOP15" s="103"/>
      <c r="TOQ15" s="103"/>
      <c r="TOR15" s="103"/>
      <c r="TOS15" s="103"/>
      <c r="TOT15" s="103"/>
      <c r="TOU15" s="103"/>
      <c r="TOV15" s="103"/>
      <c r="TOW15" s="103"/>
      <c r="TOX15" s="103"/>
      <c r="TOY15" s="103"/>
      <c r="TOZ15" s="103"/>
      <c r="TPA15" s="103"/>
      <c r="TPB15" s="103"/>
      <c r="TPC15" s="103"/>
      <c r="TPD15" s="103"/>
      <c r="TPE15" s="103"/>
      <c r="TPF15" s="103"/>
      <c r="TPG15" s="103"/>
      <c r="TPH15" s="103"/>
      <c r="TPI15" s="103"/>
      <c r="TPJ15" s="103"/>
      <c r="TPK15" s="103"/>
      <c r="TPL15" s="103"/>
      <c r="TPM15" s="103"/>
      <c r="TPN15" s="103"/>
      <c r="TPO15" s="103"/>
      <c r="TPP15" s="103"/>
      <c r="TPQ15" s="103"/>
      <c r="TPR15" s="103"/>
      <c r="TPS15" s="103"/>
      <c r="TPT15" s="103"/>
      <c r="TPU15" s="103"/>
      <c r="TPV15" s="103"/>
      <c r="TPW15" s="103"/>
      <c r="TPX15" s="103"/>
      <c r="TPY15" s="103"/>
      <c r="TPZ15" s="103"/>
      <c r="TQA15" s="103"/>
      <c r="TQB15" s="103"/>
      <c r="TQC15" s="103"/>
      <c r="TQD15" s="103"/>
      <c r="TQE15" s="103"/>
      <c r="TQF15" s="103"/>
      <c r="TQG15" s="103"/>
      <c r="TQH15" s="103"/>
      <c r="TQI15" s="103"/>
      <c r="TQJ15" s="103"/>
      <c r="TQK15" s="103"/>
      <c r="TQL15" s="103"/>
      <c r="TQM15" s="103"/>
      <c r="TQN15" s="103"/>
      <c r="TQO15" s="103"/>
      <c r="TQP15" s="103"/>
      <c r="TQQ15" s="103"/>
      <c r="TQR15" s="103"/>
      <c r="TQS15" s="103"/>
      <c r="TQT15" s="103"/>
      <c r="TQU15" s="103"/>
      <c r="TQV15" s="103"/>
      <c r="TQW15" s="103"/>
      <c r="TQX15" s="103"/>
      <c r="TQY15" s="103"/>
      <c r="TQZ15" s="103"/>
      <c r="TRA15" s="103"/>
      <c r="TRB15" s="103"/>
      <c r="TRC15" s="103"/>
      <c r="TRD15" s="103"/>
      <c r="TRE15" s="103"/>
      <c r="TRF15" s="103"/>
      <c r="TRG15" s="103"/>
      <c r="TRH15" s="103"/>
      <c r="TRI15" s="103"/>
      <c r="TRJ15" s="103"/>
      <c r="TRK15" s="103"/>
      <c r="TRL15" s="103"/>
      <c r="TRM15" s="103"/>
      <c r="TRN15" s="103"/>
      <c r="TRO15" s="103"/>
      <c r="TRP15" s="103"/>
      <c r="TRQ15" s="103"/>
      <c r="TRR15" s="103"/>
      <c r="TRS15" s="103"/>
      <c r="TRT15" s="103"/>
      <c r="TRU15" s="103"/>
      <c r="TRV15" s="103"/>
      <c r="TRW15" s="103"/>
      <c r="TRX15" s="103"/>
      <c r="TRY15" s="103"/>
      <c r="TRZ15" s="103"/>
      <c r="TSA15" s="103"/>
      <c r="TSB15" s="103"/>
      <c r="TSC15" s="103"/>
      <c r="TSD15" s="103"/>
      <c r="TSE15" s="103"/>
      <c r="TSF15" s="103"/>
      <c r="TSG15" s="103"/>
      <c r="TSH15" s="103"/>
      <c r="TSI15" s="103"/>
      <c r="TSJ15" s="103"/>
      <c r="TSK15" s="103"/>
      <c r="TSL15" s="103"/>
      <c r="TSM15" s="103"/>
      <c r="TSN15" s="103"/>
      <c r="TSO15" s="103"/>
      <c r="TSP15" s="103"/>
      <c r="TSQ15" s="103"/>
      <c r="TSR15" s="103"/>
      <c r="TSS15" s="103"/>
      <c r="TST15" s="103"/>
      <c r="TTA15" s="103"/>
      <c r="TTB15" s="103"/>
      <c r="TTC15" s="103"/>
      <c r="TTD15" s="103"/>
      <c r="TTE15" s="103"/>
      <c r="TTF15" s="103"/>
      <c r="TTG15" s="103"/>
      <c r="TTH15" s="103"/>
      <c r="TTI15" s="103"/>
      <c r="TTJ15" s="103"/>
      <c r="TTK15" s="103"/>
      <c r="TTL15" s="103"/>
      <c r="TTM15" s="103"/>
      <c r="TTN15" s="103"/>
      <c r="TTO15" s="103"/>
      <c r="TTP15" s="103"/>
      <c r="TTQ15" s="103"/>
      <c r="TTR15" s="103"/>
      <c r="TTS15" s="103"/>
      <c r="TTT15" s="103"/>
      <c r="TTU15" s="103"/>
      <c r="TTV15" s="103"/>
      <c r="TTW15" s="103"/>
      <c r="TTX15" s="103"/>
      <c r="TTY15" s="103"/>
      <c r="TTZ15" s="103"/>
      <c r="TUA15" s="103"/>
      <c r="TUB15" s="103"/>
      <c r="TUC15" s="103"/>
      <c r="TUD15" s="103"/>
      <c r="TUE15" s="103"/>
      <c r="TUF15" s="103"/>
      <c r="TUG15" s="103"/>
      <c r="TUH15" s="103"/>
      <c r="TUI15" s="103"/>
      <c r="TUJ15" s="103"/>
      <c r="TUK15" s="103"/>
      <c r="TUL15" s="103"/>
      <c r="TUM15" s="103"/>
      <c r="TUN15" s="103"/>
      <c r="TUO15" s="103"/>
      <c r="TUP15" s="103"/>
      <c r="TUQ15" s="103"/>
      <c r="TUR15" s="103"/>
      <c r="TUS15" s="103"/>
      <c r="TUT15" s="103"/>
      <c r="TUU15" s="103"/>
      <c r="TUV15" s="103"/>
      <c r="TUW15" s="103"/>
      <c r="TUX15" s="103"/>
      <c r="TUY15" s="103"/>
      <c r="TUZ15" s="103"/>
      <c r="TVA15" s="103"/>
      <c r="TVB15" s="103"/>
      <c r="TVC15" s="103"/>
      <c r="TVD15" s="103"/>
      <c r="TVE15" s="103"/>
      <c r="TVF15" s="103"/>
      <c r="TVG15" s="103"/>
      <c r="TVH15" s="103"/>
      <c r="TVI15" s="103"/>
      <c r="TVJ15" s="103"/>
      <c r="TVK15" s="103"/>
      <c r="TVL15" s="103"/>
      <c r="TVM15" s="103"/>
      <c r="TVN15" s="103"/>
      <c r="TVO15" s="103"/>
      <c r="TVP15" s="103"/>
      <c r="TVQ15" s="103"/>
      <c r="TVR15" s="103"/>
      <c r="TVS15" s="103"/>
      <c r="TVT15" s="103"/>
      <c r="TVU15" s="103"/>
      <c r="TVV15" s="103"/>
      <c r="TVW15" s="103"/>
      <c r="TVX15" s="103"/>
      <c r="TVY15" s="103"/>
      <c r="TVZ15" s="103"/>
      <c r="TWA15" s="103"/>
      <c r="TWB15" s="103"/>
      <c r="TWC15" s="103"/>
      <c r="TWD15" s="103"/>
      <c r="TWE15" s="103"/>
      <c r="TWF15" s="103"/>
      <c r="TWG15" s="103"/>
      <c r="TWH15" s="103"/>
      <c r="TWI15" s="103"/>
      <c r="TWJ15" s="103"/>
      <c r="TWK15" s="103"/>
      <c r="TWL15" s="103"/>
      <c r="TWM15" s="103"/>
      <c r="TWN15" s="103"/>
      <c r="TWO15" s="103"/>
      <c r="TWP15" s="103"/>
      <c r="TWQ15" s="103"/>
      <c r="TWR15" s="103"/>
      <c r="TWS15" s="103"/>
      <c r="TWT15" s="103"/>
      <c r="TWU15" s="103"/>
      <c r="TWV15" s="103"/>
      <c r="TWW15" s="103"/>
      <c r="TWX15" s="103"/>
      <c r="TWY15" s="103"/>
      <c r="TWZ15" s="103"/>
      <c r="TXA15" s="103"/>
      <c r="TXB15" s="103"/>
      <c r="TXC15" s="103"/>
      <c r="TXD15" s="103"/>
      <c r="TXE15" s="103"/>
      <c r="TXF15" s="103"/>
      <c r="TXG15" s="103"/>
      <c r="TXH15" s="103"/>
      <c r="TXI15" s="103"/>
      <c r="TXJ15" s="103"/>
      <c r="TXK15" s="103"/>
      <c r="TXL15" s="103"/>
      <c r="TXM15" s="103"/>
      <c r="TXN15" s="103"/>
      <c r="TXO15" s="103"/>
      <c r="TXP15" s="103"/>
      <c r="TXQ15" s="103"/>
      <c r="TXR15" s="103"/>
      <c r="TXS15" s="103"/>
      <c r="TXT15" s="103"/>
      <c r="TXU15" s="103"/>
      <c r="TXV15" s="103"/>
      <c r="TXW15" s="103"/>
      <c r="TXX15" s="103"/>
      <c r="TXY15" s="103"/>
      <c r="TXZ15" s="103"/>
      <c r="TYA15" s="103"/>
      <c r="TYB15" s="103"/>
      <c r="TYC15" s="103"/>
      <c r="TYD15" s="103"/>
      <c r="TYE15" s="103"/>
      <c r="TYF15" s="103"/>
      <c r="TYG15" s="103"/>
      <c r="TYH15" s="103"/>
      <c r="TYI15" s="103"/>
      <c r="TYJ15" s="103"/>
      <c r="TYK15" s="103"/>
      <c r="TYL15" s="103"/>
      <c r="TYM15" s="103"/>
      <c r="TYN15" s="103"/>
      <c r="TYO15" s="103"/>
      <c r="TYP15" s="103"/>
      <c r="TYQ15" s="103"/>
      <c r="TYR15" s="103"/>
      <c r="TYS15" s="103"/>
      <c r="TYT15" s="103"/>
      <c r="TYU15" s="103"/>
      <c r="TYV15" s="103"/>
      <c r="TYW15" s="103"/>
      <c r="TYX15" s="103"/>
      <c r="TYY15" s="103"/>
      <c r="TYZ15" s="103"/>
      <c r="TZA15" s="103"/>
      <c r="TZB15" s="103"/>
      <c r="TZC15" s="103"/>
      <c r="TZD15" s="103"/>
      <c r="TZE15" s="103"/>
      <c r="TZF15" s="103"/>
      <c r="TZG15" s="103"/>
      <c r="TZH15" s="103"/>
      <c r="TZI15" s="103"/>
      <c r="TZJ15" s="103"/>
      <c r="TZK15" s="103"/>
      <c r="TZL15" s="103"/>
      <c r="TZM15" s="103"/>
      <c r="TZN15" s="103"/>
      <c r="TZO15" s="103"/>
      <c r="TZP15" s="103"/>
      <c r="TZQ15" s="103"/>
      <c r="TZR15" s="103"/>
      <c r="TZS15" s="103"/>
      <c r="TZT15" s="103"/>
      <c r="TZU15" s="103"/>
      <c r="TZV15" s="103"/>
      <c r="TZW15" s="103"/>
      <c r="TZX15" s="103"/>
      <c r="TZY15" s="103"/>
      <c r="TZZ15" s="103"/>
      <c r="UAA15" s="103"/>
      <c r="UAB15" s="103"/>
      <c r="UAC15" s="103"/>
      <c r="UAD15" s="103"/>
      <c r="UAE15" s="103"/>
      <c r="UAF15" s="103"/>
      <c r="UAG15" s="103"/>
      <c r="UAH15" s="103"/>
      <c r="UAI15" s="103"/>
      <c r="UAJ15" s="103"/>
      <c r="UAK15" s="103"/>
      <c r="UAL15" s="103"/>
      <c r="UAM15" s="103"/>
      <c r="UAN15" s="103"/>
      <c r="UAO15" s="103"/>
      <c r="UAP15" s="103"/>
      <c r="UAQ15" s="103"/>
      <c r="UAR15" s="103"/>
      <c r="UAS15" s="103"/>
      <c r="UAT15" s="103"/>
      <c r="UAU15" s="103"/>
      <c r="UAV15" s="103"/>
      <c r="UAW15" s="103"/>
      <c r="UAX15" s="103"/>
      <c r="UAY15" s="103"/>
      <c r="UAZ15" s="103"/>
      <c r="UBA15" s="103"/>
      <c r="UBB15" s="103"/>
      <c r="UBC15" s="103"/>
      <c r="UBD15" s="103"/>
      <c r="UBE15" s="103"/>
      <c r="UBF15" s="103"/>
      <c r="UBG15" s="103"/>
      <c r="UBH15" s="103"/>
      <c r="UBI15" s="103"/>
      <c r="UBJ15" s="103"/>
      <c r="UBK15" s="103"/>
      <c r="UBL15" s="103"/>
      <c r="UBM15" s="103"/>
      <c r="UBN15" s="103"/>
      <c r="UBO15" s="103"/>
      <c r="UBP15" s="103"/>
      <c r="UBQ15" s="103"/>
      <c r="UBR15" s="103"/>
      <c r="UBS15" s="103"/>
      <c r="UBT15" s="103"/>
      <c r="UBU15" s="103"/>
      <c r="UBV15" s="103"/>
      <c r="UBW15" s="103"/>
      <c r="UBX15" s="103"/>
      <c r="UBY15" s="103"/>
      <c r="UBZ15" s="103"/>
      <c r="UCA15" s="103"/>
      <c r="UCB15" s="103"/>
      <c r="UCC15" s="103"/>
      <c r="UCD15" s="103"/>
      <c r="UCE15" s="103"/>
      <c r="UCF15" s="103"/>
      <c r="UCG15" s="103"/>
      <c r="UCH15" s="103"/>
      <c r="UCI15" s="103"/>
      <c r="UCJ15" s="103"/>
      <c r="UCK15" s="103"/>
      <c r="UCL15" s="103"/>
      <c r="UCM15" s="103"/>
      <c r="UCN15" s="103"/>
      <c r="UCO15" s="103"/>
      <c r="UCP15" s="103"/>
      <c r="UCW15" s="103"/>
      <c r="UCX15" s="103"/>
      <c r="UCY15" s="103"/>
      <c r="UCZ15" s="103"/>
      <c r="UDA15" s="103"/>
      <c r="UDB15" s="103"/>
      <c r="UDC15" s="103"/>
      <c r="UDD15" s="103"/>
      <c r="UDE15" s="103"/>
      <c r="UDF15" s="103"/>
      <c r="UDG15" s="103"/>
      <c r="UDH15" s="103"/>
      <c r="UDI15" s="103"/>
      <c r="UDJ15" s="103"/>
      <c r="UDK15" s="103"/>
      <c r="UDL15" s="103"/>
      <c r="UDM15" s="103"/>
      <c r="UDN15" s="103"/>
      <c r="UDO15" s="103"/>
      <c r="UDP15" s="103"/>
      <c r="UDQ15" s="103"/>
      <c r="UDR15" s="103"/>
      <c r="UDS15" s="103"/>
      <c r="UDT15" s="103"/>
      <c r="UDU15" s="103"/>
      <c r="UDV15" s="103"/>
      <c r="UDW15" s="103"/>
      <c r="UDX15" s="103"/>
      <c r="UDY15" s="103"/>
      <c r="UDZ15" s="103"/>
      <c r="UEA15" s="103"/>
      <c r="UEB15" s="103"/>
      <c r="UEC15" s="103"/>
      <c r="UED15" s="103"/>
      <c r="UEE15" s="103"/>
      <c r="UEF15" s="103"/>
      <c r="UEG15" s="103"/>
      <c r="UEH15" s="103"/>
      <c r="UEI15" s="103"/>
      <c r="UEJ15" s="103"/>
      <c r="UEK15" s="103"/>
      <c r="UEL15" s="103"/>
      <c r="UEM15" s="103"/>
      <c r="UEN15" s="103"/>
      <c r="UEO15" s="103"/>
      <c r="UEP15" s="103"/>
      <c r="UEQ15" s="103"/>
      <c r="UER15" s="103"/>
      <c r="UES15" s="103"/>
      <c r="UET15" s="103"/>
      <c r="UEU15" s="103"/>
      <c r="UEV15" s="103"/>
      <c r="UEW15" s="103"/>
      <c r="UEX15" s="103"/>
      <c r="UEY15" s="103"/>
      <c r="UEZ15" s="103"/>
      <c r="UFA15" s="103"/>
      <c r="UFB15" s="103"/>
      <c r="UFC15" s="103"/>
      <c r="UFD15" s="103"/>
      <c r="UFE15" s="103"/>
      <c r="UFF15" s="103"/>
      <c r="UFG15" s="103"/>
      <c r="UFH15" s="103"/>
      <c r="UFI15" s="103"/>
      <c r="UFJ15" s="103"/>
      <c r="UFK15" s="103"/>
      <c r="UFL15" s="103"/>
      <c r="UFM15" s="103"/>
      <c r="UFN15" s="103"/>
      <c r="UFO15" s="103"/>
      <c r="UFP15" s="103"/>
      <c r="UFQ15" s="103"/>
      <c r="UFR15" s="103"/>
      <c r="UFS15" s="103"/>
      <c r="UFT15" s="103"/>
      <c r="UFU15" s="103"/>
      <c r="UFV15" s="103"/>
      <c r="UFW15" s="103"/>
      <c r="UFX15" s="103"/>
      <c r="UFY15" s="103"/>
      <c r="UFZ15" s="103"/>
      <c r="UGA15" s="103"/>
      <c r="UGB15" s="103"/>
      <c r="UGC15" s="103"/>
      <c r="UGD15" s="103"/>
      <c r="UGE15" s="103"/>
      <c r="UGF15" s="103"/>
      <c r="UGG15" s="103"/>
      <c r="UGH15" s="103"/>
      <c r="UGI15" s="103"/>
      <c r="UGJ15" s="103"/>
      <c r="UGK15" s="103"/>
      <c r="UGL15" s="103"/>
      <c r="UGM15" s="103"/>
      <c r="UGN15" s="103"/>
      <c r="UGO15" s="103"/>
      <c r="UGP15" s="103"/>
      <c r="UGQ15" s="103"/>
      <c r="UGR15" s="103"/>
      <c r="UGS15" s="103"/>
      <c r="UGT15" s="103"/>
      <c r="UGU15" s="103"/>
      <c r="UGV15" s="103"/>
      <c r="UGW15" s="103"/>
      <c r="UGX15" s="103"/>
      <c r="UGY15" s="103"/>
      <c r="UGZ15" s="103"/>
      <c r="UHA15" s="103"/>
      <c r="UHB15" s="103"/>
      <c r="UHC15" s="103"/>
      <c r="UHD15" s="103"/>
      <c r="UHE15" s="103"/>
      <c r="UHF15" s="103"/>
      <c r="UHG15" s="103"/>
      <c r="UHH15" s="103"/>
      <c r="UHI15" s="103"/>
      <c r="UHJ15" s="103"/>
      <c r="UHK15" s="103"/>
      <c r="UHL15" s="103"/>
      <c r="UHM15" s="103"/>
      <c r="UHN15" s="103"/>
      <c r="UHO15" s="103"/>
      <c r="UHP15" s="103"/>
      <c r="UHQ15" s="103"/>
      <c r="UHR15" s="103"/>
      <c r="UHS15" s="103"/>
      <c r="UHT15" s="103"/>
      <c r="UHU15" s="103"/>
      <c r="UHV15" s="103"/>
      <c r="UHW15" s="103"/>
      <c r="UHX15" s="103"/>
      <c r="UHY15" s="103"/>
      <c r="UHZ15" s="103"/>
      <c r="UIA15" s="103"/>
      <c r="UIB15" s="103"/>
      <c r="UIC15" s="103"/>
      <c r="UID15" s="103"/>
      <c r="UIE15" s="103"/>
      <c r="UIF15" s="103"/>
      <c r="UIG15" s="103"/>
      <c r="UIH15" s="103"/>
      <c r="UII15" s="103"/>
      <c r="UIJ15" s="103"/>
      <c r="UIK15" s="103"/>
      <c r="UIL15" s="103"/>
      <c r="UIM15" s="103"/>
      <c r="UIN15" s="103"/>
      <c r="UIO15" s="103"/>
      <c r="UIP15" s="103"/>
      <c r="UIQ15" s="103"/>
      <c r="UIR15" s="103"/>
      <c r="UIS15" s="103"/>
      <c r="UIT15" s="103"/>
      <c r="UIU15" s="103"/>
      <c r="UIV15" s="103"/>
      <c r="UIW15" s="103"/>
      <c r="UIX15" s="103"/>
      <c r="UIY15" s="103"/>
      <c r="UIZ15" s="103"/>
      <c r="UJA15" s="103"/>
      <c r="UJB15" s="103"/>
      <c r="UJC15" s="103"/>
      <c r="UJD15" s="103"/>
      <c r="UJE15" s="103"/>
      <c r="UJF15" s="103"/>
      <c r="UJG15" s="103"/>
      <c r="UJH15" s="103"/>
      <c r="UJI15" s="103"/>
      <c r="UJJ15" s="103"/>
      <c r="UJK15" s="103"/>
      <c r="UJL15" s="103"/>
      <c r="UJM15" s="103"/>
      <c r="UJN15" s="103"/>
      <c r="UJO15" s="103"/>
      <c r="UJP15" s="103"/>
      <c r="UJQ15" s="103"/>
      <c r="UJR15" s="103"/>
      <c r="UJS15" s="103"/>
      <c r="UJT15" s="103"/>
      <c r="UJU15" s="103"/>
      <c r="UJV15" s="103"/>
      <c r="UJW15" s="103"/>
      <c r="UJX15" s="103"/>
      <c r="UJY15" s="103"/>
      <c r="UJZ15" s="103"/>
      <c r="UKA15" s="103"/>
      <c r="UKB15" s="103"/>
      <c r="UKC15" s="103"/>
      <c r="UKD15" s="103"/>
      <c r="UKE15" s="103"/>
      <c r="UKF15" s="103"/>
      <c r="UKG15" s="103"/>
      <c r="UKH15" s="103"/>
      <c r="UKI15" s="103"/>
      <c r="UKJ15" s="103"/>
      <c r="UKK15" s="103"/>
      <c r="UKL15" s="103"/>
      <c r="UKM15" s="103"/>
      <c r="UKN15" s="103"/>
      <c r="UKO15" s="103"/>
      <c r="UKP15" s="103"/>
      <c r="UKQ15" s="103"/>
      <c r="UKR15" s="103"/>
      <c r="UKS15" s="103"/>
      <c r="UKT15" s="103"/>
      <c r="UKU15" s="103"/>
      <c r="UKV15" s="103"/>
      <c r="UKW15" s="103"/>
      <c r="UKX15" s="103"/>
      <c r="UKY15" s="103"/>
      <c r="UKZ15" s="103"/>
      <c r="ULA15" s="103"/>
      <c r="ULB15" s="103"/>
      <c r="ULC15" s="103"/>
      <c r="ULD15" s="103"/>
      <c r="ULE15" s="103"/>
      <c r="ULF15" s="103"/>
      <c r="ULG15" s="103"/>
      <c r="ULH15" s="103"/>
      <c r="ULI15" s="103"/>
      <c r="ULJ15" s="103"/>
      <c r="ULK15" s="103"/>
      <c r="ULL15" s="103"/>
      <c r="ULM15" s="103"/>
      <c r="ULN15" s="103"/>
      <c r="ULO15" s="103"/>
      <c r="ULP15" s="103"/>
      <c r="ULQ15" s="103"/>
      <c r="ULR15" s="103"/>
      <c r="ULS15" s="103"/>
      <c r="ULT15" s="103"/>
      <c r="ULU15" s="103"/>
      <c r="ULV15" s="103"/>
      <c r="ULW15" s="103"/>
      <c r="ULX15" s="103"/>
      <c r="ULY15" s="103"/>
      <c r="ULZ15" s="103"/>
      <c r="UMA15" s="103"/>
      <c r="UMB15" s="103"/>
      <c r="UMC15" s="103"/>
      <c r="UMD15" s="103"/>
      <c r="UME15" s="103"/>
      <c r="UMF15" s="103"/>
      <c r="UMG15" s="103"/>
      <c r="UMH15" s="103"/>
      <c r="UMI15" s="103"/>
      <c r="UMJ15" s="103"/>
      <c r="UMK15" s="103"/>
      <c r="UML15" s="103"/>
      <c r="UMS15" s="103"/>
      <c r="UMT15" s="103"/>
      <c r="UMU15" s="103"/>
      <c r="UMV15" s="103"/>
      <c r="UMW15" s="103"/>
      <c r="UMX15" s="103"/>
      <c r="UMY15" s="103"/>
      <c r="UMZ15" s="103"/>
      <c r="UNA15" s="103"/>
      <c r="UNB15" s="103"/>
      <c r="UNC15" s="103"/>
      <c r="UND15" s="103"/>
      <c r="UNE15" s="103"/>
      <c r="UNF15" s="103"/>
      <c r="UNG15" s="103"/>
      <c r="UNH15" s="103"/>
      <c r="UNI15" s="103"/>
      <c r="UNJ15" s="103"/>
      <c r="UNK15" s="103"/>
      <c r="UNL15" s="103"/>
      <c r="UNM15" s="103"/>
      <c r="UNN15" s="103"/>
      <c r="UNO15" s="103"/>
      <c r="UNP15" s="103"/>
      <c r="UNQ15" s="103"/>
      <c r="UNR15" s="103"/>
      <c r="UNS15" s="103"/>
      <c r="UNT15" s="103"/>
      <c r="UNU15" s="103"/>
      <c r="UNV15" s="103"/>
      <c r="UNW15" s="103"/>
      <c r="UNX15" s="103"/>
      <c r="UNY15" s="103"/>
      <c r="UNZ15" s="103"/>
      <c r="UOA15" s="103"/>
      <c r="UOB15" s="103"/>
      <c r="UOC15" s="103"/>
      <c r="UOD15" s="103"/>
      <c r="UOE15" s="103"/>
      <c r="UOF15" s="103"/>
      <c r="UOG15" s="103"/>
      <c r="UOH15" s="103"/>
      <c r="UOI15" s="103"/>
      <c r="UOJ15" s="103"/>
      <c r="UOK15" s="103"/>
      <c r="UOL15" s="103"/>
      <c r="UOM15" s="103"/>
      <c r="UON15" s="103"/>
      <c r="UOO15" s="103"/>
      <c r="UOP15" s="103"/>
      <c r="UOQ15" s="103"/>
      <c r="UOR15" s="103"/>
      <c r="UOS15" s="103"/>
      <c r="UOT15" s="103"/>
      <c r="UOU15" s="103"/>
      <c r="UOV15" s="103"/>
      <c r="UOW15" s="103"/>
      <c r="UOX15" s="103"/>
      <c r="UOY15" s="103"/>
      <c r="UOZ15" s="103"/>
      <c r="UPA15" s="103"/>
      <c r="UPB15" s="103"/>
      <c r="UPC15" s="103"/>
      <c r="UPD15" s="103"/>
      <c r="UPE15" s="103"/>
      <c r="UPF15" s="103"/>
      <c r="UPG15" s="103"/>
      <c r="UPH15" s="103"/>
      <c r="UPI15" s="103"/>
      <c r="UPJ15" s="103"/>
      <c r="UPK15" s="103"/>
      <c r="UPL15" s="103"/>
      <c r="UPM15" s="103"/>
      <c r="UPN15" s="103"/>
      <c r="UPO15" s="103"/>
      <c r="UPP15" s="103"/>
      <c r="UPQ15" s="103"/>
      <c r="UPR15" s="103"/>
      <c r="UPS15" s="103"/>
      <c r="UPT15" s="103"/>
      <c r="UPU15" s="103"/>
      <c r="UPV15" s="103"/>
      <c r="UPW15" s="103"/>
      <c r="UPX15" s="103"/>
      <c r="UPY15" s="103"/>
      <c r="UPZ15" s="103"/>
      <c r="UQA15" s="103"/>
      <c r="UQB15" s="103"/>
      <c r="UQC15" s="103"/>
      <c r="UQD15" s="103"/>
      <c r="UQE15" s="103"/>
      <c r="UQF15" s="103"/>
      <c r="UQG15" s="103"/>
      <c r="UQH15" s="103"/>
      <c r="UQI15" s="103"/>
      <c r="UQJ15" s="103"/>
      <c r="UQK15" s="103"/>
      <c r="UQL15" s="103"/>
      <c r="UQM15" s="103"/>
      <c r="UQN15" s="103"/>
      <c r="UQO15" s="103"/>
      <c r="UQP15" s="103"/>
      <c r="UQQ15" s="103"/>
      <c r="UQR15" s="103"/>
      <c r="UQS15" s="103"/>
      <c r="UQT15" s="103"/>
      <c r="UQU15" s="103"/>
      <c r="UQV15" s="103"/>
      <c r="UQW15" s="103"/>
      <c r="UQX15" s="103"/>
      <c r="UQY15" s="103"/>
      <c r="UQZ15" s="103"/>
      <c r="URA15" s="103"/>
      <c r="URB15" s="103"/>
      <c r="URC15" s="103"/>
      <c r="URD15" s="103"/>
      <c r="URE15" s="103"/>
      <c r="URF15" s="103"/>
      <c r="URG15" s="103"/>
      <c r="URH15" s="103"/>
      <c r="URI15" s="103"/>
      <c r="URJ15" s="103"/>
      <c r="URK15" s="103"/>
      <c r="URL15" s="103"/>
      <c r="URM15" s="103"/>
      <c r="URN15" s="103"/>
      <c r="URO15" s="103"/>
      <c r="URP15" s="103"/>
      <c r="URQ15" s="103"/>
      <c r="URR15" s="103"/>
      <c r="URS15" s="103"/>
      <c r="URT15" s="103"/>
      <c r="URU15" s="103"/>
      <c r="URV15" s="103"/>
      <c r="URW15" s="103"/>
      <c r="URX15" s="103"/>
      <c r="URY15" s="103"/>
      <c r="URZ15" s="103"/>
      <c r="USA15" s="103"/>
      <c r="USB15" s="103"/>
      <c r="USC15" s="103"/>
      <c r="USD15" s="103"/>
      <c r="USE15" s="103"/>
      <c r="USF15" s="103"/>
      <c r="USG15" s="103"/>
      <c r="USH15" s="103"/>
      <c r="USI15" s="103"/>
      <c r="USJ15" s="103"/>
      <c r="USK15" s="103"/>
      <c r="USL15" s="103"/>
      <c r="USM15" s="103"/>
      <c r="USN15" s="103"/>
      <c r="USO15" s="103"/>
      <c r="USP15" s="103"/>
      <c r="USQ15" s="103"/>
      <c r="USR15" s="103"/>
      <c r="USS15" s="103"/>
      <c r="UST15" s="103"/>
      <c r="USU15" s="103"/>
      <c r="USV15" s="103"/>
      <c r="USW15" s="103"/>
      <c r="USX15" s="103"/>
      <c r="USY15" s="103"/>
      <c r="USZ15" s="103"/>
      <c r="UTA15" s="103"/>
      <c r="UTB15" s="103"/>
      <c r="UTC15" s="103"/>
      <c r="UTD15" s="103"/>
      <c r="UTE15" s="103"/>
      <c r="UTF15" s="103"/>
      <c r="UTG15" s="103"/>
      <c r="UTH15" s="103"/>
      <c r="UTI15" s="103"/>
      <c r="UTJ15" s="103"/>
      <c r="UTK15" s="103"/>
      <c r="UTL15" s="103"/>
      <c r="UTM15" s="103"/>
      <c r="UTN15" s="103"/>
      <c r="UTO15" s="103"/>
      <c r="UTP15" s="103"/>
      <c r="UTQ15" s="103"/>
      <c r="UTR15" s="103"/>
      <c r="UTS15" s="103"/>
      <c r="UTT15" s="103"/>
      <c r="UTU15" s="103"/>
      <c r="UTV15" s="103"/>
      <c r="UTW15" s="103"/>
      <c r="UTX15" s="103"/>
      <c r="UTY15" s="103"/>
      <c r="UTZ15" s="103"/>
      <c r="UUA15" s="103"/>
      <c r="UUB15" s="103"/>
      <c r="UUC15" s="103"/>
      <c r="UUD15" s="103"/>
      <c r="UUE15" s="103"/>
      <c r="UUF15" s="103"/>
      <c r="UUG15" s="103"/>
      <c r="UUH15" s="103"/>
      <c r="UUI15" s="103"/>
      <c r="UUJ15" s="103"/>
      <c r="UUK15" s="103"/>
      <c r="UUL15" s="103"/>
      <c r="UUM15" s="103"/>
      <c r="UUN15" s="103"/>
      <c r="UUO15" s="103"/>
      <c r="UUP15" s="103"/>
      <c r="UUQ15" s="103"/>
      <c r="UUR15" s="103"/>
      <c r="UUS15" s="103"/>
      <c r="UUT15" s="103"/>
      <c r="UUU15" s="103"/>
      <c r="UUV15" s="103"/>
      <c r="UUW15" s="103"/>
      <c r="UUX15" s="103"/>
      <c r="UUY15" s="103"/>
      <c r="UUZ15" s="103"/>
      <c r="UVA15" s="103"/>
      <c r="UVB15" s="103"/>
      <c r="UVC15" s="103"/>
      <c r="UVD15" s="103"/>
      <c r="UVE15" s="103"/>
      <c r="UVF15" s="103"/>
      <c r="UVG15" s="103"/>
      <c r="UVH15" s="103"/>
      <c r="UVI15" s="103"/>
      <c r="UVJ15" s="103"/>
      <c r="UVK15" s="103"/>
      <c r="UVL15" s="103"/>
      <c r="UVM15" s="103"/>
      <c r="UVN15" s="103"/>
      <c r="UVO15" s="103"/>
      <c r="UVP15" s="103"/>
      <c r="UVQ15" s="103"/>
      <c r="UVR15" s="103"/>
      <c r="UVS15" s="103"/>
      <c r="UVT15" s="103"/>
      <c r="UVU15" s="103"/>
      <c r="UVV15" s="103"/>
      <c r="UVW15" s="103"/>
      <c r="UVX15" s="103"/>
      <c r="UVY15" s="103"/>
      <c r="UVZ15" s="103"/>
      <c r="UWA15" s="103"/>
      <c r="UWB15" s="103"/>
      <c r="UWC15" s="103"/>
      <c r="UWD15" s="103"/>
      <c r="UWE15" s="103"/>
      <c r="UWF15" s="103"/>
      <c r="UWG15" s="103"/>
      <c r="UWH15" s="103"/>
      <c r="UWO15" s="103"/>
      <c r="UWP15" s="103"/>
      <c r="UWQ15" s="103"/>
      <c r="UWR15" s="103"/>
      <c r="UWS15" s="103"/>
      <c r="UWT15" s="103"/>
      <c r="UWU15" s="103"/>
      <c r="UWV15" s="103"/>
      <c r="UWW15" s="103"/>
      <c r="UWX15" s="103"/>
      <c r="UWY15" s="103"/>
      <c r="UWZ15" s="103"/>
      <c r="UXA15" s="103"/>
      <c r="UXB15" s="103"/>
      <c r="UXC15" s="103"/>
      <c r="UXD15" s="103"/>
      <c r="UXE15" s="103"/>
      <c r="UXF15" s="103"/>
      <c r="UXG15" s="103"/>
      <c r="UXH15" s="103"/>
      <c r="UXI15" s="103"/>
      <c r="UXJ15" s="103"/>
      <c r="UXK15" s="103"/>
      <c r="UXL15" s="103"/>
      <c r="UXM15" s="103"/>
      <c r="UXN15" s="103"/>
      <c r="UXO15" s="103"/>
      <c r="UXP15" s="103"/>
      <c r="UXQ15" s="103"/>
      <c r="UXR15" s="103"/>
      <c r="UXS15" s="103"/>
      <c r="UXT15" s="103"/>
      <c r="UXU15" s="103"/>
      <c r="UXV15" s="103"/>
      <c r="UXW15" s="103"/>
      <c r="UXX15" s="103"/>
      <c r="UXY15" s="103"/>
      <c r="UXZ15" s="103"/>
      <c r="UYA15" s="103"/>
      <c r="UYB15" s="103"/>
      <c r="UYC15" s="103"/>
      <c r="UYD15" s="103"/>
      <c r="UYE15" s="103"/>
      <c r="UYF15" s="103"/>
      <c r="UYG15" s="103"/>
      <c r="UYH15" s="103"/>
      <c r="UYI15" s="103"/>
      <c r="UYJ15" s="103"/>
      <c r="UYK15" s="103"/>
      <c r="UYL15" s="103"/>
      <c r="UYM15" s="103"/>
      <c r="UYN15" s="103"/>
      <c r="UYO15" s="103"/>
      <c r="UYP15" s="103"/>
      <c r="UYQ15" s="103"/>
      <c r="UYR15" s="103"/>
      <c r="UYS15" s="103"/>
      <c r="UYT15" s="103"/>
      <c r="UYU15" s="103"/>
      <c r="UYV15" s="103"/>
      <c r="UYW15" s="103"/>
      <c r="UYX15" s="103"/>
      <c r="UYY15" s="103"/>
      <c r="UYZ15" s="103"/>
      <c r="UZA15" s="103"/>
      <c r="UZB15" s="103"/>
      <c r="UZC15" s="103"/>
      <c r="UZD15" s="103"/>
      <c r="UZE15" s="103"/>
      <c r="UZF15" s="103"/>
      <c r="UZG15" s="103"/>
      <c r="UZH15" s="103"/>
      <c r="UZI15" s="103"/>
      <c r="UZJ15" s="103"/>
      <c r="UZK15" s="103"/>
      <c r="UZL15" s="103"/>
      <c r="UZM15" s="103"/>
      <c r="UZN15" s="103"/>
      <c r="UZO15" s="103"/>
      <c r="UZP15" s="103"/>
      <c r="UZQ15" s="103"/>
      <c r="UZR15" s="103"/>
      <c r="UZS15" s="103"/>
      <c r="UZT15" s="103"/>
      <c r="UZU15" s="103"/>
      <c r="UZV15" s="103"/>
      <c r="UZW15" s="103"/>
      <c r="UZX15" s="103"/>
      <c r="UZY15" s="103"/>
      <c r="UZZ15" s="103"/>
      <c r="VAA15" s="103"/>
      <c r="VAB15" s="103"/>
      <c r="VAC15" s="103"/>
      <c r="VAD15" s="103"/>
      <c r="VAE15" s="103"/>
      <c r="VAF15" s="103"/>
      <c r="VAG15" s="103"/>
      <c r="VAH15" s="103"/>
      <c r="VAI15" s="103"/>
      <c r="VAJ15" s="103"/>
      <c r="VAK15" s="103"/>
      <c r="VAL15" s="103"/>
      <c r="VAM15" s="103"/>
      <c r="VAN15" s="103"/>
      <c r="VAO15" s="103"/>
      <c r="VAP15" s="103"/>
      <c r="VAQ15" s="103"/>
      <c r="VAR15" s="103"/>
      <c r="VAS15" s="103"/>
      <c r="VAT15" s="103"/>
      <c r="VAU15" s="103"/>
      <c r="VAV15" s="103"/>
      <c r="VAW15" s="103"/>
      <c r="VAX15" s="103"/>
      <c r="VAY15" s="103"/>
      <c r="VAZ15" s="103"/>
      <c r="VBA15" s="103"/>
      <c r="VBB15" s="103"/>
      <c r="VBC15" s="103"/>
      <c r="VBD15" s="103"/>
      <c r="VBE15" s="103"/>
      <c r="VBF15" s="103"/>
      <c r="VBG15" s="103"/>
      <c r="VBH15" s="103"/>
      <c r="VBI15" s="103"/>
      <c r="VBJ15" s="103"/>
      <c r="VBK15" s="103"/>
      <c r="VBL15" s="103"/>
      <c r="VBM15" s="103"/>
      <c r="VBN15" s="103"/>
      <c r="VBO15" s="103"/>
      <c r="VBP15" s="103"/>
      <c r="VBQ15" s="103"/>
      <c r="VBR15" s="103"/>
      <c r="VBS15" s="103"/>
      <c r="VBT15" s="103"/>
      <c r="VBU15" s="103"/>
      <c r="VBV15" s="103"/>
      <c r="VBW15" s="103"/>
      <c r="VBX15" s="103"/>
      <c r="VBY15" s="103"/>
      <c r="VBZ15" s="103"/>
      <c r="VCA15" s="103"/>
      <c r="VCB15" s="103"/>
      <c r="VCC15" s="103"/>
      <c r="VCD15" s="103"/>
      <c r="VCE15" s="103"/>
      <c r="VCF15" s="103"/>
      <c r="VCG15" s="103"/>
      <c r="VCH15" s="103"/>
      <c r="VCI15" s="103"/>
      <c r="VCJ15" s="103"/>
      <c r="VCK15" s="103"/>
      <c r="VCL15" s="103"/>
      <c r="VCM15" s="103"/>
      <c r="VCN15" s="103"/>
      <c r="VCO15" s="103"/>
      <c r="VCP15" s="103"/>
      <c r="VCQ15" s="103"/>
      <c r="VCR15" s="103"/>
      <c r="VCS15" s="103"/>
      <c r="VCT15" s="103"/>
      <c r="VCU15" s="103"/>
      <c r="VCV15" s="103"/>
      <c r="VCW15" s="103"/>
      <c r="VCX15" s="103"/>
      <c r="VCY15" s="103"/>
      <c r="VCZ15" s="103"/>
      <c r="VDA15" s="103"/>
      <c r="VDB15" s="103"/>
      <c r="VDC15" s="103"/>
      <c r="VDD15" s="103"/>
      <c r="VDE15" s="103"/>
      <c r="VDF15" s="103"/>
      <c r="VDG15" s="103"/>
      <c r="VDH15" s="103"/>
      <c r="VDI15" s="103"/>
      <c r="VDJ15" s="103"/>
      <c r="VDK15" s="103"/>
      <c r="VDL15" s="103"/>
      <c r="VDM15" s="103"/>
      <c r="VDN15" s="103"/>
      <c r="VDO15" s="103"/>
      <c r="VDP15" s="103"/>
      <c r="VDQ15" s="103"/>
      <c r="VDR15" s="103"/>
      <c r="VDS15" s="103"/>
      <c r="VDT15" s="103"/>
      <c r="VDU15" s="103"/>
      <c r="VDV15" s="103"/>
      <c r="VDW15" s="103"/>
      <c r="VDX15" s="103"/>
      <c r="VDY15" s="103"/>
      <c r="VDZ15" s="103"/>
      <c r="VEA15" s="103"/>
      <c r="VEB15" s="103"/>
      <c r="VEC15" s="103"/>
      <c r="VED15" s="103"/>
      <c r="VEE15" s="103"/>
      <c r="VEF15" s="103"/>
      <c r="VEG15" s="103"/>
      <c r="VEH15" s="103"/>
      <c r="VEI15" s="103"/>
      <c r="VEJ15" s="103"/>
      <c r="VEK15" s="103"/>
      <c r="VEL15" s="103"/>
      <c r="VEM15" s="103"/>
      <c r="VEN15" s="103"/>
      <c r="VEO15" s="103"/>
      <c r="VEP15" s="103"/>
      <c r="VEQ15" s="103"/>
      <c r="VER15" s="103"/>
      <c r="VES15" s="103"/>
      <c r="VET15" s="103"/>
      <c r="VEU15" s="103"/>
      <c r="VEV15" s="103"/>
      <c r="VEW15" s="103"/>
      <c r="VEX15" s="103"/>
      <c r="VEY15" s="103"/>
      <c r="VEZ15" s="103"/>
      <c r="VFA15" s="103"/>
      <c r="VFB15" s="103"/>
      <c r="VFC15" s="103"/>
      <c r="VFD15" s="103"/>
      <c r="VFE15" s="103"/>
      <c r="VFF15" s="103"/>
      <c r="VFG15" s="103"/>
      <c r="VFH15" s="103"/>
      <c r="VFI15" s="103"/>
      <c r="VFJ15" s="103"/>
      <c r="VFK15" s="103"/>
      <c r="VFL15" s="103"/>
      <c r="VFM15" s="103"/>
      <c r="VFN15" s="103"/>
      <c r="VFO15" s="103"/>
      <c r="VFP15" s="103"/>
      <c r="VFQ15" s="103"/>
      <c r="VFR15" s="103"/>
      <c r="VFS15" s="103"/>
      <c r="VFT15" s="103"/>
      <c r="VFU15" s="103"/>
      <c r="VFV15" s="103"/>
      <c r="VFW15" s="103"/>
      <c r="VFX15" s="103"/>
      <c r="VFY15" s="103"/>
      <c r="VFZ15" s="103"/>
      <c r="VGA15" s="103"/>
      <c r="VGB15" s="103"/>
      <c r="VGC15" s="103"/>
      <c r="VGD15" s="103"/>
      <c r="VGK15" s="103"/>
      <c r="VGL15" s="103"/>
      <c r="VGM15" s="103"/>
      <c r="VGN15" s="103"/>
      <c r="VGO15" s="103"/>
      <c r="VGP15" s="103"/>
      <c r="VGQ15" s="103"/>
      <c r="VGR15" s="103"/>
      <c r="VGS15" s="103"/>
      <c r="VGT15" s="103"/>
      <c r="VGU15" s="103"/>
      <c r="VGV15" s="103"/>
      <c r="VGW15" s="103"/>
      <c r="VGX15" s="103"/>
      <c r="VGY15" s="103"/>
      <c r="VGZ15" s="103"/>
      <c r="VHA15" s="103"/>
      <c r="VHB15" s="103"/>
      <c r="VHC15" s="103"/>
      <c r="VHD15" s="103"/>
      <c r="VHE15" s="103"/>
      <c r="VHF15" s="103"/>
      <c r="VHG15" s="103"/>
      <c r="VHH15" s="103"/>
      <c r="VHI15" s="103"/>
      <c r="VHJ15" s="103"/>
      <c r="VHK15" s="103"/>
      <c r="VHL15" s="103"/>
      <c r="VHM15" s="103"/>
      <c r="VHN15" s="103"/>
      <c r="VHO15" s="103"/>
      <c r="VHP15" s="103"/>
      <c r="VHQ15" s="103"/>
      <c r="VHR15" s="103"/>
      <c r="VHS15" s="103"/>
      <c r="VHT15" s="103"/>
      <c r="VHU15" s="103"/>
      <c r="VHV15" s="103"/>
      <c r="VHW15" s="103"/>
      <c r="VHX15" s="103"/>
      <c r="VHY15" s="103"/>
      <c r="VHZ15" s="103"/>
      <c r="VIA15" s="103"/>
      <c r="VIB15" s="103"/>
      <c r="VIC15" s="103"/>
      <c r="VID15" s="103"/>
      <c r="VIE15" s="103"/>
      <c r="VIF15" s="103"/>
      <c r="VIG15" s="103"/>
      <c r="VIH15" s="103"/>
      <c r="VII15" s="103"/>
      <c r="VIJ15" s="103"/>
      <c r="VIK15" s="103"/>
      <c r="VIL15" s="103"/>
      <c r="VIM15" s="103"/>
      <c r="VIN15" s="103"/>
      <c r="VIO15" s="103"/>
      <c r="VIP15" s="103"/>
      <c r="VIQ15" s="103"/>
      <c r="VIR15" s="103"/>
      <c r="VIS15" s="103"/>
      <c r="VIT15" s="103"/>
      <c r="VIU15" s="103"/>
      <c r="VIV15" s="103"/>
      <c r="VIW15" s="103"/>
      <c r="VIX15" s="103"/>
      <c r="VIY15" s="103"/>
      <c r="VIZ15" s="103"/>
      <c r="VJA15" s="103"/>
      <c r="VJB15" s="103"/>
      <c r="VJC15" s="103"/>
      <c r="VJD15" s="103"/>
      <c r="VJE15" s="103"/>
      <c r="VJF15" s="103"/>
      <c r="VJG15" s="103"/>
      <c r="VJH15" s="103"/>
      <c r="VJI15" s="103"/>
      <c r="VJJ15" s="103"/>
      <c r="VJK15" s="103"/>
      <c r="VJL15" s="103"/>
      <c r="VJM15" s="103"/>
      <c r="VJN15" s="103"/>
      <c r="VJO15" s="103"/>
      <c r="VJP15" s="103"/>
      <c r="VJQ15" s="103"/>
      <c r="VJR15" s="103"/>
      <c r="VJS15" s="103"/>
      <c r="VJT15" s="103"/>
      <c r="VJU15" s="103"/>
      <c r="VJV15" s="103"/>
      <c r="VJW15" s="103"/>
      <c r="VJX15" s="103"/>
      <c r="VJY15" s="103"/>
      <c r="VJZ15" s="103"/>
      <c r="VKA15" s="103"/>
      <c r="VKB15" s="103"/>
      <c r="VKC15" s="103"/>
      <c r="VKD15" s="103"/>
      <c r="VKE15" s="103"/>
      <c r="VKF15" s="103"/>
      <c r="VKG15" s="103"/>
      <c r="VKH15" s="103"/>
      <c r="VKI15" s="103"/>
      <c r="VKJ15" s="103"/>
      <c r="VKK15" s="103"/>
      <c r="VKL15" s="103"/>
      <c r="VKM15" s="103"/>
      <c r="VKN15" s="103"/>
      <c r="VKO15" s="103"/>
      <c r="VKP15" s="103"/>
      <c r="VKQ15" s="103"/>
      <c r="VKR15" s="103"/>
      <c r="VKS15" s="103"/>
      <c r="VKT15" s="103"/>
      <c r="VKU15" s="103"/>
      <c r="VKV15" s="103"/>
      <c r="VKW15" s="103"/>
      <c r="VKX15" s="103"/>
      <c r="VKY15" s="103"/>
      <c r="VKZ15" s="103"/>
      <c r="VLA15" s="103"/>
      <c r="VLB15" s="103"/>
      <c r="VLC15" s="103"/>
      <c r="VLD15" s="103"/>
      <c r="VLE15" s="103"/>
      <c r="VLF15" s="103"/>
      <c r="VLG15" s="103"/>
      <c r="VLH15" s="103"/>
      <c r="VLI15" s="103"/>
      <c r="VLJ15" s="103"/>
      <c r="VLK15" s="103"/>
      <c r="VLL15" s="103"/>
      <c r="VLM15" s="103"/>
      <c r="VLN15" s="103"/>
      <c r="VLO15" s="103"/>
      <c r="VLP15" s="103"/>
      <c r="VLQ15" s="103"/>
      <c r="VLR15" s="103"/>
      <c r="VLS15" s="103"/>
      <c r="VLT15" s="103"/>
      <c r="VLU15" s="103"/>
      <c r="VLV15" s="103"/>
      <c r="VLW15" s="103"/>
      <c r="VLX15" s="103"/>
      <c r="VLY15" s="103"/>
      <c r="VLZ15" s="103"/>
      <c r="VMA15" s="103"/>
      <c r="VMB15" s="103"/>
      <c r="VMC15" s="103"/>
      <c r="VMD15" s="103"/>
      <c r="VME15" s="103"/>
      <c r="VMF15" s="103"/>
      <c r="VMG15" s="103"/>
      <c r="VMH15" s="103"/>
      <c r="VMI15" s="103"/>
      <c r="VMJ15" s="103"/>
      <c r="VMK15" s="103"/>
      <c r="VML15" s="103"/>
      <c r="VMM15" s="103"/>
      <c r="VMN15" s="103"/>
      <c r="VMO15" s="103"/>
      <c r="VMP15" s="103"/>
      <c r="VMQ15" s="103"/>
      <c r="VMR15" s="103"/>
      <c r="VMS15" s="103"/>
      <c r="VMT15" s="103"/>
      <c r="VMU15" s="103"/>
      <c r="VMV15" s="103"/>
      <c r="VMW15" s="103"/>
      <c r="VMX15" s="103"/>
      <c r="VMY15" s="103"/>
      <c r="VMZ15" s="103"/>
      <c r="VNA15" s="103"/>
      <c r="VNB15" s="103"/>
      <c r="VNC15" s="103"/>
      <c r="VND15" s="103"/>
      <c r="VNE15" s="103"/>
      <c r="VNF15" s="103"/>
      <c r="VNG15" s="103"/>
      <c r="VNH15" s="103"/>
      <c r="VNI15" s="103"/>
      <c r="VNJ15" s="103"/>
      <c r="VNK15" s="103"/>
      <c r="VNL15" s="103"/>
      <c r="VNM15" s="103"/>
      <c r="VNN15" s="103"/>
      <c r="VNO15" s="103"/>
      <c r="VNP15" s="103"/>
      <c r="VNQ15" s="103"/>
      <c r="VNR15" s="103"/>
      <c r="VNS15" s="103"/>
      <c r="VNT15" s="103"/>
      <c r="VNU15" s="103"/>
      <c r="VNV15" s="103"/>
      <c r="VNW15" s="103"/>
      <c r="VNX15" s="103"/>
      <c r="VNY15" s="103"/>
      <c r="VNZ15" s="103"/>
      <c r="VOA15" s="103"/>
      <c r="VOB15" s="103"/>
      <c r="VOC15" s="103"/>
      <c r="VOD15" s="103"/>
      <c r="VOE15" s="103"/>
      <c r="VOF15" s="103"/>
      <c r="VOG15" s="103"/>
      <c r="VOH15" s="103"/>
      <c r="VOI15" s="103"/>
      <c r="VOJ15" s="103"/>
      <c r="VOK15" s="103"/>
      <c r="VOL15" s="103"/>
      <c r="VOM15" s="103"/>
      <c r="VON15" s="103"/>
      <c r="VOO15" s="103"/>
      <c r="VOP15" s="103"/>
      <c r="VOQ15" s="103"/>
      <c r="VOR15" s="103"/>
      <c r="VOS15" s="103"/>
      <c r="VOT15" s="103"/>
      <c r="VOU15" s="103"/>
      <c r="VOV15" s="103"/>
      <c r="VOW15" s="103"/>
      <c r="VOX15" s="103"/>
      <c r="VOY15" s="103"/>
      <c r="VOZ15" s="103"/>
      <c r="VPA15" s="103"/>
      <c r="VPB15" s="103"/>
      <c r="VPC15" s="103"/>
      <c r="VPD15" s="103"/>
      <c r="VPE15" s="103"/>
      <c r="VPF15" s="103"/>
      <c r="VPG15" s="103"/>
      <c r="VPH15" s="103"/>
      <c r="VPI15" s="103"/>
      <c r="VPJ15" s="103"/>
      <c r="VPK15" s="103"/>
      <c r="VPL15" s="103"/>
      <c r="VPM15" s="103"/>
      <c r="VPN15" s="103"/>
      <c r="VPO15" s="103"/>
      <c r="VPP15" s="103"/>
      <c r="VPQ15" s="103"/>
      <c r="VPR15" s="103"/>
      <c r="VPS15" s="103"/>
      <c r="VPT15" s="103"/>
      <c r="VPU15" s="103"/>
      <c r="VPV15" s="103"/>
      <c r="VPW15" s="103"/>
      <c r="VPX15" s="103"/>
      <c r="VPY15" s="103"/>
      <c r="VPZ15" s="103"/>
      <c r="VQG15" s="103"/>
      <c r="VQH15" s="103"/>
      <c r="VQI15" s="103"/>
      <c r="VQJ15" s="103"/>
      <c r="VQK15" s="103"/>
      <c r="VQL15" s="103"/>
      <c r="VQM15" s="103"/>
      <c r="VQN15" s="103"/>
      <c r="VQO15" s="103"/>
      <c r="VQP15" s="103"/>
      <c r="VQQ15" s="103"/>
      <c r="VQR15" s="103"/>
      <c r="VQS15" s="103"/>
      <c r="VQT15" s="103"/>
      <c r="VQU15" s="103"/>
      <c r="VQV15" s="103"/>
      <c r="VQW15" s="103"/>
      <c r="VQX15" s="103"/>
      <c r="VQY15" s="103"/>
      <c r="VQZ15" s="103"/>
      <c r="VRA15" s="103"/>
      <c r="VRB15" s="103"/>
      <c r="VRC15" s="103"/>
      <c r="VRD15" s="103"/>
      <c r="VRE15" s="103"/>
      <c r="VRF15" s="103"/>
      <c r="VRG15" s="103"/>
      <c r="VRH15" s="103"/>
      <c r="VRI15" s="103"/>
      <c r="VRJ15" s="103"/>
      <c r="VRK15" s="103"/>
      <c r="VRL15" s="103"/>
      <c r="VRM15" s="103"/>
      <c r="VRN15" s="103"/>
      <c r="VRO15" s="103"/>
      <c r="VRP15" s="103"/>
      <c r="VRQ15" s="103"/>
      <c r="VRR15" s="103"/>
      <c r="VRS15" s="103"/>
      <c r="VRT15" s="103"/>
      <c r="VRU15" s="103"/>
      <c r="VRV15" s="103"/>
      <c r="VRW15" s="103"/>
      <c r="VRX15" s="103"/>
      <c r="VRY15" s="103"/>
      <c r="VRZ15" s="103"/>
      <c r="VSA15" s="103"/>
      <c r="VSB15" s="103"/>
      <c r="VSC15" s="103"/>
      <c r="VSD15" s="103"/>
      <c r="VSE15" s="103"/>
      <c r="VSF15" s="103"/>
      <c r="VSG15" s="103"/>
      <c r="VSH15" s="103"/>
      <c r="VSI15" s="103"/>
      <c r="VSJ15" s="103"/>
      <c r="VSK15" s="103"/>
      <c r="VSL15" s="103"/>
      <c r="VSM15" s="103"/>
      <c r="VSN15" s="103"/>
      <c r="VSO15" s="103"/>
      <c r="VSP15" s="103"/>
      <c r="VSQ15" s="103"/>
      <c r="VSR15" s="103"/>
      <c r="VSS15" s="103"/>
      <c r="VST15" s="103"/>
      <c r="VSU15" s="103"/>
      <c r="VSV15" s="103"/>
      <c r="VSW15" s="103"/>
      <c r="VSX15" s="103"/>
      <c r="VSY15" s="103"/>
      <c r="VSZ15" s="103"/>
      <c r="VTA15" s="103"/>
      <c r="VTB15" s="103"/>
      <c r="VTC15" s="103"/>
      <c r="VTD15" s="103"/>
      <c r="VTE15" s="103"/>
      <c r="VTF15" s="103"/>
      <c r="VTG15" s="103"/>
      <c r="VTH15" s="103"/>
      <c r="VTI15" s="103"/>
      <c r="VTJ15" s="103"/>
      <c r="VTK15" s="103"/>
      <c r="VTL15" s="103"/>
      <c r="VTM15" s="103"/>
      <c r="VTN15" s="103"/>
      <c r="VTO15" s="103"/>
      <c r="VTP15" s="103"/>
      <c r="VTQ15" s="103"/>
      <c r="VTR15" s="103"/>
      <c r="VTS15" s="103"/>
      <c r="VTT15" s="103"/>
      <c r="VTU15" s="103"/>
      <c r="VTV15" s="103"/>
      <c r="VTW15" s="103"/>
      <c r="VTX15" s="103"/>
      <c r="VTY15" s="103"/>
      <c r="VTZ15" s="103"/>
      <c r="VUA15" s="103"/>
      <c r="VUB15" s="103"/>
      <c r="VUC15" s="103"/>
      <c r="VUD15" s="103"/>
      <c r="VUE15" s="103"/>
      <c r="VUF15" s="103"/>
      <c r="VUG15" s="103"/>
      <c r="VUH15" s="103"/>
      <c r="VUI15" s="103"/>
      <c r="VUJ15" s="103"/>
      <c r="VUK15" s="103"/>
      <c r="VUL15" s="103"/>
      <c r="VUM15" s="103"/>
      <c r="VUN15" s="103"/>
      <c r="VUO15" s="103"/>
      <c r="VUP15" s="103"/>
      <c r="VUQ15" s="103"/>
      <c r="VUR15" s="103"/>
      <c r="VUS15" s="103"/>
      <c r="VUT15" s="103"/>
      <c r="VUU15" s="103"/>
      <c r="VUV15" s="103"/>
      <c r="VUW15" s="103"/>
      <c r="VUX15" s="103"/>
      <c r="VUY15" s="103"/>
      <c r="VUZ15" s="103"/>
      <c r="VVA15" s="103"/>
      <c r="VVB15" s="103"/>
      <c r="VVC15" s="103"/>
      <c r="VVD15" s="103"/>
      <c r="VVE15" s="103"/>
      <c r="VVF15" s="103"/>
      <c r="VVG15" s="103"/>
      <c r="VVH15" s="103"/>
      <c r="VVI15" s="103"/>
      <c r="VVJ15" s="103"/>
      <c r="VVK15" s="103"/>
      <c r="VVL15" s="103"/>
      <c r="VVM15" s="103"/>
      <c r="VVN15" s="103"/>
      <c r="VVO15" s="103"/>
      <c r="VVP15" s="103"/>
      <c r="VVQ15" s="103"/>
      <c r="VVR15" s="103"/>
      <c r="VVS15" s="103"/>
      <c r="VVT15" s="103"/>
      <c r="VVU15" s="103"/>
      <c r="VVV15" s="103"/>
      <c r="VVW15" s="103"/>
      <c r="VVX15" s="103"/>
      <c r="VVY15" s="103"/>
      <c r="VVZ15" s="103"/>
      <c r="VWA15" s="103"/>
      <c r="VWB15" s="103"/>
      <c r="VWC15" s="103"/>
      <c r="VWD15" s="103"/>
      <c r="VWE15" s="103"/>
      <c r="VWF15" s="103"/>
      <c r="VWG15" s="103"/>
      <c r="VWH15" s="103"/>
      <c r="VWI15" s="103"/>
      <c r="VWJ15" s="103"/>
      <c r="VWK15" s="103"/>
      <c r="VWL15" s="103"/>
      <c r="VWM15" s="103"/>
      <c r="VWN15" s="103"/>
      <c r="VWO15" s="103"/>
      <c r="VWP15" s="103"/>
      <c r="VWQ15" s="103"/>
      <c r="VWR15" s="103"/>
      <c r="VWS15" s="103"/>
      <c r="VWT15" s="103"/>
      <c r="VWU15" s="103"/>
      <c r="VWV15" s="103"/>
      <c r="VWW15" s="103"/>
      <c r="VWX15" s="103"/>
      <c r="VWY15" s="103"/>
      <c r="VWZ15" s="103"/>
      <c r="VXA15" s="103"/>
      <c r="VXB15" s="103"/>
      <c r="VXC15" s="103"/>
      <c r="VXD15" s="103"/>
      <c r="VXE15" s="103"/>
      <c r="VXF15" s="103"/>
      <c r="VXG15" s="103"/>
      <c r="VXH15" s="103"/>
      <c r="VXI15" s="103"/>
      <c r="VXJ15" s="103"/>
      <c r="VXK15" s="103"/>
      <c r="VXL15" s="103"/>
      <c r="VXM15" s="103"/>
      <c r="VXN15" s="103"/>
      <c r="VXO15" s="103"/>
      <c r="VXP15" s="103"/>
      <c r="VXQ15" s="103"/>
      <c r="VXR15" s="103"/>
      <c r="VXS15" s="103"/>
      <c r="VXT15" s="103"/>
      <c r="VXU15" s="103"/>
      <c r="VXV15" s="103"/>
      <c r="VXW15" s="103"/>
      <c r="VXX15" s="103"/>
      <c r="VXY15" s="103"/>
      <c r="VXZ15" s="103"/>
      <c r="VYA15" s="103"/>
      <c r="VYB15" s="103"/>
      <c r="VYC15" s="103"/>
      <c r="VYD15" s="103"/>
      <c r="VYE15" s="103"/>
      <c r="VYF15" s="103"/>
      <c r="VYG15" s="103"/>
      <c r="VYH15" s="103"/>
      <c r="VYI15" s="103"/>
      <c r="VYJ15" s="103"/>
      <c r="VYK15" s="103"/>
      <c r="VYL15" s="103"/>
      <c r="VYM15" s="103"/>
      <c r="VYN15" s="103"/>
      <c r="VYO15" s="103"/>
      <c r="VYP15" s="103"/>
      <c r="VYQ15" s="103"/>
      <c r="VYR15" s="103"/>
      <c r="VYS15" s="103"/>
      <c r="VYT15" s="103"/>
      <c r="VYU15" s="103"/>
      <c r="VYV15" s="103"/>
      <c r="VYW15" s="103"/>
      <c r="VYX15" s="103"/>
      <c r="VYY15" s="103"/>
      <c r="VYZ15" s="103"/>
      <c r="VZA15" s="103"/>
      <c r="VZB15" s="103"/>
      <c r="VZC15" s="103"/>
      <c r="VZD15" s="103"/>
      <c r="VZE15" s="103"/>
      <c r="VZF15" s="103"/>
      <c r="VZG15" s="103"/>
      <c r="VZH15" s="103"/>
      <c r="VZI15" s="103"/>
      <c r="VZJ15" s="103"/>
      <c r="VZK15" s="103"/>
      <c r="VZL15" s="103"/>
      <c r="VZM15" s="103"/>
      <c r="VZN15" s="103"/>
      <c r="VZO15" s="103"/>
      <c r="VZP15" s="103"/>
      <c r="VZQ15" s="103"/>
      <c r="VZR15" s="103"/>
      <c r="VZS15" s="103"/>
      <c r="VZT15" s="103"/>
      <c r="VZU15" s="103"/>
      <c r="VZV15" s="103"/>
      <c r="WAC15" s="103"/>
      <c r="WAD15" s="103"/>
      <c r="WAE15" s="103"/>
      <c r="WAF15" s="103"/>
      <c r="WAG15" s="103"/>
      <c r="WAH15" s="103"/>
      <c r="WAI15" s="103"/>
      <c r="WAJ15" s="103"/>
      <c r="WAK15" s="103"/>
      <c r="WAL15" s="103"/>
      <c r="WAM15" s="103"/>
      <c r="WAN15" s="103"/>
      <c r="WAO15" s="103"/>
      <c r="WAP15" s="103"/>
      <c r="WAQ15" s="103"/>
      <c r="WAR15" s="103"/>
      <c r="WAS15" s="103"/>
      <c r="WAT15" s="103"/>
      <c r="WAU15" s="103"/>
      <c r="WAV15" s="103"/>
      <c r="WAW15" s="103"/>
      <c r="WAX15" s="103"/>
      <c r="WAY15" s="103"/>
      <c r="WAZ15" s="103"/>
      <c r="WBA15" s="103"/>
      <c r="WBB15" s="103"/>
      <c r="WBC15" s="103"/>
      <c r="WBD15" s="103"/>
      <c r="WBE15" s="103"/>
      <c r="WBF15" s="103"/>
      <c r="WBG15" s="103"/>
      <c r="WBH15" s="103"/>
      <c r="WBI15" s="103"/>
      <c r="WBJ15" s="103"/>
      <c r="WBK15" s="103"/>
      <c r="WBL15" s="103"/>
      <c r="WBM15" s="103"/>
      <c r="WBN15" s="103"/>
      <c r="WBO15" s="103"/>
      <c r="WBP15" s="103"/>
      <c r="WBQ15" s="103"/>
      <c r="WBR15" s="103"/>
      <c r="WBS15" s="103"/>
      <c r="WBT15" s="103"/>
      <c r="WBU15" s="103"/>
      <c r="WBV15" s="103"/>
      <c r="WBW15" s="103"/>
      <c r="WBX15" s="103"/>
      <c r="WBY15" s="103"/>
      <c r="WBZ15" s="103"/>
      <c r="WCA15" s="103"/>
      <c r="WCB15" s="103"/>
      <c r="WCC15" s="103"/>
      <c r="WCD15" s="103"/>
      <c r="WCE15" s="103"/>
      <c r="WCF15" s="103"/>
      <c r="WCG15" s="103"/>
      <c r="WCH15" s="103"/>
      <c r="WCI15" s="103"/>
      <c r="WCJ15" s="103"/>
      <c r="WCK15" s="103"/>
      <c r="WCL15" s="103"/>
      <c r="WCM15" s="103"/>
      <c r="WCN15" s="103"/>
      <c r="WCO15" s="103"/>
      <c r="WCP15" s="103"/>
      <c r="WCQ15" s="103"/>
      <c r="WCR15" s="103"/>
      <c r="WCS15" s="103"/>
      <c r="WCT15" s="103"/>
      <c r="WCU15" s="103"/>
      <c r="WCV15" s="103"/>
      <c r="WCW15" s="103"/>
      <c r="WCX15" s="103"/>
      <c r="WCY15" s="103"/>
      <c r="WCZ15" s="103"/>
      <c r="WDA15" s="103"/>
      <c r="WDB15" s="103"/>
      <c r="WDC15" s="103"/>
      <c r="WDD15" s="103"/>
      <c r="WDE15" s="103"/>
      <c r="WDF15" s="103"/>
      <c r="WDG15" s="103"/>
      <c r="WDH15" s="103"/>
      <c r="WDI15" s="103"/>
      <c r="WDJ15" s="103"/>
      <c r="WDK15" s="103"/>
      <c r="WDL15" s="103"/>
      <c r="WDM15" s="103"/>
      <c r="WDN15" s="103"/>
      <c r="WDO15" s="103"/>
      <c r="WDP15" s="103"/>
      <c r="WDQ15" s="103"/>
      <c r="WDR15" s="103"/>
      <c r="WDS15" s="103"/>
      <c r="WDT15" s="103"/>
      <c r="WDU15" s="103"/>
      <c r="WDV15" s="103"/>
      <c r="WDW15" s="103"/>
      <c r="WDX15" s="103"/>
      <c r="WDY15" s="103"/>
      <c r="WDZ15" s="103"/>
      <c r="WEA15" s="103"/>
      <c r="WEB15" s="103"/>
      <c r="WEC15" s="103"/>
      <c r="WED15" s="103"/>
      <c r="WEE15" s="103"/>
      <c r="WEF15" s="103"/>
      <c r="WEG15" s="103"/>
      <c r="WEH15" s="103"/>
      <c r="WEI15" s="103"/>
      <c r="WEJ15" s="103"/>
      <c r="WEK15" s="103"/>
      <c r="WEL15" s="103"/>
      <c r="WEM15" s="103"/>
      <c r="WEN15" s="103"/>
      <c r="WEO15" s="103"/>
      <c r="WEP15" s="103"/>
      <c r="WEQ15" s="103"/>
      <c r="WER15" s="103"/>
      <c r="WES15" s="103"/>
      <c r="WET15" s="103"/>
      <c r="WEU15" s="103"/>
      <c r="WEV15" s="103"/>
      <c r="WEW15" s="103"/>
      <c r="WEX15" s="103"/>
      <c r="WEY15" s="103"/>
      <c r="WEZ15" s="103"/>
      <c r="WFA15" s="103"/>
      <c r="WFB15" s="103"/>
      <c r="WFC15" s="103"/>
      <c r="WFD15" s="103"/>
      <c r="WFE15" s="103"/>
      <c r="WFF15" s="103"/>
      <c r="WFG15" s="103"/>
      <c r="WFH15" s="103"/>
      <c r="WFI15" s="103"/>
      <c r="WFJ15" s="103"/>
      <c r="WFK15" s="103"/>
      <c r="WFL15" s="103"/>
      <c r="WFM15" s="103"/>
      <c r="WFN15" s="103"/>
      <c r="WFO15" s="103"/>
      <c r="WFP15" s="103"/>
      <c r="WFQ15" s="103"/>
      <c r="WFR15" s="103"/>
      <c r="WFS15" s="103"/>
      <c r="WFT15" s="103"/>
      <c r="WFU15" s="103"/>
      <c r="WFV15" s="103"/>
      <c r="WFW15" s="103"/>
      <c r="WFX15" s="103"/>
      <c r="WFY15" s="103"/>
      <c r="WFZ15" s="103"/>
      <c r="WGA15" s="103"/>
      <c r="WGB15" s="103"/>
      <c r="WGC15" s="103"/>
      <c r="WGD15" s="103"/>
      <c r="WGE15" s="103"/>
      <c r="WGF15" s="103"/>
      <c r="WGG15" s="103"/>
      <c r="WGH15" s="103"/>
      <c r="WGI15" s="103"/>
      <c r="WGJ15" s="103"/>
      <c r="WGK15" s="103"/>
      <c r="WGL15" s="103"/>
      <c r="WGM15" s="103"/>
      <c r="WGN15" s="103"/>
      <c r="WGO15" s="103"/>
      <c r="WGP15" s="103"/>
      <c r="WGQ15" s="103"/>
      <c r="WGR15" s="103"/>
      <c r="WGS15" s="103"/>
      <c r="WGT15" s="103"/>
      <c r="WGU15" s="103"/>
      <c r="WGV15" s="103"/>
      <c r="WGW15" s="103"/>
      <c r="WGX15" s="103"/>
      <c r="WGY15" s="103"/>
      <c r="WGZ15" s="103"/>
      <c r="WHA15" s="103"/>
      <c r="WHB15" s="103"/>
      <c r="WHC15" s="103"/>
      <c r="WHD15" s="103"/>
      <c r="WHE15" s="103"/>
      <c r="WHF15" s="103"/>
      <c r="WHG15" s="103"/>
      <c r="WHH15" s="103"/>
      <c r="WHI15" s="103"/>
      <c r="WHJ15" s="103"/>
      <c r="WHK15" s="103"/>
      <c r="WHL15" s="103"/>
      <c r="WHM15" s="103"/>
      <c r="WHN15" s="103"/>
      <c r="WHO15" s="103"/>
      <c r="WHP15" s="103"/>
      <c r="WHQ15" s="103"/>
      <c r="WHR15" s="103"/>
      <c r="WHS15" s="103"/>
      <c r="WHT15" s="103"/>
      <c r="WHU15" s="103"/>
      <c r="WHV15" s="103"/>
      <c r="WHW15" s="103"/>
      <c r="WHX15" s="103"/>
      <c r="WHY15" s="103"/>
      <c r="WHZ15" s="103"/>
      <c r="WIA15" s="103"/>
      <c r="WIB15" s="103"/>
      <c r="WIC15" s="103"/>
      <c r="WID15" s="103"/>
      <c r="WIE15" s="103"/>
      <c r="WIF15" s="103"/>
      <c r="WIG15" s="103"/>
      <c r="WIH15" s="103"/>
      <c r="WII15" s="103"/>
      <c r="WIJ15" s="103"/>
      <c r="WIK15" s="103"/>
      <c r="WIL15" s="103"/>
      <c r="WIM15" s="103"/>
      <c r="WIN15" s="103"/>
      <c r="WIO15" s="103"/>
      <c r="WIP15" s="103"/>
      <c r="WIQ15" s="103"/>
      <c r="WIR15" s="103"/>
      <c r="WIS15" s="103"/>
      <c r="WIT15" s="103"/>
      <c r="WIU15" s="103"/>
      <c r="WIV15" s="103"/>
      <c r="WIW15" s="103"/>
      <c r="WIX15" s="103"/>
      <c r="WIY15" s="103"/>
      <c r="WIZ15" s="103"/>
      <c r="WJA15" s="103"/>
      <c r="WJB15" s="103"/>
      <c r="WJC15" s="103"/>
      <c r="WJD15" s="103"/>
      <c r="WJE15" s="103"/>
      <c r="WJF15" s="103"/>
      <c r="WJG15" s="103"/>
      <c r="WJH15" s="103"/>
      <c r="WJI15" s="103"/>
      <c r="WJJ15" s="103"/>
      <c r="WJK15" s="103"/>
      <c r="WJL15" s="103"/>
      <c r="WJM15" s="103"/>
      <c r="WJN15" s="103"/>
      <c r="WJO15" s="103"/>
      <c r="WJP15" s="103"/>
      <c r="WJQ15" s="103"/>
      <c r="WJR15" s="103"/>
      <c r="WJY15" s="103"/>
      <c r="WJZ15" s="103"/>
      <c r="WKA15" s="103"/>
      <c r="WKB15" s="103"/>
      <c r="WKC15" s="103"/>
      <c r="WKD15" s="103"/>
      <c r="WKE15" s="103"/>
      <c r="WKF15" s="103"/>
      <c r="WKG15" s="103"/>
      <c r="WKH15" s="103"/>
      <c r="WKI15" s="103"/>
      <c r="WKJ15" s="103"/>
      <c r="WKK15" s="103"/>
      <c r="WKL15" s="103"/>
      <c r="WKM15" s="103"/>
      <c r="WKN15" s="103"/>
      <c r="WKO15" s="103"/>
      <c r="WKP15" s="103"/>
      <c r="WKQ15" s="103"/>
      <c r="WKR15" s="103"/>
      <c r="WKS15" s="103"/>
      <c r="WKT15" s="103"/>
      <c r="WKU15" s="103"/>
      <c r="WKV15" s="103"/>
      <c r="WKW15" s="103"/>
      <c r="WKX15" s="103"/>
      <c r="WKY15" s="103"/>
      <c r="WKZ15" s="103"/>
      <c r="WLA15" s="103"/>
      <c r="WLB15" s="103"/>
      <c r="WLC15" s="103"/>
      <c r="WLD15" s="103"/>
      <c r="WLE15" s="103"/>
      <c r="WLF15" s="103"/>
      <c r="WLG15" s="103"/>
      <c r="WLH15" s="103"/>
      <c r="WLI15" s="103"/>
      <c r="WLJ15" s="103"/>
      <c r="WLK15" s="103"/>
      <c r="WLL15" s="103"/>
      <c r="WLM15" s="103"/>
      <c r="WLN15" s="103"/>
      <c r="WLO15" s="103"/>
      <c r="WLP15" s="103"/>
      <c r="WLQ15" s="103"/>
      <c r="WLR15" s="103"/>
      <c r="WLS15" s="103"/>
      <c r="WLT15" s="103"/>
      <c r="WLU15" s="103"/>
      <c r="WLV15" s="103"/>
      <c r="WLW15" s="103"/>
      <c r="WLX15" s="103"/>
      <c r="WLY15" s="103"/>
      <c r="WLZ15" s="103"/>
      <c r="WMA15" s="103"/>
      <c r="WMB15" s="103"/>
      <c r="WMC15" s="103"/>
      <c r="WMD15" s="103"/>
      <c r="WME15" s="103"/>
      <c r="WMF15" s="103"/>
      <c r="WMG15" s="103"/>
      <c r="WMH15" s="103"/>
      <c r="WMI15" s="103"/>
      <c r="WMJ15" s="103"/>
      <c r="WMK15" s="103"/>
      <c r="WML15" s="103"/>
      <c r="WMM15" s="103"/>
      <c r="WMN15" s="103"/>
      <c r="WMO15" s="103"/>
      <c r="WMP15" s="103"/>
      <c r="WMQ15" s="103"/>
      <c r="WMR15" s="103"/>
      <c r="WMS15" s="103"/>
      <c r="WMT15" s="103"/>
      <c r="WMU15" s="103"/>
      <c r="WMV15" s="103"/>
      <c r="WMW15" s="103"/>
      <c r="WMX15" s="103"/>
      <c r="WMY15" s="103"/>
      <c r="WMZ15" s="103"/>
      <c r="WNA15" s="103"/>
      <c r="WNB15" s="103"/>
      <c r="WNC15" s="103"/>
      <c r="WND15" s="103"/>
      <c r="WNE15" s="103"/>
      <c r="WNF15" s="103"/>
      <c r="WNG15" s="103"/>
      <c r="WNH15" s="103"/>
      <c r="WNI15" s="103"/>
      <c r="WNJ15" s="103"/>
      <c r="WNK15" s="103"/>
      <c r="WNL15" s="103"/>
      <c r="WNM15" s="103"/>
      <c r="WNN15" s="103"/>
      <c r="WNO15" s="103"/>
      <c r="WNP15" s="103"/>
      <c r="WNQ15" s="103"/>
      <c r="WNR15" s="103"/>
      <c r="WNS15" s="103"/>
      <c r="WNT15" s="103"/>
      <c r="WNU15" s="103"/>
      <c r="WNV15" s="103"/>
      <c r="WNW15" s="103"/>
      <c r="WNX15" s="103"/>
      <c r="WNY15" s="103"/>
      <c r="WNZ15" s="103"/>
      <c r="WOA15" s="103"/>
      <c r="WOB15" s="103"/>
      <c r="WOC15" s="103"/>
      <c r="WOD15" s="103"/>
      <c r="WOE15" s="103"/>
      <c r="WOF15" s="103"/>
      <c r="WOG15" s="103"/>
      <c r="WOH15" s="103"/>
      <c r="WOI15" s="103"/>
      <c r="WOJ15" s="103"/>
      <c r="WOK15" s="103"/>
      <c r="WOL15" s="103"/>
      <c r="WOM15" s="103"/>
      <c r="WON15" s="103"/>
      <c r="WOO15" s="103"/>
      <c r="WOP15" s="103"/>
      <c r="WOQ15" s="103"/>
      <c r="WOR15" s="103"/>
      <c r="WOS15" s="103"/>
      <c r="WOT15" s="103"/>
      <c r="WOU15" s="103"/>
      <c r="WOV15" s="103"/>
      <c r="WOW15" s="103"/>
      <c r="WOX15" s="103"/>
      <c r="WOY15" s="103"/>
      <c r="WOZ15" s="103"/>
      <c r="WPA15" s="103"/>
      <c r="WPB15" s="103"/>
      <c r="WPC15" s="103"/>
      <c r="WPD15" s="103"/>
      <c r="WPE15" s="103"/>
      <c r="WPF15" s="103"/>
      <c r="WPG15" s="103"/>
      <c r="WPH15" s="103"/>
      <c r="WPI15" s="103"/>
      <c r="WPJ15" s="103"/>
      <c r="WPK15" s="103"/>
      <c r="WPL15" s="103"/>
      <c r="WPM15" s="103"/>
      <c r="WPN15" s="103"/>
      <c r="WPO15" s="103"/>
      <c r="WPP15" s="103"/>
      <c r="WPQ15" s="103"/>
      <c r="WPR15" s="103"/>
      <c r="WPS15" s="103"/>
      <c r="WPT15" s="103"/>
      <c r="WPU15" s="103"/>
      <c r="WPV15" s="103"/>
      <c r="WPW15" s="103"/>
      <c r="WPX15" s="103"/>
      <c r="WPY15" s="103"/>
      <c r="WPZ15" s="103"/>
      <c r="WQA15" s="103"/>
      <c r="WQB15" s="103"/>
      <c r="WQC15" s="103"/>
      <c r="WQD15" s="103"/>
      <c r="WQE15" s="103"/>
      <c r="WQF15" s="103"/>
      <c r="WQG15" s="103"/>
      <c r="WQH15" s="103"/>
      <c r="WQI15" s="103"/>
      <c r="WQJ15" s="103"/>
      <c r="WQK15" s="103"/>
      <c r="WQL15" s="103"/>
      <c r="WQM15" s="103"/>
      <c r="WQN15" s="103"/>
      <c r="WQO15" s="103"/>
      <c r="WQP15" s="103"/>
      <c r="WQQ15" s="103"/>
      <c r="WQR15" s="103"/>
      <c r="WQS15" s="103"/>
      <c r="WQT15" s="103"/>
      <c r="WQU15" s="103"/>
      <c r="WQV15" s="103"/>
      <c r="WQW15" s="103"/>
      <c r="WQX15" s="103"/>
      <c r="WQY15" s="103"/>
      <c r="WQZ15" s="103"/>
      <c r="WRA15" s="103"/>
      <c r="WRB15" s="103"/>
      <c r="WRC15" s="103"/>
      <c r="WRD15" s="103"/>
      <c r="WRE15" s="103"/>
      <c r="WRF15" s="103"/>
      <c r="WRG15" s="103"/>
      <c r="WRH15" s="103"/>
      <c r="WRI15" s="103"/>
      <c r="WRJ15" s="103"/>
      <c r="WRK15" s="103"/>
      <c r="WRL15" s="103"/>
      <c r="WRM15" s="103"/>
      <c r="WRN15" s="103"/>
      <c r="WRO15" s="103"/>
      <c r="WRP15" s="103"/>
      <c r="WRQ15" s="103"/>
      <c r="WRR15" s="103"/>
      <c r="WRS15" s="103"/>
      <c r="WRT15" s="103"/>
      <c r="WRU15" s="103"/>
      <c r="WRV15" s="103"/>
      <c r="WRW15" s="103"/>
      <c r="WRX15" s="103"/>
      <c r="WRY15" s="103"/>
      <c r="WRZ15" s="103"/>
      <c r="WSA15" s="103"/>
      <c r="WSB15" s="103"/>
      <c r="WSC15" s="103"/>
      <c r="WSD15" s="103"/>
      <c r="WSE15" s="103"/>
      <c r="WSF15" s="103"/>
      <c r="WSG15" s="103"/>
      <c r="WSH15" s="103"/>
      <c r="WSI15" s="103"/>
      <c r="WSJ15" s="103"/>
      <c r="WSK15" s="103"/>
      <c r="WSL15" s="103"/>
      <c r="WSM15" s="103"/>
      <c r="WSN15" s="103"/>
      <c r="WSO15" s="103"/>
      <c r="WSP15" s="103"/>
      <c r="WSQ15" s="103"/>
      <c r="WSR15" s="103"/>
      <c r="WSS15" s="103"/>
      <c r="WST15" s="103"/>
      <c r="WSU15" s="103"/>
      <c r="WSV15" s="103"/>
      <c r="WSW15" s="103"/>
      <c r="WSX15" s="103"/>
      <c r="WSY15" s="103"/>
      <c r="WSZ15" s="103"/>
      <c r="WTA15" s="103"/>
      <c r="WTB15" s="103"/>
      <c r="WTC15" s="103"/>
      <c r="WTD15" s="103"/>
      <c r="WTE15" s="103"/>
      <c r="WTF15" s="103"/>
      <c r="WTG15" s="103"/>
      <c r="WTH15" s="103"/>
      <c r="WTI15" s="103"/>
      <c r="WTJ15" s="103"/>
      <c r="WTK15" s="103"/>
      <c r="WTL15" s="103"/>
      <c r="WTM15" s="103"/>
      <c r="WTN15" s="103"/>
      <c r="WTU15" s="103"/>
      <c r="WTV15" s="103"/>
      <c r="WTW15" s="103"/>
      <c r="WTX15" s="103"/>
      <c r="WTY15" s="103"/>
      <c r="WTZ15" s="103"/>
      <c r="WUA15" s="103"/>
      <c r="WUB15" s="103"/>
      <c r="WUC15" s="103"/>
      <c r="WUD15" s="103"/>
      <c r="WUE15" s="103"/>
      <c r="WUF15" s="103"/>
      <c r="WUG15" s="103"/>
      <c r="WUH15" s="103"/>
      <c r="WUI15" s="103"/>
      <c r="WUJ15" s="103"/>
      <c r="WUK15" s="103"/>
      <c r="WUL15" s="103"/>
      <c r="WUM15" s="103"/>
      <c r="WUN15" s="103"/>
      <c r="WUO15" s="103"/>
      <c r="WUP15" s="103"/>
      <c r="WUQ15" s="103"/>
      <c r="WUR15" s="103"/>
      <c r="WUS15" s="103"/>
      <c r="WUT15" s="103"/>
      <c r="WUU15" s="103"/>
      <c r="WUV15" s="103"/>
      <c r="WUW15" s="103"/>
      <c r="WUX15" s="103"/>
      <c r="WUY15" s="103"/>
      <c r="WUZ15" s="103"/>
      <c r="WVA15" s="103"/>
      <c r="WVB15" s="103"/>
      <c r="WVC15" s="103"/>
      <c r="WVD15" s="103"/>
      <c r="WVE15" s="103"/>
      <c r="WVF15" s="103"/>
      <c r="WVG15" s="103"/>
      <c r="WVH15" s="103"/>
      <c r="WVI15" s="103"/>
      <c r="WVJ15" s="103"/>
      <c r="WVK15" s="103"/>
      <c r="WVL15" s="103"/>
      <c r="WVM15" s="103"/>
      <c r="WVN15" s="103"/>
      <c r="WVO15" s="103"/>
      <c r="WVP15" s="103"/>
      <c r="WVQ15" s="103"/>
      <c r="WVR15" s="103"/>
      <c r="WVS15" s="103"/>
      <c r="WVT15" s="103"/>
      <c r="WVU15" s="103"/>
      <c r="WVV15" s="103"/>
      <c r="WVW15" s="103"/>
      <c r="WVX15" s="103"/>
      <c r="WVY15" s="103"/>
      <c r="WVZ15" s="103"/>
      <c r="WWA15" s="103"/>
      <c r="WWB15" s="103"/>
      <c r="WWC15" s="103"/>
      <c r="WWD15" s="103"/>
      <c r="WWE15" s="103"/>
      <c r="WWF15" s="103"/>
      <c r="WWG15" s="103"/>
      <c r="WWH15" s="103"/>
      <c r="WWI15" s="103"/>
      <c r="WWJ15" s="103"/>
      <c r="WWK15" s="103"/>
      <c r="WWL15" s="103"/>
      <c r="WWM15" s="103"/>
      <c r="WWN15" s="103"/>
      <c r="WWO15" s="103"/>
      <c r="WWP15" s="103"/>
      <c r="WWQ15" s="103"/>
      <c r="WWR15" s="103"/>
      <c r="WWS15" s="103"/>
      <c r="WWT15" s="103"/>
      <c r="WWU15" s="103"/>
      <c r="WWV15" s="103"/>
      <c r="WWW15" s="103"/>
      <c r="WWX15" s="103"/>
      <c r="WWY15" s="103"/>
      <c r="WWZ15" s="103"/>
      <c r="WXA15" s="103"/>
      <c r="WXB15" s="103"/>
      <c r="WXC15" s="103"/>
      <c r="WXD15" s="103"/>
      <c r="WXE15" s="103"/>
      <c r="WXF15" s="103"/>
      <c r="WXG15" s="103"/>
      <c r="WXH15" s="103"/>
      <c r="WXI15" s="103"/>
      <c r="WXJ15" s="103"/>
      <c r="WXK15" s="103"/>
      <c r="WXL15" s="103"/>
      <c r="WXM15" s="103"/>
      <c r="WXN15" s="103"/>
      <c r="WXO15" s="103"/>
      <c r="WXP15" s="103"/>
      <c r="WXQ15" s="103"/>
      <c r="WXR15" s="103"/>
      <c r="WXS15" s="103"/>
      <c r="WXT15" s="103"/>
      <c r="WXU15" s="103"/>
      <c r="WXV15" s="103"/>
      <c r="WXW15" s="103"/>
      <c r="WXX15" s="103"/>
      <c r="WXY15" s="103"/>
      <c r="WXZ15" s="103"/>
      <c r="WYA15" s="103"/>
      <c r="WYB15" s="103"/>
      <c r="WYC15" s="103"/>
      <c r="WYD15" s="103"/>
      <c r="WYE15" s="103"/>
      <c r="WYF15" s="103"/>
      <c r="WYG15" s="103"/>
      <c r="WYH15" s="103"/>
      <c r="WYI15" s="103"/>
      <c r="WYJ15" s="103"/>
      <c r="WYK15" s="103"/>
      <c r="WYL15" s="103"/>
      <c r="WYM15" s="103"/>
      <c r="WYN15" s="103"/>
      <c r="WYO15" s="103"/>
      <c r="WYP15" s="103"/>
      <c r="WYQ15" s="103"/>
      <c r="WYR15" s="103"/>
      <c r="WYS15" s="103"/>
      <c r="WYT15" s="103"/>
      <c r="WYU15" s="103"/>
      <c r="WYV15" s="103"/>
      <c r="WYW15" s="103"/>
      <c r="WYX15" s="103"/>
      <c r="WYY15" s="103"/>
      <c r="WYZ15" s="103"/>
      <c r="WZA15" s="103"/>
      <c r="WZB15" s="103"/>
      <c r="WZC15" s="103"/>
      <c r="WZD15" s="103"/>
      <c r="WZE15" s="103"/>
      <c r="WZF15" s="103"/>
      <c r="WZG15" s="103"/>
      <c r="WZH15" s="103"/>
      <c r="WZI15" s="103"/>
      <c r="WZJ15" s="103"/>
      <c r="WZK15" s="103"/>
      <c r="WZL15" s="103"/>
      <c r="WZM15" s="103"/>
      <c r="WZN15" s="103"/>
      <c r="WZO15" s="103"/>
      <c r="WZP15" s="103"/>
      <c r="WZQ15" s="103"/>
      <c r="WZR15" s="103"/>
      <c r="WZS15" s="103"/>
      <c r="WZT15" s="103"/>
      <c r="WZU15" s="103"/>
      <c r="WZV15" s="103"/>
      <c r="WZW15" s="103"/>
      <c r="WZX15" s="103"/>
      <c r="WZY15" s="103"/>
      <c r="WZZ15" s="103"/>
      <c r="XAA15" s="103"/>
      <c r="XAB15" s="103"/>
      <c r="XAC15" s="103"/>
      <c r="XAD15" s="103"/>
      <c r="XAE15" s="103"/>
      <c r="XAF15" s="103"/>
      <c r="XAG15" s="103"/>
      <c r="XAH15" s="103"/>
      <c r="XAI15" s="103"/>
      <c r="XAJ15" s="103"/>
      <c r="XAK15" s="103"/>
      <c r="XAL15" s="103"/>
      <c r="XAM15" s="103"/>
      <c r="XAN15" s="103"/>
      <c r="XAO15" s="103"/>
      <c r="XAP15" s="103"/>
      <c r="XAQ15" s="103"/>
      <c r="XAR15" s="103"/>
      <c r="XAS15" s="103"/>
      <c r="XAT15" s="103"/>
      <c r="XAU15" s="103"/>
      <c r="XAV15" s="103"/>
      <c r="XAW15" s="103"/>
      <c r="XAX15" s="103"/>
      <c r="XAY15" s="103"/>
      <c r="XAZ15" s="103"/>
      <c r="XBA15" s="103"/>
      <c r="XBB15" s="103"/>
      <c r="XBC15" s="103"/>
      <c r="XBD15" s="103"/>
      <c r="XBE15" s="103"/>
      <c r="XBF15" s="103"/>
      <c r="XBG15" s="103"/>
      <c r="XBH15" s="103"/>
      <c r="XBI15" s="103"/>
      <c r="XBJ15" s="103"/>
      <c r="XBK15" s="103"/>
      <c r="XBL15" s="103"/>
      <c r="XBM15" s="103"/>
      <c r="XBN15" s="103"/>
      <c r="XBO15" s="103"/>
      <c r="XBP15" s="103"/>
      <c r="XBQ15" s="103"/>
      <c r="XBR15" s="103"/>
      <c r="XBS15" s="103"/>
      <c r="XBT15" s="103"/>
      <c r="XBU15" s="103"/>
      <c r="XBV15" s="103"/>
      <c r="XBW15" s="103"/>
      <c r="XBX15" s="103"/>
      <c r="XBY15" s="103"/>
      <c r="XBZ15" s="103"/>
      <c r="XCA15" s="103"/>
      <c r="XCB15" s="103"/>
      <c r="XCC15" s="103"/>
      <c r="XCD15" s="103"/>
      <c r="XCE15" s="103"/>
      <c r="XCF15" s="103"/>
      <c r="XCG15" s="103"/>
      <c r="XCH15" s="103"/>
      <c r="XCI15" s="103"/>
      <c r="XCJ15" s="103"/>
      <c r="XCK15" s="103"/>
      <c r="XCL15" s="103"/>
      <c r="XCM15" s="103"/>
      <c r="XCN15" s="103"/>
      <c r="XCO15" s="103"/>
      <c r="XCP15" s="103"/>
      <c r="XCQ15" s="103"/>
      <c r="XCR15" s="103"/>
      <c r="XCS15" s="103"/>
      <c r="XCT15" s="103"/>
      <c r="XCU15" s="103"/>
      <c r="XCV15" s="103"/>
      <c r="XCW15" s="103"/>
      <c r="XCX15" s="103"/>
      <c r="XCY15" s="103"/>
      <c r="XCZ15" s="103"/>
      <c r="XDA15" s="103"/>
      <c r="XDB15" s="103"/>
      <c r="XDC15" s="103"/>
      <c r="XDD15" s="103"/>
      <c r="XDE15" s="103"/>
    </row>
    <row r="16" spans="1:16333" ht="25.5" customHeight="1" x14ac:dyDescent="0.25">
      <c r="A16" s="192" t="s">
        <v>227</v>
      </c>
      <c r="B16" s="193" t="s">
        <v>228</v>
      </c>
      <c r="C16" s="194"/>
      <c r="D16" s="195">
        <f>D19+D29+D17</f>
        <v>518364629.25</v>
      </c>
      <c r="E16" s="195">
        <f t="shared" ref="E16:F16" si="0">E19+E29+E17</f>
        <v>335333128.23000002</v>
      </c>
      <c r="F16" s="195">
        <f t="shared" si="0"/>
        <v>338182345.24000007</v>
      </c>
    </row>
    <row r="17" spans="1:984 1235:2008 2259:3032 3283:4056 4307:5080 5331:6104 6355:7128 7379:8152 8403:9176 9427:10200 10451:11224 11475:12248 12499:13272 13523:14296 14547:15320 15571:16088" s="103" customFormat="1" ht="36.75" customHeight="1" x14ac:dyDescent="0.25">
      <c r="A17" s="60" t="s">
        <v>251</v>
      </c>
      <c r="B17" s="196" t="s">
        <v>252</v>
      </c>
      <c r="C17" s="138"/>
      <c r="D17" s="197">
        <f>D18</f>
        <v>0</v>
      </c>
      <c r="E17" s="197">
        <f t="shared" ref="E17:F17" si="1">E18</f>
        <v>1175248.06</v>
      </c>
      <c r="F17" s="197">
        <f t="shared" si="1"/>
        <v>1256340.17</v>
      </c>
      <c r="G17" s="41"/>
      <c r="H17" s="40"/>
      <c r="I17" s="40"/>
      <c r="J17" s="40"/>
      <c r="K17" s="40"/>
      <c r="L17" s="151"/>
      <c r="M17" s="151"/>
      <c r="N17" s="151"/>
      <c r="O17" s="151"/>
      <c r="P17" s="151"/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</row>
    <row r="18" spans="1:984 1235:2008 2259:3032 3283:4056 4307:5080 5331:6104 6355:7128 7379:8152 8403:9176 9427:10200 10451:11224 11475:12248 12499:13272 13523:14296 14547:15320 15571:16088" ht="33" customHeight="1" x14ac:dyDescent="0.25">
      <c r="A18" s="51" t="s">
        <v>85</v>
      </c>
      <c r="B18" s="125" t="s">
        <v>252</v>
      </c>
      <c r="C18" s="137">
        <v>200</v>
      </c>
      <c r="D18" s="82">
        <f>'Приложение 5'!F177</f>
        <v>0</v>
      </c>
      <c r="E18" s="82">
        <f>'Приложение 5'!G177</f>
        <v>1175248.06</v>
      </c>
      <c r="F18" s="82">
        <f>'Приложение 5'!H177</f>
        <v>1256340.17</v>
      </c>
      <c r="HC18" s="86"/>
      <c r="HD18" s="86"/>
      <c r="HE18" s="86"/>
      <c r="HF18" s="86"/>
      <c r="HG18" s="86"/>
      <c r="HH18" s="86"/>
      <c r="QY18" s="86"/>
      <c r="QZ18" s="86"/>
      <c r="RA18" s="86"/>
      <c r="RB18" s="86"/>
      <c r="RC18" s="86"/>
      <c r="RD18" s="86"/>
      <c r="AAU18" s="86"/>
      <c r="AAV18" s="86"/>
      <c r="AAW18" s="86"/>
      <c r="AAX18" s="86"/>
      <c r="AAY18" s="86"/>
      <c r="AAZ18" s="86"/>
      <c r="AKQ18" s="86"/>
      <c r="AKR18" s="86"/>
      <c r="AKS18" s="86"/>
      <c r="AKT18" s="86"/>
      <c r="AKU18" s="86"/>
      <c r="AKV18" s="86"/>
      <c r="AUM18" s="86"/>
      <c r="AUN18" s="86"/>
      <c r="AUO18" s="86"/>
      <c r="AUP18" s="86"/>
      <c r="AUQ18" s="86"/>
      <c r="AUR18" s="86"/>
      <c r="BEI18" s="86"/>
      <c r="BEJ18" s="86"/>
      <c r="BEK18" s="86"/>
      <c r="BEL18" s="86"/>
      <c r="BEM18" s="86"/>
      <c r="BEN18" s="86"/>
      <c r="BOE18" s="86"/>
      <c r="BOF18" s="86"/>
      <c r="BOG18" s="86"/>
      <c r="BOH18" s="86"/>
      <c r="BOI18" s="86"/>
      <c r="BOJ18" s="86"/>
      <c r="BYA18" s="86"/>
      <c r="BYB18" s="86"/>
      <c r="BYC18" s="86"/>
      <c r="BYD18" s="86"/>
      <c r="BYE18" s="86"/>
      <c r="BYF18" s="86"/>
      <c r="CHW18" s="86"/>
      <c r="CHX18" s="86"/>
      <c r="CHY18" s="86"/>
      <c r="CHZ18" s="86"/>
      <c r="CIA18" s="86"/>
      <c r="CIB18" s="86"/>
      <c r="CRS18" s="86"/>
      <c r="CRT18" s="86"/>
      <c r="CRU18" s="86"/>
      <c r="CRV18" s="86"/>
      <c r="CRW18" s="86"/>
      <c r="CRX18" s="86"/>
      <c r="DBO18" s="86"/>
      <c r="DBP18" s="86"/>
      <c r="DBQ18" s="86"/>
      <c r="DBR18" s="86"/>
      <c r="DBS18" s="86"/>
      <c r="DBT18" s="86"/>
      <c r="DLK18" s="86"/>
      <c r="DLL18" s="86"/>
      <c r="DLM18" s="86"/>
      <c r="DLN18" s="86"/>
      <c r="DLO18" s="86"/>
      <c r="DLP18" s="86"/>
      <c r="DVG18" s="86"/>
      <c r="DVH18" s="86"/>
      <c r="DVI18" s="86"/>
      <c r="DVJ18" s="86"/>
      <c r="DVK18" s="86"/>
      <c r="DVL18" s="86"/>
      <c r="EFC18" s="86"/>
      <c r="EFD18" s="86"/>
      <c r="EFE18" s="86"/>
      <c r="EFF18" s="86"/>
      <c r="EFG18" s="86"/>
      <c r="EFH18" s="86"/>
      <c r="EOY18" s="86"/>
      <c r="EOZ18" s="86"/>
      <c r="EPA18" s="86"/>
      <c r="EPB18" s="86"/>
      <c r="EPC18" s="86"/>
      <c r="EPD18" s="86"/>
      <c r="EYU18" s="86"/>
      <c r="EYV18" s="86"/>
      <c r="EYW18" s="86"/>
      <c r="EYX18" s="86"/>
      <c r="EYY18" s="86"/>
      <c r="EYZ18" s="86"/>
      <c r="FIQ18" s="86"/>
      <c r="FIR18" s="86"/>
      <c r="FIS18" s="86"/>
      <c r="FIT18" s="86"/>
      <c r="FIU18" s="86"/>
      <c r="FIV18" s="86"/>
      <c r="FSM18" s="86"/>
      <c r="FSN18" s="86"/>
      <c r="FSO18" s="86"/>
      <c r="FSP18" s="86"/>
      <c r="FSQ18" s="86"/>
      <c r="FSR18" s="86"/>
      <c r="GCI18" s="86"/>
      <c r="GCJ18" s="86"/>
      <c r="GCK18" s="86"/>
      <c r="GCL18" s="86"/>
      <c r="GCM18" s="86"/>
      <c r="GCN18" s="86"/>
      <c r="GME18" s="86"/>
      <c r="GMF18" s="86"/>
      <c r="GMG18" s="86"/>
      <c r="GMH18" s="86"/>
      <c r="GMI18" s="86"/>
      <c r="GMJ18" s="86"/>
      <c r="GWA18" s="86"/>
      <c r="GWB18" s="86"/>
      <c r="GWC18" s="86"/>
      <c r="GWD18" s="86"/>
      <c r="GWE18" s="86"/>
      <c r="GWF18" s="86"/>
      <c r="HFW18" s="86"/>
      <c r="HFX18" s="86"/>
      <c r="HFY18" s="86"/>
      <c r="HFZ18" s="86"/>
      <c r="HGA18" s="86"/>
      <c r="HGB18" s="86"/>
      <c r="HPS18" s="86"/>
      <c r="HPT18" s="86"/>
      <c r="HPU18" s="86"/>
      <c r="HPV18" s="86"/>
      <c r="HPW18" s="86"/>
      <c r="HPX18" s="86"/>
      <c r="HZO18" s="86"/>
      <c r="HZP18" s="86"/>
      <c r="HZQ18" s="86"/>
      <c r="HZR18" s="86"/>
      <c r="HZS18" s="86"/>
      <c r="HZT18" s="86"/>
      <c r="IJK18" s="86"/>
      <c r="IJL18" s="86"/>
      <c r="IJM18" s="86"/>
      <c r="IJN18" s="86"/>
      <c r="IJO18" s="86"/>
      <c r="IJP18" s="86"/>
      <c r="ITG18" s="86"/>
      <c r="ITH18" s="86"/>
      <c r="ITI18" s="86"/>
      <c r="ITJ18" s="86"/>
      <c r="ITK18" s="86"/>
      <c r="ITL18" s="86"/>
      <c r="JDC18" s="86"/>
      <c r="JDD18" s="86"/>
      <c r="JDE18" s="86"/>
      <c r="JDF18" s="86"/>
      <c r="JDG18" s="86"/>
      <c r="JDH18" s="86"/>
      <c r="JMY18" s="86"/>
      <c r="JMZ18" s="86"/>
      <c r="JNA18" s="86"/>
      <c r="JNB18" s="86"/>
      <c r="JNC18" s="86"/>
      <c r="JND18" s="86"/>
      <c r="JWU18" s="86"/>
      <c r="JWV18" s="86"/>
      <c r="JWW18" s="86"/>
      <c r="JWX18" s="86"/>
      <c r="JWY18" s="86"/>
      <c r="JWZ18" s="86"/>
      <c r="KGQ18" s="86"/>
      <c r="KGR18" s="86"/>
      <c r="KGS18" s="86"/>
      <c r="KGT18" s="86"/>
      <c r="KGU18" s="86"/>
      <c r="KGV18" s="86"/>
      <c r="KQM18" s="86"/>
      <c r="KQN18" s="86"/>
      <c r="KQO18" s="86"/>
      <c r="KQP18" s="86"/>
      <c r="KQQ18" s="86"/>
      <c r="KQR18" s="86"/>
      <c r="LAI18" s="86"/>
      <c r="LAJ18" s="86"/>
      <c r="LAK18" s="86"/>
      <c r="LAL18" s="86"/>
      <c r="LAM18" s="86"/>
      <c r="LAN18" s="86"/>
      <c r="LKE18" s="86"/>
      <c r="LKF18" s="86"/>
      <c r="LKG18" s="86"/>
      <c r="LKH18" s="86"/>
      <c r="LKI18" s="86"/>
      <c r="LKJ18" s="86"/>
      <c r="LUA18" s="86"/>
      <c r="LUB18" s="86"/>
      <c r="LUC18" s="86"/>
      <c r="LUD18" s="86"/>
      <c r="LUE18" s="86"/>
      <c r="LUF18" s="86"/>
      <c r="MDW18" s="86"/>
      <c r="MDX18" s="86"/>
      <c r="MDY18" s="86"/>
      <c r="MDZ18" s="86"/>
      <c r="MEA18" s="86"/>
      <c r="MEB18" s="86"/>
      <c r="MNS18" s="86"/>
      <c r="MNT18" s="86"/>
      <c r="MNU18" s="86"/>
      <c r="MNV18" s="86"/>
      <c r="MNW18" s="86"/>
      <c r="MNX18" s="86"/>
      <c r="MXO18" s="86"/>
      <c r="MXP18" s="86"/>
      <c r="MXQ18" s="86"/>
      <c r="MXR18" s="86"/>
      <c r="MXS18" s="86"/>
      <c r="MXT18" s="86"/>
      <c r="NHK18" s="86"/>
      <c r="NHL18" s="86"/>
      <c r="NHM18" s="86"/>
      <c r="NHN18" s="86"/>
      <c r="NHO18" s="86"/>
      <c r="NHP18" s="86"/>
      <c r="NRG18" s="86"/>
      <c r="NRH18" s="86"/>
      <c r="NRI18" s="86"/>
      <c r="NRJ18" s="86"/>
      <c r="NRK18" s="86"/>
      <c r="NRL18" s="86"/>
      <c r="OBC18" s="86"/>
      <c r="OBD18" s="86"/>
      <c r="OBE18" s="86"/>
      <c r="OBF18" s="86"/>
      <c r="OBG18" s="86"/>
      <c r="OBH18" s="86"/>
      <c r="OKY18" s="86"/>
      <c r="OKZ18" s="86"/>
      <c r="OLA18" s="86"/>
      <c r="OLB18" s="86"/>
      <c r="OLC18" s="86"/>
      <c r="OLD18" s="86"/>
      <c r="OUU18" s="86"/>
      <c r="OUV18" s="86"/>
      <c r="OUW18" s="86"/>
      <c r="OUX18" s="86"/>
      <c r="OUY18" s="86"/>
      <c r="OUZ18" s="86"/>
      <c r="PEQ18" s="86"/>
      <c r="PER18" s="86"/>
      <c r="PES18" s="86"/>
      <c r="PET18" s="86"/>
      <c r="PEU18" s="86"/>
      <c r="PEV18" s="86"/>
      <c r="POM18" s="86"/>
      <c r="PON18" s="86"/>
      <c r="POO18" s="86"/>
      <c r="POP18" s="86"/>
      <c r="POQ18" s="86"/>
      <c r="POR18" s="86"/>
      <c r="PYI18" s="86"/>
      <c r="PYJ18" s="86"/>
      <c r="PYK18" s="86"/>
      <c r="PYL18" s="86"/>
      <c r="PYM18" s="86"/>
      <c r="PYN18" s="86"/>
      <c r="QIE18" s="86"/>
      <c r="QIF18" s="86"/>
      <c r="QIG18" s="86"/>
      <c r="QIH18" s="86"/>
      <c r="QII18" s="86"/>
      <c r="QIJ18" s="86"/>
      <c r="QSA18" s="86"/>
      <c r="QSB18" s="86"/>
      <c r="QSC18" s="86"/>
      <c r="QSD18" s="86"/>
      <c r="QSE18" s="86"/>
      <c r="QSF18" s="86"/>
      <c r="RBW18" s="86"/>
      <c r="RBX18" s="86"/>
      <c r="RBY18" s="86"/>
      <c r="RBZ18" s="86"/>
      <c r="RCA18" s="86"/>
      <c r="RCB18" s="86"/>
      <c r="RLS18" s="86"/>
      <c r="RLT18" s="86"/>
      <c r="RLU18" s="86"/>
      <c r="RLV18" s="86"/>
      <c r="RLW18" s="86"/>
      <c r="RLX18" s="86"/>
      <c r="RVO18" s="86"/>
      <c r="RVP18" s="86"/>
      <c r="RVQ18" s="86"/>
      <c r="RVR18" s="86"/>
      <c r="RVS18" s="86"/>
      <c r="RVT18" s="86"/>
      <c r="SFK18" s="86"/>
      <c r="SFL18" s="86"/>
      <c r="SFM18" s="86"/>
      <c r="SFN18" s="86"/>
      <c r="SFO18" s="86"/>
      <c r="SFP18" s="86"/>
      <c r="SPG18" s="86"/>
      <c r="SPH18" s="86"/>
      <c r="SPI18" s="86"/>
      <c r="SPJ18" s="86"/>
      <c r="SPK18" s="86"/>
      <c r="SPL18" s="86"/>
      <c r="SZC18" s="86"/>
      <c r="SZD18" s="86"/>
      <c r="SZE18" s="86"/>
      <c r="SZF18" s="86"/>
      <c r="SZG18" s="86"/>
      <c r="SZH18" s="86"/>
      <c r="TIY18" s="86"/>
      <c r="TIZ18" s="86"/>
      <c r="TJA18" s="86"/>
      <c r="TJB18" s="86"/>
      <c r="TJC18" s="86"/>
      <c r="TJD18" s="86"/>
      <c r="TSU18" s="86"/>
      <c r="TSV18" s="86"/>
      <c r="TSW18" s="86"/>
      <c r="TSX18" s="86"/>
      <c r="TSY18" s="86"/>
      <c r="TSZ18" s="86"/>
      <c r="UCQ18" s="86"/>
      <c r="UCR18" s="86"/>
      <c r="UCS18" s="86"/>
      <c r="UCT18" s="86"/>
      <c r="UCU18" s="86"/>
      <c r="UCV18" s="86"/>
      <c r="UMM18" s="86"/>
      <c r="UMN18" s="86"/>
      <c r="UMO18" s="86"/>
      <c r="UMP18" s="86"/>
      <c r="UMQ18" s="86"/>
      <c r="UMR18" s="86"/>
      <c r="UWI18" s="86"/>
      <c r="UWJ18" s="86"/>
      <c r="UWK18" s="86"/>
      <c r="UWL18" s="86"/>
      <c r="UWM18" s="86"/>
      <c r="UWN18" s="86"/>
      <c r="VGE18" s="86"/>
      <c r="VGF18" s="86"/>
      <c r="VGG18" s="86"/>
      <c r="VGH18" s="86"/>
      <c r="VGI18" s="86"/>
      <c r="VGJ18" s="86"/>
      <c r="VQA18" s="86"/>
      <c r="VQB18" s="86"/>
      <c r="VQC18" s="86"/>
      <c r="VQD18" s="86"/>
      <c r="VQE18" s="86"/>
      <c r="VQF18" s="86"/>
      <c r="VZW18" s="86"/>
      <c r="VZX18" s="86"/>
      <c r="VZY18" s="86"/>
      <c r="VZZ18" s="86"/>
      <c r="WAA18" s="86"/>
      <c r="WAB18" s="86"/>
      <c r="WJS18" s="86"/>
      <c r="WJT18" s="86"/>
      <c r="WJU18" s="86"/>
      <c r="WJV18" s="86"/>
      <c r="WJW18" s="86"/>
      <c r="WJX18" s="86"/>
      <c r="WTO18" s="86"/>
      <c r="WTP18" s="86"/>
      <c r="WTQ18" s="86"/>
      <c r="WTR18" s="86"/>
      <c r="WTS18" s="86"/>
      <c r="WTT18" s="86"/>
    </row>
    <row r="19" spans="1:984 1235:2008 2259:3032 3283:4056 4307:5080 5331:6104 6355:7128 7379:8152 8403:9176 9427:10200 10451:11224 11475:12248 12499:13272 13523:14296 14547:15320 15571:16088" s="103" customFormat="1" ht="15.75" x14ac:dyDescent="0.25">
      <c r="A19" s="60" t="s">
        <v>193</v>
      </c>
      <c r="B19" s="196" t="s">
        <v>230</v>
      </c>
      <c r="C19" s="138"/>
      <c r="D19" s="197">
        <f>D20+D22+D24+D27</f>
        <v>203416422.07000002</v>
      </c>
      <c r="E19" s="197">
        <f t="shared" ref="E19:F19" si="2">E20+E22+E24+E27</f>
        <v>3377181.4</v>
      </c>
      <c r="F19" s="197">
        <f t="shared" si="2"/>
        <v>3594683.16</v>
      </c>
      <c r="G19" s="41"/>
      <c r="H19" s="40"/>
      <c r="I19" s="40"/>
      <c r="J19" s="40"/>
      <c r="K19" s="40"/>
      <c r="L19" s="151"/>
      <c r="M19" s="151"/>
      <c r="N19" s="151"/>
      <c r="O19" s="151"/>
      <c r="P19" s="151"/>
      <c r="Q19" s="151"/>
      <c r="R19" s="151"/>
      <c r="S19" s="151"/>
      <c r="T19" s="151"/>
      <c r="U19" s="151"/>
      <c r="V19" s="151"/>
      <c r="W19" s="151"/>
      <c r="X19" s="151"/>
      <c r="Y19" s="151"/>
      <c r="Z19" s="151"/>
      <c r="AA19" s="151"/>
      <c r="AB19" s="151"/>
      <c r="AC19" s="151"/>
      <c r="AD19" s="151"/>
      <c r="AE19" s="151"/>
      <c r="AF19" s="151"/>
      <c r="AG19" s="151"/>
      <c r="AH19" s="151"/>
      <c r="AI19" s="151"/>
      <c r="AJ19" s="151"/>
      <c r="AK19" s="151"/>
      <c r="AL19" s="151"/>
      <c r="AM19" s="151"/>
      <c r="HC19" s="191"/>
      <c r="HD19" s="191"/>
      <c r="HE19" s="191"/>
      <c r="HF19" s="191"/>
      <c r="HG19" s="191"/>
      <c r="HH19" s="191"/>
      <c r="QY19" s="191"/>
      <c r="QZ19" s="191"/>
      <c r="RA19" s="191"/>
      <c r="RB19" s="191"/>
      <c r="RC19" s="191"/>
      <c r="RD19" s="191"/>
      <c r="AAU19" s="191"/>
      <c r="AAV19" s="191"/>
      <c r="AAW19" s="191"/>
      <c r="AAX19" s="191"/>
      <c r="AAY19" s="191"/>
      <c r="AAZ19" s="191"/>
      <c r="AKQ19" s="191"/>
      <c r="AKR19" s="191"/>
      <c r="AKS19" s="191"/>
      <c r="AKT19" s="191"/>
      <c r="AKU19" s="191"/>
      <c r="AKV19" s="191"/>
      <c r="AUM19" s="191"/>
      <c r="AUN19" s="191"/>
      <c r="AUO19" s="191"/>
      <c r="AUP19" s="191"/>
      <c r="AUQ19" s="191"/>
      <c r="AUR19" s="191"/>
      <c r="BEI19" s="191"/>
      <c r="BEJ19" s="191"/>
      <c r="BEK19" s="191"/>
      <c r="BEL19" s="191"/>
      <c r="BEM19" s="191"/>
      <c r="BEN19" s="191"/>
      <c r="BOE19" s="191"/>
      <c r="BOF19" s="191"/>
      <c r="BOG19" s="191"/>
      <c r="BOH19" s="191"/>
      <c r="BOI19" s="191"/>
      <c r="BOJ19" s="191"/>
      <c r="BYA19" s="191"/>
      <c r="BYB19" s="191"/>
      <c r="BYC19" s="191"/>
      <c r="BYD19" s="191"/>
      <c r="BYE19" s="191"/>
      <c r="BYF19" s="191"/>
      <c r="CHW19" s="191"/>
      <c r="CHX19" s="191"/>
      <c r="CHY19" s="191"/>
      <c r="CHZ19" s="191"/>
      <c r="CIA19" s="191"/>
      <c r="CIB19" s="191"/>
      <c r="CRS19" s="191"/>
      <c r="CRT19" s="191"/>
      <c r="CRU19" s="191"/>
      <c r="CRV19" s="191"/>
      <c r="CRW19" s="191"/>
      <c r="CRX19" s="191"/>
      <c r="DBO19" s="191"/>
      <c r="DBP19" s="191"/>
      <c r="DBQ19" s="191"/>
      <c r="DBR19" s="191"/>
      <c r="DBS19" s="191"/>
      <c r="DBT19" s="191"/>
      <c r="DLK19" s="191"/>
      <c r="DLL19" s="191"/>
      <c r="DLM19" s="191"/>
      <c r="DLN19" s="191"/>
      <c r="DLO19" s="191"/>
      <c r="DLP19" s="191"/>
      <c r="DVG19" s="191"/>
      <c r="DVH19" s="191"/>
      <c r="DVI19" s="191"/>
      <c r="DVJ19" s="191"/>
      <c r="DVK19" s="191"/>
      <c r="DVL19" s="191"/>
      <c r="EFC19" s="191"/>
      <c r="EFD19" s="191"/>
      <c r="EFE19" s="191"/>
      <c r="EFF19" s="191"/>
      <c r="EFG19" s="191"/>
      <c r="EFH19" s="191"/>
      <c r="EOY19" s="191"/>
      <c r="EOZ19" s="191"/>
      <c r="EPA19" s="191"/>
      <c r="EPB19" s="191"/>
      <c r="EPC19" s="191"/>
      <c r="EPD19" s="191"/>
      <c r="EYU19" s="191"/>
      <c r="EYV19" s="191"/>
      <c r="EYW19" s="191"/>
      <c r="EYX19" s="191"/>
      <c r="EYY19" s="191"/>
      <c r="EYZ19" s="191"/>
      <c r="FIQ19" s="191"/>
      <c r="FIR19" s="191"/>
      <c r="FIS19" s="191"/>
      <c r="FIT19" s="191"/>
      <c r="FIU19" s="191"/>
      <c r="FIV19" s="191"/>
      <c r="FSM19" s="191"/>
      <c r="FSN19" s="191"/>
      <c r="FSO19" s="191"/>
      <c r="FSP19" s="191"/>
      <c r="FSQ19" s="191"/>
      <c r="FSR19" s="191"/>
      <c r="GCI19" s="191"/>
      <c r="GCJ19" s="191"/>
      <c r="GCK19" s="191"/>
      <c r="GCL19" s="191"/>
      <c r="GCM19" s="191"/>
      <c r="GCN19" s="191"/>
      <c r="GME19" s="191"/>
      <c r="GMF19" s="191"/>
      <c r="GMG19" s="191"/>
      <c r="GMH19" s="191"/>
      <c r="GMI19" s="191"/>
      <c r="GMJ19" s="191"/>
      <c r="GWA19" s="191"/>
      <c r="GWB19" s="191"/>
      <c r="GWC19" s="191"/>
      <c r="GWD19" s="191"/>
      <c r="GWE19" s="191"/>
      <c r="GWF19" s="191"/>
      <c r="HFW19" s="191"/>
      <c r="HFX19" s="191"/>
      <c r="HFY19" s="191"/>
      <c r="HFZ19" s="191"/>
      <c r="HGA19" s="191"/>
      <c r="HGB19" s="191"/>
      <c r="HPS19" s="191"/>
      <c r="HPT19" s="191"/>
      <c r="HPU19" s="191"/>
      <c r="HPV19" s="191"/>
      <c r="HPW19" s="191"/>
      <c r="HPX19" s="191"/>
      <c r="HZO19" s="191"/>
      <c r="HZP19" s="191"/>
      <c r="HZQ19" s="191"/>
      <c r="HZR19" s="191"/>
      <c r="HZS19" s="191"/>
      <c r="HZT19" s="191"/>
      <c r="IJK19" s="191"/>
      <c r="IJL19" s="191"/>
      <c r="IJM19" s="191"/>
      <c r="IJN19" s="191"/>
      <c r="IJO19" s="191"/>
      <c r="IJP19" s="191"/>
      <c r="ITG19" s="191"/>
      <c r="ITH19" s="191"/>
      <c r="ITI19" s="191"/>
      <c r="ITJ19" s="191"/>
      <c r="ITK19" s="191"/>
      <c r="ITL19" s="191"/>
      <c r="JDC19" s="191"/>
      <c r="JDD19" s="191"/>
      <c r="JDE19" s="191"/>
      <c r="JDF19" s="191"/>
      <c r="JDG19" s="191"/>
      <c r="JDH19" s="191"/>
      <c r="JMY19" s="191"/>
      <c r="JMZ19" s="191"/>
      <c r="JNA19" s="191"/>
      <c r="JNB19" s="191"/>
      <c r="JNC19" s="191"/>
      <c r="JND19" s="191"/>
      <c r="JWU19" s="191"/>
      <c r="JWV19" s="191"/>
      <c r="JWW19" s="191"/>
      <c r="JWX19" s="191"/>
      <c r="JWY19" s="191"/>
      <c r="JWZ19" s="191"/>
      <c r="KGQ19" s="191"/>
      <c r="KGR19" s="191"/>
      <c r="KGS19" s="191"/>
      <c r="KGT19" s="191"/>
      <c r="KGU19" s="191"/>
      <c r="KGV19" s="191"/>
      <c r="KQM19" s="191"/>
      <c r="KQN19" s="191"/>
      <c r="KQO19" s="191"/>
      <c r="KQP19" s="191"/>
      <c r="KQQ19" s="191"/>
      <c r="KQR19" s="191"/>
      <c r="LAI19" s="191"/>
      <c r="LAJ19" s="191"/>
      <c r="LAK19" s="191"/>
      <c r="LAL19" s="191"/>
      <c r="LAM19" s="191"/>
      <c r="LAN19" s="191"/>
      <c r="LKE19" s="191"/>
      <c r="LKF19" s="191"/>
      <c r="LKG19" s="191"/>
      <c r="LKH19" s="191"/>
      <c r="LKI19" s="191"/>
      <c r="LKJ19" s="191"/>
      <c r="LUA19" s="191"/>
      <c r="LUB19" s="191"/>
      <c r="LUC19" s="191"/>
      <c r="LUD19" s="191"/>
      <c r="LUE19" s="191"/>
      <c r="LUF19" s="191"/>
      <c r="MDW19" s="191"/>
      <c r="MDX19" s="191"/>
      <c r="MDY19" s="191"/>
      <c r="MDZ19" s="191"/>
      <c r="MEA19" s="191"/>
      <c r="MEB19" s="191"/>
      <c r="MNS19" s="191"/>
      <c r="MNT19" s="191"/>
      <c r="MNU19" s="191"/>
      <c r="MNV19" s="191"/>
      <c r="MNW19" s="191"/>
      <c r="MNX19" s="191"/>
      <c r="MXO19" s="191"/>
      <c r="MXP19" s="191"/>
      <c r="MXQ19" s="191"/>
      <c r="MXR19" s="191"/>
      <c r="MXS19" s="191"/>
      <c r="MXT19" s="191"/>
      <c r="NHK19" s="191"/>
      <c r="NHL19" s="191"/>
      <c r="NHM19" s="191"/>
      <c r="NHN19" s="191"/>
      <c r="NHO19" s="191"/>
      <c r="NHP19" s="191"/>
      <c r="NRG19" s="191"/>
      <c r="NRH19" s="191"/>
      <c r="NRI19" s="191"/>
      <c r="NRJ19" s="191"/>
      <c r="NRK19" s="191"/>
      <c r="NRL19" s="191"/>
      <c r="OBC19" s="191"/>
      <c r="OBD19" s="191"/>
      <c r="OBE19" s="191"/>
      <c r="OBF19" s="191"/>
      <c r="OBG19" s="191"/>
      <c r="OBH19" s="191"/>
      <c r="OKY19" s="191"/>
      <c r="OKZ19" s="191"/>
      <c r="OLA19" s="191"/>
      <c r="OLB19" s="191"/>
      <c r="OLC19" s="191"/>
      <c r="OLD19" s="191"/>
      <c r="OUU19" s="191"/>
      <c r="OUV19" s="191"/>
      <c r="OUW19" s="191"/>
      <c r="OUX19" s="191"/>
      <c r="OUY19" s="191"/>
      <c r="OUZ19" s="191"/>
      <c r="PEQ19" s="191"/>
      <c r="PER19" s="191"/>
      <c r="PES19" s="191"/>
      <c r="PET19" s="191"/>
      <c r="PEU19" s="191"/>
      <c r="PEV19" s="191"/>
      <c r="POM19" s="191"/>
      <c r="PON19" s="191"/>
      <c r="POO19" s="191"/>
      <c r="POP19" s="191"/>
      <c r="POQ19" s="191"/>
      <c r="POR19" s="191"/>
      <c r="PYI19" s="191"/>
      <c r="PYJ19" s="191"/>
      <c r="PYK19" s="191"/>
      <c r="PYL19" s="191"/>
      <c r="PYM19" s="191"/>
      <c r="PYN19" s="191"/>
      <c r="QIE19" s="191"/>
      <c r="QIF19" s="191"/>
      <c r="QIG19" s="191"/>
      <c r="QIH19" s="191"/>
      <c r="QII19" s="191"/>
      <c r="QIJ19" s="191"/>
      <c r="QSA19" s="191"/>
      <c r="QSB19" s="191"/>
      <c r="QSC19" s="191"/>
      <c r="QSD19" s="191"/>
      <c r="QSE19" s="191"/>
      <c r="QSF19" s="191"/>
      <c r="RBW19" s="191"/>
      <c r="RBX19" s="191"/>
      <c r="RBY19" s="191"/>
      <c r="RBZ19" s="191"/>
      <c r="RCA19" s="191"/>
      <c r="RCB19" s="191"/>
      <c r="RLS19" s="191"/>
      <c r="RLT19" s="191"/>
      <c r="RLU19" s="191"/>
      <c r="RLV19" s="191"/>
      <c r="RLW19" s="191"/>
      <c r="RLX19" s="191"/>
      <c r="RVO19" s="191"/>
      <c r="RVP19" s="191"/>
      <c r="RVQ19" s="191"/>
      <c r="RVR19" s="191"/>
      <c r="RVS19" s="191"/>
      <c r="RVT19" s="191"/>
      <c r="SFK19" s="191"/>
      <c r="SFL19" s="191"/>
      <c r="SFM19" s="191"/>
      <c r="SFN19" s="191"/>
      <c r="SFO19" s="191"/>
      <c r="SFP19" s="191"/>
      <c r="SPG19" s="191"/>
      <c r="SPH19" s="191"/>
      <c r="SPI19" s="191"/>
      <c r="SPJ19" s="191"/>
      <c r="SPK19" s="191"/>
      <c r="SPL19" s="191"/>
      <c r="SZC19" s="191"/>
      <c r="SZD19" s="191"/>
      <c r="SZE19" s="191"/>
      <c r="SZF19" s="191"/>
      <c r="SZG19" s="191"/>
      <c r="SZH19" s="191"/>
      <c r="TIY19" s="191"/>
      <c r="TIZ19" s="191"/>
      <c r="TJA19" s="191"/>
      <c r="TJB19" s="191"/>
      <c r="TJC19" s="191"/>
      <c r="TJD19" s="191"/>
      <c r="TSU19" s="191"/>
      <c r="TSV19" s="191"/>
      <c r="TSW19" s="191"/>
      <c r="TSX19" s="191"/>
      <c r="TSY19" s="191"/>
      <c r="TSZ19" s="191"/>
      <c r="UCQ19" s="191"/>
      <c r="UCR19" s="191"/>
      <c r="UCS19" s="191"/>
      <c r="UCT19" s="191"/>
      <c r="UCU19" s="191"/>
      <c r="UCV19" s="191"/>
      <c r="UMM19" s="191"/>
      <c r="UMN19" s="191"/>
      <c r="UMO19" s="191"/>
      <c r="UMP19" s="191"/>
      <c r="UMQ19" s="191"/>
      <c r="UMR19" s="191"/>
      <c r="UWI19" s="191"/>
      <c r="UWJ19" s="191"/>
      <c r="UWK19" s="191"/>
      <c r="UWL19" s="191"/>
      <c r="UWM19" s="191"/>
      <c r="UWN19" s="191"/>
      <c r="VGE19" s="191"/>
      <c r="VGF19" s="191"/>
      <c r="VGG19" s="191"/>
      <c r="VGH19" s="191"/>
      <c r="VGI19" s="191"/>
      <c r="VGJ19" s="191"/>
      <c r="VQA19" s="191"/>
      <c r="VQB19" s="191"/>
      <c r="VQC19" s="191"/>
      <c r="VQD19" s="191"/>
      <c r="VQE19" s="191"/>
      <c r="VQF19" s="191"/>
      <c r="VZW19" s="191"/>
      <c r="VZX19" s="191"/>
      <c r="VZY19" s="191"/>
      <c r="VZZ19" s="191"/>
      <c r="WAA19" s="191"/>
      <c r="WAB19" s="191"/>
      <c r="WJS19" s="191"/>
      <c r="WJT19" s="191"/>
      <c r="WJU19" s="191"/>
      <c r="WJV19" s="191"/>
      <c r="WJW19" s="191"/>
      <c r="WJX19" s="191"/>
      <c r="WTO19" s="191"/>
      <c r="WTP19" s="191"/>
      <c r="WTQ19" s="191"/>
      <c r="WTR19" s="191"/>
      <c r="WTS19" s="191"/>
      <c r="WTT19" s="191"/>
    </row>
    <row r="20" spans="1:984 1235:2008 2259:3032 3283:4056 4307:5080 5331:6104 6355:7128 7379:8152 8403:9176 9427:10200 10451:11224 11475:12248 12499:13272 13523:14296 14547:15320 15571:16088" s="103" customFormat="1" ht="30.75" x14ac:dyDescent="0.25">
      <c r="A20" s="51" t="s">
        <v>229</v>
      </c>
      <c r="B20" s="125" t="s">
        <v>230</v>
      </c>
      <c r="C20" s="137"/>
      <c r="D20" s="82">
        <f>D21</f>
        <v>1093254.01</v>
      </c>
      <c r="E20" s="82">
        <f>E21</f>
        <v>0</v>
      </c>
      <c r="F20" s="82">
        <f>F21</f>
        <v>0</v>
      </c>
      <c r="G20" s="41"/>
      <c r="H20" s="40"/>
      <c r="I20" s="40"/>
      <c r="J20" s="40"/>
      <c r="K20" s="40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151"/>
      <c r="AA20" s="151"/>
      <c r="AB20" s="151"/>
      <c r="AC20" s="151"/>
      <c r="AD20" s="151"/>
      <c r="AE20" s="151"/>
      <c r="AF20" s="151"/>
      <c r="AG20" s="151"/>
      <c r="AH20" s="151"/>
      <c r="AI20" s="151"/>
      <c r="AJ20" s="151"/>
      <c r="AK20" s="151"/>
      <c r="AL20" s="151"/>
      <c r="AM20" s="151"/>
      <c r="HC20" s="191"/>
      <c r="HD20" s="191"/>
      <c r="HE20" s="191"/>
      <c r="HF20" s="191"/>
      <c r="HG20" s="191"/>
      <c r="HH20" s="191"/>
      <c r="QY20" s="191"/>
      <c r="QZ20" s="191"/>
      <c r="RA20" s="191"/>
      <c r="RB20" s="191"/>
      <c r="RC20" s="191"/>
      <c r="RD20" s="191"/>
      <c r="AAU20" s="191"/>
      <c r="AAV20" s="191"/>
      <c r="AAW20" s="191"/>
      <c r="AAX20" s="191"/>
      <c r="AAY20" s="191"/>
      <c r="AAZ20" s="191"/>
      <c r="AKQ20" s="191"/>
      <c r="AKR20" s="191"/>
      <c r="AKS20" s="191"/>
      <c r="AKT20" s="191"/>
      <c r="AKU20" s="191"/>
      <c r="AKV20" s="191"/>
      <c r="AUM20" s="191"/>
      <c r="AUN20" s="191"/>
      <c r="AUO20" s="191"/>
      <c r="AUP20" s="191"/>
      <c r="AUQ20" s="191"/>
      <c r="AUR20" s="191"/>
      <c r="BEI20" s="191"/>
      <c r="BEJ20" s="191"/>
      <c r="BEK20" s="191"/>
      <c r="BEL20" s="191"/>
      <c r="BEM20" s="191"/>
      <c r="BEN20" s="191"/>
      <c r="BOE20" s="191"/>
      <c r="BOF20" s="191"/>
      <c r="BOG20" s="191"/>
      <c r="BOH20" s="191"/>
      <c r="BOI20" s="191"/>
      <c r="BOJ20" s="191"/>
      <c r="BYA20" s="191"/>
      <c r="BYB20" s="191"/>
      <c r="BYC20" s="191"/>
      <c r="BYD20" s="191"/>
      <c r="BYE20" s="191"/>
      <c r="BYF20" s="191"/>
      <c r="CHW20" s="191"/>
      <c r="CHX20" s="191"/>
      <c r="CHY20" s="191"/>
      <c r="CHZ20" s="191"/>
      <c r="CIA20" s="191"/>
      <c r="CIB20" s="191"/>
      <c r="CRS20" s="191"/>
      <c r="CRT20" s="191"/>
      <c r="CRU20" s="191"/>
      <c r="CRV20" s="191"/>
      <c r="CRW20" s="191"/>
      <c r="CRX20" s="191"/>
      <c r="DBO20" s="191"/>
      <c r="DBP20" s="191"/>
      <c r="DBQ20" s="191"/>
      <c r="DBR20" s="191"/>
      <c r="DBS20" s="191"/>
      <c r="DBT20" s="191"/>
      <c r="DLK20" s="191"/>
      <c r="DLL20" s="191"/>
      <c r="DLM20" s="191"/>
      <c r="DLN20" s="191"/>
      <c r="DLO20" s="191"/>
      <c r="DLP20" s="191"/>
      <c r="DVG20" s="191"/>
      <c r="DVH20" s="191"/>
      <c r="DVI20" s="191"/>
      <c r="DVJ20" s="191"/>
      <c r="DVK20" s="191"/>
      <c r="DVL20" s="191"/>
      <c r="EFC20" s="191"/>
      <c r="EFD20" s="191"/>
      <c r="EFE20" s="191"/>
      <c r="EFF20" s="191"/>
      <c r="EFG20" s="191"/>
      <c r="EFH20" s="191"/>
      <c r="EOY20" s="191"/>
      <c r="EOZ20" s="191"/>
      <c r="EPA20" s="191"/>
      <c r="EPB20" s="191"/>
      <c r="EPC20" s="191"/>
      <c r="EPD20" s="191"/>
      <c r="EYU20" s="191"/>
      <c r="EYV20" s="191"/>
      <c r="EYW20" s="191"/>
      <c r="EYX20" s="191"/>
      <c r="EYY20" s="191"/>
      <c r="EYZ20" s="191"/>
      <c r="FIQ20" s="191"/>
      <c r="FIR20" s="191"/>
      <c r="FIS20" s="191"/>
      <c r="FIT20" s="191"/>
      <c r="FIU20" s="191"/>
      <c r="FIV20" s="191"/>
      <c r="FSM20" s="191"/>
      <c r="FSN20" s="191"/>
      <c r="FSO20" s="191"/>
      <c r="FSP20" s="191"/>
      <c r="FSQ20" s="191"/>
      <c r="FSR20" s="191"/>
      <c r="GCI20" s="191"/>
      <c r="GCJ20" s="191"/>
      <c r="GCK20" s="191"/>
      <c r="GCL20" s="191"/>
      <c r="GCM20" s="191"/>
      <c r="GCN20" s="191"/>
      <c r="GME20" s="191"/>
      <c r="GMF20" s="191"/>
      <c r="GMG20" s="191"/>
      <c r="GMH20" s="191"/>
      <c r="GMI20" s="191"/>
      <c r="GMJ20" s="191"/>
      <c r="GWA20" s="191"/>
      <c r="GWB20" s="191"/>
      <c r="GWC20" s="191"/>
      <c r="GWD20" s="191"/>
      <c r="GWE20" s="191"/>
      <c r="GWF20" s="191"/>
      <c r="HFW20" s="191"/>
      <c r="HFX20" s="191"/>
      <c r="HFY20" s="191"/>
      <c r="HFZ20" s="191"/>
      <c r="HGA20" s="191"/>
      <c r="HGB20" s="191"/>
      <c r="HPS20" s="191"/>
      <c r="HPT20" s="191"/>
      <c r="HPU20" s="191"/>
      <c r="HPV20" s="191"/>
      <c r="HPW20" s="191"/>
      <c r="HPX20" s="191"/>
      <c r="HZO20" s="191"/>
      <c r="HZP20" s="191"/>
      <c r="HZQ20" s="191"/>
      <c r="HZR20" s="191"/>
      <c r="HZS20" s="191"/>
      <c r="HZT20" s="191"/>
      <c r="IJK20" s="191"/>
      <c r="IJL20" s="191"/>
      <c r="IJM20" s="191"/>
      <c r="IJN20" s="191"/>
      <c r="IJO20" s="191"/>
      <c r="IJP20" s="191"/>
      <c r="ITG20" s="191"/>
      <c r="ITH20" s="191"/>
      <c r="ITI20" s="191"/>
      <c r="ITJ20" s="191"/>
      <c r="ITK20" s="191"/>
      <c r="ITL20" s="191"/>
      <c r="JDC20" s="191"/>
      <c r="JDD20" s="191"/>
      <c r="JDE20" s="191"/>
      <c r="JDF20" s="191"/>
      <c r="JDG20" s="191"/>
      <c r="JDH20" s="191"/>
      <c r="JMY20" s="191"/>
      <c r="JMZ20" s="191"/>
      <c r="JNA20" s="191"/>
      <c r="JNB20" s="191"/>
      <c r="JNC20" s="191"/>
      <c r="JND20" s="191"/>
      <c r="JWU20" s="191"/>
      <c r="JWV20" s="191"/>
      <c r="JWW20" s="191"/>
      <c r="JWX20" s="191"/>
      <c r="JWY20" s="191"/>
      <c r="JWZ20" s="191"/>
      <c r="KGQ20" s="191"/>
      <c r="KGR20" s="191"/>
      <c r="KGS20" s="191"/>
      <c r="KGT20" s="191"/>
      <c r="KGU20" s="191"/>
      <c r="KGV20" s="191"/>
      <c r="KQM20" s="191"/>
      <c r="KQN20" s="191"/>
      <c r="KQO20" s="191"/>
      <c r="KQP20" s="191"/>
      <c r="KQQ20" s="191"/>
      <c r="KQR20" s="191"/>
      <c r="LAI20" s="191"/>
      <c r="LAJ20" s="191"/>
      <c r="LAK20" s="191"/>
      <c r="LAL20" s="191"/>
      <c r="LAM20" s="191"/>
      <c r="LAN20" s="191"/>
      <c r="LKE20" s="191"/>
      <c r="LKF20" s="191"/>
      <c r="LKG20" s="191"/>
      <c r="LKH20" s="191"/>
      <c r="LKI20" s="191"/>
      <c r="LKJ20" s="191"/>
      <c r="LUA20" s="191"/>
      <c r="LUB20" s="191"/>
      <c r="LUC20" s="191"/>
      <c r="LUD20" s="191"/>
      <c r="LUE20" s="191"/>
      <c r="LUF20" s="191"/>
      <c r="MDW20" s="191"/>
      <c r="MDX20" s="191"/>
      <c r="MDY20" s="191"/>
      <c r="MDZ20" s="191"/>
      <c r="MEA20" s="191"/>
      <c r="MEB20" s="191"/>
      <c r="MNS20" s="191"/>
      <c r="MNT20" s="191"/>
      <c r="MNU20" s="191"/>
      <c r="MNV20" s="191"/>
      <c r="MNW20" s="191"/>
      <c r="MNX20" s="191"/>
      <c r="MXO20" s="191"/>
      <c r="MXP20" s="191"/>
      <c r="MXQ20" s="191"/>
      <c r="MXR20" s="191"/>
      <c r="MXS20" s="191"/>
      <c r="MXT20" s="191"/>
      <c r="NHK20" s="191"/>
      <c r="NHL20" s="191"/>
      <c r="NHM20" s="191"/>
      <c r="NHN20" s="191"/>
      <c r="NHO20" s="191"/>
      <c r="NHP20" s="191"/>
      <c r="NRG20" s="191"/>
      <c r="NRH20" s="191"/>
      <c r="NRI20" s="191"/>
      <c r="NRJ20" s="191"/>
      <c r="NRK20" s="191"/>
      <c r="NRL20" s="191"/>
      <c r="OBC20" s="191"/>
      <c r="OBD20" s="191"/>
      <c r="OBE20" s="191"/>
      <c r="OBF20" s="191"/>
      <c r="OBG20" s="191"/>
      <c r="OBH20" s="191"/>
      <c r="OKY20" s="191"/>
      <c r="OKZ20" s="191"/>
      <c r="OLA20" s="191"/>
      <c r="OLB20" s="191"/>
      <c r="OLC20" s="191"/>
      <c r="OLD20" s="191"/>
      <c r="OUU20" s="191"/>
      <c r="OUV20" s="191"/>
      <c r="OUW20" s="191"/>
      <c r="OUX20" s="191"/>
      <c r="OUY20" s="191"/>
      <c r="OUZ20" s="191"/>
      <c r="PEQ20" s="191"/>
      <c r="PER20" s="191"/>
      <c r="PES20" s="191"/>
      <c r="PET20" s="191"/>
      <c r="PEU20" s="191"/>
      <c r="PEV20" s="191"/>
      <c r="POM20" s="191"/>
      <c r="PON20" s="191"/>
      <c r="POO20" s="191"/>
      <c r="POP20" s="191"/>
      <c r="POQ20" s="191"/>
      <c r="POR20" s="191"/>
      <c r="PYI20" s="191"/>
      <c r="PYJ20" s="191"/>
      <c r="PYK20" s="191"/>
      <c r="PYL20" s="191"/>
      <c r="PYM20" s="191"/>
      <c r="PYN20" s="191"/>
      <c r="QIE20" s="191"/>
      <c r="QIF20" s="191"/>
      <c r="QIG20" s="191"/>
      <c r="QIH20" s="191"/>
      <c r="QII20" s="191"/>
      <c r="QIJ20" s="191"/>
      <c r="QSA20" s="191"/>
      <c r="QSB20" s="191"/>
      <c r="QSC20" s="191"/>
      <c r="QSD20" s="191"/>
      <c r="QSE20" s="191"/>
      <c r="QSF20" s="191"/>
      <c r="RBW20" s="191"/>
      <c r="RBX20" s="191"/>
      <c r="RBY20" s="191"/>
      <c r="RBZ20" s="191"/>
      <c r="RCA20" s="191"/>
      <c r="RCB20" s="191"/>
      <c r="RLS20" s="191"/>
      <c r="RLT20" s="191"/>
      <c r="RLU20" s="191"/>
      <c r="RLV20" s="191"/>
      <c r="RLW20" s="191"/>
      <c r="RLX20" s="191"/>
      <c r="RVO20" s="191"/>
      <c r="RVP20" s="191"/>
      <c r="RVQ20" s="191"/>
      <c r="RVR20" s="191"/>
      <c r="RVS20" s="191"/>
      <c r="RVT20" s="191"/>
      <c r="SFK20" s="191"/>
      <c r="SFL20" s="191"/>
      <c r="SFM20" s="191"/>
      <c r="SFN20" s="191"/>
      <c r="SFO20" s="191"/>
      <c r="SFP20" s="191"/>
      <c r="SPG20" s="191"/>
      <c r="SPH20" s="191"/>
      <c r="SPI20" s="191"/>
      <c r="SPJ20" s="191"/>
      <c r="SPK20" s="191"/>
      <c r="SPL20" s="191"/>
      <c r="SZC20" s="191"/>
      <c r="SZD20" s="191"/>
      <c r="SZE20" s="191"/>
      <c r="SZF20" s="191"/>
      <c r="SZG20" s="191"/>
      <c r="SZH20" s="191"/>
      <c r="TIY20" s="191"/>
      <c r="TIZ20" s="191"/>
      <c r="TJA20" s="191"/>
      <c r="TJB20" s="191"/>
      <c r="TJC20" s="191"/>
      <c r="TJD20" s="191"/>
      <c r="TSU20" s="191"/>
      <c r="TSV20" s="191"/>
      <c r="TSW20" s="191"/>
      <c r="TSX20" s="191"/>
      <c r="TSY20" s="191"/>
      <c r="TSZ20" s="191"/>
      <c r="UCQ20" s="191"/>
      <c r="UCR20" s="191"/>
      <c r="UCS20" s="191"/>
      <c r="UCT20" s="191"/>
      <c r="UCU20" s="191"/>
      <c r="UCV20" s="191"/>
      <c r="UMM20" s="191"/>
      <c r="UMN20" s="191"/>
      <c r="UMO20" s="191"/>
      <c r="UMP20" s="191"/>
      <c r="UMQ20" s="191"/>
      <c r="UMR20" s="191"/>
      <c r="UWI20" s="191"/>
      <c r="UWJ20" s="191"/>
      <c r="UWK20" s="191"/>
      <c r="UWL20" s="191"/>
      <c r="UWM20" s="191"/>
      <c r="UWN20" s="191"/>
      <c r="VGE20" s="191"/>
      <c r="VGF20" s="191"/>
      <c r="VGG20" s="191"/>
      <c r="VGH20" s="191"/>
      <c r="VGI20" s="191"/>
      <c r="VGJ20" s="191"/>
      <c r="VQA20" s="191"/>
      <c r="VQB20" s="191"/>
      <c r="VQC20" s="191"/>
      <c r="VQD20" s="191"/>
      <c r="VQE20" s="191"/>
      <c r="VQF20" s="191"/>
      <c r="VZW20" s="191"/>
      <c r="VZX20" s="191"/>
      <c r="VZY20" s="191"/>
      <c r="VZZ20" s="191"/>
      <c r="WAA20" s="191"/>
      <c r="WAB20" s="191"/>
      <c r="WJS20" s="191"/>
      <c r="WJT20" s="191"/>
      <c r="WJU20" s="191"/>
      <c r="WJV20" s="191"/>
      <c r="WJW20" s="191"/>
      <c r="WJX20" s="191"/>
      <c r="WTO20" s="191"/>
      <c r="WTP20" s="191"/>
      <c r="WTQ20" s="191"/>
      <c r="WTR20" s="191"/>
      <c r="WTS20" s="191"/>
      <c r="WTT20" s="191"/>
    </row>
    <row r="21" spans="1:984 1235:2008 2259:3032 3283:4056 4307:5080 5331:6104 6355:7128 7379:8152 8403:9176 9427:10200 10451:11224 11475:12248 12499:13272 13523:14296 14547:15320 15571:16088" s="103" customFormat="1" ht="30.75" x14ac:dyDescent="0.25">
      <c r="A21" s="47" t="s">
        <v>85</v>
      </c>
      <c r="B21" s="125" t="s">
        <v>230</v>
      </c>
      <c r="C21" s="137">
        <v>200</v>
      </c>
      <c r="D21" s="82">
        <f>'Приложение 5'!F179</f>
        <v>1093254.01</v>
      </c>
      <c r="E21" s="82">
        <f>'Приложение 5'!G179</f>
        <v>0</v>
      </c>
      <c r="F21" s="82">
        <f>'Приложение 5'!H179</f>
        <v>0</v>
      </c>
      <c r="G21" s="41"/>
      <c r="H21" s="40"/>
      <c r="I21" s="40"/>
      <c r="J21" s="40"/>
      <c r="K21" s="40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HC21" s="191"/>
      <c r="HD21" s="191"/>
      <c r="HE21" s="191"/>
      <c r="HF21" s="191"/>
      <c r="HG21" s="191"/>
      <c r="HH21" s="191"/>
      <c r="QY21" s="191"/>
      <c r="QZ21" s="191"/>
      <c r="RA21" s="191"/>
      <c r="RB21" s="191"/>
      <c r="RC21" s="191"/>
      <c r="RD21" s="191"/>
      <c r="AAU21" s="191"/>
      <c r="AAV21" s="191"/>
      <c r="AAW21" s="191"/>
      <c r="AAX21" s="191"/>
      <c r="AAY21" s="191"/>
      <c r="AAZ21" s="191"/>
      <c r="AKQ21" s="191"/>
      <c r="AKR21" s="191"/>
      <c r="AKS21" s="191"/>
      <c r="AKT21" s="191"/>
      <c r="AKU21" s="191"/>
      <c r="AKV21" s="191"/>
      <c r="AUM21" s="191"/>
      <c r="AUN21" s="191"/>
      <c r="AUO21" s="191"/>
      <c r="AUP21" s="191"/>
      <c r="AUQ21" s="191"/>
      <c r="AUR21" s="191"/>
      <c r="BEI21" s="191"/>
      <c r="BEJ21" s="191"/>
      <c r="BEK21" s="191"/>
      <c r="BEL21" s="191"/>
      <c r="BEM21" s="191"/>
      <c r="BEN21" s="191"/>
      <c r="BOE21" s="191"/>
      <c r="BOF21" s="191"/>
      <c r="BOG21" s="191"/>
      <c r="BOH21" s="191"/>
      <c r="BOI21" s="191"/>
      <c r="BOJ21" s="191"/>
      <c r="BYA21" s="191"/>
      <c r="BYB21" s="191"/>
      <c r="BYC21" s="191"/>
      <c r="BYD21" s="191"/>
      <c r="BYE21" s="191"/>
      <c r="BYF21" s="191"/>
      <c r="CHW21" s="191"/>
      <c r="CHX21" s="191"/>
      <c r="CHY21" s="191"/>
      <c r="CHZ21" s="191"/>
      <c r="CIA21" s="191"/>
      <c r="CIB21" s="191"/>
      <c r="CRS21" s="191"/>
      <c r="CRT21" s="191"/>
      <c r="CRU21" s="191"/>
      <c r="CRV21" s="191"/>
      <c r="CRW21" s="191"/>
      <c r="CRX21" s="191"/>
      <c r="DBO21" s="191"/>
      <c r="DBP21" s="191"/>
      <c r="DBQ21" s="191"/>
      <c r="DBR21" s="191"/>
      <c r="DBS21" s="191"/>
      <c r="DBT21" s="191"/>
      <c r="DLK21" s="191"/>
      <c r="DLL21" s="191"/>
      <c r="DLM21" s="191"/>
      <c r="DLN21" s="191"/>
      <c r="DLO21" s="191"/>
      <c r="DLP21" s="191"/>
      <c r="DVG21" s="191"/>
      <c r="DVH21" s="191"/>
      <c r="DVI21" s="191"/>
      <c r="DVJ21" s="191"/>
      <c r="DVK21" s="191"/>
      <c r="DVL21" s="191"/>
      <c r="EFC21" s="191"/>
      <c r="EFD21" s="191"/>
      <c r="EFE21" s="191"/>
      <c r="EFF21" s="191"/>
      <c r="EFG21" s="191"/>
      <c r="EFH21" s="191"/>
      <c r="EOY21" s="191"/>
      <c r="EOZ21" s="191"/>
      <c r="EPA21" s="191"/>
      <c r="EPB21" s="191"/>
      <c r="EPC21" s="191"/>
      <c r="EPD21" s="191"/>
      <c r="EYU21" s="191"/>
      <c r="EYV21" s="191"/>
      <c r="EYW21" s="191"/>
      <c r="EYX21" s="191"/>
      <c r="EYY21" s="191"/>
      <c r="EYZ21" s="191"/>
      <c r="FIQ21" s="191"/>
      <c r="FIR21" s="191"/>
      <c r="FIS21" s="191"/>
      <c r="FIT21" s="191"/>
      <c r="FIU21" s="191"/>
      <c r="FIV21" s="191"/>
      <c r="FSM21" s="191"/>
      <c r="FSN21" s="191"/>
      <c r="FSO21" s="191"/>
      <c r="FSP21" s="191"/>
      <c r="FSQ21" s="191"/>
      <c r="FSR21" s="191"/>
      <c r="GCI21" s="191"/>
      <c r="GCJ21" s="191"/>
      <c r="GCK21" s="191"/>
      <c r="GCL21" s="191"/>
      <c r="GCM21" s="191"/>
      <c r="GCN21" s="191"/>
      <c r="GME21" s="191"/>
      <c r="GMF21" s="191"/>
      <c r="GMG21" s="191"/>
      <c r="GMH21" s="191"/>
      <c r="GMI21" s="191"/>
      <c r="GMJ21" s="191"/>
      <c r="GWA21" s="191"/>
      <c r="GWB21" s="191"/>
      <c r="GWC21" s="191"/>
      <c r="GWD21" s="191"/>
      <c r="GWE21" s="191"/>
      <c r="GWF21" s="191"/>
      <c r="HFW21" s="191"/>
      <c r="HFX21" s="191"/>
      <c r="HFY21" s="191"/>
      <c r="HFZ21" s="191"/>
      <c r="HGA21" s="191"/>
      <c r="HGB21" s="191"/>
      <c r="HPS21" s="191"/>
      <c r="HPT21" s="191"/>
      <c r="HPU21" s="191"/>
      <c r="HPV21" s="191"/>
      <c r="HPW21" s="191"/>
      <c r="HPX21" s="191"/>
      <c r="HZO21" s="191"/>
      <c r="HZP21" s="191"/>
      <c r="HZQ21" s="191"/>
      <c r="HZR21" s="191"/>
      <c r="HZS21" s="191"/>
      <c r="HZT21" s="191"/>
      <c r="IJK21" s="191"/>
      <c r="IJL21" s="191"/>
      <c r="IJM21" s="191"/>
      <c r="IJN21" s="191"/>
      <c r="IJO21" s="191"/>
      <c r="IJP21" s="191"/>
      <c r="ITG21" s="191"/>
      <c r="ITH21" s="191"/>
      <c r="ITI21" s="191"/>
      <c r="ITJ21" s="191"/>
      <c r="ITK21" s="191"/>
      <c r="ITL21" s="191"/>
      <c r="JDC21" s="191"/>
      <c r="JDD21" s="191"/>
      <c r="JDE21" s="191"/>
      <c r="JDF21" s="191"/>
      <c r="JDG21" s="191"/>
      <c r="JDH21" s="191"/>
      <c r="JMY21" s="191"/>
      <c r="JMZ21" s="191"/>
      <c r="JNA21" s="191"/>
      <c r="JNB21" s="191"/>
      <c r="JNC21" s="191"/>
      <c r="JND21" s="191"/>
      <c r="JWU21" s="191"/>
      <c r="JWV21" s="191"/>
      <c r="JWW21" s="191"/>
      <c r="JWX21" s="191"/>
      <c r="JWY21" s="191"/>
      <c r="JWZ21" s="191"/>
      <c r="KGQ21" s="191"/>
      <c r="KGR21" s="191"/>
      <c r="KGS21" s="191"/>
      <c r="KGT21" s="191"/>
      <c r="KGU21" s="191"/>
      <c r="KGV21" s="191"/>
      <c r="KQM21" s="191"/>
      <c r="KQN21" s="191"/>
      <c r="KQO21" s="191"/>
      <c r="KQP21" s="191"/>
      <c r="KQQ21" s="191"/>
      <c r="KQR21" s="191"/>
      <c r="LAI21" s="191"/>
      <c r="LAJ21" s="191"/>
      <c r="LAK21" s="191"/>
      <c r="LAL21" s="191"/>
      <c r="LAM21" s="191"/>
      <c r="LAN21" s="191"/>
      <c r="LKE21" s="191"/>
      <c r="LKF21" s="191"/>
      <c r="LKG21" s="191"/>
      <c r="LKH21" s="191"/>
      <c r="LKI21" s="191"/>
      <c r="LKJ21" s="191"/>
      <c r="LUA21" s="191"/>
      <c r="LUB21" s="191"/>
      <c r="LUC21" s="191"/>
      <c r="LUD21" s="191"/>
      <c r="LUE21" s="191"/>
      <c r="LUF21" s="191"/>
      <c r="MDW21" s="191"/>
      <c r="MDX21" s="191"/>
      <c r="MDY21" s="191"/>
      <c r="MDZ21" s="191"/>
      <c r="MEA21" s="191"/>
      <c r="MEB21" s="191"/>
      <c r="MNS21" s="191"/>
      <c r="MNT21" s="191"/>
      <c r="MNU21" s="191"/>
      <c r="MNV21" s="191"/>
      <c r="MNW21" s="191"/>
      <c r="MNX21" s="191"/>
      <c r="MXO21" s="191"/>
      <c r="MXP21" s="191"/>
      <c r="MXQ21" s="191"/>
      <c r="MXR21" s="191"/>
      <c r="MXS21" s="191"/>
      <c r="MXT21" s="191"/>
      <c r="NHK21" s="191"/>
      <c r="NHL21" s="191"/>
      <c r="NHM21" s="191"/>
      <c r="NHN21" s="191"/>
      <c r="NHO21" s="191"/>
      <c r="NHP21" s="191"/>
      <c r="NRG21" s="191"/>
      <c r="NRH21" s="191"/>
      <c r="NRI21" s="191"/>
      <c r="NRJ21" s="191"/>
      <c r="NRK21" s="191"/>
      <c r="NRL21" s="191"/>
      <c r="OBC21" s="191"/>
      <c r="OBD21" s="191"/>
      <c r="OBE21" s="191"/>
      <c r="OBF21" s="191"/>
      <c r="OBG21" s="191"/>
      <c r="OBH21" s="191"/>
      <c r="OKY21" s="191"/>
      <c r="OKZ21" s="191"/>
      <c r="OLA21" s="191"/>
      <c r="OLB21" s="191"/>
      <c r="OLC21" s="191"/>
      <c r="OLD21" s="191"/>
      <c r="OUU21" s="191"/>
      <c r="OUV21" s="191"/>
      <c r="OUW21" s="191"/>
      <c r="OUX21" s="191"/>
      <c r="OUY21" s="191"/>
      <c r="OUZ21" s="191"/>
      <c r="PEQ21" s="191"/>
      <c r="PER21" s="191"/>
      <c r="PES21" s="191"/>
      <c r="PET21" s="191"/>
      <c r="PEU21" s="191"/>
      <c r="PEV21" s="191"/>
      <c r="POM21" s="191"/>
      <c r="PON21" s="191"/>
      <c r="POO21" s="191"/>
      <c r="POP21" s="191"/>
      <c r="POQ21" s="191"/>
      <c r="POR21" s="191"/>
      <c r="PYI21" s="191"/>
      <c r="PYJ21" s="191"/>
      <c r="PYK21" s="191"/>
      <c r="PYL21" s="191"/>
      <c r="PYM21" s="191"/>
      <c r="PYN21" s="191"/>
      <c r="QIE21" s="191"/>
      <c r="QIF21" s="191"/>
      <c r="QIG21" s="191"/>
      <c r="QIH21" s="191"/>
      <c r="QII21" s="191"/>
      <c r="QIJ21" s="191"/>
      <c r="QSA21" s="191"/>
      <c r="QSB21" s="191"/>
      <c r="QSC21" s="191"/>
      <c r="QSD21" s="191"/>
      <c r="QSE21" s="191"/>
      <c r="QSF21" s="191"/>
      <c r="RBW21" s="191"/>
      <c r="RBX21" s="191"/>
      <c r="RBY21" s="191"/>
      <c r="RBZ21" s="191"/>
      <c r="RCA21" s="191"/>
      <c r="RCB21" s="191"/>
      <c r="RLS21" s="191"/>
      <c r="RLT21" s="191"/>
      <c r="RLU21" s="191"/>
      <c r="RLV21" s="191"/>
      <c r="RLW21" s="191"/>
      <c r="RLX21" s="191"/>
      <c r="RVO21" s="191"/>
      <c r="RVP21" s="191"/>
      <c r="RVQ21" s="191"/>
      <c r="RVR21" s="191"/>
      <c r="RVS21" s="191"/>
      <c r="RVT21" s="191"/>
      <c r="SFK21" s="191"/>
      <c r="SFL21" s="191"/>
      <c r="SFM21" s="191"/>
      <c r="SFN21" s="191"/>
      <c r="SFO21" s="191"/>
      <c r="SFP21" s="191"/>
      <c r="SPG21" s="191"/>
      <c r="SPH21" s="191"/>
      <c r="SPI21" s="191"/>
      <c r="SPJ21" s="191"/>
      <c r="SPK21" s="191"/>
      <c r="SPL21" s="191"/>
      <c r="SZC21" s="191"/>
      <c r="SZD21" s="191"/>
      <c r="SZE21" s="191"/>
      <c r="SZF21" s="191"/>
      <c r="SZG21" s="191"/>
      <c r="SZH21" s="191"/>
      <c r="TIY21" s="191"/>
      <c r="TIZ21" s="191"/>
      <c r="TJA21" s="191"/>
      <c r="TJB21" s="191"/>
      <c r="TJC21" s="191"/>
      <c r="TJD21" s="191"/>
      <c r="TSU21" s="191"/>
      <c r="TSV21" s="191"/>
      <c r="TSW21" s="191"/>
      <c r="TSX21" s="191"/>
      <c r="TSY21" s="191"/>
      <c r="TSZ21" s="191"/>
      <c r="UCQ21" s="191"/>
      <c r="UCR21" s="191"/>
      <c r="UCS21" s="191"/>
      <c r="UCT21" s="191"/>
      <c r="UCU21" s="191"/>
      <c r="UCV21" s="191"/>
      <c r="UMM21" s="191"/>
      <c r="UMN21" s="191"/>
      <c r="UMO21" s="191"/>
      <c r="UMP21" s="191"/>
      <c r="UMQ21" s="191"/>
      <c r="UMR21" s="191"/>
      <c r="UWI21" s="191"/>
      <c r="UWJ21" s="191"/>
      <c r="UWK21" s="191"/>
      <c r="UWL21" s="191"/>
      <c r="UWM21" s="191"/>
      <c r="UWN21" s="191"/>
      <c r="VGE21" s="191"/>
      <c r="VGF21" s="191"/>
      <c r="VGG21" s="191"/>
      <c r="VGH21" s="191"/>
      <c r="VGI21" s="191"/>
      <c r="VGJ21" s="191"/>
      <c r="VQA21" s="191"/>
      <c r="VQB21" s="191"/>
      <c r="VQC21" s="191"/>
      <c r="VQD21" s="191"/>
      <c r="VQE21" s="191"/>
      <c r="VQF21" s="191"/>
      <c r="VZW21" s="191"/>
      <c r="VZX21" s="191"/>
      <c r="VZY21" s="191"/>
      <c r="VZZ21" s="191"/>
      <c r="WAA21" s="191"/>
      <c r="WAB21" s="191"/>
      <c r="WJS21" s="191"/>
      <c r="WJT21" s="191"/>
      <c r="WJU21" s="191"/>
      <c r="WJV21" s="191"/>
      <c r="WJW21" s="191"/>
      <c r="WJX21" s="191"/>
      <c r="WTO21" s="191"/>
      <c r="WTP21" s="191"/>
      <c r="WTQ21" s="191"/>
      <c r="WTR21" s="191"/>
      <c r="WTS21" s="191"/>
      <c r="WTT21" s="191"/>
    </row>
    <row r="22" spans="1:984 1235:2008 2259:3032 3283:4056 4307:5080 5331:6104 6355:7128 7379:8152 8403:9176 9427:10200 10451:11224 11475:12248 12499:13272 13523:14296 14547:15320 15571:16088" s="103" customFormat="1" ht="45.75" x14ac:dyDescent="0.25">
      <c r="A22" s="51" t="s">
        <v>415</v>
      </c>
      <c r="B22" s="125" t="s">
        <v>230</v>
      </c>
      <c r="C22" s="137"/>
      <c r="D22" s="82">
        <f>D23</f>
        <v>450000</v>
      </c>
      <c r="E22" s="82">
        <f>E23</f>
        <v>483750</v>
      </c>
      <c r="F22" s="82">
        <f>F23</f>
        <v>517130</v>
      </c>
      <c r="G22" s="41"/>
      <c r="H22" s="40"/>
      <c r="I22" s="40"/>
      <c r="J22" s="40"/>
      <c r="K22" s="40"/>
      <c r="L22" s="151"/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151"/>
      <c r="AA22" s="151"/>
      <c r="AB22" s="151"/>
      <c r="AC22" s="151"/>
      <c r="AD22" s="151"/>
      <c r="AE22" s="151"/>
      <c r="AF22" s="151"/>
      <c r="AG22" s="151"/>
      <c r="AH22" s="151"/>
      <c r="AI22" s="151"/>
      <c r="AJ22" s="151"/>
      <c r="AK22" s="151"/>
      <c r="AL22" s="151"/>
      <c r="AM22" s="151"/>
      <c r="HC22" s="191"/>
      <c r="HD22" s="191"/>
      <c r="HE22" s="191"/>
      <c r="HF22" s="191"/>
      <c r="HG22" s="191"/>
      <c r="HH22" s="191"/>
      <c r="QY22" s="191"/>
      <c r="QZ22" s="191"/>
      <c r="RA22" s="191"/>
      <c r="RB22" s="191"/>
      <c r="RC22" s="191"/>
      <c r="RD22" s="191"/>
      <c r="AAU22" s="191"/>
      <c r="AAV22" s="191"/>
      <c r="AAW22" s="191"/>
      <c r="AAX22" s="191"/>
      <c r="AAY22" s="191"/>
      <c r="AAZ22" s="191"/>
      <c r="AKQ22" s="191"/>
      <c r="AKR22" s="191"/>
      <c r="AKS22" s="191"/>
      <c r="AKT22" s="191"/>
      <c r="AKU22" s="191"/>
      <c r="AKV22" s="191"/>
      <c r="AUM22" s="191"/>
      <c r="AUN22" s="191"/>
      <c r="AUO22" s="191"/>
      <c r="AUP22" s="191"/>
      <c r="AUQ22" s="191"/>
      <c r="AUR22" s="191"/>
      <c r="BEI22" s="191"/>
      <c r="BEJ22" s="191"/>
      <c r="BEK22" s="191"/>
      <c r="BEL22" s="191"/>
      <c r="BEM22" s="191"/>
      <c r="BEN22" s="191"/>
      <c r="BOE22" s="191"/>
      <c r="BOF22" s="191"/>
      <c r="BOG22" s="191"/>
      <c r="BOH22" s="191"/>
      <c r="BOI22" s="191"/>
      <c r="BOJ22" s="191"/>
      <c r="BYA22" s="191"/>
      <c r="BYB22" s="191"/>
      <c r="BYC22" s="191"/>
      <c r="BYD22" s="191"/>
      <c r="BYE22" s="191"/>
      <c r="BYF22" s="191"/>
      <c r="CHW22" s="191"/>
      <c r="CHX22" s="191"/>
      <c r="CHY22" s="191"/>
      <c r="CHZ22" s="191"/>
      <c r="CIA22" s="191"/>
      <c r="CIB22" s="191"/>
      <c r="CRS22" s="191"/>
      <c r="CRT22" s="191"/>
      <c r="CRU22" s="191"/>
      <c r="CRV22" s="191"/>
      <c r="CRW22" s="191"/>
      <c r="CRX22" s="191"/>
      <c r="DBO22" s="191"/>
      <c r="DBP22" s="191"/>
      <c r="DBQ22" s="191"/>
      <c r="DBR22" s="191"/>
      <c r="DBS22" s="191"/>
      <c r="DBT22" s="191"/>
      <c r="DLK22" s="191"/>
      <c r="DLL22" s="191"/>
      <c r="DLM22" s="191"/>
      <c r="DLN22" s="191"/>
      <c r="DLO22" s="191"/>
      <c r="DLP22" s="191"/>
      <c r="DVG22" s="191"/>
      <c r="DVH22" s="191"/>
      <c r="DVI22" s="191"/>
      <c r="DVJ22" s="191"/>
      <c r="DVK22" s="191"/>
      <c r="DVL22" s="191"/>
      <c r="EFC22" s="191"/>
      <c r="EFD22" s="191"/>
      <c r="EFE22" s="191"/>
      <c r="EFF22" s="191"/>
      <c r="EFG22" s="191"/>
      <c r="EFH22" s="191"/>
      <c r="EOY22" s="191"/>
      <c r="EOZ22" s="191"/>
      <c r="EPA22" s="191"/>
      <c r="EPB22" s="191"/>
      <c r="EPC22" s="191"/>
      <c r="EPD22" s="191"/>
      <c r="EYU22" s="191"/>
      <c r="EYV22" s="191"/>
      <c r="EYW22" s="191"/>
      <c r="EYX22" s="191"/>
      <c r="EYY22" s="191"/>
      <c r="EYZ22" s="191"/>
      <c r="FIQ22" s="191"/>
      <c r="FIR22" s="191"/>
      <c r="FIS22" s="191"/>
      <c r="FIT22" s="191"/>
      <c r="FIU22" s="191"/>
      <c r="FIV22" s="191"/>
      <c r="FSM22" s="191"/>
      <c r="FSN22" s="191"/>
      <c r="FSO22" s="191"/>
      <c r="FSP22" s="191"/>
      <c r="FSQ22" s="191"/>
      <c r="FSR22" s="191"/>
      <c r="GCI22" s="191"/>
      <c r="GCJ22" s="191"/>
      <c r="GCK22" s="191"/>
      <c r="GCL22" s="191"/>
      <c r="GCM22" s="191"/>
      <c r="GCN22" s="191"/>
      <c r="GME22" s="191"/>
      <c r="GMF22" s="191"/>
      <c r="GMG22" s="191"/>
      <c r="GMH22" s="191"/>
      <c r="GMI22" s="191"/>
      <c r="GMJ22" s="191"/>
      <c r="GWA22" s="191"/>
      <c r="GWB22" s="191"/>
      <c r="GWC22" s="191"/>
      <c r="GWD22" s="191"/>
      <c r="GWE22" s="191"/>
      <c r="GWF22" s="191"/>
      <c r="HFW22" s="191"/>
      <c r="HFX22" s="191"/>
      <c r="HFY22" s="191"/>
      <c r="HFZ22" s="191"/>
      <c r="HGA22" s="191"/>
      <c r="HGB22" s="191"/>
      <c r="HPS22" s="191"/>
      <c r="HPT22" s="191"/>
      <c r="HPU22" s="191"/>
      <c r="HPV22" s="191"/>
      <c r="HPW22" s="191"/>
      <c r="HPX22" s="191"/>
      <c r="HZO22" s="191"/>
      <c r="HZP22" s="191"/>
      <c r="HZQ22" s="191"/>
      <c r="HZR22" s="191"/>
      <c r="HZS22" s="191"/>
      <c r="HZT22" s="191"/>
      <c r="IJK22" s="191"/>
      <c r="IJL22" s="191"/>
      <c r="IJM22" s="191"/>
      <c r="IJN22" s="191"/>
      <c r="IJO22" s="191"/>
      <c r="IJP22" s="191"/>
      <c r="ITG22" s="191"/>
      <c r="ITH22" s="191"/>
      <c r="ITI22" s="191"/>
      <c r="ITJ22" s="191"/>
      <c r="ITK22" s="191"/>
      <c r="ITL22" s="191"/>
      <c r="JDC22" s="191"/>
      <c r="JDD22" s="191"/>
      <c r="JDE22" s="191"/>
      <c r="JDF22" s="191"/>
      <c r="JDG22" s="191"/>
      <c r="JDH22" s="191"/>
      <c r="JMY22" s="191"/>
      <c r="JMZ22" s="191"/>
      <c r="JNA22" s="191"/>
      <c r="JNB22" s="191"/>
      <c r="JNC22" s="191"/>
      <c r="JND22" s="191"/>
      <c r="JWU22" s="191"/>
      <c r="JWV22" s="191"/>
      <c r="JWW22" s="191"/>
      <c r="JWX22" s="191"/>
      <c r="JWY22" s="191"/>
      <c r="JWZ22" s="191"/>
      <c r="KGQ22" s="191"/>
      <c r="KGR22" s="191"/>
      <c r="KGS22" s="191"/>
      <c r="KGT22" s="191"/>
      <c r="KGU22" s="191"/>
      <c r="KGV22" s="191"/>
      <c r="KQM22" s="191"/>
      <c r="KQN22" s="191"/>
      <c r="KQO22" s="191"/>
      <c r="KQP22" s="191"/>
      <c r="KQQ22" s="191"/>
      <c r="KQR22" s="191"/>
      <c r="LAI22" s="191"/>
      <c r="LAJ22" s="191"/>
      <c r="LAK22" s="191"/>
      <c r="LAL22" s="191"/>
      <c r="LAM22" s="191"/>
      <c r="LAN22" s="191"/>
      <c r="LKE22" s="191"/>
      <c r="LKF22" s="191"/>
      <c r="LKG22" s="191"/>
      <c r="LKH22" s="191"/>
      <c r="LKI22" s="191"/>
      <c r="LKJ22" s="191"/>
      <c r="LUA22" s="191"/>
      <c r="LUB22" s="191"/>
      <c r="LUC22" s="191"/>
      <c r="LUD22" s="191"/>
      <c r="LUE22" s="191"/>
      <c r="LUF22" s="191"/>
      <c r="MDW22" s="191"/>
      <c r="MDX22" s="191"/>
      <c r="MDY22" s="191"/>
      <c r="MDZ22" s="191"/>
      <c r="MEA22" s="191"/>
      <c r="MEB22" s="191"/>
      <c r="MNS22" s="191"/>
      <c r="MNT22" s="191"/>
      <c r="MNU22" s="191"/>
      <c r="MNV22" s="191"/>
      <c r="MNW22" s="191"/>
      <c r="MNX22" s="191"/>
      <c r="MXO22" s="191"/>
      <c r="MXP22" s="191"/>
      <c r="MXQ22" s="191"/>
      <c r="MXR22" s="191"/>
      <c r="MXS22" s="191"/>
      <c r="MXT22" s="191"/>
      <c r="NHK22" s="191"/>
      <c r="NHL22" s="191"/>
      <c r="NHM22" s="191"/>
      <c r="NHN22" s="191"/>
      <c r="NHO22" s="191"/>
      <c r="NHP22" s="191"/>
      <c r="NRG22" s="191"/>
      <c r="NRH22" s="191"/>
      <c r="NRI22" s="191"/>
      <c r="NRJ22" s="191"/>
      <c r="NRK22" s="191"/>
      <c r="NRL22" s="191"/>
      <c r="OBC22" s="191"/>
      <c r="OBD22" s="191"/>
      <c r="OBE22" s="191"/>
      <c r="OBF22" s="191"/>
      <c r="OBG22" s="191"/>
      <c r="OBH22" s="191"/>
      <c r="OKY22" s="191"/>
      <c r="OKZ22" s="191"/>
      <c r="OLA22" s="191"/>
      <c r="OLB22" s="191"/>
      <c r="OLC22" s="191"/>
      <c r="OLD22" s="191"/>
      <c r="OUU22" s="191"/>
      <c r="OUV22" s="191"/>
      <c r="OUW22" s="191"/>
      <c r="OUX22" s="191"/>
      <c r="OUY22" s="191"/>
      <c r="OUZ22" s="191"/>
      <c r="PEQ22" s="191"/>
      <c r="PER22" s="191"/>
      <c r="PES22" s="191"/>
      <c r="PET22" s="191"/>
      <c r="PEU22" s="191"/>
      <c r="PEV22" s="191"/>
      <c r="POM22" s="191"/>
      <c r="PON22" s="191"/>
      <c r="POO22" s="191"/>
      <c r="POP22" s="191"/>
      <c r="POQ22" s="191"/>
      <c r="POR22" s="191"/>
      <c r="PYI22" s="191"/>
      <c r="PYJ22" s="191"/>
      <c r="PYK22" s="191"/>
      <c r="PYL22" s="191"/>
      <c r="PYM22" s="191"/>
      <c r="PYN22" s="191"/>
      <c r="QIE22" s="191"/>
      <c r="QIF22" s="191"/>
      <c r="QIG22" s="191"/>
      <c r="QIH22" s="191"/>
      <c r="QII22" s="191"/>
      <c r="QIJ22" s="191"/>
      <c r="QSA22" s="191"/>
      <c r="QSB22" s="191"/>
      <c r="QSC22" s="191"/>
      <c r="QSD22" s="191"/>
      <c r="QSE22" s="191"/>
      <c r="QSF22" s="191"/>
      <c r="RBW22" s="191"/>
      <c r="RBX22" s="191"/>
      <c r="RBY22" s="191"/>
      <c r="RBZ22" s="191"/>
      <c r="RCA22" s="191"/>
      <c r="RCB22" s="191"/>
      <c r="RLS22" s="191"/>
      <c r="RLT22" s="191"/>
      <c r="RLU22" s="191"/>
      <c r="RLV22" s="191"/>
      <c r="RLW22" s="191"/>
      <c r="RLX22" s="191"/>
      <c r="RVO22" s="191"/>
      <c r="RVP22" s="191"/>
      <c r="RVQ22" s="191"/>
      <c r="RVR22" s="191"/>
      <c r="RVS22" s="191"/>
      <c r="RVT22" s="191"/>
      <c r="SFK22" s="191"/>
      <c r="SFL22" s="191"/>
      <c r="SFM22" s="191"/>
      <c r="SFN22" s="191"/>
      <c r="SFO22" s="191"/>
      <c r="SFP22" s="191"/>
      <c r="SPG22" s="191"/>
      <c r="SPH22" s="191"/>
      <c r="SPI22" s="191"/>
      <c r="SPJ22" s="191"/>
      <c r="SPK22" s="191"/>
      <c r="SPL22" s="191"/>
      <c r="SZC22" s="191"/>
      <c r="SZD22" s="191"/>
      <c r="SZE22" s="191"/>
      <c r="SZF22" s="191"/>
      <c r="SZG22" s="191"/>
      <c r="SZH22" s="191"/>
      <c r="TIY22" s="191"/>
      <c r="TIZ22" s="191"/>
      <c r="TJA22" s="191"/>
      <c r="TJB22" s="191"/>
      <c r="TJC22" s="191"/>
      <c r="TJD22" s="191"/>
      <c r="TSU22" s="191"/>
      <c r="TSV22" s="191"/>
      <c r="TSW22" s="191"/>
      <c r="TSX22" s="191"/>
      <c r="TSY22" s="191"/>
      <c r="TSZ22" s="191"/>
      <c r="UCQ22" s="191"/>
      <c r="UCR22" s="191"/>
      <c r="UCS22" s="191"/>
      <c r="UCT22" s="191"/>
      <c r="UCU22" s="191"/>
      <c r="UCV22" s="191"/>
      <c r="UMM22" s="191"/>
      <c r="UMN22" s="191"/>
      <c r="UMO22" s="191"/>
      <c r="UMP22" s="191"/>
      <c r="UMQ22" s="191"/>
      <c r="UMR22" s="191"/>
      <c r="UWI22" s="191"/>
      <c r="UWJ22" s="191"/>
      <c r="UWK22" s="191"/>
      <c r="UWL22" s="191"/>
      <c r="UWM22" s="191"/>
      <c r="UWN22" s="191"/>
      <c r="VGE22" s="191"/>
      <c r="VGF22" s="191"/>
      <c r="VGG22" s="191"/>
      <c r="VGH22" s="191"/>
      <c r="VGI22" s="191"/>
      <c r="VGJ22" s="191"/>
      <c r="VQA22" s="191"/>
      <c r="VQB22" s="191"/>
      <c r="VQC22" s="191"/>
      <c r="VQD22" s="191"/>
      <c r="VQE22" s="191"/>
      <c r="VQF22" s="191"/>
      <c r="VZW22" s="191"/>
      <c r="VZX22" s="191"/>
      <c r="VZY22" s="191"/>
      <c r="VZZ22" s="191"/>
      <c r="WAA22" s="191"/>
      <c r="WAB22" s="191"/>
      <c r="WJS22" s="191"/>
      <c r="WJT22" s="191"/>
      <c r="WJU22" s="191"/>
      <c r="WJV22" s="191"/>
      <c r="WJW22" s="191"/>
      <c r="WJX22" s="191"/>
      <c r="WTO22" s="191"/>
      <c r="WTP22" s="191"/>
      <c r="WTQ22" s="191"/>
      <c r="WTR22" s="191"/>
      <c r="WTS22" s="191"/>
      <c r="WTT22" s="191"/>
    </row>
    <row r="23" spans="1:984 1235:2008 2259:3032 3283:4056 4307:5080 5331:6104 6355:7128 7379:8152 8403:9176 9427:10200 10451:11224 11475:12248 12499:13272 13523:14296 14547:15320 15571:16088" ht="30.75" x14ac:dyDescent="0.25">
      <c r="A23" s="47" t="s">
        <v>85</v>
      </c>
      <c r="B23" s="125" t="s">
        <v>230</v>
      </c>
      <c r="C23" s="137">
        <v>200</v>
      </c>
      <c r="D23" s="82">
        <f>'Приложение 5'!F271</f>
        <v>450000</v>
      </c>
      <c r="E23" s="82">
        <f>'Приложение 5'!G271</f>
        <v>483750</v>
      </c>
      <c r="F23" s="82">
        <f>'Приложение 5'!H271</f>
        <v>517130</v>
      </c>
    </row>
    <row r="24" spans="1:984 1235:2008 2259:3032 3283:4056 4307:5080 5331:6104 6355:7128 7379:8152 8403:9176 9427:10200 10451:11224 11475:12248 12499:13272 13523:14296 14547:15320 15571:16088" ht="30.75" x14ac:dyDescent="0.25">
      <c r="A24" s="47" t="s">
        <v>253</v>
      </c>
      <c r="B24" s="125" t="s">
        <v>230</v>
      </c>
      <c r="C24" s="137"/>
      <c r="D24" s="198">
        <f>SUM(D25:D26)</f>
        <v>3115223.0700000003</v>
      </c>
      <c r="E24" s="198">
        <f t="shared" ref="E24:F24" si="3">SUM(E25:E26)</f>
        <v>2893431.4</v>
      </c>
      <c r="F24" s="198">
        <f t="shared" si="3"/>
        <v>3077553.16</v>
      </c>
    </row>
    <row r="25" spans="1:984 1235:2008 2259:3032 3283:4056 4307:5080 5331:6104 6355:7128 7379:8152 8403:9176 9427:10200 10451:11224 11475:12248 12499:13272 13523:14296 14547:15320 15571:16088" ht="30.75" x14ac:dyDescent="0.25">
      <c r="A25" s="47" t="s">
        <v>85</v>
      </c>
      <c r="B25" s="125" t="s">
        <v>230</v>
      </c>
      <c r="C25" s="137">
        <v>200</v>
      </c>
      <c r="D25" s="198">
        <f>'Приложение 5'!F266</f>
        <v>3115223.0700000003</v>
      </c>
      <c r="E25" s="198">
        <f>'Приложение 5'!G266</f>
        <v>2893431.4</v>
      </c>
      <c r="F25" s="198">
        <f>'Приложение 5'!H266</f>
        <v>3077553.16</v>
      </c>
    </row>
    <row r="26" spans="1:984 1235:2008 2259:3032 3283:4056 4307:5080 5331:6104 6355:7128 7379:8152 8403:9176 9427:10200 10451:11224 11475:12248 12499:13272 13523:14296 14547:15320 15571:16088" ht="15.75" hidden="1" x14ac:dyDescent="0.25">
      <c r="A26" s="47" t="s">
        <v>94</v>
      </c>
      <c r="B26" s="125" t="s">
        <v>230</v>
      </c>
      <c r="C26" s="137">
        <v>300</v>
      </c>
      <c r="D26" s="198">
        <f>'Приложение 5'!F267</f>
        <v>0</v>
      </c>
      <c r="E26" s="198">
        <f>'Приложение 5'!G267</f>
        <v>0</v>
      </c>
      <c r="F26" s="198">
        <f>'Приложение 5'!H267</f>
        <v>0</v>
      </c>
    </row>
    <row r="27" spans="1:984 1235:2008 2259:3032 3283:4056 4307:5080 5331:6104 6355:7128 7379:8152 8403:9176 9427:10200 10451:11224 11475:12248 12499:13272 13523:14296 14547:15320 15571:16088" ht="45.75" x14ac:dyDescent="0.25">
      <c r="A27" s="47" t="s">
        <v>254</v>
      </c>
      <c r="B27" s="125" t="s">
        <v>230</v>
      </c>
      <c r="C27" s="137"/>
      <c r="D27" s="198">
        <f>D28</f>
        <v>198757944.99000001</v>
      </c>
      <c r="E27" s="198">
        <f t="shared" ref="E27:F27" si="4">E28</f>
        <v>0</v>
      </c>
      <c r="F27" s="198">
        <f t="shared" si="4"/>
        <v>0</v>
      </c>
    </row>
    <row r="28" spans="1:984 1235:2008 2259:3032 3283:4056 4307:5080 5331:6104 6355:7128 7379:8152 8403:9176 9427:10200 10451:11224 11475:12248 12499:13272 13523:14296 14547:15320 15571:16088" ht="30.75" x14ac:dyDescent="0.25">
      <c r="A28" s="47" t="s">
        <v>138</v>
      </c>
      <c r="B28" s="125" t="s">
        <v>230</v>
      </c>
      <c r="C28" s="137">
        <v>400</v>
      </c>
      <c r="D28" s="198">
        <f>'Приложение 5'!F269</f>
        <v>198757944.99000001</v>
      </c>
      <c r="E28" s="198">
        <f>'Приложение 5'!G269</f>
        <v>0</v>
      </c>
      <c r="F28" s="198">
        <f>'Приложение 5'!H269</f>
        <v>0</v>
      </c>
    </row>
    <row r="29" spans="1:984 1235:2008 2259:3032 3283:4056 4307:5080 5331:6104 6355:7128 7379:8152 8403:9176 9427:10200 10451:11224 11475:12248 12499:13272 13523:14296 14547:15320 15571:16088" ht="15.75" x14ac:dyDescent="0.25">
      <c r="A29" s="199" t="s">
        <v>197</v>
      </c>
      <c r="B29" s="196" t="s">
        <v>232</v>
      </c>
      <c r="C29" s="138"/>
      <c r="D29" s="197">
        <f>SUBTOTAL(9,D30:D33)</f>
        <v>314948207.18000001</v>
      </c>
      <c r="E29" s="197">
        <f>SUBTOTAL(9,E30:E33)</f>
        <v>330780698.77000004</v>
      </c>
      <c r="F29" s="197">
        <f>SUBTOTAL(9,F30:F33)</f>
        <v>333331321.91000003</v>
      </c>
    </row>
    <row r="30" spans="1:984 1235:2008 2259:3032 3283:4056 4307:5080 5331:6104 6355:7128 7379:8152 8403:9176 9427:10200 10451:11224 11475:12248 12499:13272 13523:14296 14547:15320 15571:16088" ht="60.75" x14ac:dyDescent="0.25">
      <c r="A30" s="51" t="s">
        <v>77</v>
      </c>
      <c r="B30" s="125" t="s">
        <v>232</v>
      </c>
      <c r="C30" s="137">
        <v>100</v>
      </c>
      <c r="D30" s="198">
        <f>'Приложение 5'!F181+'Приложение 5'!F273+'Приложение 5'!F284</f>
        <v>280352180.74000001</v>
      </c>
      <c r="E30" s="198">
        <f>'Приложение 5'!G181+'Приложение 5'!G273+'Приложение 5'!G284</f>
        <v>294647828.91000003</v>
      </c>
      <c r="F30" s="198">
        <f>'Приложение 5'!H181+'Приложение 5'!H273+'Приложение 5'!H284</f>
        <v>294914765.11000001</v>
      </c>
      <c r="H30" s="200"/>
      <c r="J30" s="200"/>
      <c r="K30" s="200"/>
      <c r="L30" s="201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2"/>
      <c r="AO30" s="32"/>
      <c r="AP30" s="32"/>
      <c r="AQ30" s="32"/>
      <c r="AR30" s="32"/>
      <c r="AS30" s="32"/>
      <c r="AT30" s="32"/>
    </row>
    <row r="31" spans="1:984 1235:2008 2259:3032 3283:4056 4307:5080 5331:6104 6355:7128 7379:8152 8403:9176 9427:10200 10451:11224 11475:12248 12499:13272 13523:14296 14547:15320 15571:16088" ht="30.75" x14ac:dyDescent="0.25">
      <c r="A31" s="47" t="s">
        <v>85</v>
      </c>
      <c r="B31" s="125" t="s">
        <v>232</v>
      </c>
      <c r="C31" s="137">
        <v>200</v>
      </c>
      <c r="D31" s="198">
        <f>'Приложение 5'!F285+'Приложение 5'!F274+'Приложение 5'!F182</f>
        <v>33940870.439999998</v>
      </c>
      <c r="E31" s="198">
        <f>'Приложение 5'!G285+'Приложение 5'!G274+'Приложение 5'!G182</f>
        <v>35477601.359999992</v>
      </c>
      <c r="F31" s="198">
        <f>'Приложение 5'!H285+'Приложение 5'!H274+'Приложение 5'!H182</f>
        <v>37761177.040000007</v>
      </c>
      <c r="H31" s="202"/>
      <c r="I31" s="202"/>
      <c r="K31" s="203"/>
      <c r="L31" s="201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2"/>
      <c r="AO31" s="32"/>
      <c r="AP31" s="32"/>
      <c r="AQ31" s="32"/>
      <c r="AR31" s="32"/>
      <c r="AS31" s="32"/>
      <c r="AT31" s="32"/>
    </row>
    <row r="32" spans="1:984 1235:2008 2259:3032 3283:4056 4307:5080 5331:6104 6355:7128 7379:8152 8403:9176 9427:10200 10451:11224 11475:12248 12499:13272 13523:14296 14547:15320 15571:16088" ht="15.75" hidden="1" x14ac:dyDescent="0.25">
      <c r="A32" s="47" t="s">
        <v>94</v>
      </c>
      <c r="B32" s="125" t="s">
        <v>232</v>
      </c>
      <c r="C32" s="137">
        <v>300</v>
      </c>
      <c r="D32" s="198">
        <f>'Приложение 5'!F286+'Приложение 5'!F275</f>
        <v>0</v>
      </c>
      <c r="E32" s="198">
        <f>'Приложение 5'!G286+'Приложение 5'!G275</f>
        <v>0</v>
      </c>
      <c r="F32" s="198">
        <f>'Приложение 5'!H286+'Приложение 5'!H275</f>
        <v>0</v>
      </c>
      <c r="H32" s="202"/>
      <c r="I32" s="202"/>
      <c r="K32" s="203"/>
      <c r="L32" s="201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2"/>
      <c r="AO32" s="32"/>
      <c r="AP32" s="32"/>
      <c r="AQ32" s="32"/>
      <c r="AR32" s="32"/>
      <c r="AS32" s="32"/>
      <c r="AT32" s="32"/>
    </row>
    <row r="33" spans="1:984 1235:2008 2259:3032 3283:4056 4307:5080 5331:6104 6355:7128 7379:8152 8403:9176 9427:10200 10451:11224 11475:12248 12499:13272 13523:14296 14547:15320 15571:16088" ht="15.75" x14ac:dyDescent="0.25">
      <c r="A33" s="51" t="s">
        <v>87</v>
      </c>
      <c r="B33" s="125" t="s">
        <v>232</v>
      </c>
      <c r="C33" s="137">
        <v>800</v>
      </c>
      <c r="D33" s="198">
        <f>'Приложение 5'!F276+'Приложение 5'!F287+'Приложение 5'!F183</f>
        <v>655156</v>
      </c>
      <c r="E33" s="198">
        <f>'Приложение 5'!G276+'Приложение 5'!G287+'Приложение 5'!G183</f>
        <v>655268.5</v>
      </c>
      <c r="F33" s="198">
        <f>'Приложение 5'!H276+'Приложение 5'!H287+'Приложение 5'!H183</f>
        <v>655379.76</v>
      </c>
      <c r="H33" s="202"/>
      <c r="I33" s="202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2"/>
      <c r="AO33" s="32"/>
      <c r="AP33" s="32"/>
      <c r="AQ33" s="32"/>
      <c r="AR33" s="32"/>
      <c r="AS33" s="32"/>
      <c r="AT33" s="32"/>
    </row>
    <row r="34" spans="1:984 1235:2008 2259:3032 3283:4056 4307:5080 5331:6104 6355:7128 7379:8152 8403:9176 9427:10200 10451:11224 11475:12248 12499:13272 13523:14296 14547:15320 15571:16088" ht="47.25" x14ac:dyDescent="0.25">
      <c r="A34" s="192" t="s">
        <v>233</v>
      </c>
      <c r="B34" s="193" t="s">
        <v>234</v>
      </c>
      <c r="C34" s="194"/>
      <c r="D34" s="204">
        <f>D35+D52</f>
        <v>49563667</v>
      </c>
      <c r="E34" s="204">
        <f>E35+E52</f>
        <v>62190242</v>
      </c>
      <c r="F34" s="204">
        <f>F35+F52</f>
        <v>63136438</v>
      </c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2"/>
      <c r="AO34" s="32"/>
      <c r="AP34" s="32"/>
      <c r="AQ34" s="32"/>
      <c r="AR34" s="32"/>
      <c r="AS34" s="32"/>
      <c r="AT34" s="32"/>
    </row>
    <row r="35" spans="1:984 1235:2008 2259:3032 3283:4056 4307:5080 5331:6104 6355:7128 7379:8152 8403:9176 9427:10200 10451:11224 11475:12248 12499:13272 13523:14296 14547:15320 15571:16088" s="103" customFormat="1" ht="15.75" x14ac:dyDescent="0.25">
      <c r="A35" s="60" t="s">
        <v>193</v>
      </c>
      <c r="B35" s="196" t="s">
        <v>240</v>
      </c>
      <c r="C35" s="138"/>
      <c r="D35" s="205">
        <f>D36+D40+D43+D45+D49</f>
        <v>23227001</v>
      </c>
      <c r="E35" s="205">
        <f>E36+E40+E43+E45+E49</f>
        <v>35271180</v>
      </c>
      <c r="F35" s="205">
        <f>F36+F40+F43+F45+F49</f>
        <v>36066179</v>
      </c>
      <c r="G35" s="41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1"/>
      <c r="AO35" s="41"/>
      <c r="AP35" s="41"/>
      <c r="AQ35" s="41"/>
      <c r="AR35" s="41"/>
      <c r="AS35" s="41"/>
      <c r="AT35" s="41"/>
      <c r="HC35" s="191"/>
      <c r="HD35" s="191"/>
      <c r="HE35" s="191"/>
      <c r="HF35" s="191"/>
      <c r="HG35" s="191"/>
      <c r="HH35" s="191"/>
      <c r="QY35" s="191"/>
      <c r="QZ35" s="191"/>
      <c r="RA35" s="191"/>
      <c r="RB35" s="191"/>
      <c r="RC35" s="191"/>
      <c r="RD35" s="191"/>
      <c r="AAU35" s="191"/>
      <c r="AAV35" s="191"/>
      <c r="AAW35" s="191"/>
      <c r="AAX35" s="191"/>
      <c r="AAY35" s="191"/>
      <c r="AAZ35" s="191"/>
      <c r="AKQ35" s="191"/>
      <c r="AKR35" s="191"/>
      <c r="AKS35" s="191"/>
      <c r="AKT35" s="191"/>
      <c r="AKU35" s="191"/>
      <c r="AKV35" s="191"/>
      <c r="AUM35" s="191"/>
      <c r="AUN35" s="191"/>
      <c r="AUO35" s="191"/>
      <c r="AUP35" s="191"/>
      <c r="AUQ35" s="191"/>
      <c r="AUR35" s="191"/>
      <c r="BEI35" s="191"/>
      <c r="BEJ35" s="191"/>
      <c r="BEK35" s="191"/>
      <c r="BEL35" s="191"/>
      <c r="BEM35" s="191"/>
      <c r="BEN35" s="191"/>
      <c r="BOE35" s="191"/>
      <c r="BOF35" s="191"/>
      <c r="BOG35" s="191"/>
      <c r="BOH35" s="191"/>
      <c r="BOI35" s="191"/>
      <c r="BOJ35" s="191"/>
      <c r="BYA35" s="191"/>
      <c r="BYB35" s="191"/>
      <c r="BYC35" s="191"/>
      <c r="BYD35" s="191"/>
      <c r="BYE35" s="191"/>
      <c r="BYF35" s="191"/>
      <c r="CHW35" s="191"/>
      <c r="CHX35" s="191"/>
      <c r="CHY35" s="191"/>
      <c r="CHZ35" s="191"/>
      <c r="CIA35" s="191"/>
      <c r="CIB35" s="191"/>
      <c r="CRS35" s="191"/>
      <c r="CRT35" s="191"/>
      <c r="CRU35" s="191"/>
      <c r="CRV35" s="191"/>
      <c r="CRW35" s="191"/>
      <c r="CRX35" s="191"/>
      <c r="DBO35" s="191"/>
      <c r="DBP35" s="191"/>
      <c r="DBQ35" s="191"/>
      <c r="DBR35" s="191"/>
      <c r="DBS35" s="191"/>
      <c r="DBT35" s="191"/>
      <c r="DLK35" s="191"/>
      <c r="DLL35" s="191"/>
      <c r="DLM35" s="191"/>
      <c r="DLN35" s="191"/>
      <c r="DLO35" s="191"/>
      <c r="DLP35" s="191"/>
      <c r="DVG35" s="191"/>
      <c r="DVH35" s="191"/>
      <c r="DVI35" s="191"/>
      <c r="DVJ35" s="191"/>
      <c r="DVK35" s="191"/>
      <c r="DVL35" s="191"/>
      <c r="EFC35" s="191"/>
      <c r="EFD35" s="191"/>
      <c r="EFE35" s="191"/>
      <c r="EFF35" s="191"/>
      <c r="EFG35" s="191"/>
      <c r="EFH35" s="191"/>
      <c r="EOY35" s="191"/>
      <c r="EOZ35" s="191"/>
      <c r="EPA35" s="191"/>
      <c r="EPB35" s="191"/>
      <c r="EPC35" s="191"/>
      <c r="EPD35" s="191"/>
      <c r="EYU35" s="191"/>
      <c r="EYV35" s="191"/>
      <c r="EYW35" s="191"/>
      <c r="EYX35" s="191"/>
      <c r="EYY35" s="191"/>
      <c r="EYZ35" s="191"/>
      <c r="FIQ35" s="191"/>
      <c r="FIR35" s="191"/>
      <c r="FIS35" s="191"/>
      <c r="FIT35" s="191"/>
      <c r="FIU35" s="191"/>
      <c r="FIV35" s="191"/>
      <c r="FSM35" s="191"/>
      <c r="FSN35" s="191"/>
      <c r="FSO35" s="191"/>
      <c r="FSP35" s="191"/>
      <c r="FSQ35" s="191"/>
      <c r="FSR35" s="191"/>
      <c r="GCI35" s="191"/>
      <c r="GCJ35" s="191"/>
      <c r="GCK35" s="191"/>
      <c r="GCL35" s="191"/>
      <c r="GCM35" s="191"/>
      <c r="GCN35" s="191"/>
      <c r="GME35" s="191"/>
      <c r="GMF35" s="191"/>
      <c r="GMG35" s="191"/>
      <c r="GMH35" s="191"/>
      <c r="GMI35" s="191"/>
      <c r="GMJ35" s="191"/>
      <c r="GWA35" s="191"/>
      <c r="GWB35" s="191"/>
      <c r="GWC35" s="191"/>
      <c r="GWD35" s="191"/>
      <c r="GWE35" s="191"/>
      <c r="GWF35" s="191"/>
      <c r="HFW35" s="191"/>
      <c r="HFX35" s="191"/>
      <c r="HFY35" s="191"/>
      <c r="HFZ35" s="191"/>
      <c r="HGA35" s="191"/>
      <c r="HGB35" s="191"/>
      <c r="HPS35" s="191"/>
      <c r="HPT35" s="191"/>
      <c r="HPU35" s="191"/>
      <c r="HPV35" s="191"/>
      <c r="HPW35" s="191"/>
      <c r="HPX35" s="191"/>
      <c r="HZO35" s="191"/>
      <c r="HZP35" s="191"/>
      <c r="HZQ35" s="191"/>
      <c r="HZR35" s="191"/>
      <c r="HZS35" s="191"/>
      <c r="HZT35" s="191"/>
      <c r="IJK35" s="191"/>
      <c r="IJL35" s="191"/>
      <c r="IJM35" s="191"/>
      <c r="IJN35" s="191"/>
      <c r="IJO35" s="191"/>
      <c r="IJP35" s="191"/>
      <c r="ITG35" s="191"/>
      <c r="ITH35" s="191"/>
      <c r="ITI35" s="191"/>
      <c r="ITJ35" s="191"/>
      <c r="ITK35" s="191"/>
      <c r="ITL35" s="191"/>
      <c r="JDC35" s="191"/>
      <c r="JDD35" s="191"/>
      <c r="JDE35" s="191"/>
      <c r="JDF35" s="191"/>
      <c r="JDG35" s="191"/>
      <c r="JDH35" s="191"/>
      <c r="JMY35" s="191"/>
      <c r="JMZ35" s="191"/>
      <c r="JNA35" s="191"/>
      <c r="JNB35" s="191"/>
      <c r="JNC35" s="191"/>
      <c r="JND35" s="191"/>
      <c r="JWU35" s="191"/>
      <c r="JWV35" s="191"/>
      <c r="JWW35" s="191"/>
      <c r="JWX35" s="191"/>
      <c r="JWY35" s="191"/>
      <c r="JWZ35" s="191"/>
      <c r="KGQ35" s="191"/>
      <c r="KGR35" s="191"/>
      <c r="KGS35" s="191"/>
      <c r="KGT35" s="191"/>
      <c r="KGU35" s="191"/>
      <c r="KGV35" s="191"/>
      <c r="KQM35" s="191"/>
      <c r="KQN35" s="191"/>
      <c r="KQO35" s="191"/>
      <c r="KQP35" s="191"/>
      <c r="KQQ35" s="191"/>
      <c r="KQR35" s="191"/>
      <c r="LAI35" s="191"/>
      <c r="LAJ35" s="191"/>
      <c r="LAK35" s="191"/>
      <c r="LAL35" s="191"/>
      <c r="LAM35" s="191"/>
      <c r="LAN35" s="191"/>
      <c r="LKE35" s="191"/>
      <c r="LKF35" s="191"/>
      <c r="LKG35" s="191"/>
      <c r="LKH35" s="191"/>
      <c r="LKI35" s="191"/>
      <c r="LKJ35" s="191"/>
      <c r="LUA35" s="191"/>
      <c r="LUB35" s="191"/>
      <c r="LUC35" s="191"/>
      <c r="LUD35" s="191"/>
      <c r="LUE35" s="191"/>
      <c r="LUF35" s="191"/>
      <c r="MDW35" s="191"/>
      <c r="MDX35" s="191"/>
      <c r="MDY35" s="191"/>
      <c r="MDZ35" s="191"/>
      <c r="MEA35" s="191"/>
      <c r="MEB35" s="191"/>
      <c r="MNS35" s="191"/>
      <c r="MNT35" s="191"/>
      <c r="MNU35" s="191"/>
      <c r="MNV35" s="191"/>
      <c r="MNW35" s="191"/>
      <c r="MNX35" s="191"/>
      <c r="MXO35" s="191"/>
      <c r="MXP35" s="191"/>
      <c r="MXQ35" s="191"/>
      <c r="MXR35" s="191"/>
      <c r="MXS35" s="191"/>
      <c r="MXT35" s="191"/>
      <c r="NHK35" s="191"/>
      <c r="NHL35" s="191"/>
      <c r="NHM35" s="191"/>
      <c r="NHN35" s="191"/>
      <c r="NHO35" s="191"/>
      <c r="NHP35" s="191"/>
      <c r="NRG35" s="191"/>
      <c r="NRH35" s="191"/>
      <c r="NRI35" s="191"/>
      <c r="NRJ35" s="191"/>
      <c r="NRK35" s="191"/>
      <c r="NRL35" s="191"/>
      <c r="OBC35" s="191"/>
      <c r="OBD35" s="191"/>
      <c r="OBE35" s="191"/>
      <c r="OBF35" s="191"/>
      <c r="OBG35" s="191"/>
      <c r="OBH35" s="191"/>
      <c r="OKY35" s="191"/>
      <c r="OKZ35" s="191"/>
      <c r="OLA35" s="191"/>
      <c r="OLB35" s="191"/>
      <c r="OLC35" s="191"/>
      <c r="OLD35" s="191"/>
      <c r="OUU35" s="191"/>
      <c r="OUV35" s="191"/>
      <c r="OUW35" s="191"/>
      <c r="OUX35" s="191"/>
      <c r="OUY35" s="191"/>
      <c r="OUZ35" s="191"/>
      <c r="PEQ35" s="191"/>
      <c r="PER35" s="191"/>
      <c r="PES35" s="191"/>
      <c r="PET35" s="191"/>
      <c r="PEU35" s="191"/>
      <c r="PEV35" s="191"/>
      <c r="POM35" s="191"/>
      <c r="PON35" s="191"/>
      <c r="POO35" s="191"/>
      <c r="POP35" s="191"/>
      <c r="POQ35" s="191"/>
      <c r="POR35" s="191"/>
      <c r="PYI35" s="191"/>
      <c r="PYJ35" s="191"/>
      <c r="PYK35" s="191"/>
      <c r="PYL35" s="191"/>
      <c r="PYM35" s="191"/>
      <c r="PYN35" s="191"/>
      <c r="QIE35" s="191"/>
      <c r="QIF35" s="191"/>
      <c r="QIG35" s="191"/>
      <c r="QIH35" s="191"/>
      <c r="QII35" s="191"/>
      <c r="QIJ35" s="191"/>
      <c r="QSA35" s="191"/>
      <c r="QSB35" s="191"/>
      <c r="QSC35" s="191"/>
      <c r="QSD35" s="191"/>
      <c r="QSE35" s="191"/>
      <c r="QSF35" s="191"/>
      <c r="RBW35" s="191"/>
      <c r="RBX35" s="191"/>
      <c r="RBY35" s="191"/>
      <c r="RBZ35" s="191"/>
      <c r="RCA35" s="191"/>
      <c r="RCB35" s="191"/>
      <c r="RLS35" s="191"/>
      <c r="RLT35" s="191"/>
      <c r="RLU35" s="191"/>
      <c r="RLV35" s="191"/>
      <c r="RLW35" s="191"/>
      <c r="RLX35" s="191"/>
      <c r="RVO35" s="191"/>
      <c r="RVP35" s="191"/>
      <c r="RVQ35" s="191"/>
      <c r="RVR35" s="191"/>
      <c r="RVS35" s="191"/>
      <c r="RVT35" s="191"/>
      <c r="SFK35" s="191"/>
      <c r="SFL35" s="191"/>
      <c r="SFM35" s="191"/>
      <c r="SFN35" s="191"/>
      <c r="SFO35" s="191"/>
      <c r="SFP35" s="191"/>
      <c r="SPG35" s="191"/>
      <c r="SPH35" s="191"/>
      <c r="SPI35" s="191"/>
      <c r="SPJ35" s="191"/>
      <c r="SPK35" s="191"/>
      <c r="SPL35" s="191"/>
      <c r="SZC35" s="191"/>
      <c r="SZD35" s="191"/>
      <c r="SZE35" s="191"/>
      <c r="SZF35" s="191"/>
      <c r="SZG35" s="191"/>
      <c r="SZH35" s="191"/>
      <c r="TIY35" s="191"/>
      <c r="TIZ35" s="191"/>
      <c r="TJA35" s="191"/>
      <c r="TJB35" s="191"/>
      <c r="TJC35" s="191"/>
      <c r="TJD35" s="191"/>
      <c r="TSU35" s="191"/>
      <c r="TSV35" s="191"/>
      <c r="TSW35" s="191"/>
      <c r="TSX35" s="191"/>
      <c r="TSY35" s="191"/>
      <c r="TSZ35" s="191"/>
      <c r="UCQ35" s="191"/>
      <c r="UCR35" s="191"/>
      <c r="UCS35" s="191"/>
      <c r="UCT35" s="191"/>
      <c r="UCU35" s="191"/>
      <c r="UCV35" s="191"/>
      <c r="UMM35" s="191"/>
      <c r="UMN35" s="191"/>
      <c r="UMO35" s="191"/>
      <c r="UMP35" s="191"/>
      <c r="UMQ35" s="191"/>
      <c r="UMR35" s="191"/>
      <c r="UWI35" s="191"/>
      <c r="UWJ35" s="191"/>
      <c r="UWK35" s="191"/>
      <c r="UWL35" s="191"/>
      <c r="UWM35" s="191"/>
      <c r="UWN35" s="191"/>
      <c r="VGE35" s="191"/>
      <c r="VGF35" s="191"/>
      <c r="VGG35" s="191"/>
      <c r="VGH35" s="191"/>
      <c r="VGI35" s="191"/>
      <c r="VGJ35" s="191"/>
      <c r="VQA35" s="191"/>
      <c r="VQB35" s="191"/>
      <c r="VQC35" s="191"/>
      <c r="VQD35" s="191"/>
      <c r="VQE35" s="191"/>
      <c r="VQF35" s="191"/>
      <c r="VZW35" s="191"/>
      <c r="VZX35" s="191"/>
      <c r="VZY35" s="191"/>
      <c r="VZZ35" s="191"/>
      <c r="WAA35" s="191"/>
      <c r="WAB35" s="191"/>
      <c r="WJS35" s="191"/>
      <c r="WJT35" s="191"/>
      <c r="WJU35" s="191"/>
      <c r="WJV35" s="191"/>
      <c r="WJW35" s="191"/>
      <c r="WJX35" s="191"/>
      <c r="WTO35" s="191"/>
      <c r="WTP35" s="191"/>
      <c r="WTQ35" s="191"/>
      <c r="WTR35" s="191"/>
      <c r="WTS35" s="191"/>
      <c r="WTT35" s="191"/>
    </row>
    <row r="36" spans="1:984 1235:2008 2259:3032 3283:4056 4307:5080 5331:6104 6355:7128 7379:8152 8403:9176 9427:10200 10451:11224 11475:12248 12499:13272 13523:14296 14547:15320 15571:16088" s="103" customFormat="1" ht="30.75" x14ac:dyDescent="0.25">
      <c r="A36" s="51" t="s">
        <v>241</v>
      </c>
      <c r="B36" s="117" t="s">
        <v>240</v>
      </c>
      <c r="C36" s="172"/>
      <c r="D36" s="82">
        <f>SUM(D37:D39)</f>
        <v>12390533</v>
      </c>
      <c r="E36" s="82">
        <f>SUM(E37:E39)</f>
        <v>19875556</v>
      </c>
      <c r="F36" s="198">
        <f>SUM(F37:F39)</f>
        <v>20420484</v>
      </c>
      <c r="G36" s="41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1"/>
      <c r="AO36" s="41"/>
      <c r="AP36" s="41"/>
      <c r="AQ36" s="41"/>
      <c r="AR36" s="41"/>
      <c r="AS36" s="41"/>
      <c r="AT36" s="41"/>
      <c r="HC36" s="191"/>
      <c r="HD36" s="191"/>
      <c r="HE36" s="191"/>
      <c r="HF36" s="191"/>
      <c r="HG36" s="191"/>
      <c r="HH36" s="191"/>
      <c r="QY36" s="191"/>
      <c r="QZ36" s="191"/>
      <c r="RA36" s="191"/>
      <c r="RB36" s="191"/>
      <c r="RC36" s="191"/>
      <c r="RD36" s="191"/>
      <c r="AAU36" s="191"/>
      <c r="AAV36" s="191"/>
      <c r="AAW36" s="191"/>
      <c r="AAX36" s="191"/>
      <c r="AAY36" s="191"/>
      <c r="AAZ36" s="191"/>
      <c r="AKQ36" s="191"/>
      <c r="AKR36" s="191"/>
      <c r="AKS36" s="191"/>
      <c r="AKT36" s="191"/>
      <c r="AKU36" s="191"/>
      <c r="AKV36" s="191"/>
      <c r="AUM36" s="191"/>
      <c r="AUN36" s="191"/>
      <c r="AUO36" s="191"/>
      <c r="AUP36" s="191"/>
      <c r="AUQ36" s="191"/>
      <c r="AUR36" s="191"/>
      <c r="BEI36" s="191"/>
      <c r="BEJ36" s="191"/>
      <c r="BEK36" s="191"/>
      <c r="BEL36" s="191"/>
      <c r="BEM36" s="191"/>
      <c r="BEN36" s="191"/>
      <c r="BOE36" s="191"/>
      <c r="BOF36" s="191"/>
      <c r="BOG36" s="191"/>
      <c r="BOH36" s="191"/>
      <c r="BOI36" s="191"/>
      <c r="BOJ36" s="191"/>
      <c r="BYA36" s="191"/>
      <c r="BYB36" s="191"/>
      <c r="BYC36" s="191"/>
      <c r="BYD36" s="191"/>
      <c r="BYE36" s="191"/>
      <c r="BYF36" s="191"/>
      <c r="CHW36" s="191"/>
      <c r="CHX36" s="191"/>
      <c r="CHY36" s="191"/>
      <c r="CHZ36" s="191"/>
      <c r="CIA36" s="191"/>
      <c r="CIB36" s="191"/>
      <c r="CRS36" s="191"/>
      <c r="CRT36" s="191"/>
      <c r="CRU36" s="191"/>
      <c r="CRV36" s="191"/>
      <c r="CRW36" s="191"/>
      <c r="CRX36" s="191"/>
      <c r="DBO36" s="191"/>
      <c r="DBP36" s="191"/>
      <c r="DBQ36" s="191"/>
      <c r="DBR36" s="191"/>
      <c r="DBS36" s="191"/>
      <c r="DBT36" s="191"/>
      <c r="DLK36" s="191"/>
      <c r="DLL36" s="191"/>
      <c r="DLM36" s="191"/>
      <c r="DLN36" s="191"/>
      <c r="DLO36" s="191"/>
      <c r="DLP36" s="191"/>
      <c r="DVG36" s="191"/>
      <c r="DVH36" s="191"/>
      <c r="DVI36" s="191"/>
      <c r="DVJ36" s="191"/>
      <c r="DVK36" s="191"/>
      <c r="DVL36" s="191"/>
      <c r="EFC36" s="191"/>
      <c r="EFD36" s="191"/>
      <c r="EFE36" s="191"/>
      <c r="EFF36" s="191"/>
      <c r="EFG36" s="191"/>
      <c r="EFH36" s="191"/>
      <c r="EOY36" s="191"/>
      <c r="EOZ36" s="191"/>
      <c r="EPA36" s="191"/>
      <c r="EPB36" s="191"/>
      <c r="EPC36" s="191"/>
      <c r="EPD36" s="191"/>
      <c r="EYU36" s="191"/>
      <c r="EYV36" s="191"/>
      <c r="EYW36" s="191"/>
      <c r="EYX36" s="191"/>
      <c r="EYY36" s="191"/>
      <c r="EYZ36" s="191"/>
      <c r="FIQ36" s="191"/>
      <c r="FIR36" s="191"/>
      <c r="FIS36" s="191"/>
      <c r="FIT36" s="191"/>
      <c r="FIU36" s="191"/>
      <c r="FIV36" s="191"/>
      <c r="FSM36" s="191"/>
      <c r="FSN36" s="191"/>
      <c r="FSO36" s="191"/>
      <c r="FSP36" s="191"/>
      <c r="FSQ36" s="191"/>
      <c r="FSR36" s="191"/>
      <c r="GCI36" s="191"/>
      <c r="GCJ36" s="191"/>
      <c r="GCK36" s="191"/>
      <c r="GCL36" s="191"/>
      <c r="GCM36" s="191"/>
      <c r="GCN36" s="191"/>
      <c r="GME36" s="191"/>
      <c r="GMF36" s="191"/>
      <c r="GMG36" s="191"/>
      <c r="GMH36" s="191"/>
      <c r="GMI36" s="191"/>
      <c r="GMJ36" s="191"/>
      <c r="GWA36" s="191"/>
      <c r="GWB36" s="191"/>
      <c r="GWC36" s="191"/>
      <c r="GWD36" s="191"/>
      <c r="GWE36" s="191"/>
      <c r="GWF36" s="191"/>
      <c r="HFW36" s="191"/>
      <c r="HFX36" s="191"/>
      <c r="HFY36" s="191"/>
      <c r="HFZ36" s="191"/>
      <c r="HGA36" s="191"/>
      <c r="HGB36" s="191"/>
      <c r="HPS36" s="191"/>
      <c r="HPT36" s="191"/>
      <c r="HPU36" s="191"/>
      <c r="HPV36" s="191"/>
      <c r="HPW36" s="191"/>
      <c r="HPX36" s="191"/>
      <c r="HZO36" s="191"/>
      <c r="HZP36" s="191"/>
      <c r="HZQ36" s="191"/>
      <c r="HZR36" s="191"/>
      <c r="HZS36" s="191"/>
      <c r="HZT36" s="191"/>
      <c r="IJK36" s="191"/>
      <c r="IJL36" s="191"/>
      <c r="IJM36" s="191"/>
      <c r="IJN36" s="191"/>
      <c r="IJO36" s="191"/>
      <c r="IJP36" s="191"/>
      <c r="ITG36" s="191"/>
      <c r="ITH36" s="191"/>
      <c r="ITI36" s="191"/>
      <c r="ITJ36" s="191"/>
      <c r="ITK36" s="191"/>
      <c r="ITL36" s="191"/>
      <c r="JDC36" s="191"/>
      <c r="JDD36" s="191"/>
      <c r="JDE36" s="191"/>
      <c r="JDF36" s="191"/>
      <c r="JDG36" s="191"/>
      <c r="JDH36" s="191"/>
      <c r="JMY36" s="191"/>
      <c r="JMZ36" s="191"/>
      <c r="JNA36" s="191"/>
      <c r="JNB36" s="191"/>
      <c r="JNC36" s="191"/>
      <c r="JND36" s="191"/>
      <c r="JWU36" s="191"/>
      <c r="JWV36" s="191"/>
      <c r="JWW36" s="191"/>
      <c r="JWX36" s="191"/>
      <c r="JWY36" s="191"/>
      <c r="JWZ36" s="191"/>
      <c r="KGQ36" s="191"/>
      <c r="KGR36" s="191"/>
      <c r="KGS36" s="191"/>
      <c r="KGT36" s="191"/>
      <c r="KGU36" s="191"/>
      <c r="KGV36" s="191"/>
      <c r="KQM36" s="191"/>
      <c r="KQN36" s="191"/>
      <c r="KQO36" s="191"/>
      <c r="KQP36" s="191"/>
      <c r="KQQ36" s="191"/>
      <c r="KQR36" s="191"/>
      <c r="LAI36" s="191"/>
      <c r="LAJ36" s="191"/>
      <c r="LAK36" s="191"/>
      <c r="LAL36" s="191"/>
      <c r="LAM36" s="191"/>
      <c r="LAN36" s="191"/>
      <c r="LKE36" s="191"/>
      <c r="LKF36" s="191"/>
      <c r="LKG36" s="191"/>
      <c r="LKH36" s="191"/>
      <c r="LKI36" s="191"/>
      <c r="LKJ36" s="191"/>
      <c r="LUA36" s="191"/>
      <c r="LUB36" s="191"/>
      <c r="LUC36" s="191"/>
      <c r="LUD36" s="191"/>
      <c r="LUE36" s="191"/>
      <c r="LUF36" s="191"/>
      <c r="MDW36" s="191"/>
      <c r="MDX36" s="191"/>
      <c r="MDY36" s="191"/>
      <c r="MDZ36" s="191"/>
      <c r="MEA36" s="191"/>
      <c r="MEB36" s="191"/>
      <c r="MNS36" s="191"/>
      <c r="MNT36" s="191"/>
      <c r="MNU36" s="191"/>
      <c r="MNV36" s="191"/>
      <c r="MNW36" s="191"/>
      <c r="MNX36" s="191"/>
      <c r="MXO36" s="191"/>
      <c r="MXP36" s="191"/>
      <c r="MXQ36" s="191"/>
      <c r="MXR36" s="191"/>
      <c r="MXS36" s="191"/>
      <c r="MXT36" s="191"/>
      <c r="NHK36" s="191"/>
      <c r="NHL36" s="191"/>
      <c r="NHM36" s="191"/>
      <c r="NHN36" s="191"/>
      <c r="NHO36" s="191"/>
      <c r="NHP36" s="191"/>
      <c r="NRG36" s="191"/>
      <c r="NRH36" s="191"/>
      <c r="NRI36" s="191"/>
      <c r="NRJ36" s="191"/>
      <c r="NRK36" s="191"/>
      <c r="NRL36" s="191"/>
      <c r="OBC36" s="191"/>
      <c r="OBD36" s="191"/>
      <c r="OBE36" s="191"/>
      <c r="OBF36" s="191"/>
      <c r="OBG36" s="191"/>
      <c r="OBH36" s="191"/>
      <c r="OKY36" s="191"/>
      <c r="OKZ36" s="191"/>
      <c r="OLA36" s="191"/>
      <c r="OLB36" s="191"/>
      <c r="OLC36" s="191"/>
      <c r="OLD36" s="191"/>
      <c r="OUU36" s="191"/>
      <c r="OUV36" s="191"/>
      <c r="OUW36" s="191"/>
      <c r="OUX36" s="191"/>
      <c r="OUY36" s="191"/>
      <c r="OUZ36" s="191"/>
      <c r="PEQ36" s="191"/>
      <c r="PER36" s="191"/>
      <c r="PES36" s="191"/>
      <c r="PET36" s="191"/>
      <c r="PEU36" s="191"/>
      <c r="PEV36" s="191"/>
      <c r="POM36" s="191"/>
      <c r="PON36" s="191"/>
      <c r="POO36" s="191"/>
      <c r="POP36" s="191"/>
      <c r="POQ36" s="191"/>
      <c r="POR36" s="191"/>
      <c r="PYI36" s="191"/>
      <c r="PYJ36" s="191"/>
      <c r="PYK36" s="191"/>
      <c r="PYL36" s="191"/>
      <c r="PYM36" s="191"/>
      <c r="PYN36" s="191"/>
      <c r="QIE36" s="191"/>
      <c r="QIF36" s="191"/>
      <c r="QIG36" s="191"/>
      <c r="QIH36" s="191"/>
      <c r="QII36" s="191"/>
      <c r="QIJ36" s="191"/>
      <c r="QSA36" s="191"/>
      <c r="QSB36" s="191"/>
      <c r="QSC36" s="191"/>
      <c r="QSD36" s="191"/>
      <c r="QSE36" s="191"/>
      <c r="QSF36" s="191"/>
      <c r="RBW36" s="191"/>
      <c r="RBX36" s="191"/>
      <c r="RBY36" s="191"/>
      <c r="RBZ36" s="191"/>
      <c r="RCA36" s="191"/>
      <c r="RCB36" s="191"/>
      <c r="RLS36" s="191"/>
      <c r="RLT36" s="191"/>
      <c r="RLU36" s="191"/>
      <c r="RLV36" s="191"/>
      <c r="RLW36" s="191"/>
      <c r="RLX36" s="191"/>
      <c r="RVO36" s="191"/>
      <c r="RVP36" s="191"/>
      <c r="RVQ36" s="191"/>
      <c r="RVR36" s="191"/>
      <c r="RVS36" s="191"/>
      <c r="RVT36" s="191"/>
      <c r="SFK36" s="191"/>
      <c r="SFL36" s="191"/>
      <c r="SFM36" s="191"/>
      <c r="SFN36" s="191"/>
      <c r="SFO36" s="191"/>
      <c r="SFP36" s="191"/>
      <c r="SPG36" s="191"/>
      <c r="SPH36" s="191"/>
      <c r="SPI36" s="191"/>
      <c r="SPJ36" s="191"/>
      <c r="SPK36" s="191"/>
      <c r="SPL36" s="191"/>
      <c r="SZC36" s="191"/>
      <c r="SZD36" s="191"/>
      <c r="SZE36" s="191"/>
      <c r="SZF36" s="191"/>
      <c r="SZG36" s="191"/>
      <c r="SZH36" s="191"/>
      <c r="TIY36" s="191"/>
      <c r="TIZ36" s="191"/>
      <c r="TJA36" s="191"/>
      <c r="TJB36" s="191"/>
      <c r="TJC36" s="191"/>
      <c r="TJD36" s="191"/>
      <c r="TSU36" s="191"/>
      <c r="TSV36" s="191"/>
      <c r="TSW36" s="191"/>
      <c r="TSX36" s="191"/>
      <c r="TSY36" s="191"/>
      <c r="TSZ36" s="191"/>
      <c r="UCQ36" s="191"/>
      <c r="UCR36" s="191"/>
      <c r="UCS36" s="191"/>
      <c r="UCT36" s="191"/>
      <c r="UCU36" s="191"/>
      <c r="UCV36" s="191"/>
      <c r="UMM36" s="191"/>
      <c r="UMN36" s="191"/>
      <c r="UMO36" s="191"/>
      <c r="UMP36" s="191"/>
      <c r="UMQ36" s="191"/>
      <c r="UMR36" s="191"/>
      <c r="UWI36" s="191"/>
      <c r="UWJ36" s="191"/>
      <c r="UWK36" s="191"/>
      <c r="UWL36" s="191"/>
      <c r="UWM36" s="191"/>
      <c r="UWN36" s="191"/>
      <c r="VGE36" s="191"/>
      <c r="VGF36" s="191"/>
      <c r="VGG36" s="191"/>
      <c r="VGH36" s="191"/>
      <c r="VGI36" s="191"/>
      <c r="VGJ36" s="191"/>
      <c r="VQA36" s="191"/>
      <c r="VQB36" s="191"/>
      <c r="VQC36" s="191"/>
      <c r="VQD36" s="191"/>
      <c r="VQE36" s="191"/>
      <c r="VQF36" s="191"/>
      <c r="VZW36" s="191"/>
      <c r="VZX36" s="191"/>
      <c r="VZY36" s="191"/>
      <c r="VZZ36" s="191"/>
      <c r="WAA36" s="191"/>
      <c r="WAB36" s="191"/>
      <c r="WJS36" s="191"/>
      <c r="WJT36" s="191"/>
      <c r="WJU36" s="191"/>
      <c r="WJV36" s="191"/>
      <c r="WJW36" s="191"/>
      <c r="WJX36" s="191"/>
      <c r="WTO36" s="191"/>
      <c r="WTP36" s="191"/>
      <c r="WTQ36" s="191"/>
      <c r="WTR36" s="191"/>
      <c r="WTS36" s="191"/>
      <c r="WTT36" s="191"/>
    </row>
    <row r="37" spans="1:984 1235:2008 2259:3032 3283:4056 4307:5080 5331:6104 6355:7128 7379:8152 8403:9176 9427:10200 10451:11224 11475:12248 12499:13272 13523:14296 14547:15320 15571:16088" s="103" customFormat="1" ht="60.75" x14ac:dyDescent="0.25">
      <c r="A37" s="51" t="s">
        <v>77</v>
      </c>
      <c r="B37" s="117" t="s">
        <v>240</v>
      </c>
      <c r="C37" s="36">
        <v>100</v>
      </c>
      <c r="D37" s="82">
        <f>'Приложение 5'!F224</f>
        <v>1211950</v>
      </c>
      <c r="E37" s="82">
        <f>'Приложение 5'!G224</f>
        <v>1278607</v>
      </c>
      <c r="F37" s="82">
        <f>'Приложение 5'!H224</f>
        <v>1342538</v>
      </c>
      <c r="G37" s="41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1"/>
      <c r="AO37" s="41"/>
      <c r="AP37" s="41"/>
      <c r="AQ37" s="41"/>
      <c r="AR37" s="41"/>
      <c r="AS37" s="41"/>
      <c r="AT37" s="41"/>
      <c r="HC37" s="191"/>
      <c r="HD37" s="191"/>
      <c r="HE37" s="191"/>
      <c r="HF37" s="191"/>
      <c r="HG37" s="191"/>
      <c r="HH37" s="191"/>
      <c r="QY37" s="191"/>
      <c r="QZ37" s="191"/>
      <c r="RA37" s="191"/>
      <c r="RB37" s="191"/>
      <c r="RC37" s="191"/>
      <c r="RD37" s="191"/>
      <c r="AAU37" s="191"/>
      <c r="AAV37" s="191"/>
      <c r="AAW37" s="191"/>
      <c r="AAX37" s="191"/>
      <c r="AAY37" s="191"/>
      <c r="AAZ37" s="191"/>
      <c r="AKQ37" s="191"/>
      <c r="AKR37" s="191"/>
      <c r="AKS37" s="191"/>
      <c r="AKT37" s="191"/>
      <c r="AKU37" s="191"/>
      <c r="AKV37" s="191"/>
      <c r="AUM37" s="191"/>
      <c r="AUN37" s="191"/>
      <c r="AUO37" s="191"/>
      <c r="AUP37" s="191"/>
      <c r="AUQ37" s="191"/>
      <c r="AUR37" s="191"/>
      <c r="BEI37" s="191"/>
      <c r="BEJ37" s="191"/>
      <c r="BEK37" s="191"/>
      <c r="BEL37" s="191"/>
      <c r="BEM37" s="191"/>
      <c r="BEN37" s="191"/>
      <c r="BOE37" s="191"/>
      <c r="BOF37" s="191"/>
      <c r="BOG37" s="191"/>
      <c r="BOH37" s="191"/>
      <c r="BOI37" s="191"/>
      <c r="BOJ37" s="191"/>
      <c r="BYA37" s="191"/>
      <c r="BYB37" s="191"/>
      <c r="BYC37" s="191"/>
      <c r="BYD37" s="191"/>
      <c r="BYE37" s="191"/>
      <c r="BYF37" s="191"/>
      <c r="CHW37" s="191"/>
      <c r="CHX37" s="191"/>
      <c r="CHY37" s="191"/>
      <c r="CHZ37" s="191"/>
      <c r="CIA37" s="191"/>
      <c r="CIB37" s="191"/>
      <c r="CRS37" s="191"/>
      <c r="CRT37" s="191"/>
      <c r="CRU37" s="191"/>
      <c r="CRV37" s="191"/>
      <c r="CRW37" s="191"/>
      <c r="CRX37" s="191"/>
      <c r="DBO37" s="191"/>
      <c r="DBP37" s="191"/>
      <c r="DBQ37" s="191"/>
      <c r="DBR37" s="191"/>
      <c r="DBS37" s="191"/>
      <c r="DBT37" s="191"/>
      <c r="DLK37" s="191"/>
      <c r="DLL37" s="191"/>
      <c r="DLM37" s="191"/>
      <c r="DLN37" s="191"/>
      <c r="DLO37" s="191"/>
      <c r="DLP37" s="191"/>
      <c r="DVG37" s="191"/>
      <c r="DVH37" s="191"/>
      <c r="DVI37" s="191"/>
      <c r="DVJ37" s="191"/>
      <c r="DVK37" s="191"/>
      <c r="DVL37" s="191"/>
      <c r="EFC37" s="191"/>
      <c r="EFD37" s="191"/>
      <c r="EFE37" s="191"/>
      <c r="EFF37" s="191"/>
      <c r="EFG37" s="191"/>
      <c r="EFH37" s="191"/>
      <c r="EOY37" s="191"/>
      <c r="EOZ37" s="191"/>
      <c r="EPA37" s="191"/>
      <c r="EPB37" s="191"/>
      <c r="EPC37" s="191"/>
      <c r="EPD37" s="191"/>
      <c r="EYU37" s="191"/>
      <c r="EYV37" s="191"/>
      <c r="EYW37" s="191"/>
      <c r="EYX37" s="191"/>
      <c r="EYY37" s="191"/>
      <c r="EYZ37" s="191"/>
      <c r="FIQ37" s="191"/>
      <c r="FIR37" s="191"/>
      <c r="FIS37" s="191"/>
      <c r="FIT37" s="191"/>
      <c r="FIU37" s="191"/>
      <c r="FIV37" s="191"/>
      <c r="FSM37" s="191"/>
      <c r="FSN37" s="191"/>
      <c r="FSO37" s="191"/>
      <c r="FSP37" s="191"/>
      <c r="FSQ37" s="191"/>
      <c r="FSR37" s="191"/>
      <c r="GCI37" s="191"/>
      <c r="GCJ37" s="191"/>
      <c r="GCK37" s="191"/>
      <c r="GCL37" s="191"/>
      <c r="GCM37" s="191"/>
      <c r="GCN37" s="191"/>
      <c r="GME37" s="191"/>
      <c r="GMF37" s="191"/>
      <c r="GMG37" s="191"/>
      <c r="GMH37" s="191"/>
      <c r="GMI37" s="191"/>
      <c r="GMJ37" s="191"/>
      <c r="GWA37" s="191"/>
      <c r="GWB37" s="191"/>
      <c r="GWC37" s="191"/>
      <c r="GWD37" s="191"/>
      <c r="GWE37" s="191"/>
      <c r="GWF37" s="191"/>
      <c r="HFW37" s="191"/>
      <c r="HFX37" s="191"/>
      <c r="HFY37" s="191"/>
      <c r="HFZ37" s="191"/>
      <c r="HGA37" s="191"/>
      <c r="HGB37" s="191"/>
      <c r="HPS37" s="191"/>
      <c r="HPT37" s="191"/>
      <c r="HPU37" s="191"/>
      <c r="HPV37" s="191"/>
      <c r="HPW37" s="191"/>
      <c r="HPX37" s="191"/>
      <c r="HZO37" s="191"/>
      <c r="HZP37" s="191"/>
      <c r="HZQ37" s="191"/>
      <c r="HZR37" s="191"/>
      <c r="HZS37" s="191"/>
      <c r="HZT37" s="191"/>
      <c r="IJK37" s="191"/>
      <c r="IJL37" s="191"/>
      <c r="IJM37" s="191"/>
      <c r="IJN37" s="191"/>
      <c r="IJO37" s="191"/>
      <c r="IJP37" s="191"/>
      <c r="ITG37" s="191"/>
      <c r="ITH37" s="191"/>
      <c r="ITI37" s="191"/>
      <c r="ITJ37" s="191"/>
      <c r="ITK37" s="191"/>
      <c r="ITL37" s="191"/>
      <c r="JDC37" s="191"/>
      <c r="JDD37" s="191"/>
      <c r="JDE37" s="191"/>
      <c r="JDF37" s="191"/>
      <c r="JDG37" s="191"/>
      <c r="JDH37" s="191"/>
      <c r="JMY37" s="191"/>
      <c r="JMZ37" s="191"/>
      <c r="JNA37" s="191"/>
      <c r="JNB37" s="191"/>
      <c r="JNC37" s="191"/>
      <c r="JND37" s="191"/>
      <c r="JWU37" s="191"/>
      <c r="JWV37" s="191"/>
      <c r="JWW37" s="191"/>
      <c r="JWX37" s="191"/>
      <c r="JWY37" s="191"/>
      <c r="JWZ37" s="191"/>
      <c r="KGQ37" s="191"/>
      <c r="KGR37" s="191"/>
      <c r="KGS37" s="191"/>
      <c r="KGT37" s="191"/>
      <c r="KGU37" s="191"/>
      <c r="KGV37" s="191"/>
      <c r="KQM37" s="191"/>
      <c r="KQN37" s="191"/>
      <c r="KQO37" s="191"/>
      <c r="KQP37" s="191"/>
      <c r="KQQ37" s="191"/>
      <c r="KQR37" s="191"/>
      <c r="LAI37" s="191"/>
      <c r="LAJ37" s="191"/>
      <c r="LAK37" s="191"/>
      <c r="LAL37" s="191"/>
      <c r="LAM37" s="191"/>
      <c r="LAN37" s="191"/>
      <c r="LKE37" s="191"/>
      <c r="LKF37" s="191"/>
      <c r="LKG37" s="191"/>
      <c r="LKH37" s="191"/>
      <c r="LKI37" s="191"/>
      <c r="LKJ37" s="191"/>
      <c r="LUA37" s="191"/>
      <c r="LUB37" s="191"/>
      <c r="LUC37" s="191"/>
      <c r="LUD37" s="191"/>
      <c r="LUE37" s="191"/>
      <c r="LUF37" s="191"/>
      <c r="MDW37" s="191"/>
      <c r="MDX37" s="191"/>
      <c r="MDY37" s="191"/>
      <c r="MDZ37" s="191"/>
      <c r="MEA37" s="191"/>
      <c r="MEB37" s="191"/>
      <c r="MNS37" s="191"/>
      <c r="MNT37" s="191"/>
      <c r="MNU37" s="191"/>
      <c r="MNV37" s="191"/>
      <c r="MNW37" s="191"/>
      <c r="MNX37" s="191"/>
      <c r="MXO37" s="191"/>
      <c r="MXP37" s="191"/>
      <c r="MXQ37" s="191"/>
      <c r="MXR37" s="191"/>
      <c r="MXS37" s="191"/>
      <c r="MXT37" s="191"/>
      <c r="NHK37" s="191"/>
      <c r="NHL37" s="191"/>
      <c r="NHM37" s="191"/>
      <c r="NHN37" s="191"/>
      <c r="NHO37" s="191"/>
      <c r="NHP37" s="191"/>
      <c r="NRG37" s="191"/>
      <c r="NRH37" s="191"/>
      <c r="NRI37" s="191"/>
      <c r="NRJ37" s="191"/>
      <c r="NRK37" s="191"/>
      <c r="NRL37" s="191"/>
      <c r="OBC37" s="191"/>
      <c r="OBD37" s="191"/>
      <c r="OBE37" s="191"/>
      <c r="OBF37" s="191"/>
      <c r="OBG37" s="191"/>
      <c r="OBH37" s="191"/>
      <c r="OKY37" s="191"/>
      <c r="OKZ37" s="191"/>
      <c r="OLA37" s="191"/>
      <c r="OLB37" s="191"/>
      <c r="OLC37" s="191"/>
      <c r="OLD37" s="191"/>
      <c r="OUU37" s="191"/>
      <c r="OUV37" s="191"/>
      <c r="OUW37" s="191"/>
      <c r="OUX37" s="191"/>
      <c r="OUY37" s="191"/>
      <c r="OUZ37" s="191"/>
      <c r="PEQ37" s="191"/>
      <c r="PER37" s="191"/>
      <c r="PES37" s="191"/>
      <c r="PET37" s="191"/>
      <c r="PEU37" s="191"/>
      <c r="PEV37" s="191"/>
      <c r="POM37" s="191"/>
      <c r="PON37" s="191"/>
      <c r="POO37" s="191"/>
      <c r="POP37" s="191"/>
      <c r="POQ37" s="191"/>
      <c r="POR37" s="191"/>
      <c r="PYI37" s="191"/>
      <c r="PYJ37" s="191"/>
      <c r="PYK37" s="191"/>
      <c r="PYL37" s="191"/>
      <c r="PYM37" s="191"/>
      <c r="PYN37" s="191"/>
      <c r="QIE37" s="191"/>
      <c r="QIF37" s="191"/>
      <c r="QIG37" s="191"/>
      <c r="QIH37" s="191"/>
      <c r="QII37" s="191"/>
      <c r="QIJ37" s="191"/>
      <c r="QSA37" s="191"/>
      <c r="QSB37" s="191"/>
      <c r="QSC37" s="191"/>
      <c r="QSD37" s="191"/>
      <c r="QSE37" s="191"/>
      <c r="QSF37" s="191"/>
      <c r="RBW37" s="191"/>
      <c r="RBX37" s="191"/>
      <c r="RBY37" s="191"/>
      <c r="RBZ37" s="191"/>
      <c r="RCA37" s="191"/>
      <c r="RCB37" s="191"/>
      <c r="RLS37" s="191"/>
      <c r="RLT37" s="191"/>
      <c r="RLU37" s="191"/>
      <c r="RLV37" s="191"/>
      <c r="RLW37" s="191"/>
      <c r="RLX37" s="191"/>
      <c r="RVO37" s="191"/>
      <c r="RVP37" s="191"/>
      <c r="RVQ37" s="191"/>
      <c r="RVR37" s="191"/>
      <c r="RVS37" s="191"/>
      <c r="RVT37" s="191"/>
      <c r="SFK37" s="191"/>
      <c r="SFL37" s="191"/>
      <c r="SFM37" s="191"/>
      <c r="SFN37" s="191"/>
      <c r="SFO37" s="191"/>
      <c r="SFP37" s="191"/>
      <c r="SPG37" s="191"/>
      <c r="SPH37" s="191"/>
      <c r="SPI37" s="191"/>
      <c r="SPJ37" s="191"/>
      <c r="SPK37" s="191"/>
      <c r="SPL37" s="191"/>
      <c r="SZC37" s="191"/>
      <c r="SZD37" s="191"/>
      <c r="SZE37" s="191"/>
      <c r="SZF37" s="191"/>
      <c r="SZG37" s="191"/>
      <c r="SZH37" s="191"/>
      <c r="TIY37" s="191"/>
      <c r="TIZ37" s="191"/>
      <c r="TJA37" s="191"/>
      <c r="TJB37" s="191"/>
      <c r="TJC37" s="191"/>
      <c r="TJD37" s="191"/>
      <c r="TSU37" s="191"/>
      <c r="TSV37" s="191"/>
      <c r="TSW37" s="191"/>
      <c r="TSX37" s="191"/>
      <c r="TSY37" s="191"/>
      <c r="TSZ37" s="191"/>
      <c r="UCQ37" s="191"/>
      <c r="UCR37" s="191"/>
      <c r="UCS37" s="191"/>
      <c r="UCT37" s="191"/>
      <c r="UCU37" s="191"/>
      <c r="UCV37" s="191"/>
      <c r="UMM37" s="191"/>
      <c r="UMN37" s="191"/>
      <c r="UMO37" s="191"/>
      <c r="UMP37" s="191"/>
      <c r="UMQ37" s="191"/>
      <c r="UMR37" s="191"/>
      <c r="UWI37" s="191"/>
      <c r="UWJ37" s="191"/>
      <c r="UWK37" s="191"/>
      <c r="UWL37" s="191"/>
      <c r="UWM37" s="191"/>
      <c r="UWN37" s="191"/>
      <c r="VGE37" s="191"/>
      <c r="VGF37" s="191"/>
      <c r="VGG37" s="191"/>
      <c r="VGH37" s="191"/>
      <c r="VGI37" s="191"/>
      <c r="VGJ37" s="191"/>
      <c r="VQA37" s="191"/>
      <c r="VQB37" s="191"/>
      <c r="VQC37" s="191"/>
      <c r="VQD37" s="191"/>
      <c r="VQE37" s="191"/>
      <c r="VQF37" s="191"/>
      <c r="VZW37" s="191"/>
      <c r="VZX37" s="191"/>
      <c r="VZY37" s="191"/>
      <c r="VZZ37" s="191"/>
      <c r="WAA37" s="191"/>
      <c r="WAB37" s="191"/>
      <c r="WJS37" s="191"/>
      <c r="WJT37" s="191"/>
      <c r="WJU37" s="191"/>
      <c r="WJV37" s="191"/>
      <c r="WJW37" s="191"/>
      <c r="WJX37" s="191"/>
      <c r="WTO37" s="191"/>
      <c r="WTP37" s="191"/>
      <c r="WTQ37" s="191"/>
      <c r="WTR37" s="191"/>
      <c r="WTS37" s="191"/>
      <c r="WTT37" s="191"/>
    </row>
    <row r="38" spans="1:984 1235:2008 2259:3032 3283:4056 4307:5080 5331:6104 6355:7128 7379:8152 8403:9176 9427:10200 10451:11224 11475:12248 12499:13272 13523:14296 14547:15320 15571:16088" s="103" customFormat="1" ht="30.75" x14ac:dyDescent="0.25">
      <c r="A38" s="47" t="s">
        <v>85</v>
      </c>
      <c r="B38" s="117" t="s">
        <v>240</v>
      </c>
      <c r="C38" s="36">
        <v>200</v>
      </c>
      <c r="D38" s="82">
        <f>'Приложение 5'!F225</f>
        <v>3615363</v>
      </c>
      <c r="E38" s="82">
        <f>'Приложение 5'!G225</f>
        <v>4373074</v>
      </c>
      <c r="F38" s="82">
        <f>'Приложение 5'!H225</f>
        <v>4591728</v>
      </c>
      <c r="G38" s="41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1"/>
      <c r="AO38" s="41"/>
      <c r="AP38" s="41"/>
      <c r="AQ38" s="41"/>
      <c r="AR38" s="41"/>
      <c r="AS38" s="41"/>
      <c r="AT38" s="41"/>
      <c r="HC38" s="191"/>
      <c r="HD38" s="191"/>
      <c r="HE38" s="191"/>
      <c r="HF38" s="191"/>
      <c r="HG38" s="191"/>
      <c r="HH38" s="191"/>
      <c r="QY38" s="191"/>
      <c r="QZ38" s="191"/>
      <c r="RA38" s="191"/>
      <c r="RB38" s="191"/>
      <c r="RC38" s="191"/>
      <c r="RD38" s="191"/>
      <c r="AAU38" s="191"/>
      <c r="AAV38" s="191"/>
      <c r="AAW38" s="191"/>
      <c r="AAX38" s="191"/>
      <c r="AAY38" s="191"/>
      <c r="AAZ38" s="191"/>
      <c r="AKQ38" s="191"/>
      <c r="AKR38" s="191"/>
      <c r="AKS38" s="191"/>
      <c r="AKT38" s="191"/>
      <c r="AKU38" s="191"/>
      <c r="AKV38" s="191"/>
      <c r="AUM38" s="191"/>
      <c r="AUN38" s="191"/>
      <c r="AUO38" s="191"/>
      <c r="AUP38" s="191"/>
      <c r="AUQ38" s="191"/>
      <c r="AUR38" s="191"/>
      <c r="BEI38" s="191"/>
      <c r="BEJ38" s="191"/>
      <c r="BEK38" s="191"/>
      <c r="BEL38" s="191"/>
      <c r="BEM38" s="191"/>
      <c r="BEN38" s="191"/>
      <c r="BOE38" s="191"/>
      <c r="BOF38" s="191"/>
      <c r="BOG38" s="191"/>
      <c r="BOH38" s="191"/>
      <c r="BOI38" s="191"/>
      <c r="BOJ38" s="191"/>
      <c r="BYA38" s="191"/>
      <c r="BYB38" s="191"/>
      <c r="BYC38" s="191"/>
      <c r="BYD38" s="191"/>
      <c r="BYE38" s="191"/>
      <c r="BYF38" s="191"/>
      <c r="CHW38" s="191"/>
      <c r="CHX38" s="191"/>
      <c r="CHY38" s="191"/>
      <c r="CHZ38" s="191"/>
      <c r="CIA38" s="191"/>
      <c r="CIB38" s="191"/>
      <c r="CRS38" s="191"/>
      <c r="CRT38" s="191"/>
      <c r="CRU38" s="191"/>
      <c r="CRV38" s="191"/>
      <c r="CRW38" s="191"/>
      <c r="CRX38" s="191"/>
      <c r="DBO38" s="191"/>
      <c r="DBP38" s="191"/>
      <c r="DBQ38" s="191"/>
      <c r="DBR38" s="191"/>
      <c r="DBS38" s="191"/>
      <c r="DBT38" s="191"/>
      <c r="DLK38" s="191"/>
      <c r="DLL38" s="191"/>
      <c r="DLM38" s="191"/>
      <c r="DLN38" s="191"/>
      <c r="DLO38" s="191"/>
      <c r="DLP38" s="191"/>
      <c r="DVG38" s="191"/>
      <c r="DVH38" s="191"/>
      <c r="DVI38" s="191"/>
      <c r="DVJ38" s="191"/>
      <c r="DVK38" s="191"/>
      <c r="DVL38" s="191"/>
      <c r="EFC38" s="191"/>
      <c r="EFD38" s="191"/>
      <c r="EFE38" s="191"/>
      <c r="EFF38" s="191"/>
      <c r="EFG38" s="191"/>
      <c r="EFH38" s="191"/>
      <c r="EOY38" s="191"/>
      <c r="EOZ38" s="191"/>
      <c r="EPA38" s="191"/>
      <c r="EPB38" s="191"/>
      <c r="EPC38" s="191"/>
      <c r="EPD38" s="191"/>
      <c r="EYU38" s="191"/>
      <c r="EYV38" s="191"/>
      <c r="EYW38" s="191"/>
      <c r="EYX38" s="191"/>
      <c r="EYY38" s="191"/>
      <c r="EYZ38" s="191"/>
      <c r="FIQ38" s="191"/>
      <c r="FIR38" s="191"/>
      <c r="FIS38" s="191"/>
      <c r="FIT38" s="191"/>
      <c r="FIU38" s="191"/>
      <c r="FIV38" s="191"/>
      <c r="FSM38" s="191"/>
      <c r="FSN38" s="191"/>
      <c r="FSO38" s="191"/>
      <c r="FSP38" s="191"/>
      <c r="FSQ38" s="191"/>
      <c r="FSR38" s="191"/>
      <c r="GCI38" s="191"/>
      <c r="GCJ38" s="191"/>
      <c r="GCK38" s="191"/>
      <c r="GCL38" s="191"/>
      <c r="GCM38" s="191"/>
      <c r="GCN38" s="191"/>
      <c r="GME38" s="191"/>
      <c r="GMF38" s="191"/>
      <c r="GMG38" s="191"/>
      <c r="GMH38" s="191"/>
      <c r="GMI38" s="191"/>
      <c r="GMJ38" s="191"/>
      <c r="GWA38" s="191"/>
      <c r="GWB38" s="191"/>
      <c r="GWC38" s="191"/>
      <c r="GWD38" s="191"/>
      <c r="GWE38" s="191"/>
      <c r="GWF38" s="191"/>
      <c r="HFW38" s="191"/>
      <c r="HFX38" s="191"/>
      <c r="HFY38" s="191"/>
      <c r="HFZ38" s="191"/>
      <c r="HGA38" s="191"/>
      <c r="HGB38" s="191"/>
      <c r="HPS38" s="191"/>
      <c r="HPT38" s="191"/>
      <c r="HPU38" s="191"/>
      <c r="HPV38" s="191"/>
      <c r="HPW38" s="191"/>
      <c r="HPX38" s="191"/>
      <c r="HZO38" s="191"/>
      <c r="HZP38" s="191"/>
      <c r="HZQ38" s="191"/>
      <c r="HZR38" s="191"/>
      <c r="HZS38" s="191"/>
      <c r="HZT38" s="191"/>
      <c r="IJK38" s="191"/>
      <c r="IJL38" s="191"/>
      <c r="IJM38" s="191"/>
      <c r="IJN38" s="191"/>
      <c r="IJO38" s="191"/>
      <c r="IJP38" s="191"/>
      <c r="ITG38" s="191"/>
      <c r="ITH38" s="191"/>
      <c r="ITI38" s="191"/>
      <c r="ITJ38" s="191"/>
      <c r="ITK38" s="191"/>
      <c r="ITL38" s="191"/>
      <c r="JDC38" s="191"/>
      <c r="JDD38" s="191"/>
      <c r="JDE38" s="191"/>
      <c r="JDF38" s="191"/>
      <c r="JDG38" s="191"/>
      <c r="JDH38" s="191"/>
      <c r="JMY38" s="191"/>
      <c r="JMZ38" s="191"/>
      <c r="JNA38" s="191"/>
      <c r="JNB38" s="191"/>
      <c r="JNC38" s="191"/>
      <c r="JND38" s="191"/>
      <c r="JWU38" s="191"/>
      <c r="JWV38" s="191"/>
      <c r="JWW38" s="191"/>
      <c r="JWX38" s="191"/>
      <c r="JWY38" s="191"/>
      <c r="JWZ38" s="191"/>
      <c r="KGQ38" s="191"/>
      <c r="KGR38" s="191"/>
      <c r="KGS38" s="191"/>
      <c r="KGT38" s="191"/>
      <c r="KGU38" s="191"/>
      <c r="KGV38" s="191"/>
      <c r="KQM38" s="191"/>
      <c r="KQN38" s="191"/>
      <c r="KQO38" s="191"/>
      <c r="KQP38" s="191"/>
      <c r="KQQ38" s="191"/>
      <c r="KQR38" s="191"/>
      <c r="LAI38" s="191"/>
      <c r="LAJ38" s="191"/>
      <c r="LAK38" s="191"/>
      <c r="LAL38" s="191"/>
      <c r="LAM38" s="191"/>
      <c r="LAN38" s="191"/>
      <c r="LKE38" s="191"/>
      <c r="LKF38" s="191"/>
      <c r="LKG38" s="191"/>
      <c r="LKH38" s="191"/>
      <c r="LKI38" s="191"/>
      <c r="LKJ38" s="191"/>
      <c r="LUA38" s="191"/>
      <c r="LUB38" s="191"/>
      <c r="LUC38" s="191"/>
      <c r="LUD38" s="191"/>
      <c r="LUE38" s="191"/>
      <c r="LUF38" s="191"/>
      <c r="MDW38" s="191"/>
      <c r="MDX38" s="191"/>
      <c r="MDY38" s="191"/>
      <c r="MDZ38" s="191"/>
      <c r="MEA38" s="191"/>
      <c r="MEB38" s="191"/>
      <c r="MNS38" s="191"/>
      <c r="MNT38" s="191"/>
      <c r="MNU38" s="191"/>
      <c r="MNV38" s="191"/>
      <c r="MNW38" s="191"/>
      <c r="MNX38" s="191"/>
      <c r="MXO38" s="191"/>
      <c r="MXP38" s="191"/>
      <c r="MXQ38" s="191"/>
      <c r="MXR38" s="191"/>
      <c r="MXS38" s="191"/>
      <c r="MXT38" s="191"/>
      <c r="NHK38" s="191"/>
      <c r="NHL38" s="191"/>
      <c r="NHM38" s="191"/>
      <c r="NHN38" s="191"/>
      <c r="NHO38" s="191"/>
      <c r="NHP38" s="191"/>
      <c r="NRG38" s="191"/>
      <c r="NRH38" s="191"/>
      <c r="NRI38" s="191"/>
      <c r="NRJ38" s="191"/>
      <c r="NRK38" s="191"/>
      <c r="NRL38" s="191"/>
      <c r="OBC38" s="191"/>
      <c r="OBD38" s="191"/>
      <c r="OBE38" s="191"/>
      <c r="OBF38" s="191"/>
      <c r="OBG38" s="191"/>
      <c r="OBH38" s="191"/>
      <c r="OKY38" s="191"/>
      <c r="OKZ38" s="191"/>
      <c r="OLA38" s="191"/>
      <c r="OLB38" s="191"/>
      <c r="OLC38" s="191"/>
      <c r="OLD38" s="191"/>
      <c r="OUU38" s="191"/>
      <c r="OUV38" s="191"/>
      <c r="OUW38" s="191"/>
      <c r="OUX38" s="191"/>
      <c r="OUY38" s="191"/>
      <c r="OUZ38" s="191"/>
      <c r="PEQ38" s="191"/>
      <c r="PER38" s="191"/>
      <c r="PES38" s="191"/>
      <c r="PET38" s="191"/>
      <c r="PEU38" s="191"/>
      <c r="PEV38" s="191"/>
      <c r="POM38" s="191"/>
      <c r="PON38" s="191"/>
      <c r="POO38" s="191"/>
      <c r="POP38" s="191"/>
      <c r="POQ38" s="191"/>
      <c r="POR38" s="191"/>
      <c r="PYI38" s="191"/>
      <c r="PYJ38" s="191"/>
      <c r="PYK38" s="191"/>
      <c r="PYL38" s="191"/>
      <c r="PYM38" s="191"/>
      <c r="PYN38" s="191"/>
      <c r="QIE38" s="191"/>
      <c r="QIF38" s="191"/>
      <c r="QIG38" s="191"/>
      <c r="QIH38" s="191"/>
      <c r="QII38" s="191"/>
      <c r="QIJ38" s="191"/>
      <c r="QSA38" s="191"/>
      <c r="QSB38" s="191"/>
      <c r="QSC38" s="191"/>
      <c r="QSD38" s="191"/>
      <c r="QSE38" s="191"/>
      <c r="QSF38" s="191"/>
      <c r="RBW38" s="191"/>
      <c r="RBX38" s="191"/>
      <c r="RBY38" s="191"/>
      <c r="RBZ38" s="191"/>
      <c r="RCA38" s="191"/>
      <c r="RCB38" s="191"/>
      <c r="RLS38" s="191"/>
      <c r="RLT38" s="191"/>
      <c r="RLU38" s="191"/>
      <c r="RLV38" s="191"/>
      <c r="RLW38" s="191"/>
      <c r="RLX38" s="191"/>
      <c r="RVO38" s="191"/>
      <c r="RVP38" s="191"/>
      <c r="RVQ38" s="191"/>
      <c r="RVR38" s="191"/>
      <c r="RVS38" s="191"/>
      <c r="RVT38" s="191"/>
      <c r="SFK38" s="191"/>
      <c r="SFL38" s="191"/>
      <c r="SFM38" s="191"/>
      <c r="SFN38" s="191"/>
      <c r="SFO38" s="191"/>
      <c r="SFP38" s="191"/>
      <c r="SPG38" s="191"/>
      <c r="SPH38" s="191"/>
      <c r="SPI38" s="191"/>
      <c r="SPJ38" s="191"/>
      <c r="SPK38" s="191"/>
      <c r="SPL38" s="191"/>
      <c r="SZC38" s="191"/>
      <c r="SZD38" s="191"/>
      <c r="SZE38" s="191"/>
      <c r="SZF38" s="191"/>
      <c r="SZG38" s="191"/>
      <c r="SZH38" s="191"/>
      <c r="TIY38" s="191"/>
      <c r="TIZ38" s="191"/>
      <c r="TJA38" s="191"/>
      <c r="TJB38" s="191"/>
      <c r="TJC38" s="191"/>
      <c r="TJD38" s="191"/>
      <c r="TSU38" s="191"/>
      <c r="TSV38" s="191"/>
      <c r="TSW38" s="191"/>
      <c r="TSX38" s="191"/>
      <c r="TSY38" s="191"/>
      <c r="TSZ38" s="191"/>
      <c r="UCQ38" s="191"/>
      <c r="UCR38" s="191"/>
      <c r="UCS38" s="191"/>
      <c r="UCT38" s="191"/>
      <c r="UCU38" s="191"/>
      <c r="UCV38" s="191"/>
      <c r="UMM38" s="191"/>
      <c r="UMN38" s="191"/>
      <c r="UMO38" s="191"/>
      <c r="UMP38" s="191"/>
      <c r="UMQ38" s="191"/>
      <c r="UMR38" s="191"/>
      <c r="UWI38" s="191"/>
      <c r="UWJ38" s="191"/>
      <c r="UWK38" s="191"/>
      <c r="UWL38" s="191"/>
      <c r="UWM38" s="191"/>
      <c r="UWN38" s="191"/>
      <c r="VGE38" s="191"/>
      <c r="VGF38" s="191"/>
      <c r="VGG38" s="191"/>
      <c r="VGH38" s="191"/>
      <c r="VGI38" s="191"/>
      <c r="VGJ38" s="191"/>
      <c r="VQA38" s="191"/>
      <c r="VQB38" s="191"/>
      <c r="VQC38" s="191"/>
      <c r="VQD38" s="191"/>
      <c r="VQE38" s="191"/>
      <c r="VQF38" s="191"/>
      <c r="VZW38" s="191"/>
      <c r="VZX38" s="191"/>
      <c r="VZY38" s="191"/>
      <c r="VZZ38" s="191"/>
      <c r="WAA38" s="191"/>
      <c r="WAB38" s="191"/>
      <c r="WJS38" s="191"/>
      <c r="WJT38" s="191"/>
      <c r="WJU38" s="191"/>
      <c r="WJV38" s="191"/>
      <c r="WJW38" s="191"/>
      <c r="WJX38" s="191"/>
      <c r="WTO38" s="191"/>
      <c r="WTP38" s="191"/>
      <c r="WTQ38" s="191"/>
      <c r="WTR38" s="191"/>
      <c r="WTS38" s="191"/>
      <c r="WTT38" s="191"/>
    </row>
    <row r="39" spans="1:984 1235:2008 2259:3032 3283:4056 4307:5080 5331:6104 6355:7128 7379:8152 8403:9176 9427:10200 10451:11224 11475:12248 12499:13272 13523:14296 14547:15320 15571:16088" s="103" customFormat="1" ht="15.75" x14ac:dyDescent="0.25">
      <c r="A39" s="51" t="s">
        <v>94</v>
      </c>
      <c r="B39" s="117" t="s">
        <v>240</v>
      </c>
      <c r="C39" s="36">
        <v>300</v>
      </c>
      <c r="D39" s="82">
        <f>'Приложение 5'!F226</f>
        <v>7563220</v>
      </c>
      <c r="E39" s="82">
        <f>'Приложение 5'!G226</f>
        <v>14223875</v>
      </c>
      <c r="F39" s="82">
        <f>'Приложение 5'!H226</f>
        <v>14486218</v>
      </c>
      <c r="G39" s="41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1"/>
      <c r="AO39" s="41"/>
      <c r="AP39" s="41"/>
      <c r="AQ39" s="41"/>
      <c r="AR39" s="41"/>
      <c r="AS39" s="41"/>
      <c r="AT39" s="41"/>
      <c r="HC39" s="191"/>
      <c r="HD39" s="191"/>
      <c r="HE39" s="191"/>
      <c r="HF39" s="191"/>
      <c r="HG39" s="191"/>
      <c r="HH39" s="191"/>
      <c r="QY39" s="191"/>
      <c r="QZ39" s="191"/>
      <c r="RA39" s="191"/>
      <c r="RB39" s="191"/>
      <c r="RC39" s="191"/>
      <c r="RD39" s="191"/>
      <c r="AAU39" s="191"/>
      <c r="AAV39" s="191"/>
      <c r="AAW39" s="191"/>
      <c r="AAX39" s="191"/>
      <c r="AAY39" s="191"/>
      <c r="AAZ39" s="191"/>
      <c r="AKQ39" s="191"/>
      <c r="AKR39" s="191"/>
      <c r="AKS39" s="191"/>
      <c r="AKT39" s="191"/>
      <c r="AKU39" s="191"/>
      <c r="AKV39" s="191"/>
      <c r="AUM39" s="191"/>
      <c r="AUN39" s="191"/>
      <c r="AUO39" s="191"/>
      <c r="AUP39" s="191"/>
      <c r="AUQ39" s="191"/>
      <c r="AUR39" s="191"/>
      <c r="BEI39" s="191"/>
      <c r="BEJ39" s="191"/>
      <c r="BEK39" s="191"/>
      <c r="BEL39" s="191"/>
      <c r="BEM39" s="191"/>
      <c r="BEN39" s="191"/>
      <c r="BOE39" s="191"/>
      <c r="BOF39" s="191"/>
      <c r="BOG39" s="191"/>
      <c r="BOH39" s="191"/>
      <c r="BOI39" s="191"/>
      <c r="BOJ39" s="191"/>
      <c r="BYA39" s="191"/>
      <c r="BYB39" s="191"/>
      <c r="BYC39" s="191"/>
      <c r="BYD39" s="191"/>
      <c r="BYE39" s="191"/>
      <c r="BYF39" s="191"/>
      <c r="CHW39" s="191"/>
      <c r="CHX39" s="191"/>
      <c r="CHY39" s="191"/>
      <c r="CHZ39" s="191"/>
      <c r="CIA39" s="191"/>
      <c r="CIB39" s="191"/>
      <c r="CRS39" s="191"/>
      <c r="CRT39" s="191"/>
      <c r="CRU39" s="191"/>
      <c r="CRV39" s="191"/>
      <c r="CRW39" s="191"/>
      <c r="CRX39" s="191"/>
      <c r="DBO39" s="191"/>
      <c r="DBP39" s="191"/>
      <c r="DBQ39" s="191"/>
      <c r="DBR39" s="191"/>
      <c r="DBS39" s="191"/>
      <c r="DBT39" s="191"/>
      <c r="DLK39" s="191"/>
      <c r="DLL39" s="191"/>
      <c r="DLM39" s="191"/>
      <c r="DLN39" s="191"/>
      <c r="DLO39" s="191"/>
      <c r="DLP39" s="191"/>
      <c r="DVG39" s="191"/>
      <c r="DVH39" s="191"/>
      <c r="DVI39" s="191"/>
      <c r="DVJ39" s="191"/>
      <c r="DVK39" s="191"/>
      <c r="DVL39" s="191"/>
      <c r="EFC39" s="191"/>
      <c r="EFD39" s="191"/>
      <c r="EFE39" s="191"/>
      <c r="EFF39" s="191"/>
      <c r="EFG39" s="191"/>
      <c r="EFH39" s="191"/>
      <c r="EOY39" s="191"/>
      <c r="EOZ39" s="191"/>
      <c r="EPA39" s="191"/>
      <c r="EPB39" s="191"/>
      <c r="EPC39" s="191"/>
      <c r="EPD39" s="191"/>
      <c r="EYU39" s="191"/>
      <c r="EYV39" s="191"/>
      <c r="EYW39" s="191"/>
      <c r="EYX39" s="191"/>
      <c r="EYY39" s="191"/>
      <c r="EYZ39" s="191"/>
      <c r="FIQ39" s="191"/>
      <c r="FIR39" s="191"/>
      <c r="FIS39" s="191"/>
      <c r="FIT39" s="191"/>
      <c r="FIU39" s="191"/>
      <c r="FIV39" s="191"/>
      <c r="FSM39" s="191"/>
      <c r="FSN39" s="191"/>
      <c r="FSO39" s="191"/>
      <c r="FSP39" s="191"/>
      <c r="FSQ39" s="191"/>
      <c r="FSR39" s="191"/>
      <c r="GCI39" s="191"/>
      <c r="GCJ39" s="191"/>
      <c r="GCK39" s="191"/>
      <c r="GCL39" s="191"/>
      <c r="GCM39" s="191"/>
      <c r="GCN39" s="191"/>
      <c r="GME39" s="191"/>
      <c r="GMF39" s="191"/>
      <c r="GMG39" s="191"/>
      <c r="GMH39" s="191"/>
      <c r="GMI39" s="191"/>
      <c r="GMJ39" s="191"/>
      <c r="GWA39" s="191"/>
      <c r="GWB39" s="191"/>
      <c r="GWC39" s="191"/>
      <c r="GWD39" s="191"/>
      <c r="GWE39" s="191"/>
      <c r="GWF39" s="191"/>
      <c r="HFW39" s="191"/>
      <c r="HFX39" s="191"/>
      <c r="HFY39" s="191"/>
      <c r="HFZ39" s="191"/>
      <c r="HGA39" s="191"/>
      <c r="HGB39" s="191"/>
      <c r="HPS39" s="191"/>
      <c r="HPT39" s="191"/>
      <c r="HPU39" s="191"/>
      <c r="HPV39" s="191"/>
      <c r="HPW39" s="191"/>
      <c r="HPX39" s="191"/>
      <c r="HZO39" s="191"/>
      <c r="HZP39" s="191"/>
      <c r="HZQ39" s="191"/>
      <c r="HZR39" s="191"/>
      <c r="HZS39" s="191"/>
      <c r="HZT39" s="191"/>
      <c r="IJK39" s="191"/>
      <c r="IJL39" s="191"/>
      <c r="IJM39" s="191"/>
      <c r="IJN39" s="191"/>
      <c r="IJO39" s="191"/>
      <c r="IJP39" s="191"/>
      <c r="ITG39" s="191"/>
      <c r="ITH39" s="191"/>
      <c r="ITI39" s="191"/>
      <c r="ITJ39" s="191"/>
      <c r="ITK39" s="191"/>
      <c r="ITL39" s="191"/>
      <c r="JDC39" s="191"/>
      <c r="JDD39" s="191"/>
      <c r="JDE39" s="191"/>
      <c r="JDF39" s="191"/>
      <c r="JDG39" s="191"/>
      <c r="JDH39" s="191"/>
      <c r="JMY39" s="191"/>
      <c r="JMZ39" s="191"/>
      <c r="JNA39" s="191"/>
      <c r="JNB39" s="191"/>
      <c r="JNC39" s="191"/>
      <c r="JND39" s="191"/>
      <c r="JWU39" s="191"/>
      <c r="JWV39" s="191"/>
      <c r="JWW39" s="191"/>
      <c r="JWX39" s="191"/>
      <c r="JWY39" s="191"/>
      <c r="JWZ39" s="191"/>
      <c r="KGQ39" s="191"/>
      <c r="KGR39" s="191"/>
      <c r="KGS39" s="191"/>
      <c r="KGT39" s="191"/>
      <c r="KGU39" s="191"/>
      <c r="KGV39" s="191"/>
      <c r="KQM39" s="191"/>
      <c r="KQN39" s="191"/>
      <c r="KQO39" s="191"/>
      <c r="KQP39" s="191"/>
      <c r="KQQ39" s="191"/>
      <c r="KQR39" s="191"/>
      <c r="LAI39" s="191"/>
      <c r="LAJ39" s="191"/>
      <c r="LAK39" s="191"/>
      <c r="LAL39" s="191"/>
      <c r="LAM39" s="191"/>
      <c r="LAN39" s="191"/>
      <c r="LKE39" s="191"/>
      <c r="LKF39" s="191"/>
      <c r="LKG39" s="191"/>
      <c r="LKH39" s="191"/>
      <c r="LKI39" s="191"/>
      <c r="LKJ39" s="191"/>
      <c r="LUA39" s="191"/>
      <c r="LUB39" s="191"/>
      <c r="LUC39" s="191"/>
      <c r="LUD39" s="191"/>
      <c r="LUE39" s="191"/>
      <c r="LUF39" s="191"/>
      <c r="MDW39" s="191"/>
      <c r="MDX39" s="191"/>
      <c r="MDY39" s="191"/>
      <c r="MDZ39" s="191"/>
      <c r="MEA39" s="191"/>
      <c r="MEB39" s="191"/>
      <c r="MNS39" s="191"/>
      <c r="MNT39" s="191"/>
      <c r="MNU39" s="191"/>
      <c r="MNV39" s="191"/>
      <c r="MNW39" s="191"/>
      <c r="MNX39" s="191"/>
      <c r="MXO39" s="191"/>
      <c r="MXP39" s="191"/>
      <c r="MXQ39" s="191"/>
      <c r="MXR39" s="191"/>
      <c r="MXS39" s="191"/>
      <c r="MXT39" s="191"/>
      <c r="NHK39" s="191"/>
      <c r="NHL39" s="191"/>
      <c r="NHM39" s="191"/>
      <c r="NHN39" s="191"/>
      <c r="NHO39" s="191"/>
      <c r="NHP39" s="191"/>
      <c r="NRG39" s="191"/>
      <c r="NRH39" s="191"/>
      <c r="NRI39" s="191"/>
      <c r="NRJ39" s="191"/>
      <c r="NRK39" s="191"/>
      <c r="NRL39" s="191"/>
      <c r="OBC39" s="191"/>
      <c r="OBD39" s="191"/>
      <c r="OBE39" s="191"/>
      <c r="OBF39" s="191"/>
      <c r="OBG39" s="191"/>
      <c r="OBH39" s="191"/>
      <c r="OKY39" s="191"/>
      <c r="OKZ39" s="191"/>
      <c r="OLA39" s="191"/>
      <c r="OLB39" s="191"/>
      <c r="OLC39" s="191"/>
      <c r="OLD39" s="191"/>
      <c r="OUU39" s="191"/>
      <c r="OUV39" s="191"/>
      <c r="OUW39" s="191"/>
      <c r="OUX39" s="191"/>
      <c r="OUY39" s="191"/>
      <c r="OUZ39" s="191"/>
      <c r="PEQ39" s="191"/>
      <c r="PER39" s="191"/>
      <c r="PES39" s="191"/>
      <c r="PET39" s="191"/>
      <c r="PEU39" s="191"/>
      <c r="PEV39" s="191"/>
      <c r="POM39" s="191"/>
      <c r="PON39" s="191"/>
      <c r="POO39" s="191"/>
      <c r="POP39" s="191"/>
      <c r="POQ39" s="191"/>
      <c r="POR39" s="191"/>
      <c r="PYI39" s="191"/>
      <c r="PYJ39" s="191"/>
      <c r="PYK39" s="191"/>
      <c r="PYL39" s="191"/>
      <c r="PYM39" s="191"/>
      <c r="PYN39" s="191"/>
      <c r="QIE39" s="191"/>
      <c r="QIF39" s="191"/>
      <c r="QIG39" s="191"/>
      <c r="QIH39" s="191"/>
      <c r="QII39" s="191"/>
      <c r="QIJ39" s="191"/>
      <c r="QSA39" s="191"/>
      <c r="QSB39" s="191"/>
      <c r="QSC39" s="191"/>
      <c r="QSD39" s="191"/>
      <c r="QSE39" s="191"/>
      <c r="QSF39" s="191"/>
      <c r="RBW39" s="191"/>
      <c r="RBX39" s="191"/>
      <c r="RBY39" s="191"/>
      <c r="RBZ39" s="191"/>
      <c r="RCA39" s="191"/>
      <c r="RCB39" s="191"/>
      <c r="RLS39" s="191"/>
      <c r="RLT39" s="191"/>
      <c r="RLU39" s="191"/>
      <c r="RLV39" s="191"/>
      <c r="RLW39" s="191"/>
      <c r="RLX39" s="191"/>
      <c r="RVO39" s="191"/>
      <c r="RVP39" s="191"/>
      <c r="RVQ39" s="191"/>
      <c r="RVR39" s="191"/>
      <c r="RVS39" s="191"/>
      <c r="RVT39" s="191"/>
      <c r="SFK39" s="191"/>
      <c r="SFL39" s="191"/>
      <c r="SFM39" s="191"/>
      <c r="SFN39" s="191"/>
      <c r="SFO39" s="191"/>
      <c r="SFP39" s="191"/>
      <c r="SPG39" s="191"/>
      <c r="SPH39" s="191"/>
      <c r="SPI39" s="191"/>
      <c r="SPJ39" s="191"/>
      <c r="SPK39" s="191"/>
      <c r="SPL39" s="191"/>
      <c r="SZC39" s="191"/>
      <c r="SZD39" s="191"/>
      <c r="SZE39" s="191"/>
      <c r="SZF39" s="191"/>
      <c r="SZG39" s="191"/>
      <c r="SZH39" s="191"/>
      <c r="TIY39" s="191"/>
      <c r="TIZ39" s="191"/>
      <c r="TJA39" s="191"/>
      <c r="TJB39" s="191"/>
      <c r="TJC39" s="191"/>
      <c r="TJD39" s="191"/>
      <c r="TSU39" s="191"/>
      <c r="TSV39" s="191"/>
      <c r="TSW39" s="191"/>
      <c r="TSX39" s="191"/>
      <c r="TSY39" s="191"/>
      <c r="TSZ39" s="191"/>
      <c r="UCQ39" s="191"/>
      <c r="UCR39" s="191"/>
      <c r="UCS39" s="191"/>
      <c r="UCT39" s="191"/>
      <c r="UCU39" s="191"/>
      <c r="UCV39" s="191"/>
      <c r="UMM39" s="191"/>
      <c r="UMN39" s="191"/>
      <c r="UMO39" s="191"/>
      <c r="UMP39" s="191"/>
      <c r="UMQ39" s="191"/>
      <c r="UMR39" s="191"/>
      <c r="UWI39" s="191"/>
      <c r="UWJ39" s="191"/>
      <c r="UWK39" s="191"/>
      <c r="UWL39" s="191"/>
      <c r="UWM39" s="191"/>
      <c r="UWN39" s="191"/>
      <c r="VGE39" s="191"/>
      <c r="VGF39" s="191"/>
      <c r="VGG39" s="191"/>
      <c r="VGH39" s="191"/>
      <c r="VGI39" s="191"/>
      <c r="VGJ39" s="191"/>
      <c r="VQA39" s="191"/>
      <c r="VQB39" s="191"/>
      <c r="VQC39" s="191"/>
      <c r="VQD39" s="191"/>
      <c r="VQE39" s="191"/>
      <c r="VQF39" s="191"/>
      <c r="VZW39" s="191"/>
      <c r="VZX39" s="191"/>
      <c r="VZY39" s="191"/>
      <c r="VZZ39" s="191"/>
      <c r="WAA39" s="191"/>
      <c r="WAB39" s="191"/>
      <c r="WJS39" s="191"/>
      <c r="WJT39" s="191"/>
      <c r="WJU39" s="191"/>
      <c r="WJV39" s="191"/>
      <c r="WJW39" s="191"/>
      <c r="WJX39" s="191"/>
      <c r="WTO39" s="191"/>
      <c r="WTP39" s="191"/>
      <c r="WTQ39" s="191"/>
      <c r="WTR39" s="191"/>
      <c r="WTS39" s="191"/>
      <c r="WTT39" s="191"/>
    </row>
    <row r="40" spans="1:984 1235:2008 2259:3032 3283:4056 4307:5080 5331:6104 6355:7128 7379:8152 8403:9176 9427:10200 10451:11224 11475:12248 12499:13272 13523:14296 14547:15320 15571:16088" s="103" customFormat="1" ht="30.75" x14ac:dyDescent="0.25">
      <c r="A40" s="51" t="s">
        <v>242</v>
      </c>
      <c r="B40" s="117" t="s">
        <v>240</v>
      </c>
      <c r="C40" s="172"/>
      <c r="D40" s="82">
        <f>SUM(D41:D42)</f>
        <v>987502</v>
      </c>
      <c r="E40" s="82">
        <f>SUM(E41:E42)</f>
        <v>1041815</v>
      </c>
      <c r="F40" s="198">
        <f>SUM(F41:F42)</f>
        <v>1093907</v>
      </c>
      <c r="G40" s="41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1"/>
      <c r="AO40" s="41"/>
      <c r="AP40" s="41"/>
      <c r="AQ40" s="41"/>
      <c r="AR40" s="41"/>
      <c r="AS40" s="41"/>
      <c r="AT40" s="41"/>
      <c r="HC40" s="191"/>
      <c r="HD40" s="191"/>
      <c r="HE40" s="191"/>
      <c r="HF40" s="191"/>
      <c r="HG40" s="191"/>
      <c r="HH40" s="191"/>
      <c r="QY40" s="191"/>
      <c r="QZ40" s="191"/>
      <c r="RA40" s="191"/>
      <c r="RB40" s="191"/>
      <c r="RC40" s="191"/>
      <c r="RD40" s="191"/>
      <c r="AAU40" s="191"/>
      <c r="AAV40" s="191"/>
      <c r="AAW40" s="191"/>
      <c r="AAX40" s="191"/>
      <c r="AAY40" s="191"/>
      <c r="AAZ40" s="191"/>
      <c r="AKQ40" s="191"/>
      <c r="AKR40" s="191"/>
      <c r="AKS40" s="191"/>
      <c r="AKT40" s="191"/>
      <c r="AKU40" s="191"/>
      <c r="AKV40" s="191"/>
      <c r="AUM40" s="191"/>
      <c r="AUN40" s="191"/>
      <c r="AUO40" s="191"/>
      <c r="AUP40" s="191"/>
      <c r="AUQ40" s="191"/>
      <c r="AUR40" s="191"/>
      <c r="BEI40" s="191"/>
      <c r="BEJ40" s="191"/>
      <c r="BEK40" s="191"/>
      <c r="BEL40" s="191"/>
      <c r="BEM40" s="191"/>
      <c r="BEN40" s="191"/>
      <c r="BOE40" s="191"/>
      <c r="BOF40" s="191"/>
      <c r="BOG40" s="191"/>
      <c r="BOH40" s="191"/>
      <c r="BOI40" s="191"/>
      <c r="BOJ40" s="191"/>
      <c r="BYA40" s="191"/>
      <c r="BYB40" s="191"/>
      <c r="BYC40" s="191"/>
      <c r="BYD40" s="191"/>
      <c r="BYE40" s="191"/>
      <c r="BYF40" s="191"/>
      <c r="CHW40" s="191"/>
      <c r="CHX40" s="191"/>
      <c r="CHY40" s="191"/>
      <c r="CHZ40" s="191"/>
      <c r="CIA40" s="191"/>
      <c r="CIB40" s="191"/>
      <c r="CRS40" s="191"/>
      <c r="CRT40" s="191"/>
      <c r="CRU40" s="191"/>
      <c r="CRV40" s="191"/>
      <c r="CRW40" s="191"/>
      <c r="CRX40" s="191"/>
      <c r="DBO40" s="191"/>
      <c r="DBP40" s="191"/>
      <c r="DBQ40" s="191"/>
      <c r="DBR40" s="191"/>
      <c r="DBS40" s="191"/>
      <c r="DBT40" s="191"/>
      <c r="DLK40" s="191"/>
      <c r="DLL40" s="191"/>
      <c r="DLM40" s="191"/>
      <c r="DLN40" s="191"/>
      <c r="DLO40" s="191"/>
      <c r="DLP40" s="191"/>
      <c r="DVG40" s="191"/>
      <c r="DVH40" s="191"/>
      <c r="DVI40" s="191"/>
      <c r="DVJ40" s="191"/>
      <c r="DVK40" s="191"/>
      <c r="DVL40" s="191"/>
      <c r="EFC40" s="191"/>
      <c r="EFD40" s="191"/>
      <c r="EFE40" s="191"/>
      <c r="EFF40" s="191"/>
      <c r="EFG40" s="191"/>
      <c r="EFH40" s="191"/>
      <c r="EOY40" s="191"/>
      <c r="EOZ40" s="191"/>
      <c r="EPA40" s="191"/>
      <c r="EPB40" s="191"/>
      <c r="EPC40" s="191"/>
      <c r="EPD40" s="191"/>
      <c r="EYU40" s="191"/>
      <c r="EYV40" s="191"/>
      <c r="EYW40" s="191"/>
      <c r="EYX40" s="191"/>
      <c r="EYY40" s="191"/>
      <c r="EYZ40" s="191"/>
      <c r="FIQ40" s="191"/>
      <c r="FIR40" s="191"/>
      <c r="FIS40" s="191"/>
      <c r="FIT40" s="191"/>
      <c r="FIU40" s="191"/>
      <c r="FIV40" s="191"/>
      <c r="FSM40" s="191"/>
      <c r="FSN40" s="191"/>
      <c r="FSO40" s="191"/>
      <c r="FSP40" s="191"/>
      <c r="FSQ40" s="191"/>
      <c r="FSR40" s="191"/>
      <c r="GCI40" s="191"/>
      <c r="GCJ40" s="191"/>
      <c r="GCK40" s="191"/>
      <c r="GCL40" s="191"/>
      <c r="GCM40" s="191"/>
      <c r="GCN40" s="191"/>
      <c r="GME40" s="191"/>
      <c r="GMF40" s="191"/>
      <c r="GMG40" s="191"/>
      <c r="GMH40" s="191"/>
      <c r="GMI40" s="191"/>
      <c r="GMJ40" s="191"/>
      <c r="GWA40" s="191"/>
      <c r="GWB40" s="191"/>
      <c r="GWC40" s="191"/>
      <c r="GWD40" s="191"/>
      <c r="GWE40" s="191"/>
      <c r="GWF40" s="191"/>
      <c r="HFW40" s="191"/>
      <c r="HFX40" s="191"/>
      <c r="HFY40" s="191"/>
      <c r="HFZ40" s="191"/>
      <c r="HGA40" s="191"/>
      <c r="HGB40" s="191"/>
      <c r="HPS40" s="191"/>
      <c r="HPT40" s="191"/>
      <c r="HPU40" s="191"/>
      <c r="HPV40" s="191"/>
      <c r="HPW40" s="191"/>
      <c r="HPX40" s="191"/>
      <c r="HZO40" s="191"/>
      <c r="HZP40" s="191"/>
      <c r="HZQ40" s="191"/>
      <c r="HZR40" s="191"/>
      <c r="HZS40" s="191"/>
      <c r="HZT40" s="191"/>
      <c r="IJK40" s="191"/>
      <c r="IJL40" s="191"/>
      <c r="IJM40" s="191"/>
      <c r="IJN40" s="191"/>
      <c r="IJO40" s="191"/>
      <c r="IJP40" s="191"/>
      <c r="ITG40" s="191"/>
      <c r="ITH40" s="191"/>
      <c r="ITI40" s="191"/>
      <c r="ITJ40" s="191"/>
      <c r="ITK40" s="191"/>
      <c r="ITL40" s="191"/>
      <c r="JDC40" s="191"/>
      <c r="JDD40" s="191"/>
      <c r="JDE40" s="191"/>
      <c r="JDF40" s="191"/>
      <c r="JDG40" s="191"/>
      <c r="JDH40" s="191"/>
      <c r="JMY40" s="191"/>
      <c r="JMZ40" s="191"/>
      <c r="JNA40" s="191"/>
      <c r="JNB40" s="191"/>
      <c r="JNC40" s="191"/>
      <c r="JND40" s="191"/>
      <c r="JWU40" s="191"/>
      <c r="JWV40" s="191"/>
      <c r="JWW40" s="191"/>
      <c r="JWX40" s="191"/>
      <c r="JWY40" s="191"/>
      <c r="JWZ40" s="191"/>
      <c r="KGQ40" s="191"/>
      <c r="KGR40" s="191"/>
      <c r="KGS40" s="191"/>
      <c r="KGT40" s="191"/>
      <c r="KGU40" s="191"/>
      <c r="KGV40" s="191"/>
      <c r="KQM40" s="191"/>
      <c r="KQN40" s="191"/>
      <c r="KQO40" s="191"/>
      <c r="KQP40" s="191"/>
      <c r="KQQ40" s="191"/>
      <c r="KQR40" s="191"/>
      <c r="LAI40" s="191"/>
      <c r="LAJ40" s="191"/>
      <c r="LAK40" s="191"/>
      <c r="LAL40" s="191"/>
      <c r="LAM40" s="191"/>
      <c r="LAN40" s="191"/>
      <c r="LKE40" s="191"/>
      <c r="LKF40" s="191"/>
      <c r="LKG40" s="191"/>
      <c r="LKH40" s="191"/>
      <c r="LKI40" s="191"/>
      <c r="LKJ40" s="191"/>
      <c r="LUA40" s="191"/>
      <c r="LUB40" s="191"/>
      <c r="LUC40" s="191"/>
      <c r="LUD40" s="191"/>
      <c r="LUE40" s="191"/>
      <c r="LUF40" s="191"/>
      <c r="MDW40" s="191"/>
      <c r="MDX40" s="191"/>
      <c r="MDY40" s="191"/>
      <c r="MDZ40" s="191"/>
      <c r="MEA40" s="191"/>
      <c r="MEB40" s="191"/>
      <c r="MNS40" s="191"/>
      <c r="MNT40" s="191"/>
      <c r="MNU40" s="191"/>
      <c r="MNV40" s="191"/>
      <c r="MNW40" s="191"/>
      <c r="MNX40" s="191"/>
      <c r="MXO40" s="191"/>
      <c r="MXP40" s="191"/>
      <c r="MXQ40" s="191"/>
      <c r="MXR40" s="191"/>
      <c r="MXS40" s="191"/>
      <c r="MXT40" s="191"/>
      <c r="NHK40" s="191"/>
      <c r="NHL40" s="191"/>
      <c r="NHM40" s="191"/>
      <c r="NHN40" s="191"/>
      <c r="NHO40" s="191"/>
      <c r="NHP40" s="191"/>
      <c r="NRG40" s="191"/>
      <c r="NRH40" s="191"/>
      <c r="NRI40" s="191"/>
      <c r="NRJ40" s="191"/>
      <c r="NRK40" s="191"/>
      <c r="NRL40" s="191"/>
      <c r="OBC40" s="191"/>
      <c r="OBD40" s="191"/>
      <c r="OBE40" s="191"/>
      <c r="OBF40" s="191"/>
      <c r="OBG40" s="191"/>
      <c r="OBH40" s="191"/>
      <c r="OKY40" s="191"/>
      <c r="OKZ40" s="191"/>
      <c r="OLA40" s="191"/>
      <c r="OLB40" s="191"/>
      <c r="OLC40" s="191"/>
      <c r="OLD40" s="191"/>
      <c r="OUU40" s="191"/>
      <c r="OUV40" s="191"/>
      <c r="OUW40" s="191"/>
      <c r="OUX40" s="191"/>
      <c r="OUY40" s="191"/>
      <c r="OUZ40" s="191"/>
      <c r="PEQ40" s="191"/>
      <c r="PER40" s="191"/>
      <c r="PES40" s="191"/>
      <c r="PET40" s="191"/>
      <c r="PEU40" s="191"/>
      <c r="PEV40" s="191"/>
      <c r="POM40" s="191"/>
      <c r="PON40" s="191"/>
      <c r="POO40" s="191"/>
      <c r="POP40" s="191"/>
      <c r="POQ40" s="191"/>
      <c r="POR40" s="191"/>
      <c r="PYI40" s="191"/>
      <c r="PYJ40" s="191"/>
      <c r="PYK40" s="191"/>
      <c r="PYL40" s="191"/>
      <c r="PYM40" s="191"/>
      <c r="PYN40" s="191"/>
      <c r="QIE40" s="191"/>
      <c r="QIF40" s="191"/>
      <c r="QIG40" s="191"/>
      <c r="QIH40" s="191"/>
      <c r="QII40" s="191"/>
      <c r="QIJ40" s="191"/>
      <c r="QSA40" s="191"/>
      <c r="QSB40" s="191"/>
      <c r="QSC40" s="191"/>
      <c r="QSD40" s="191"/>
      <c r="QSE40" s="191"/>
      <c r="QSF40" s="191"/>
      <c r="RBW40" s="191"/>
      <c r="RBX40" s="191"/>
      <c r="RBY40" s="191"/>
      <c r="RBZ40" s="191"/>
      <c r="RCA40" s="191"/>
      <c r="RCB40" s="191"/>
      <c r="RLS40" s="191"/>
      <c r="RLT40" s="191"/>
      <c r="RLU40" s="191"/>
      <c r="RLV40" s="191"/>
      <c r="RLW40" s="191"/>
      <c r="RLX40" s="191"/>
      <c r="RVO40" s="191"/>
      <c r="RVP40" s="191"/>
      <c r="RVQ40" s="191"/>
      <c r="RVR40" s="191"/>
      <c r="RVS40" s="191"/>
      <c r="RVT40" s="191"/>
      <c r="SFK40" s="191"/>
      <c r="SFL40" s="191"/>
      <c r="SFM40" s="191"/>
      <c r="SFN40" s="191"/>
      <c r="SFO40" s="191"/>
      <c r="SFP40" s="191"/>
      <c r="SPG40" s="191"/>
      <c r="SPH40" s="191"/>
      <c r="SPI40" s="191"/>
      <c r="SPJ40" s="191"/>
      <c r="SPK40" s="191"/>
      <c r="SPL40" s="191"/>
      <c r="SZC40" s="191"/>
      <c r="SZD40" s="191"/>
      <c r="SZE40" s="191"/>
      <c r="SZF40" s="191"/>
      <c r="SZG40" s="191"/>
      <c r="SZH40" s="191"/>
      <c r="TIY40" s="191"/>
      <c r="TIZ40" s="191"/>
      <c r="TJA40" s="191"/>
      <c r="TJB40" s="191"/>
      <c r="TJC40" s="191"/>
      <c r="TJD40" s="191"/>
      <c r="TSU40" s="191"/>
      <c r="TSV40" s="191"/>
      <c r="TSW40" s="191"/>
      <c r="TSX40" s="191"/>
      <c r="TSY40" s="191"/>
      <c r="TSZ40" s="191"/>
      <c r="UCQ40" s="191"/>
      <c r="UCR40" s="191"/>
      <c r="UCS40" s="191"/>
      <c r="UCT40" s="191"/>
      <c r="UCU40" s="191"/>
      <c r="UCV40" s="191"/>
      <c r="UMM40" s="191"/>
      <c r="UMN40" s="191"/>
      <c r="UMO40" s="191"/>
      <c r="UMP40" s="191"/>
      <c r="UMQ40" s="191"/>
      <c r="UMR40" s="191"/>
      <c r="UWI40" s="191"/>
      <c r="UWJ40" s="191"/>
      <c r="UWK40" s="191"/>
      <c r="UWL40" s="191"/>
      <c r="UWM40" s="191"/>
      <c r="UWN40" s="191"/>
      <c r="VGE40" s="191"/>
      <c r="VGF40" s="191"/>
      <c r="VGG40" s="191"/>
      <c r="VGH40" s="191"/>
      <c r="VGI40" s="191"/>
      <c r="VGJ40" s="191"/>
      <c r="VQA40" s="191"/>
      <c r="VQB40" s="191"/>
      <c r="VQC40" s="191"/>
      <c r="VQD40" s="191"/>
      <c r="VQE40" s="191"/>
      <c r="VQF40" s="191"/>
      <c r="VZW40" s="191"/>
      <c r="VZX40" s="191"/>
      <c r="VZY40" s="191"/>
      <c r="VZZ40" s="191"/>
      <c r="WAA40" s="191"/>
      <c r="WAB40" s="191"/>
      <c r="WJS40" s="191"/>
      <c r="WJT40" s="191"/>
      <c r="WJU40" s="191"/>
      <c r="WJV40" s="191"/>
      <c r="WJW40" s="191"/>
      <c r="WJX40" s="191"/>
      <c r="WTO40" s="191"/>
      <c r="WTP40" s="191"/>
      <c r="WTQ40" s="191"/>
      <c r="WTR40" s="191"/>
      <c r="WTS40" s="191"/>
      <c r="WTT40" s="191"/>
    </row>
    <row r="41" spans="1:984 1235:2008 2259:3032 3283:4056 4307:5080 5331:6104 6355:7128 7379:8152 8403:9176 9427:10200 10451:11224 11475:12248 12499:13272 13523:14296 14547:15320 15571:16088" s="103" customFormat="1" ht="30.75" x14ac:dyDescent="0.25">
      <c r="A41" s="47" t="s">
        <v>85</v>
      </c>
      <c r="B41" s="117" t="s">
        <v>240</v>
      </c>
      <c r="C41" s="36">
        <v>200</v>
      </c>
      <c r="D41" s="82">
        <f>'Приложение 5'!F228</f>
        <v>337502</v>
      </c>
      <c r="E41" s="82">
        <f>'Приложение 5'!G228</f>
        <v>356065</v>
      </c>
      <c r="F41" s="82">
        <f>'Приложение 5'!H228</f>
        <v>373868</v>
      </c>
      <c r="G41" s="41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1"/>
      <c r="AO41" s="41"/>
      <c r="AP41" s="41"/>
      <c r="AQ41" s="41"/>
      <c r="AR41" s="41"/>
      <c r="AS41" s="41"/>
      <c r="AT41" s="41"/>
      <c r="HC41" s="191"/>
      <c r="HD41" s="191"/>
      <c r="HE41" s="191"/>
      <c r="HF41" s="191"/>
      <c r="HG41" s="191"/>
      <c r="HH41" s="191"/>
      <c r="QY41" s="191"/>
      <c r="QZ41" s="191"/>
      <c r="RA41" s="191"/>
      <c r="RB41" s="191"/>
      <c r="RC41" s="191"/>
      <c r="RD41" s="191"/>
      <c r="AAU41" s="191"/>
      <c r="AAV41" s="191"/>
      <c r="AAW41" s="191"/>
      <c r="AAX41" s="191"/>
      <c r="AAY41" s="191"/>
      <c r="AAZ41" s="191"/>
      <c r="AKQ41" s="191"/>
      <c r="AKR41" s="191"/>
      <c r="AKS41" s="191"/>
      <c r="AKT41" s="191"/>
      <c r="AKU41" s="191"/>
      <c r="AKV41" s="191"/>
      <c r="AUM41" s="191"/>
      <c r="AUN41" s="191"/>
      <c r="AUO41" s="191"/>
      <c r="AUP41" s="191"/>
      <c r="AUQ41" s="191"/>
      <c r="AUR41" s="191"/>
      <c r="BEI41" s="191"/>
      <c r="BEJ41" s="191"/>
      <c r="BEK41" s="191"/>
      <c r="BEL41" s="191"/>
      <c r="BEM41" s="191"/>
      <c r="BEN41" s="191"/>
      <c r="BOE41" s="191"/>
      <c r="BOF41" s="191"/>
      <c r="BOG41" s="191"/>
      <c r="BOH41" s="191"/>
      <c r="BOI41" s="191"/>
      <c r="BOJ41" s="191"/>
      <c r="BYA41" s="191"/>
      <c r="BYB41" s="191"/>
      <c r="BYC41" s="191"/>
      <c r="BYD41" s="191"/>
      <c r="BYE41" s="191"/>
      <c r="BYF41" s="191"/>
      <c r="CHW41" s="191"/>
      <c r="CHX41" s="191"/>
      <c r="CHY41" s="191"/>
      <c r="CHZ41" s="191"/>
      <c r="CIA41" s="191"/>
      <c r="CIB41" s="191"/>
      <c r="CRS41" s="191"/>
      <c r="CRT41" s="191"/>
      <c r="CRU41" s="191"/>
      <c r="CRV41" s="191"/>
      <c r="CRW41" s="191"/>
      <c r="CRX41" s="191"/>
      <c r="DBO41" s="191"/>
      <c r="DBP41" s="191"/>
      <c r="DBQ41" s="191"/>
      <c r="DBR41" s="191"/>
      <c r="DBS41" s="191"/>
      <c r="DBT41" s="191"/>
      <c r="DLK41" s="191"/>
      <c r="DLL41" s="191"/>
      <c r="DLM41" s="191"/>
      <c r="DLN41" s="191"/>
      <c r="DLO41" s="191"/>
      <c r="DLP41" s="191"/>
      <c r="DVG41" s="191"/>
      <c r="DVH41" s="191"/>
      <c r="DVI41" s="191"/>
      <c r="DVJ41" s="191"/>
      <c r="DVK41" s="191"/>
      <c r="DVL41" s="191"/>
      <c r="EFC41" s="191"/>
      <c r="EFD41" s="191"/>
      <c r="EFE41" s="191"/>
      <c r="EFF41" s="191"/>
      <c r="EFG41" s="191"/>
      <c r="EFH41" s="191"/>
      <c r="EOY41" s="191"/>
      <c r="EOZ41" s="191"/>
      <c r="EPA41" s="191"/>
      <c r="EPB41" s="191"/>
      <c r="EPC41" s="191"/>
      <c r="EPD41" s="191"/>
      <c r="EYU41" s="191"/>
      <c r="EYV41" s="191"/>
      <c r="EYW41" s="191"/>
      <c r="EYX41" s="191"/>
      <c r="EYY41" s="191"/>
      <c r="EYZ41" s="191"/>
      <c r="FIQ41" s="191"/>
      <c r="FIR41" s="191"/>
      <c r="FIS41" s="191"/>
      <c r="FIT41" s="191"/>
      <c r="FIU41" s="191"/>
      <c r="FIV41" s="191"/>
      <c r="FSM41" s="191"/>
      <c r="FSN41" s="191"/>
      <c r="FSO41" s="191"/>
      <c r="FSP41" s="191"/>
      <c r="FSQ41" s="191"/>
      <c r="FSR41" s="191"/>
      <c r="GCI41" s="191"/>
      <c r="GCJ41" s="191"/>
      <c r="GCK41" s="191"/>
      <c r="GCL41" s="191"/>
      <c r="GCM41" s="191"/>
      <c r="GCN41" s="191"/>
      <c r="GME41" s="191"/>
      <c r="GMF41" s="191"/>
      <c r="GMG41" s="191"/>
      <c r="GMH41" s="191"/>
      <c r="GMI41" s="191"/>
      <c r="GMJ41" s="191"/>
      <c r="GWA41" s="191"/>
      <c r="GWB41" s="191"/>
      <c r="GWC41" s="191"/>
      <c r="GWD41" s="191"/>
      <c r="GWE41" s="191"/>
      <c r="GWF41" s="191"/>
      <c r="HFW41" s="191"/>
      <c r="HFX41" s="191"/>
      <c r="HFY41" s="191"/>
      <c r="HFZ41" s="191"/>
      <c r="HGA41" s="191"/>
      <c r="HGB41" s="191"/>
      <c r="HPS41" s="191"/>
      <c r="HPT41" s="191"/>
      <c r="HPU41" s="191"/>
      <c r="HPV41" s="191"/>
      <c r="HPW41" s="191"/>
      <c r="HPX41" s="191"/>
      <c r="HZO41" s="191"/>
      <c r="HZP41" s="191"/>
      <c r="HZQ41" s="191"/>
      <c r="HZR41" s="191"/>
      <c r="HZS41" s="191"/>
      <c r="HZT41" s="191"/>
      <c r="IJK41" s="191"/>
      <c r="IJL41" s="191"/>
      <c r="IJM41" s="191"/>
      <c r="IJN41" s="191"/>
      <c r="IJO41" s="191"/>
      <c r="IJP41" s="191"/>
      <c r="ITG41" s="191"/>
      <c r="ITH41" s="191"/>
      <c r="ITI41" s="191"/>
      <c r="ITJ41" s="191"/>
      <c r="ITK41" s="191"/>
      <c r="ITL41" s="191"/>
      <c r="JDC41" s="191"/>
      <c r="JDD41" s="191"/>
      <c r="JDE41" s="191"/>
      <c r="JDF41" s="191"/>
      <c r="JDG41" s="191"/>
      <c r="JDH41" s="191"/>
      <c r="JMY41" s="191"/>
      <c r="JMZ41" s="191"/>
      <c r="JNA41" s="191"/>
      <c r="JNB41" s="191"/>
      <c r="JNC41" s="191"/>
      <c r="JND41" s="191"/>
      <c r="JWU41" s="191"/>
      <c r="JWV41" s="191"/>
      <c r="JWW41" s="191"/>
      <c r="JWX41" s="191"/>
      <c r="JWY41" s="191"/>
      <c r="JWZ41" s="191"/>
      <c r="KGQ41" s="191"/>
      <c r="KGR41" s="191"/>
      <c r="KGS41" s="191"/>
      <c r="KGT41" s="191"/>
      <c r="KGU41" s="191"/>
      <c r="KGV41" s="191"/>
      <c r="KQM41" s="191"/>
      <c r="KQN41" s="191"/>
      <c r="KQO41" s="191"/>
      <c r="KQP41" s="191"/>
      <c r="KQQ41" s="191"/>
      <c r="KQR41" s="191"/>
      <c r="LAI41" s="191"/>
      <c r="LAJ41" s="191"/>
      <c r="LAK41" s="191"/>
      <c r="LAL41" s="191"/>
      <c r="LAM41" s="191"/>
      <c r="LAN41" s="191"/>
      <c r="LKE41" s="191"/>
      <c r="LKF41" s="191"/>
      <c r="LKG41" s="191"/>
      <c r="LKH41" s="191"/>
      <c r="LKI41" s="191"/>
      <c r="LKJ41" s="191"/>
      <c r="LUA41" s="191"/>
      <c r="LUB41" s="191"/>
      <c r="LUC41" s="191"/>
      <c r="LUD41" s="191"/>
      <c r="LUE41" s="191"/>
      <c r="LUF41" s="191"/>
      <c r="MDW41" s="191"/>
      <c r="MDX41" s="191"/>
      <c r="MDY41" s="191"/>
      <c r="MDZ41" s="191"/>
      <c r="MEA41" s="191"/>
      <c r="MEB41" s="191"/>
      <c r="MNS41" s="191"/>
      <c r="MNT41" s="191"/>
      <c r="MNU41" s="191"/>
      <c r="MNV41" s="191"/>
      <c r="MNW41" s="191"/>
      <c r="MNX41" s="191"/>
      <c r="MXO41" s="191"/>
      <c r="MXP41" s="191"/>
      <c r="MXQ41" s="191"/>
      <c r="MXR41" s="191"/>
      <c r="MXS41" s="191"/>
      <c r="MXT41" s="191"/>
      <c r="NHK41" s="191"/>
      <c r="NHL41" s="191"/>
      <c r="NHM41" s="191"/>
      <c r="NHN41" s="191"/>
      <c r="NHO41" s="191"/>
      <c r="NHP41" s="191"/>
      <c r="NRG41" s="191"/>
      <c r="NRH41" s="191"/>
      <c r="NRI41" s="191"/>
      <c r="NRJ41" s="191"/>
      <c r="NRK41" s="191"/>
      <c r="NRL41" s="191"/>
      <c r="OBC41" s="191"/>
      <c r="OBD41" s="191"/>
      <c r="OBE41" s="191"/>
      <c r="OBF41" s="191"/>
      <c r="OBG41" s="191"/>
      <c r="OBH41" s="191"/>
      <c r="OKY41" s="191"/>
      <c r="OKZ41" s="191"/>
      <c r="OLA41" s="191"/>
      <c r="OLB41" s="191"/>
      <c r="OLC41" s="191"/>
      <c r="OLD41" s="191"/>
      <c r="OUU41" s="191"/>
      <c r="OUV41" s="191"/>
      <c r="OUW41" s="191"/>
      <c r="OUX41" s="191"/>
      <c r="OUY41" s="191"/>
      <c r="OUZ41" s="191"/>
      <c r="PEQ41" s="191"/>
      <c r="PER41" s="191"/>
      <c r="PES41" s="191"/>
      <c r="PET41" s="191"/>
      <c r="PEU41" s="191"/>
      <c r="PEV41" s="191"/>
      <c r="POM41" s="191"/>
      <c r="PON41" s="191"/>
      <c r="POO41" s="191"/>
      <c r="POP41" s="191"/>
      <c r="POQ41" s="191"/>
      <c r="POR41" s="191"/>
      <c r="PYI41" s="191"/>
      <c r="PYJ41" s="191"/>
      <c r="PYK41" s="191"/>
      <c r="PYL41" s="191"/>
      <c r="PYM41" s="191"/>
      <c r="PYN41" s="191"/>
      <c r="QIE41" s="191"/>
      <c r="QIF41" s="191"/>
      <c r="QIG41" s="191"/>
      <c r="QIH41" s="191"/>
      <c r="QII41" s="191"/>
      <c r="QIJ41" s="191"/>
      <c r="QSA41" s="191"/>
      <c r="QSB41" s="191"/>
      <c r="QSC41" s="191"/>
      <c r="QSD41" s="191"/>
      <c r="QSE41" s="191"/>
      <c r="QSF41" s="191"/>
      <c r="RBW41" s="191"/>
      <c r="RBX41" s="191"/>
      <c r="RBY41" s="191"/>
      <c r="RBZ41" s="191"/>
      <c r="RCA41" s="191"/>
      <c r="RCB41" s="191"/>
      <c r="RLS41" s="191"/>
      <c r="RLT41" s="191"/>
      <c r="RLU41" s="191"/>
      <c r="RLV41" s="191"/>
      <c r="RLW41" s="191"/>
      <c r="RLX41" s="191"/>
      <c r="RVO41" s="191"/>
      <c r="RVP41" s="191"/>
      <c r="RVQ41" s="191"/>
      <c r="RVR41" s="191"/>
      <c r="RVS41" s="191"/>
      <c r="RVT41" s="191"/>
      <c r="SFK41" s="191"/>
      <c r="SFL41" s="191"/>
      <c r="SFM41" s="191"/>
      <c r="SFN41" s="191"/>
      <c r="SFO41" s="191"/>
      <c r="SFP41" s="191"/>
      <c r="SPG41" s="191"/>
      <c r="SPH41" s="191"/>
      <c r="SPI41" s="191"/>
      <c r="SPJ41" s="191"/>
      <c r="SPK41" s="191"/>
      <c r="SPL41" s="191"/>
      <c r="SZC41" s="191"/>
      <c r="SZD41" s="191"/>
      <c r="SZE41" s="191"/>
      <c r="SZF41" s="191"/>
      <c r="SZG41" s="191"/>
      <c r="SZH41" s="191"/>
      <c r="TIY41" s="191"/>
      <c r="TIZ41" s="191"/>
      <c r="TJA41" s="191"/>
      <c r="TJB41" s="191"/>
      <c r="TJC41" s="191"/>
      <c r="TJD41" s="191"/>
      <c r="TSU41" s="191"/>
      <c r="TSV41" s="191"/>
      <c r="TSW41" s="191"/>
      <c r="TSX41" s="191"/>
      <c r="TSY41" s="191"/>
      <c r="TSZ41" s="191"/>
      <c r="UCQ41" s="191"/>
      <c r="UCR41" s="191"/>
      <c r="UCS41" s="191"/>
      <c r="UCT41" s="191"/>
      <c r="UCU41" s="191"/>
      <c r="UCV41" s="191"/>
      <c r="UMM41" s="191"/>
      <c r="UMN41" s="191"/>
      <c r="UMO41" s="191"/>
      <c r="UMP41" s="191"/>
      <c r="UMQ41" s="191"/>
      <c r="UMR41" s="191"/>
      <c r="UWI41" s="191"/>
      <c r="UWJ41" s="191"/>
      <c r="UWK41" s="191"/>
      <c r="UWL41" s="191"/>
      <c r="UWM41" s="191"/>
      <c r="UWN41" s="191"/>
      <c r="VGE41" s="191"/>
      <c r="VGF41" s="191"/>
      <c r="VGG41" s="191"/>
      <c r="VGH41" s="191"/>
      <c r="VGI41" s="191"/>
      <c r="VGJ41" s="191"/>
      <c r="VQA41" s="191"/>
      <c r="VQB41" s="191"/>
      <c r="VQC41" s="191"/>
      <c r="VQD41" s="191"/>
      <c r="VQE41" s="191"/>
      <c r="VQF41" s="191"/>
      <c r="VZW41" s="191"/>
      <c r="VZX41" s="191"/>
      <c r="VZY41" s="191"/>
      <c r="VZZ41" s="191"/>
      <c r="WAA41" s="191"/>
      <c r="WAB41" s="191"/>
      <c r="WJS41" s="191"/>
      <c r="WJT41" s="191"/>
      <c r="WJU41" s="191"/>
      <c r="WJV41" s="191"/>
      <c r="WJW41" s="191"/>
      <c r="WJX41" s="191"/>
      <c r="WTO41" s="191"/>
      <c r="WTP41" s="191"/>
      <c r="WTQ41" s="191"/>
      <c r="WTR41" s="191"/>
      <c r="WTS41" s="191"/>
      <c r="WTT41" s="191"/>
    </row>
    <row r="42" spans="1:984 1235:2008 2259:3032 3283:4056 4307:5080 5331:6104 6355:7128 7379:8152 8403:9176 9427:10200 10451:11224 11475:12248 12499:13272 13523:14296 14547:15320 15571:16088" s="103" customFormat="1" ht="15.75" x14ac:dyDescent="0.25">
      <c r="A42" s="51" t="s">
        <v>94</v>
      </c>
      <c r="B42" s="117" t="s">
        <v>240</v>
      </c>
      <c r="C42" s="36">
        <v>300</v>
      </c>
      <c r="D42" s="82">
        <f>'Приложение 5'!F229</f>
        <v>650000</v>
      </c>
      <c r="E42" s="82">
        <f>'Приложение 5'!G229</f>
        <v>685750</v>
      </c>
      <c r="F42" s="82">
        <f>'Приложение 5'!H229</f>
        <v>720039</v>
      </c>
      <c r="G42" s="41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1"/>
      <c r="AO42" s="41"/>
      <c r="AP42" s="41"/>
      <c r="AQ42" s="41"/>
      <c r="AR42" s="41"/>
      <c r="AS42" s="41"/>
      <c r="AT42" s="41"/>
      <c r="HC42" s="191"/>
      <c r="HD42" s="191"/>
      <c r="HE42" s="191"/>
      <c r="HF42" s="191"/>
      <c r="HG42" s="191"/>
      <c r="HH42" s="191"/>
      <c r="QY42" s="191"/>
      <c r="QZ42" s="191"/>
      <c r="RA42" s="191"/>
      <c r="RB42" s="191"/>
      <c r="RC42" s="191"/>
      <c r="RD42" s="191"/>
      <c r="AAU42" s="191"/>
      <c r="AAV42" s="191"/>
      <c r="AAW42" s="191"/>
      <c r="AAX42" s="191"/>
      <c r="AAY42" s="191"/>
      <c r="AAZ42" s="191"/>
      <c r="AKQ42" s="191"/>
      <c r="AKR42" s="191"/>
      <c r="AKS42" s="191"/>
      <c r="AKT42" s="191"/>
      <c r="AKU42" s="191"/>
      <c r="AKV42" s="191"/>
      <c r="AUM42" s="191"/>
      <c r="AUN42" s="191"/>
      <c r="AUO42" s="191"/>
      <c r="AUP42" s="191"/>
      <c r="AUQ42" s="191"/>
      <c r="AUR42" s="191"/>
      <c r="BEI42" s="191"/>
      <c r="BEJ42" s="191"/>
      <c r="BEK42" s="191"/>
      <c r="BEL42" s="191"/>
      <c r="BEM42" s="191"/>
      <c r="BEN42" s="191"/>
      <c r="BOE42" s="191"/>
      <c r="BOF42" s="191"/>
      <c r="BOG42" s="191"/>
      <c r="BOH42" s="191"/>
      <c r="BOI42" s="191"/>
      <c r="BOJ42" s="191"/>
      <c r="BYA42" s="191"/>
      <c r="BYB42" s="191"/>
      <c r="BYC42" s="191"/>
      <c r="BYD42" s="191"/>
      <c r="BYE42" s="191"/>
      <c r="BYF42" s="191"/>
      <c r="CHW42" s="191"/>
      <c r="CHX42" s="191"/>
      <c r="CHY42" s="191"/>
      <c r="CHZ42" s="191"/>
      <c r="CIA42" s="191"/>
      <c r="CIB42" s="191"/>
      <c r="CRS42" s="191"/>
      <c r="CRT42" s="191"/>
      <c r="CRU42" s="191"/>
      <c r="CRV42" s="191"/>
      <c r="CRW42" s="191"/>
      <c r="CRX42" s="191"/>
      <c r="DBO42" s="191"/>
      <c r="DBP42" s="191"/>
      <c r="DBQ42" s="191"/>
      <c r="DBR42" s="191"/>
      <c r="DBS42" s="191"/>
      <c r="DBT42" s="191"/>
      <c r="DLK42" s="191"/>
      <c r="DLL42" s="191"/>
      <c r="DLM42" s="191"/>
      <c r="DLN42" s="191"/>
      <c r="DLO42" s="191"/>
      <c r="DLP42" s="191"/>
      <c r="DVG42" s="191"/>
      <c r="DVH42" s="191"/>
      <c r="DVI42" s="191"/>
      <c r="DVJ42" s="191"/>
      <c r="DVK42" s="191"/>
      <c r="DVL42" s="191"/>
      <c r="EFC42" s="191"/>
      <c r="EFD42" s="191"/>
      <c r="EFE42" s="191"/>
      <c r="EFF42" s="191"/>
      <c r="EFG42" s="191"/>
      <c r="EFH42" s="191"/>
      <c r="EOY42" s="191"/>
      <c r="EOZ42" s="191"/>
      <c r="EPA42" s="191"/>
      <c r="EPB42" s="191"/>
      <c r="EPC42" s="191"/>
      <c r="EPD42" s="191"/>
      <c r="EYU42" s="191"/>
      <c r="EYV42" s="191"/>
      <c r="EYW42" s="191"/>
      <c r="EYX42" s="191"/>
      <c r="EYY42" s="191"/>
      <c r="EYZ42" s="191"/>
      <c r="FIQ42" s="191"/>
      <c r="FIR42" s="191"/>
      <c r="FIS42" s="191"/>
      <c r="FIT42" s="191"/>
      <c r="FIU42" s="191"/>
      <c r="FIV42" s="191"/>
      <c r="FSM42" s="191"/>
      <c r="FSN42" s="191"/>
      <c r="FSO42" s="191"/>
      <c r="FSP42" s="191"/>
      <c r="FSQ42" s="191"/>
      <c r="FSR42" s="191"/>
      <c r="GCI42" s="191"/>
      <c r="GCJ42" s="191"/>
      <c r="GCK42" s="191"/>
      <c r="GCL42" s="191"/>
      <c r="GCM42" s="191"/>
      <c r="GCN42" s="191"/>
      <c r="GME42" s="191"/>
      <c r="GMF42" s="191"/>
      <c r="GMG42" s="191"/>
      <c r="GMH42" s="191"/>
      <c r="GMI42" s="191"/>
      <c r="GMJ42" s="191"/>
      <c r="GWA42" s="191"/>
      <c r="GWB42" s="191"/>
      <c r="GWC42" s="191"/>
      <c r="GWD42" s="191"/>
      <c r="GWE42" s="191"/>
      <c r="GWF42" s="191"/>
      <c r="HFW42" s="191"/>
      <c r="HFX42" s="191"/>
      <c r="HFY42" s="191"/>
      <c r="HFZ42" s="191"/>
      <c r="HGA42" s="191"/>
      <c r="HGB42" s="191"/>
      <c r="HPS42" s="191"/>
      <c r="HPT42" s="191"/>
      <c r="HPU42" s="191"/>
      <c r="HPV42" s="191"/>
      <c r="HPW42" s="191"/>
      <c r="HPX42" s="191"/>
      <c r="HZO42" s="191"/>
      <c r="HZP42" s="191"/>
      <c r="HZQ42" s="191"/>
      <c r="HZR42" s="191"/>
      <c r="HZS42" s="191"/>
      <c r="HZT42" s="191"/>
      <c r="IJK42" s="191"/>
      <c r="IJL42" s="191"/>
      <c r="IJM42" s="191"/>
      <c r="IJN42" s="191"/>
      <c r="IJO42" s="191"/>
      <c r="IJP42" s="191"/>
      <c r="ITG42" s="191"/>
      <c r="ITH42" s="191"/>
      <c r="ITI42" s="191"/>
      <c r="ITJ42" s="191"/>
      <c r="ITK42" s="191"/>
      <c r="ITL42" s="191"/>
      <c r="JDC42" s="191"/>
      <c r="JDD42" s="191"/>
      <c r="JDE42" s="191"/>
      <c r="JDF42" s="191"/>
      <c r="JDG42" s="191"/>
      <c r="JDH42" s="191"/>
      <c r="JMY42" s="191"/>
      <c r="JMZ42" s="191"/>
      <c r="JNA42" s="191"/>
      <c r="JNB42" s="191"/>
      <c r="JNC42" s="191"/>
      <c r="JND42" s="191"/>
      <c r="JWU42" s="191"/>
      <c r="JWV42" s="191"/>
      <c r="JWW42" s="191"/>
      <c r="JWX42" s="191"/>
      <c r="JWY42" s="191"/>
      <c r="JWZ42" s="191"/>
      <c r="KGQ42" s="191"/>
      <c r="KGR42" s="191"/>
      <c r="KGS42" s="191"/>
      <c r="KGT42" s="191"/>
      <c r="KGU42" s="191"/>
      <c r="KGV42" s="191"/>
      <c r="KQM42" s="191"/>
      <c r="KQN42" s="191"/>
      <c r="KQO42" s="191"/>
      <c r="KQP42" s="191"/>
      <c r="KQQ42" s="191"/>
      <c r="KQR42" s="191"/>
      <c r="LAI42" s="191"/>
      <c r="LAJ42" s="191"/>
      <c r="LAK42" s="191"/>
      <c r="LAL42" s="191"/>
      <c r="LAM42" s="191"/>
      <c r="LAN42" s="191"/>
      <c r="LKE42" s="191"/>
      <c r="LKF42" s="191"/>
      <c r="LKG42" s="191"/>
      <c r="LKH42" s="191"/>
      <c r="LKI42" s="191"/>
      <c r="LKJ42" s="191"/>
      <c r="LUA42" s="191"/>
      <c r="LUB42" s="191"/>
      <c r="LUC42" s="191"/>
      <c r="LUD42" s="191"/>
      <c r="LUE42" s="191"/>
      <c r="LUF42" s="191"/>
      <c r="MDW42" s="191"/>
      <c r="MDX42" s="191"/>
      <c r="MDY42" s="191"/>
      <c r="MDZ42" s="191"/>
      <c r="MEA42" s="191"/>
      <c r="MEB42" s="191"/>
      <c r="MNS42" s="191"/>
      <c r="MNT42" s="191"/>
      <c r="MNU42" s="191"/>
      <c r="MNV42" s="191"/>
      <c r="MNW42" s="191"/>
      <c r="MNX42" s="191"/>
      <c r="MXO42" s="191"/>
      <c r="MXP42" s="191"/>
      <c r="MXQ42" s="191"/>
      <c r="MXR42" s="191"/>
      <c r="MXS42" s="191"/>
      <c r="MXT42" s="191"/>
      <c r="NHK42" s="191"/>
      <c r="NHL42" s="191"/>
      <c r="NHM42" s="191"/>
      <c r="NHN42" s="191"/>
      <c r="NHO42" s="191"/>
      <c r="NHP42" s="191"/>
      <c r="NRG42" s="191"/>
      <c r="NRH42" s="191"/>
      <c r="NRI42" s="191"/>
      <c r="NRJ42" s="191"/>
      <c r="NRK42" s="191"/>
      <c r="NRL42" s="191"/>
      <c r="OBC42" s="191"/>
      <c r="OBD42" s="191"/>
      <c r="OBE42" s="191"/>
      <c r="OBF42" s="191"/>
      <c r="OBG42" s="191"/>
      <c r="OBH42" s="191"/>
      <c r="OKY42" s="191"/>
      <c r="OKZ42" s="191"/>
      <c r="OLA42" s="191"/>
      <c r="OLB42" s="191"/>
      <c r="OLC42" s="191"/>
      <c r="OLD42" s="191"/>
      <c r="OUU42" s="191"/>
      <c r="OUV42" s="191"/>
      <c r="OUW42" s="191"/>
      <c r="OUX42" s="191"/>
      <c r="OUY42" s="191"/>
      <c r="OUZ42" s="191"/>
      <c r="PEQ42" s="191"/>
      <c r="PER42" s="191"/>
      <c r="PES42" s="191"/>
      <c r="PET42" s="191"/>
      <c r="PEU42" s="191"/>
      <c r="PEV42" s="191"/>
      <c r="POM42" s="191"/>
      <c r="PON42" s="191"/>
      <c r="POO42" s="191"/>
      <c r="POP42" s="191"/>
      <c r="POQ42" s="191"/>
      <c r="POR42" s="191"/>
      <c r="PYI42" s="191"/>
      <c r="PYJ42" s="191"/>
      <c r="PYK42" s="191"/>
      <c r="PYL42" s="191"/>
      <c r="PYM42" s="191"/>
      <c r="PYN42" s="191"/>
      <c r="QIE42" s="191"/>
      <c r="QIF42" s="191"/>
      <c r="QIG42" s="191"/>
      <c r="QIH42" s="191"/>
      <c r="QII42" s="191"/>
      <c r="QIJ42" s="191"/>
      <c r="QSA42" s="191"/>
      <c r="QSB42" s="191"/>
      <c r="QSC42" s="191"/>
      <c r="QSD42" s="191"/>
      <c r="QSE42" s="191"/>
      <c r="QSF42" s="191"/>
      <c r="RBW42" s="191"/>
      <c r="RBX42" s="191"/>
      <c r="RBY42" s="191"/>
      <c r="RBZ42" s="191"/>
      <c r="RCA42" s="191"/>
      <c r="RCB42" s="191"/>
      <c r="RLS42" s="191"/>
      <c r="RLT42" s="191"/>
      <c r="RLU42" s="191"/>
      <c r="RLV42" s="191"/>
      <c r="RLW42" s="191"/>
      <c r="RLX42" s="191"/>
      <c r="RVO42" s="191"/>
      <c r="RVP42" s="191"/>
      <c r="RVQ42" s="191"/>
      <c r="RVR42" s="191"/>
      <c r="RVS42" s="191"/>
      <c r="RVT42" s="191"/>
      <c r="SFK42" s="191"/>
      <c r="SFL42" s="191"/>
      <c r="SFM42" s="191"/>
      <c r="SFN42" s="191"/>
      <c r="SFO42" s="191"/>
      <c r="SFP42" s="191"/>
      <c r="SPG42" s="191"/>
      <c r="SPH42" s="191"/>
      <c r="SPI42" s="191"/>
      <c r="SPJ42" s="191"/>
      <c r="SPK42" s="191"/>
      <c r="SPL42" s="191"/>
      <c r="SZC42" s="191"/>
      <c r="SZD42" s="191"/>
      <c r="SZE42" s="191"/>
      <c r="SZF42" s="191"/>
      <c r="SZG42" s="191"/>
      <c r="SZH42" s="191"/>
      <c r="TIY42" s="191"/>
      <c r="TIZ42" s="191"/>
      <c r="TJA42" s="191"/>
      <c r="TJB42" s="191"/>
      <c r="TJC42" s="191"/>
      <c r="TJD42" s="191"/>
      <c r="TSU42" s="191"/>
      <c r="TSV42" s="191"/>
      <c r="TSW42" s="191"/>
      <c r="TSX42" s="191"/>
      <c r="TSY42" s="191"/>
      <c r="TSZ42" s="191"/>
      <c r="UCQ42" s="191"/>
      <c r="UCR42" s="191"/>
      <c r="UCS42" s="191"/>
      <c r="UCT42" s="191"/>
      <c r="UCU42" s="191"/>
      <c r="UCV42" s="191"/>
      <c r="UMM42" s="191"/>
      <c r="UMN42" s="191"/>
      <c r="UMO42" s="191"/>
      <c r="UMP42" s="191"/>
      <c r="UMQ42" s="191"/>
      <c r="UMR42" s="191"/>
      <c r="UWI42" s="191"/>
      <c r="UWJ42" s="191"/>
      <c r="UWK42" s="191"/>
      <c r="UWL42" s="191"/>
      <c r="UWM42" s="191"/>
      <c r="UWN42" s="191"/>
      <c r="VGE42" s="191"/>
      <c r="VGF42" s="191"/>
      <c r="VGG42" s="191"/>
      <c r="VGH42" s="191"/>
      <c r="VGI42" s="191"/>
      <c r="VGJ42" s="191"/>
      <c r="VQA42" s="191"/>
      <c r="VQB42" s="191"/>
      <c r="VQC42" s="191"/>
      <c r="VQD42" s="191"/>
      <c r="VQE42" s="191"/>
      <c r="VQF42" s="191"/>
      <c r="VZW42" s="191"/>
      <c r="VZX42" s="191"/>
      <c r="VZY42" s="191"/>
      <c r="VZZ42" s="191"/>
      <c r="WAA42" s="191"/>
      <c r="WAB42" s="191"/>
      <c r="WJS42" s="191"/>
      <c r="WJT42" s="191"/>
      <c r="WJU42" s="191"/>
      <c r="WJV42" s="191"/>
      <c r="WJW42" s="191"/>
      <c r="WJX42" s="191"/>
      <c r="WTO42" s="191"/>
      <c r="WTP42" s="191"/>
      <c r="WTQ42" s="191"/>
      <c r="WTR42" s="191"/>
      <c r="WTS42" s="191"/>
      <c r="WTT42" s="191"/>
    </row>
    <row r="43" spans="1:984 1235:2008 2259:3032 3283:4056 4307:5080 5331:6104 6355:7128 7379:8152 8403:9176 9427:10200 10451:11224 11475:12248 12499:13272 13523:14296 14547:15320 15571:16088" s="103" customFormat="1" ht="30.75" x14ac:dyDescent="0.25">
      <c r="A43" s="51" t="s">
        <v>243</v>
      </c>
      <c r="B43" s="206" t="s">
        <v>240</v>
      </c>
      <c r="C43" s="172"/>
      <c r="D43" s="82">
        <f>D44</f>
        <v>1313450</v>
      </c>
      <c r="E43" s="82">
        <f>E44</f>
        <v>1385690</v>
      </c>
      <c r="F43" s="198">
        <f>F44</f>
        <v>1454974</v>
      </c>
      <c r="G43" s="41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1"/>
      <c r="AO43" s="41"/>
      <c r="AP43" s="41"/>
      <c r="AQ43" s="41"/>
      <c r="AR43" s="41"/>
      <c r="AS43" s="41"/>
      <c r="AT43" s="41"/>
      <c r="HC43" s="191"/>
      <c r="HD43" s="191"/>
      <c r="HE43" s="191"/>
      <c r="HF43" s="191"/>
      <c r="HG43" s="191"/>
      <c r="HH43" s="191"/>
      <c r="QY43" s="191"/>
      <c r="QZ43" s="191"/>
      <c r="RA43" s="191"/>
      <c r="RB43" s="191"/>
      <c r="RC43" s="191"/>
      <c r="RD43" s="191"/>
      <c r="AAU43" s="191"/>
      <c r="AAV43" s="191"/>
      <c r="AAW43" s="191"/>
      <c r="AAX43" s="191"/>
      <c r="AAY43" s="191"/>
      <c r="AAZ43" s="191"/>
      <c r="AKQ43" s="191"/>
      <c r="AKR43" s="191"/>
      <c r="AKS43" s="191"/>
      <c r="AKT43" s="191"/>
      <c r="AKU43" s="191"/>
      <c r="AKV43" s="191"/>
      <c r="AUM43" s="191"/>
      <c r="AUN43" s="191"/>
      <c r="AUO43" s="191"/>
      <c r="AUP43" s="191"/>
      <c r="AUQ43" s="191"/>
      <c r="AUR43" s="191"/>
      <c r="BEI43" s="191"/>
      <c r="BEJ43" s="191"/>
      <c r="BEK43" s="191"/>
      <c r="BEL43" s="191"/>
      <c r="BEM43" s="191"/>
      <c r="BEN43" s="191"/>
      <c r="BOE43" s="191"/>
      <c r="BOF43" s="191"/>
      <c r="BOG43" s="191"/>
      <c r="BOH43" s="191"/>
      <c r="BOI43" s="191"/>
      <c r="BOJ43" s="191"/>
      <c r="BYA43" s="191"/>
      <c r="BYB43" s="191"/>
      <c r="BYC43" s="191"/>
      <c r="BYD43" s="191"/>
      <c r="BYE43" s="191"/>
      <c r="BYF43" s="191"/>
      <c r="CHW43" s="191"/>
      <c r="CHX43" s="191"/>
      <c r="CHY43" s="191"/>
      <c r="CHZ43" s="191"/>
      <c r="CIA43" s="191"/>
      <c r="CIB43" s="191"/>
      <c r="CRS43" s="191"/>
      <c r="CRT43" s="191"/>
      <c r="CRU43" s="191"/>
      <c r="CRV43" s="191"/>
      <c r="CRW43" s="191"/>
      <c r="CRX43" s="191"/>
      <c r="DBO43" s="191"/>
      <c r="DBP43" s="191"/>
      <c r="DBQ43" s="191"/>
      <c r="DBR43" s="191"/>
      <c r="DBS43" s="191"/>
      <c r="DBT43" s="191"/>
      <c r="DLK43" s="191"/>
      <c r="DLL43" s="191"/>
      <c r="DLM43" s="191"/>
      <c r="DLN43" s="191"/>
      <c r="DLO43" s="191"/>
      <c r="DLP43" s="191"/>
      <c r="DVG43" s="191"/>
      <c r="DVH43" s="191"/>
      <c r="DVI43" s="191"/>
      <c r="DVJ43" s="191"/>
      <c r="DVK43" s="191"/>
      <c r="DVL43" s="191"/>
      <c r="EFC43" s="191"/>
      <c r="EFD43" s="191"/>
      <c r="EFE43" s="191"/>
      <c r="EFF43" s="191"/>
      <c r="EFG43" s="191"/>
      <c r="EFH43" s="191"/>
      <c r="EOY43" s="191"/>
      <c r="EOZ43" s="191"/>
      <c r="EPA43" s="191"/>
      <c r="EPB43" s="191"/>
      <c r="EPC43" s="191"/>
      <c r="EPD43" s="191"/>
      <c r="EYU43" s="191"/>
      <c r="EYV43" s="191"/>
      <c r="EYW43" s="191"/>
      <c r="EYX43" s="191"/>
      <c r="EYY43" s="191"/>
      <c r="EYZ43" s="191"/>
      <c r="FIQ43" s="191"/>
      <c r="FIR43" s="191"/>
      <c r="FIS43" s="191"/>
      <c r="FIT43" s="191"/>
      <c r="FIU43" s="191"/>
      <c r="FIV43" s="191"/>
      <c r="FSM43" s="191"/>
      <c r="FSN43" s="191"/>
      <c r="FSO43" s="191"/>
      <c r="FSP43" s="191"/>
      <c r="FSQ43" s="191"/>
      <c r="FSR43" s="191"/>
      <c r="GCI43" s="191"/>
      <c r="GCJ43" s="191"/>
      <c r="GCK43" s="191"/>
      <c r="GCL43" s="191"/>
      <c r="GCM43" s="191"/>
      <c r="GCN43" s="191"/>
      <c r="GME43" s="191"/>
      <c r="GMF43" s="191"/>
      <c r="GMG43" s="191"/>
      <c r="GMH43" s="191"/>
      <c r="GMI43" s="191"/>
      <c r="GMJ43" s="191"/>
      <c r="GWA43" s="191"/>
      <c r="GWB43" s="191"/>
      <c r="GWC43" s="191"/>
      <c r="GWD43" s="191"/>
      <c r="GWE43" s="191"/>
      <c r="GWF43" s="191"/>
      <c r="HFW43" s="191"/>
      <c r="HFX43" s="191"/>
      <c r="HFY43" s="191"/>
      <c r="HFZ43" s="191"/>
      <c r="HGA43" s="191"/>
      <c r="HGB43" s="191"/>
      <c r="HPS43" s="191"/>
      <c r="HPT43" s="191"/>
      <c r="HPU43" s="191"/>
      <c r="HPV43" s="191"/>
      <c r="HPW43" s="191"/>
      <c r="HPX43" s="191"/>
      <c r="HZO43" s="191"/>
      <c r="HZP43" s="191"/>
      <c r="HZQ43" s="191"/>
      <c r="HZR43" s="191"/>
      <c r="HZS43" s="191"/>
      <c r="HZT43" s="191"/>
      <c r="IJK43" s="191"/>
      <c r="IJL43" s="191"/>
      <c r="IJM43" s="191"/>
      <c r="IJN43" s="191"/>
      <c r="IJO43" s="191"/>
      <c r="IJP43" s="191"/>
      <c r="ITG43" s="191"/>
      <c r="ITH43" s="191"/>
      <c r="ITI43" s="191"/>
      <c r="ITJ43" s="191"/>
      <c r="ITK43" s="191"/>
      <c r="ITL43" s="191"/>
      <c r="JDC43" s="191"/>
      <c r="JDD43" s="191"/>
      <c r="JDE43" s="191"/>
      <c r="JDF43" s="191"/>
      <c r="JDG43" s="191"/>
      <c r="JDH43" s="191"/>
      <c r="JMY43" s="191"/>
      <c r="JMZ43" s="191"/>
      <c r="JNA43" s="191"/>
      <c r="JNB43" s="191"/>
      <c r="JNC43" s="191"/>
      <c r="JND43" s="191"/>
      <c r="JWU43" s="191"/>
      <c r="JWV43" s="191"/>
      <c r="JWW43" s="191"/>
      <c r="JWX43" s="191"/>
      <c r="JWY43" s="191"/>
      <c r="JWZ43" s="191"/>
      <c r="KGQ43" s="191"/>
      <c r="KGR43" s="191"/>
      <c r="KGS43" s="191"/>
      <c r="KGT43" s="191"/>
      <c r="KGU43" s="191"/>
      <c r="KGV43" s="191"/>
      <c r="KQM43" s="191"/>
      <c r="KQN43" s="191"/>
      <c r="KQO43" s="191"/>
      <c r="KQP43" s="191"/>
      <c r="KQQ43" s="191"/>
      <c r="KQR43" s="191"/>
      <c r="LAI43" s="191"/>
      <c r="LAJ43" s="191"/>
      <c r="LAK43" s="191"/>
      <c r="LAL43" s="191"/>
      <c r="LAM43" s="191"/>
      <c r="LAN43" s="191"/>
      <c r="LKE43" s="191"/>
      <c r="LKF43" s="191"/>
      <c r="LKG43" s="191"/>
      <c r="LKH43" s="191"/>
      <c r="LKI43" s="191"/>
      <c r="LKJ43" s="191"/>
      <c r="LUA43" s="191"/>
      <c r="LUB43" s="191"/>
      <c r="LUC43" s="191"/>
      <c r="LUD43" s="191"/>
      <c r="LUE43" s="191"/>
      <c r="LUF43" s="191"/>
      <c r="MDW43" s="191"/>
      <c r="MDX43" s="191"/>
      <c r="MDY43" s="191"/>
      <c r="MDZ43" s="191"/>
      <c r="MEA43" s="191"/>
      <c r="MEB43" s="191"/>
      <c r="MNS43" s="191"/>
      <c r="MNT43" s="191"/>
      <c r="MNU43" s="191"/>
      <c r="MNV43" s="191"/>
      <c r="MNW43" s="191"/>
      <c r="MNX43" s="191"/>
      <c r="MXO43" s="191"/>
      <c r="MXP43" s="191"/>
      <c r="MXQ43" s="191"/>
      <c r="MXR43" s="191"/>
      <c r="MXS43" s="191"/>
      <c r="MXT43" s="191"/>
      <c r="NHK43" s="191"/>
      <c r="NHL43" s="191"/>
      <c r="NHM43" s="191"/>
      <c r="NHN43" s="191"/>
      <c r="NHO43" s="191"/>
      <c r="NHP43" s="191"/>
      <c r="NRG43" s="191"/>
      <c r="NRH43" s="191"/>
      <c r="NRI43" s="191"/>
      <c r="NRJ43" s="191"/>
      <c r="NRK43" s="191"/>
      <c r="NRL43" s="191"/>
      <c r="OBC43" s="191"/>
      <c r="OBD43" s="191"/>
      <c r="OBE43" s="191"/>
      <c r="OBF43" s="191"/>
      <c r="OBG43" s="191"/>
      <c r="OBH43" s="191"/>
      <c r="OKY43" s="191"/>
      <c r="OKZ43" s="191"/>
      <c r="OLA43" s="191"/>
      <c r="OLB43" s="191"/>
      <c r="OLC43" s="191"/>
      <c r="OLD43" s="191"/>
      <c r="OUU43" s="191"/>
      <c r="OUV43" s="191"/>
      <c r="OUW43" s="191"/>
      <c r="OUX43" s="191"/>
      <c r="OUY43" s="191"/>
      <c r="OUZ43" s="191"/>
      <c r="PEQ43" s="191"/>
      <c r="PER43" s="191"/>
      <c r="PES43" s="191"/>
      <c r="PET43" s="191"/>
      <c r="PEU43" s="191"/>
      <c r="PEV43" s="191"/>
      <c r="POM43" s="191"/>
      <c r="PON43" s="191"/>
      <c r="POO43" s="191"/>
      <c r="POP43" s="191"/>
      <c r="POQ43" s="191"/>
      <c r="POR43" s="191"/>
      <c r="PYI43" s="191"/>
      <c r="PYJ43" s="191"/>
      <c r="PYK43" s="191"/>
      <c r="PYL43" s="191"/>
      <c r="PYM43" s="191"/>
      <c r="PYN43" s="191"/>
      <c r="QIE43" s="191"/>
      <c r="QIF43" s="191"/>
      <c r="QIG43" s="191"/>
      <c r="QIH43" s="191"/>
      <c r="QII43" s="191"/>
      <c r="QIJ43" s="191"/>
      <c r="QSA43" s="191"/>
      <c r="QSB43" s="191"/>
      <c r="QSC43" s="191"/>
      <c r="QSD43" s="191"/>
      <c r="QSE43" s="191"/>
      <c r="QSF43" s="191"/>
      <c r="RBW43" s="191"/>
      <c r="RBX43" s="191"/>
      <c r="RBY43" s="191"/>
      <c r="RBZ43" s="191"/>
      <c r="RCA43" s="191"/>
      <c r="RCB43" s="191"/>
      <c r="RLS43" s="191"/>
      <c r="RLT43" s="191"/>
      <c r="RLU43" s="191"/>
      <c r="RLV43" s="191"/>
      <c r="RLW43" s="191"/>
      <c r="RLX43" s="191"/>
      <c r="RVO43" s="191"/>
      <c r="RVP43" s="191"/>
      <c r="RVQ43" s="191"/>
      <c r="RVR43" s="191"/>
      <c r="RVS43" s="191"/>
      <c r="RVT43" s="191"/>
      <c r="SFK43" s="191"/>
      <c r="SFL43" s="191"/>
      <c r="SFM43" s="191"/>
      <c r="SFN43" s="191"/>
      <c r="SFO43" s="191"/>
      <c r="SFP43" s="191"/>
      <c r="SPG43" s="191"/>
      <c r="SPH43" s="191"/>
      <c r="SPI43" s="191"/>
      <c r="SPJ43" s="191"/>
      <c r="SPK43" s="191"/>
      <c r="SPL43" s="191"/>
      <c r="SZC43" s="191"/>
      <c r="SZD43" s="191"/>
      <c r="SZE43" s="191"/>
      <c r="SZF43" s="191"/>
      <c r="SZG43" s="191"/>
      <c r="SZH43" s="191"/>
      <c r="TIY43" s="191"/>
      <c r="TIZ43" s="191"/>
      <c r="TJA43" s="191"/>
      <c r="TJB43" s="191"/>
      <c r="TJC43" s="191"/>
      <c r="TJD43" s="191"/>
      <c r="TSU43" s="191"/>
      <c r="TSV43" s="191"/>
      <c r="TSW43" s="191"/>
      <c r="TSX43" s="191"/>
      <c r="TSY43" s="191"/>
      <c r="TSZ43" s="191"/>
      <c r="UCQ43" s="191"/>
      <c r="UCR43" s="191"/>
      <c r="UCS43" s="191"/>
      <c r="UCT43" s="191"/>
      <c r="UCU43" s="191"/>
      <c r="UCV43" s="191"/>
      <c r="UMM43" s="191"/>
      <c r="UMN43" s="191"/>
      <c r="UMO43" s="191"/>
      <c r="UMP43" s="191"/>
      <c r="UMQ43" s="191"/>
      <c r="UMR43" s="191"/>
      <c r="UWI43" s="191"/>
      <c r="UWJ43" s="191"/>
      <c r="UWK43" s="191"/>
      <c r="UWL43" s="191"/>
      <c r="UWM43" s="191"/>
      <c r="UWN43" s="191"/>
      <c r="VGE43" s="191"/>
      <c r="VGF43" s="191"/>
      <c r="VGG43" s="191"/>
      <c r="VGH43" s="191"/>
      <c r="VGI43" s="191"/>
      <c r="VGJ43" s="191"/>
      <c r="VQA43" s="191"/>
      <c r="VQB43" s="191"/>
      <c r="VQC43" s="191"/>
      <c r="VQD43" s="191"/>
      <c r="VQE43" s="191"/>
      <c r="VQF43" s="191"/>
      <c r="VZW43" s="191"/>
      <c r="VZX43" s="191"/>
      <c r="VZY43" s="191"/>
      <c r="VZZ43" s="191"/>
      <c r="WAA43" s="191"/>
      <c r="WAB43" s="191"/>
      <c r="WJS43" s="191"/>
      <c r="WJT43" s="191"/>
      <c r="WJU43" s="191"/>
      <c r="WJV43" s="191"/>
      <c r="WJW43" s="191"/>
      <c r="WJX43" s="191"/>
      <c r="WTO43" s="191"/>
      <c r="WTP43" s="191"/>
      <c r="WTQ43" s="191"/>
      <c r="WTR43" s="191"/>
      <c r="WTS43" s="191"/>
      <c r="WTT43" s="191"/>
    </row>
    <row r="44" spans="1:984 1235:2008 2259:3032 3283:4056 4307:5080 5331:6104 6355:7128 7379:8152 8403:9176 9427:10200 10451:11224 11475:12248 12499:13272 13523:14296 14547:15320 15571:16088" s="103" customFormat="1" ht="30.75" x14ac:dyDescent="0.25">
      <c r="A44" s="51" t="s">
        <v>85</v>
      </c>
      <c r="B44" s="117" t="s">
        <v>240</v>
      </c>
      <c r="C44" s="36">
        <v>200</v>
      </c>
      <c r="D44" s="82">
        <f>'Приложение 5'!F231</f>
        <v>1313450</v>
      </c>
      <c r="E44" s="82">
        <f>'Приложение 5'!G231</f>
        <v>1385690</v>
      </c>
      <c r="F44" s="82">
        <f>'Приложение 5'!H231</f>
        <v>1454974</v>
      </c>
      <c r="G44" s="41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1"/>
      <c r="AO44" s="41"/>
      <c r="AP44" s="41"/>
      <c r="AQ44" s="41"/>
      <c r="AR44" s="41"/>
      <c r="AS44" s="41"/>
      <c r="AT44" s="41"/>
      <c r="HC44" s="191"/>
      <c r="HD44" s="191"/>
      <c r="HE44" s="191"/>
      <c r="HF44" s="191"/>
      <c r="HG44" s="191"/>
      <c r="HH44" s="191"/>
      <c r="QY44" s="191"/>
      <c r="QZ44" s="191"/>
      <c r="RA44" s="191"/>
      <c r="RB44" s="191"/>
      <c r="RC44" s="191"/>
      <c r="RD44" s="191"/>
      <c r="AAU44" s="191"/>
      <c r="AAV44" s="191"/>
      <c r="AAW44" s="191"/>
      <c r="AAX44" s="191"/>
      <c r="AAY44" s="191"/>
      <c r="AAZ44" s="191"/>
      <c r="AKQ44" s="191"/>
      <c r="AKR44" s="191"/>
      <c r="AKS44" s="191"/>
      <c r="AKT44" s="191"/>
      <c r="AKU44" s="191"/>
      <c r="AKV44" s="191"/>
      <c r="AUM44" s="191"/>
      <c r="AUN44" s="191"/>
      <c r="AUO44" s="191"/>
      <c r="AUP44" s="191"/>
      <c r="AUQ44" s="191"/>
      <c r="AUR44" s="191"/>
      <c r="BEI44" s="191"/>
      <c r="BEJ44" s="191"/>
      <c r="BEK44" s="191"/>
      <c r="BEL44" s="191"/>
      <c r="BEM44" s="191"/>
      <c r="BEN44" s="191"/>
      <c r="BOE44" s="191"/>
      <c r="BOF44" s="191"/>
      <c r="BOG44" s="191"/>
      <c r="BOH44" s="191"/>
      <c r="BOI44" s="191"/>
      <c r="BOJ44" s="191"/>
      <c r="BYA44" s="191"/>
      <c r="BYB44" s="191"/>
      <c r="BYC44" s="191"/>
      <c r="BYD44" s="191"/>
      <c r="BYE44" s="191"/>
      <c r="BYF44" s="191"/>
      <c r="CHW44" s="191"/>
      <c r="CHX44" s="191"/>
      <c r="CHY44" s="191"/>
      <c r="CHZ44" s="191"/>
      <c r="CIA44" s="191"/>
      <c r="CIB44" s="191"/>
      <c r="CRS44" s="191"/>
      <c r="CRT44" s="191"/>
      <c r="CRU44" s="191"/>
      <c r="CRV44" s="191"/>
      <c r="CRW44" s="191"/>
      <c r="CRX44" s="191"/>
      <c r="DBO44" s="191"/>
      <c r="DBP44" s="191"/>
      <c r="DBQ44" s="191"/>
      <c r="DBR44" s="191"/>
      <c r="DBS44" s="191"/>
      <c r="DBT44" s="191"/>
      <c r="DLK44" s="191"/>
      <c r="DLL44" s="191"/>
      <c r="DLM44" s="191"/>
      <c r="DLN44" s="191"/>
      <c r="DLO44" s="191"/>
      <c r="DLP44" s="191"/>
      <c r="DVG44" s="191"/>
      <c r="DVH44" s="191"/>
      <c r="DVI44" s="191"/>
      <c r="DVJ44" s="191"/>
      <c r="DVK44" s="191"/>
      <c r="DVL44" s="191"/>
      <c r="EFC44" s="191"/>
      <c r="EFD44" s="191"/>
      <c r="EFE44" s="191"/>
      <c r="EFF44" s="191"/>
      <c r="EFG44" s="191"/>
      <c r="EFH44" s="191"/>
      <c r="EOY44" s="191"/>
      <c r="EOZ44" s="191"/>
      <c r="EPA44" s="191"/>
      <c r="EPB44" s="191"/>
      <c r="EPC44" s="191"/>
      <c r="EPD44" s="191"/>
      <c r="EYU44" s="191"/>
      <c r="EYV44" s="191"/>
      <c r="EYW44" s="191"/>
      <c r="EYX44" s="191"/>
      <c r="EYY44" s="191"/>
      <c r="EYZ44" s="191"/>
      <c r="FIQ44" s="191"/>
      <c r="FIR44" s="191"/>
      <c r="FIS44" s="191"/>
      <c r="FIT44" s="191"/>
      <c r="FIU44" s="191"/>
      <c r="FIV44" s="191"/>
      <c r="FSM44" s="191"/>
      <c r="FSN44" s="191"/>
      <c r="FSO44" s="191"/>
      <c r="FSP44" s="191"/>
      <c r="FSQ44" s="191"/>
      <c r="FSR44" s="191"/>
      <c r="GCI44" s="191"/>
      <c r="GCJ44" s="191"/>
      <c r="GCK44" s="191"/>
      <c r="GCL44" s="191"/>
      <c r="GCM44" s="191"/>
      <c r="GCN44" s="191"/>
      <c r="GME44" s="191"/>
      <c r="GMF44" s="191"/>
      <c r="GMG44" s="191"/>
      <c r="GMH44" s="191"/>
      <c r="GMI44" s="191"/>
      <c r="GMJ44" s="191"/>
      <c r="GWA44" s="191"/>
      <c r="GWB44" s="191"/>
      <c r="GWC44" s="191"/>
      <c r="GWD44" s="191"/>
      <c r="GWE44" s="191"/>
      <c r="GWF44" s="191"/>
      <c r="HFW44" s="191"/>
      <c r="HFX44" s="191"/>
      <c r="HFY44" s="191"/>
      <c r="HFZ44" s="191"/>
      <c r="HGA44" s="191"/>
      <c r="HGB44" s="191"/>
      <c r="HPS44" s="191"/>
      <c r="HPT44" s="191"/>
      <c r="HPU44" s="191"/>
      <c r="HPV44" s="191"/>
      <c r="HPW44" s="191"/>
      <c r="HPX44" s="191"/>
      <c r="HZO44" s="191"/>
      <c r="HZP44" s="191"/>
      <c r="HZQ44" s="191"/>
      <c r="HZR44" s="191"/>
      <c r="HZS44" s="191"/>
      <c r="HZT44" s="191"/>
      <c r="IJK44" s="191"/>
      <c r="IJL44" s="191"/>
      <c r="IJM44" s="191"/>
      <c r="IJN44" s="191"/>
      <c r="IJO44" s="191"/>
      <c r="IJP44" s="191"/>
      <c r="ITG44" s="191"/>
      <c r="ITH44" s="191"/>
      <c r="ITI44" s="191"/>
      <c r="ITJ44" s="191"/>
      <c r="ITK44" s="191"/>
      <c r="ITL44" s="191"/>
      <c r="JDC44" s="191"/>
      <c r="JDD44" s="191"/>
      <c r="JDE44" s="191"/>
      <c r="JDF44" s="191"/>
      <c r="JDG44" s="191"/>
      <c r="JDH44" s="191"/>
      <c r="JMY44" s="191"/>
      <c r="JMZ44" s="191"/>
      <c r="JNA44" s="191"/>
      <c r="JNB44" s="191"/>
      <c r="JNC44" s="191"/>
      <c r="JND44" s="191"/>
      <c r="JWU44" s="191"/>
      <c r="JWV44" s="191"/>
      <c r="JWW44" s="191"/>
      <c r="JWX44" s="191"/>
      <c r="JWY44" s="191"/>
      <c r="JWZ44" s="191"/>
      <c r="KGQ44" s="191"/>
      <c r="KGR44" s="191"/>
      <c r="KGS44" s="191"/>
      <c r="KGT44" s="191"/>
      <c r="KGU44" s="191"/>
      <c r="KGV44" s="191"/>
      <c r="KQM44" s="191"/>
      <c r="KQN44" s="191"/>
      <c r="KQO44" s="191"/>
      <c r="KQP44" s="191"/>
      <c r="KQQ44" s="191"/>
      <c r="KQR44" s="191"/>
      <c r="LAI44" s="191"/>
      <c r="LAJ44" s="191"/>
      <c r="LAK44" s="191"/>
      <c r="LAL44" s="191"/>
      <c r="LAM44" s="191"/>
      <c r="LAN44" s="191"/>
      <c r="LKE44" s="191"/>
      <c r="LKF44" s="191"/>
      <c r="LKG44" s="191"/>
      <c r="LKH44" s="191"/>
      <c r="LKI44" s="191"/>
      <c r="LKJ44" s="191"/>
      <c r="LUA44" s="191"/>
      <c r="LUB44" s="191"/>
      <c r="LUC44" s="191"/>
      <c r="LUD44" s="191"/>
      <c r="LUE44" s="191"/>
      <c r="LUF44" s="191"/>
      <c r="MDW44" s="191"/>
      <c r="MDX44" s="191"/>
      <c r="MDY44" s="191"/>
      <c r="MDZ44" s="191"/>
      <c r="MEA44" s="191"/>
      <c r="MEB44" s="191"/>
      <c r="MNS44" s="191"/>
      <c r="MNT44" s="191"/>
      <c r="MNU44" s="191"/>
      <c r="MNV44" s="191"/>
      <c r="MNW44" s="191"/>
      <c r="MNX44" s="191"/>
      <c r="MXO44" s="191"/>
      <c r="MXP44" s="191"/>
      <c r="MXQ44" s="191"/>
      <c r="MXR44" s="191"/>
      <c r="MXS44" s="191"/>
      <c r="MXT44" s="191"/>
      <c r="NHK44" s="191"/>
      <c r="NHL44" s="191"/>
      <c r="NHM44" s="191"/>
      <c r="NHN44" s="191"/>
      <c r="NHO44" s="191"/>
      <c r="NHP44" s="191"/>
      <c r="NRG44" s="191"/>
      <c r="NRH44" s="191"/>
      <c r="NRI44" s="191"/>
      <c r="NRJ44" s="191"/>
      <c r="NRK44" s="191"/>
      <c r="NRL44" s="191"/>
      <c r="OBC44" s="191"/>
      <c r="OBD44" s="191"/>
      <c r="OBE44" s="191"/>
      <c r="OBF44" s="191"/>
      <c r="OBG44" s="191"/>
      <c r="OBH44" s="191"/>
      <c r="OKY44" s="191"/>
      <c r="OKZ44" s="191"/>
      <c r="OLA44" s="191"/>
      <c r="OLB44" s="191"/>
      <c r="OLC44" s="191"/>
      <c r="OLD44" s="191"/>
      <c r="OUU44" s="191"/>
      <c r="OUV44" s="191"/>
      <c r="OUW44" s="191"/>
      <c r="OUX44" s="191"/>
      <c r="OUY44" s="191"/>
      <c r="OUZ44" s="191"/>
      <c r="PEQ44" s="191"/>
      <c r="PER44" s="191"/>
      <c r="PES44" s="191"/>
      <c r="PET44" s="191"/>
      <c r="PEU44" s="191"/>
      <c r="PEV44" s="191"/>
      <c r="POM44" s="191"/>
      <c r="PON44" s="191"/>
      <c r="POO44" s="191"/>
      <c r="POP44" s="191"/>
      <c r="POQ44" s="191"/>
      <c r="POR44" s="191"/>
      <c r="PYI44" s="191"/>
      <c r="PYJ44" s="191"/>
      <c r="PYK44" s="191"/>
      <c r="PYL44" s="191"/>
      <c r="PYM44" s="191"/>
      <c r="PYN44" s="191"/>
      <c r="QIE44" s="191"/>
      <c r="QIF44" s="191"/>
      <c r="QIG44" s="191"/>
      <c r="QIH44" s="191"/>
      <c r="QII44" s="191"/>
      <c r="QIJ44" s="191"/>
      <c r="QSA44" s="191"/>
      <c r="QSB44" s="191"/>
      <c r="QSC44" s="191"/>
      <c r="QSD44" s="191"/>
      <c r="QSE44" s="191"/>
      <c r="QSF44" s="191"/>
      <c r="RBW44" s="191"/>
      <c r="RBX44" s="191"/>
      <c r="RBY44" s="191"/>
      <c r="RBZ44" s="191"/>
      <c r="RCA44" s="191"/>
      <c r="RCB44" s="191"/>
      <c r="RLS44" s="191"/>
      <c r="RLT44" s="191"/>
      <c r="RLU44" s="191"/>
      <c r="RLV44" s="191"/>
      <c r="RLW44" s="191"/>
      <c r="RLX44" s="191"/>
      <c r="RVO44" s="191"/>
      <c r="RVP44" s="191"/>
      <c r="RVQ44" s="191"/>
      <c r="RVR44" s="191"/>
      <c r="RVS44" s="191"/>
      <c r="RVT44" s="191"/>
      <c r="SFK44" s="191"/>
      <c r="SFL44" s="191"/>
      <c r="SFM44" s="191"/>
      <c r="SFN44" s="191"/>
      <c r="SFO44" s="191"/>
      <c r="SFP44" s="191"/>
      <c r="SPG44" s="191"/>
      <c r="SPH44" s="191"/>
      <c r="SPI44" s="191"/>
      <c r="SPJ44" s="191"/>
      <c r="SPK44" s="191"/>
      <c r="SPL44" s="191"/>
      <c r="SZC44" s="191"/>
      <c r="SZD44" s="191"/>
      <c r="SZE44" s="191"/>
      <c r="SZF44" s="191"/>
      <c r="SZG44" s="191"/>
      <c r="SZH44" s="191"/>
      <c r="TIY44" s="191"/>
      <c r="TIZ44" s="191"/>
      <c r="TJA44" s="191"/>
      <c r="TJB44" s="191"/>
      <c r="TJC44" s="191"/>
      <c r="TJD44" s="191"/>
      <c r="TSU44" s="191"/>
      <c r="TSV44" s="191"/>
      <c r="TSW44" s="191"/>
      <c r="TSX44" s="191"/>
      <c r="TSY44" s="191"/>
      <c r="TSZ44" s="191"/>
      <c r="UCQ44" s="191"/>
      <c r="UCR44" s="191"/>
      <c r="UCS44" s="191"/>
      <c r="UCT44" s="191"/>
      <c r="UCU44" s="191"/>
      <c r="UCV44" s="191"/>
      <c r="UMM44" s="191"/>
      <c r="UMN44" s="191"/>
      <c r="UMO44" s="191"/>
      <c r="UMP44" s="191"/>
      <c r="UMQ44" s="191"/>
      <c r="UMR44" s="191"/>
      <c r="UWI44" s="191"/>
      <c r="UWJ44" s="191"/>
      <c r="UWK44" s="191"/>
      <c r="UWL44" s="191"/>
      <c r="UWM44" s="191"/>
      <c r="UWN44" s="191"/>
      <c r="VGE44" s="191"/>
      <c r="VGF44" s="191"/>
      <c r="VGG44" s="191"/>
      <c r="VGH44" s="191"/>
      <c r="VGI44" s="191"/>
      <c r="VGJ44" s="191"/>
      <c r="VQA44" s="191"/>
      <c r="VQB44" s="191"/>
      <c r="VQC44" s="191"/>
      <c r="VQD44" s="191"/>
      <c r="VQE44" s="191"/>
      <c r="VQF44" s="191"/>
      <c r="VZW44" s="191"/>
      <c r="VZX44" s="191"/>
      <c r="VZY44" s="191"/>
      <c r="VZZ44" s="191"/>
      <c r="WAA44" s="191"/>
      <c r="WAB44" s="191"/>
      <c r="WJS44" s="191"/>
      <c r="WJT44" s="191"/>
      <c r="WJU44" s="191"/>
      <c r="WJV44" s="191"/>
      <c r="WJW44" s="191"/>
      <c r="WJX44" s="191"/>
      <c r="WTO44" s="191"/>
      <c r="WTP44" s="191"/>
      <c r="WTQ44" s="191"/>
      <c r="WTR44" s="191"/>
      <c r="WTS44" s="191"/>
      <c r="WTT44" s="191"/>
    </row>
    <row r="45" spans="1:984 1235:2008 2259:3032 3283:4056 4307:5080 5331:6104 6355:7128 7379:8152 8403:9176 9427:10200 10451:11224 11475:12248 12499:13272 13523:14296 14547:15320 15571:16088" s="103" customFormat="1" ht="30.75" x14ac:dyDescent="0.25">
      <c r="A45" s="47" t="s">
        <v>268</v>
      </c>
      <c r="B45" s="206" t="s">
        <v>240</v>
      </c>
      <c r="C45" s="168"/>
      <c r="D45" s="82">
        <f>SUM(D46:D48)</f>
        <v>5131069</v>
      </c>
      <c r="E45" s="82">
        <f>SUM(E46:E48)</f>
        <v>9426357</v>
      </c>
      <c r="F45" s="198">
        <f>SUM(F46:F48)</f>
        <v>9462675</v>
      </c>
      <c r="G45" s="41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1"/>
      <c r="AO45" s="41"/>
      <c r="AP45" s="41"/>
      <c r="AQ45" s="41"/>
      <c r="AR45" s="41"/>
      <c r="AS45" s="41"/>
      <c r="AT45" s="41"/>
      <c r="HC45" s="191"/>
      <c r="HD45" s="191"/>
      <c r="HE45" s="191"/>
      <c r="HF45" s="191"/>
      <c r="HG45" s="191"/>
      <c r="HH45" s="191"/>
      <c r="QY45" s="191"/>
      <c r="QZ45" s="191"/>
      <c r="RA45" s="191"/>
      <c r="RB45" s="191"/>
      <c r="RC45" s="191"/>
      <c r="RD45" s="191"/>
      <c r="AAU45" s="191"/>
      <c r="AAV45" s="191"/>
      <c r="AAW45" s="191"/>
      <c r="AAX45" s="191"/>
      <c r="AAY45" s="191"/>
      <c r="AAZ45" s="191"/>
      <c r="AKQ45" s="191"/>
      <c r="AKR45" s="191"/>
      <c r="AKS45" s="191"/>
      <c r="AKT45" s="191"/>
      <c r="AKU45" s="191"/>
      <c r="AKV45" s="191"/>
      <c r="AUM45" s="191"/>
      <c r="AUN45" s="191"/>
      <c r="AUO45" s="191"/>
      <c r="AUP45" s="191"/>
      <c r="AUQ45" s="191"/>
      <c r="AUR45" s="191"/>
      <c r="BEI45" s="191"/>
      <c r="BEJ45" s="191"/>
      <c r="BEK45" s="191"/>
      <c r="BEL45" s="191"/>
      <c r="BEM45" s="191"/>
      <c r="BEN45" s="191"/>
      <c r="BOE45" s="191"/>
      <c r="BOF45" s="191"/>
      <c r="BOG45" s="191"/>
      <c r="BOH45" s="191"/>
      <c r="BOI45" s="191"/>
      <c r="BOJ45" s="191"/>
      <c r="BYA45" s="191"/>
      <c r="BYB45" s="191"/>
      <c r="BYC45" s="191"/>
      <c r="BYD45" s="191"/>
      <c r="BYE45" s="191"/>
      <c r="BYF45" s="191"/>
      <c r="CHW45" s="191"/>
      <c r="CHX45" s="191"/>
      <c r="CHY45" s="191"/>
      <c r="CHZ45" s="191"/>
      <c r="CIA45" s="191"/>
      <c r="CIB45" s="191"/>
      <c r="CRS45" s="191"/>
      <c r="CRT45" s="191"/>
      <c r="CRU45" s="191"/>
      <c r="CRV45" s="191"/>
      <c r="CRW45" s="191"/>
      <c r="CRX45" s="191"/>
      <c r="DBO45" s="191"/>
      <c r="DBP45" s="191"/>
      <c r="DBQ45" s="191"/>
      <c r="DBR45" s="191"/>
      <c r="DBS45" s="191"/>
      <c r="DBT45" s="191"/>
      <c r="DLK45" s="191"/>
      <c r="DLL45" s="191"/>
      <c r="DLM45" s="191"/>
      <c r="DLN45" s="191"/>
      <c r="DLO45" s="191"/>
      <c r="DLP45" s="191"/>
      <c r="DVG45" s="191"/>
      <c r="DVH45" s="191"/>
      <c r="DVI45" s="191"/>
      <c r="DVJ45" s="191"/>
      <c r="DVK45" s="191"/>
      <c r="DVL45" s="191"/>
      <c r="EFC45" s="191"/>
      <c r="EFD45" s="191"/>
      <c r="EFE45" s="191"/>
      <c r="EFF45" s="191"/>
      <c r="EFG45" s="191"/>
      <c r="EFH45" s="191"/>
      <c r="EOY45" s="191"/>
      <c r="EOZ45" s="191"/>
      <c r="EPA45" s="191"/>
      <c r="EPB45" s="191"/>
      <c r="EPC45" s="191"/>
      <c r="EPD45" s="191"/>
      <c r="EYU45" s="191"/>
      <c r="EYV45" s="191"/>
      <c r="EYW45" s="191"/>
      <c r="EYX45" s="191"/>
      <c r="EYY45" s="191"/>
      <c r="EYZ45" s="191"/>
      <c r="FIQ45" s="191"/>
      <c r="FIR45" s="191"/>
      <c r="FIS45" s="191"/>
      <c r="FIT45" s="191"/>
      <c r="FIU45" s="191"/>
      <c r="FIV45" s="191"/>
      <c r="FSM45" s="191"/>
      <c r="FSN45" s="191"/>
      <c r="FSO45" s="191"/>
      <c r="FSP45" s="191"/>
      <c r="FSQ45" s="191"/>
      <c r="FSR45" s="191"/>
      <c r="GCI45" s="191"/>
      <c r="GCJ45" s="191"/>
      <c r="GCK45" s="191"/>
      <c r="GCL45" s="191"/>
      <c r="GCM45" s="191"/>
      <c r="GCN45" s="191"/>
      <c r="GME45" s="191"/>
      <c r="GMF45" s="191"/>
      <c r="GMG45" s="191"/>
      <c r="GMH45" s="191"/>
      <c r="GMI45" s="191"/>
      <c r="GMJ45" s="191"/>
      <c r="GWA45" s="191"/>
      <c r="GWB45" s="191"/>
      <c r="GWC45" s="191"/>
      <c r="GWD45" s="191"/>
      <c r="GWE45" s="191"/>
      <c r="GWF45" s="191"/>
      <c r="HFW45" s="191"/>
      <c r="HFX45" s="191"/>
      <c r="HFY45" s="191"/>
      <c r="HFZ45" s="191"/>
      <c r="HGA45" s="191"/>
      <c r="HGB45" s="191"/>
      <c r="HPS45" s="191"/>
      <c r="HPT45" s="191"/>
      <c r="HPU45" s="191"/>
      <c r="HPV45" s="191"/>
      <c r="HPW45" s="191"/>
      <c r="HPX45" s="191"/>
      <c r="HZO45" s="191"/>
      <c r="HZP45" s="191"/>
      <c r="HZQ45" s="191"/>
      <c r="HZR45" s="191"/>
      <c r="HZS45" s="191"/>
      <c r="HZT45" s="191"/>
      <c r="IJK45" s="191"/>
      <c r="IJL45" s="191"/>
      <c r="IJM45" s="191"/>
      <c r="IJN45" s="191"/>
      <c r="IJO45" s="191"/>
      <c r="IJP45" s="191"/>
      <c r="ITG45" s="191"/>
      <c r="ITH45" s="191"/>
      <c r="ITI45" s="191"/>
      <c r="ITJ45" s="191"/>
      <c r="ITK45" s="191"/>
      <c r="ITL45" s="191"/>
      <c r="JDC45" s="191"/>
      <c r="JDD45" s="191"/>
      <c r="JDE45" s="191"/>
      <c r="JDF45" s="191"/>
      <c r="JDG45" s="191"/>
      <c r="JDH45" s="191"/>
      <c r="JMY45" s="191"/>
      <c r="JMZ45" s="191"/>
      <c r="JNA45" s="191"/>
      <c r="JNB45" s="191"/>
      <c r="JNC45" s="191"/>
      <c r="JND45" s="191"/>
      <c r="JWU45" s="191"/>
      <c r="JWV45" s="191"/>
      <c r="JWW45" s="191"/>
      <c r="JWX45" s="191"/>
      <c r="JWY45" s="191"/>
      <c r="JWZ45" s="191"/>
      <c r="KGQ45" s="191"/>
      <c r="KGR45" s="191"/>
      <c r="KGS45" s="191"/>
      <c r="KGT45" s="191"/>
      <c r="KGU45" s="191"/>
      <c r="KGV45" s="191"/>
      <c r="KQM45" s="191"/>
      <c r="KQN45" s="191"/>
      <c r="KQO45" s="191"/>
      <c r="KQP45" s="191"/>
      <c r="KQQ45" s="191"/>
      <c r="KQR45" s="191"/>
      <c r="LAI45" s="191"/>
      <c r="LAJ45" s="191"/>
      <c r="LAK45" s="191"/>
      <c r="LAL45" s="191"/>
      <c r="LAM45" s="191"/>
      <c r="LAN45" s="191"/>
      <c r="LKE45" s="191"/>
      <c r="LKF45" s="191"/>
      <c r="LKG45" s="191"/>
      <c r="LKH45" s="191"/>
      <c r="LKI45" s="191"/>
      <c r="LKJ45" s="191"/>
      <c r="LUA45" s="191"/>
      <c r="LUB45" s="191"/>
      <c r="LUC45" s="191"/>
      <c r="LUD45" s="191"/>
      <c r="LUE45" s="191"/>
      <c r="LUF45" s="191"/>
      <c r="MDW45" s="191"/>
      <c r="MDX45" s="191"/>
      <c r="MDY45" s="191"/>
      <c r="MDZ45" s="191"/>
      <c r="MEA45" s="191"/>
      <c r="MEB45" s="191"/>
      <c r="MNS45" s="191"/>
      <c r="MNT45" s="191"/>
      <c r="MNU45" s="191"/>
      <c r="MNV45" s="191"/>
      <c r="MNW45" s="191"/>
      <c r="MNX45" s="191"/>
      <c r="MXO45" s="191"/>
      <c r="MXP45" s="191"/>
      <c r="MXQ45" s="191"/>
      <c r="MXR45" s="191"/>
      <c r="MXS45" s="191"/>
      <c r="MXT45" s="191"/>
      <c r="NHK45" s="191"/>
      <c r="NHL45" s="191"/>
      <c r="NHM45" s="191"/>
      <c r="NHN45" s="191"/>
      <c r="NHO45" s="191"/>
      <c r="NHP45" s="191"/>
      <c r="NRG45" s="191"/>
      <c r="NRH45" s="191"/>
      <c r="NRI45" s="191"/>
      <c r="NRJ45" s="191"/>
      <c r="NRK45" s="191"/>
      <c r="NRL45" s="191"/>
      <c r="OBC45" s="191"/>
      <c r="OBD45" s="191"/>
      <c r="OBE45" s="191"/>
      <c r="OBF45" s="191"/>
      <c r="OBG45" s="191"/>
      <c r="OBH45" s="191"/>
      <c r="OKY45" s="191"/>
      <c r="OKZ45" s="191"/>
      <c r="OLA45" s="191"/>
      <c r="OLB45" s="191"/>
      <c r="OLC45" s="191"/>
      <c r="OLD45" s="191"/>
      <c r="OUU45" s="191"/>
      <c r="OUV45" s="191"/>
      <c r="OUW45" s="191"/>
      <c r="OUX45" s="191"/>
      <c r="OUY45" s="191"/>
      <c r="OUZ45" s="191"/>
      <c r="PEQ45" s="191"/>
      <c r="PER45" s="191"/>
      <c r="PES45" s="191"/>
      <c r="PET45" s="191"/>
      <c r="PEU45" s="191"/>
      <c r="PEV45" s="191"/>
      <c r="POM45" s="191"/>
      <c r="PON45" s="191"/>
      <c r="POO45" s="191"/>
      <c r="POP45" s="191"/>
      <c r="POQ45" s="191"/>
      <c r="POR45" s="191"/>
      <c r="PYI45" s="191"/>
      <c r="PYJ45" s="191"/>
      <c r="PYK45" s="191"/>
      <c r="PYL45" s="191"/>
      <c r="PYM45" s="191"/>
      <c r="PYN45" s="191"/>
      <c r="QIE45" s="191"/>
      <c r="QIF45" s="191"/>
      <c r="QIG45" s="191"/>
      <c r="QIH45" s="191"/>
      <c r="QII45" s="191"/>
      <c r="QIJ45" s="191"/>
      <c r="QSA45" s="191"/>
      <c r="QSB45" s="191"/>
      <c r="QSC45" s="191"/>
      <c r="QSD45" s="191"/>
      <c r="QSE45" s="191"/>
      <c r="QSF45" s="191"/>
      <c r="RBW45" s="191"/>
      <c r="RBX45" s="191"/>
      <c r="RBY45" s="191"/>
      <c r="RBZ45" s="191"/>
      <c r="RCA45" s="191"/>
      <c r="RCB45" s="191"/>
      <c r="RLS45" s="191"/>
      <c r="RLT45" s="191"/>
      <c r="RLU45" s="191"/>
      <c r="RLV45" s="191"/>
      <c r="RLW45" s="191"/>
      <c r="RLX45" s="191"/>
      <c r="RVO45" s="191"/>
      <c r="RVP45" s="191"/>
      <c r="RVQ45" s="191"/>
      <c r="RVR45" s="191"/>
      <c r="RVS45" s="191"/>
      <c r="RVT45" s="191"/>
      <c r="SFK45" s="191"/>
      <c r="SFL45" s="191"/>
      <c r="SFM45" s="191"/>
      <c r="SFN45" s="191"/>
      <c r="SFO45" s="191"/>
      <c r="SFP45" s="191"/>
      <c r="SPG45" s="191"/>
      <c r="SPH45" s="191"/>
      <c r="SPI45" s="191"/>
      <c r="SPJ45" s="191"/>
      <c r="SPK45" s="191"/>
      <c r="SPL45" s="191"/>
      <c r="SZC45" s="191"/>
      <c r="SZD45" s="191"/>
      <c r="SZE45" s="191"/>
      <c r="SZF45" s="191"/>
      <c r="SZG45" s="191"/>
      <c r="SZH45" s="191"/>
      <c r="TIY45" s="191"/>
      <c r="TIZ45" s="191"/>
      <c r="TJA45" s="191"/>
      <c r="TJB45" s="191"/>
      <c r="TJC45" s="191"/>
      <c r="TJD45" s="191"/>
      <c r="TSU45" s="191"/>
      <c r="TSV45" s="191"/>
      <c r="TSW45" s="191"/>
      <c r="TSX45" s="191"/>
      <c r="TSY45" s="191"/>
      <c r="TSZ45" s="191"/>
      <c r="UCQ45" s="191"/>
      <c r="UCR45" s="191"/>
      <c r="UCS45" s="191"/>
      <c r="UCT45" s="191"/>
      <c r="UCU45" s="191"/>
      <c r="UCV45" s="191"/>
      <c r="UMM45" s="191"/>
      <c r="UMN45" s="191"/>
      <c r="UMO45" s="191"/>
      <c r="UMP45" s="191"/>
      <c r="UMQ45" s="191"/>
      <c r="UMR45" s="191"/>
      <c r="UWI45" s="191"/>
      <c r="UWJ45" s="191"/>
      <c r="UWK45" s="191"/>
      <c r="UWL45" s="191"/>
      <c r="UWM45" s="191"/>
      <c r="UWN45" s="191"/>
      <c r="VGE45" s="191"/>
      <c r="VGF45" s="191"/>
      <c r="VGG45" s="191"/>
      <c r="VGH45" s="191"/>
      <c r="VGI45" s="191"/>
      <c r="VGJ45" s="191"/>
      <c r="VQA45" s="191"/>
      <c r="VQB45" s="191"/>
      <c r="VQC45" s="191"/>
      <c r="VQD45" s="191"/>
      <c r="VQE45" s="191"/>
      <c r="VQF45" s="191"/>
      <c r="VZW45" s="191"/>
      <c r="VZX45" s="191"/>
      <c r="VZY45" s="191"/>
      <c r="VZZ45" s="191"/>
      <c r="WAA45" s="191"/>
      <c r="WAB45" s="191"/>
      <c r="WJS45" s="191"/>
      <c r="WJT45" s="191"/>
      <c r="WJU45" s="191"/>
      <c r="WJV45" s="191"/>
      <c r="WJW45" s="191"/>
      <c r="WJX45" s="191"/>
      <c r="WTO45" s="191"/>
      <c r="WTP45" s="191"/>
      <c r="WTQ45" s="191"/>
      <c r="WTR45" s="191"/>
      <c r="WTS45" s="191"/>
      <c r="WTT45" s="191"/>
    </row>
    <row r="46" spans="1:984 1235:2008 2259:3032 3283:4056 4307:5080 5331:6104 6355:7128 7379:8152 8403:9176 9427:10200 10451:11224 11475:12248 12499:13272 13523:14296 14547:15320 15571:16088" s="103" customFormat="1" ht="30.75" x14ac:dyDescent="0.25">
      <c r="A46" s="51" t="s">
        <v>85</v>
      </c>
      <c r="B46" s="117" t="s">
        <v>240</v>
      </c>
      <c r="C46" s="48" t="s">
        <v>86</v>
      </c>
      <c r="D46" s="82">
        <f>'Приложение 5'!F307</f>
        <v>631069</v>
      </c>
      <c r="E46" s="82">
        <f>'Приложение 5'!G307</f>
        <v>726357</v>
      </c>
      <c r="F46" s="82">
        <f>'Приложение 5'!H307</f>
        <v>762675</v>
      </c>
      <c r="G46" s="41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1"/>
      <c r="AO46" s="41"/>
      <c r="AP46" s="41"/>
      <c r="AQ46" s="41"/>
      <c r="AR46" s="41"/>
      <c r="AS46" s="41"/>
      <c r="AT46" s="41"/>
      <c r="HC46" s="191"/>
      <c r="HD46" s="191"/>
      <c r="HE46" s="191"/>
      <c r="HF46" s="191"/>
      <c r="HG46" s="191"/>
      <c r="HH46" s="191"/>
      <c r="QY46" s="191"/>
      <c r="QZ46" s="191"/>
      <c r="RA46" s="191"/>
      <c r="RB46" s="191"/>
      <c r="RC46" s="191"/>
      <c r="RD46" s="191"/>
      <c r="AAU46" s="191"/>
      <c r="AAV46" s="191"/>
      <c r="AAW46" s="191"/>
      <c r="AAX46" s="191"/>
      <c r="AAY46" s="191"/>
      <c r="AAZ46" s="191"/>
      <c r="AKQ46" s="191"/>
      <c r="AKR46" s="191"/>
      <c r="AKS46" s="191"/>
      <c r="AKT46" s="191"/>
      <c r="AKU46" s="191"/>
      <c r="AKV46" s="191"/>
      <c r="AUM46" s="191"/>
      <c r="AUN46" s="191"/>
      <c r="AUO46" s="191"/>
      <c r="AUP46" s="191"/>
      <c r="AUQ46" s="191"/>
      <c r="AUR46" s="191"/>
      <c r="BEI46" s="191"/>
      <c r="BEJ46" s="191"/>
      <c r="BEK46" s="191"/>
      <c r="BEL46" s="191"/>
      <c r="BEM46" s="191"/>
      <c r="BEN46" s="191"/>
      <c r="BOE46" s="191"/>
      <c r="BOF46" s="191"/>
      <c r="BOG46" s="191"/>
      <c r="BOH46" s="191"/>
      <c r="BOI46" s="191"/>
      <c r="BOJ46" s="191"/>
      <c r="BYA46" s="191"/>
      <c r="BYB46" s="191"/>
      <c r="BYC46" s="191"/>
      <c r="BYD46" s="191"/>
      <c r="BYE46" s="191"/>
      <c r="BYF46" s="191"/>
      <c r="CHW46" s="191"/>
      <c r="CHX46" s="191"/>
      <c r="CHY46" s="191"/>
      <c r="CHZ46" s="191"/>
      <c r="CIA46" s="191"/>
      <c r="CIB46" s="191"/>
      <c r="CRS46" s="191"/>
      <c r="CRT46" s="191"/>
      <c r="CRU46" s="191"/>
      <c r="CRV46" s="191"/>
      <c r="CRW46" s="191"/>
      <c r="CRX46" s="191"/>
      <c r="DBO46" s="191"/>
      <c r="DBP46" s="191"/>
      <c r="DBQ46" s="191"/>
      <c r="DBR46" s="191"/>
      <c r="DBS46" s="191"/>
      <c r="DBT46" s="191"/>
      <c r="DLK46" s="191"/>
      <c r="DLL46" s="191"/>
      <c r="DLM46" s="191"/>
      <c r="DLN46" s="191"/>
      <c r="DLO46" s="191"/>
      <c r="DLP46" s="191"/>
      <c r="DVG46" s="191"/>
      <c r="DVH46" s="191"/>
      <c r="DVI46" s="191"/>
      <c r="DVJ46" s="191"/>
      <c r="DVK46" s="191"/>
      <c r="DVL46" s="191"/>
      <c r="EFC46" s="191"/>
      <c r="EFD46" s="191"/>
      <c r="EFE46" s="191"/>
      <c r="EFF46" s="191"/>
      <c r="EFG46" s="191"/>
      <c r="EFH46" s="191"/>
      <c r="EOY46" s="191"/>
      <c r="EOZ46" s="191"/>
      <c r="EPA46" s="191"/>
      <c r="EPB46" s="191"/>
      <c r="EPC46" s="191"/>
      <c r="EPD46" s="191"/>
      <c r="EYU46" s="191"/>
      <c r="EYV46" s="191"/>
      <c r="EYW46" s="191"/>
      <c r="EYX46" s="191"/>
      <c r="EYY46" s="191"/>
      <c r="EYZ46" s="191"/>
      <c r="FIQ46" s="191"/>
      <c r="FIR46" s="191"/>
      <c r="FIS46" s="191"/>
      <c r="FIT46" s="191"/>
      <c r="FIU46" s="191"/>
      <c r="FIV46" s="191"/>
      <c r="FSM46" s="191"/>
      <c r="FSN46" s="191"/>
      <c r="FSO46" s="191"/>
      <c r="FSP46" s="191"/>
      <c r="FSQ46" s="191"/>
      <c r="FSR46" s="191"/>
      <c r="GCI46" s="191"/>
      <c r="GCJ46" s="191"/>
      <c r="GCK46" s="191"/>
      <c r="GCL46" s="191"/>
      <c r="GCM46" s="191"/>
      <c r="GCN46" s="191"/>
      <c r="GME46" s="191"/>
      <c r="GMF46" s="191"/>
      <c r="GMG46" s="191"/>
      <c r="GMH46" s="191"/>
      <c r="GMI46" s="191"/>
      <c r="GMJ46" s="191"/>
      <c r="GWA46" s="191"/>
      <c r="GWB46" s="191"/>
      <c r="GWC46" s="191"/>
      <c r="GWD46" s="191"/>
      <c r="GWE46" s="191"/>
      <c r="GWF46" s="191"/>
      <c r="HFW46" s="191"/>
      <c r="HFX46" s="191"/>
      <c r="HFY46" s="191"/>
      <c r="HFZ46" s="191"/>
      <c r="HGA46" s="191"/>
      <c r="HGB46" s="191"/>
      <c r="HPS46" s="191"/>
      <c r="HPT46" s="191"/>
      <c r="HPU46" s="191"/>
      <c r="HPV46" s="191"/>
      <c r="HPW46" s="191"/>
      <c r="HPX46" s="191"/>
      <c r="HZO46" s="191"/>
      <c r="HZP46" s="191"/>
      <c r="HZQ46" s="191"/>
      <c r="HZR46" s="191"/>
      <c r="HZS46" s="191"/>
      <c r="HZT46" s="191"/>
      <c r="IJK46" s="191"/>
      <c r="IJL46" s="191"/>
      <c r="IJM46" s="191"/>
      <c r="IJN46" s="191"/>
      <c r="IJO46" s="191"/>
      <c r="IJP46" s="191"/>
      <c r="ITG46" s="191"/>
      <c r="ITH46" s="191"/>
      <c r="ITI46" s="191"/>
      <c r="ITJ46" s="191"/>
      <c r="ITK46" s="191"/>
      <c r="ITL46" s="191"/>
      <c r="JDC46" s="191"/>
      <c r="JDD46" s="191"/>
      <c r="JDE46" s="191"/>
      <c r="JDF46" s="191"/>
      <c r="JDG46" s="191"/>
      <c r="JDH46" s="191"/>
      <c r="JMY46" s="191"/>
      <c r="JMZ46" s="191"/>
      <c r="JNA46" s="191"/>
      <c r="JNB46" s="191"/>
      <c r="JNC46" s="191"/>
      <c r="JND46" s="191"/>
      <c r="JWU46" s="191"/>
      <c r="JWV46" s="191"/>
      <c r="JWW46" s="191"/>
      <c r="JWX46" s="191"/>
      <c r="JWY46" s="191"/>
      <c r="JWZ46" s="191"/>
      <c r="KGQ46" s="191"/>
      <c r="KGR46" s="191"/>
      <c r="KGS46" s="191"/>
      <c r="KGT46" s="191"/>
      <c r="KGU46" s="191"/>
      <c r="KGV46" s="191"/>
      <c r="KQM46" s="191"/>
      <c r="KQN46" s="191"/>
      <c r="KQO46" s="191"/>
      <c r="KQP46" s="191"/>
      <c r="KQQ46" s="191"/>
      <c r="KQR46" s="191"/>
      <c r="LAI46" s="191"/>
      <c r="LAJ46" s="191"/>
      <c r="LAK46" s="191"/>
      <c r="LAL46" s="191"/>
      <c r="LAM46" s="191"/>
      <c r="LAN46" s="191"/>
      <c r="LKE46" s="191"/>
      <c r="LKF46" s="191"/>
      <c r="LKG46" s="191"/>
      <c r="LKH46" s="191"/>
      <c r="LKI46" s="191"/>
      <c r="LKJ46" s="191"/>
      <c r="LUA46" s="191"/>
      <c r="LUB46" s="191"/>
      <c r="LUC46" s="191"/>
      <c r="LUD46" s="191"/>
      <c r="LUE46" s="191"/>
      <c r="LUF46" s="191"/>
      <c r="MDW46" s="191"/>
      <c r="MDX46" s="191"/>
      <c r="MDY46" s="191"/>
      <c r="MDZ46" s="191"/>
      <c r="MEA46" s="191"/>
      <c r="MEB46" s="191"/>
      <c r="MNS46" s="191"/>
      <c r="MNT46" s="191"/>
      <c r="MNU46" s="191"/>
      <c r="MNV46" s="191"/>
      <c r="MNW46" s="191"/>
      <c r="MNX46" s="191"/>
      <c r="MXO46" s="191"/>
      <c r="MXP46" s="191"/>
      <c r="MXQ46" s="191"/>
      <c r="MXR46" s="191"/>
      <c r="MXS46" s="191"/>
      <c r="MXT46" s="191"/>
      <c r="NHK46" s="191"/>
      <c r="NHL46" s="191"/>
      <c r="NHM46" s="191"/>
      <c r="NHN46" s="191"/>
      <c r="NHO46" s="191"/>
      <c r="NHP46" s="191"/>
      <c r="NRG46" s="191"/>
      <c r="NRH46" s="191"/>
      <c r="NRI46" s="191"/>
      <c r="NRJ46" s="191"/>
      <c r="NRK46" s="191"/>
      <c r="NRL46" s="191"/>
      <c r="OBC46" s="191"/>
      <c r="OBD46" s="191"/>
      <c r="OBE46" s="191"/>
      <c r="OBF46" s="191"/>
      <c r="OBG46" s="191"/>
      <c r="OBH46" s="191"/>
      <c r="OKY46" s="191"/>
      <c r="OKZ46" s="191"/>
      <c r="OLA46" s="191"/>
      <c r="OLB46" s="191"/>
      <c r="OLC46" s="191"/>
      <c r="OLD46" s="191"/>
      <c r="OUU46" s="191"/>
      <c r="OUV46" s="191"/>
      <c r="OUW46" s="191"/>
      <c r="OUX46" s="191"/>
      <c r="OUY46" s="191"/>
      <c r="OUZ46" s="191"/>
      <c r="PEQ46" s="191"/>
      <c r="PER46" s="191"/>
      <c r="PES46" s="191"/>
      <c r="PET46" s="191"/>
      <c r="PEU46" s="191"/>
      <c r="PEV46" s="191"/>
      <c r="POM46" s="191"/>
      <c r="PON46" s="191"/>
      <c r="POO46" s="191"/>
      <c r="POP46" s="191"/>
      <c r="POQ46" s="191"/>
      <c r="POR46" s="191"/>
      <c r="PYI46" s="191"/>
      <c r="PYJ46" s="191"/>
      <c r="PYK46" s="191"/>
      <c r="PYL46" s="191"/>
      <c r="PYM46" s="191"/>
      <c r="PYN46" s="191"/>
      <c r="QIE46" s="191"/>
      <c r="QIF46" s="191"/>
      <c r="QIG46" s="191"/>
      <c r="QIH46" s="191"/>
      <c r="QII46" s="191"/>
      <c r="QIJ46" s="191"/>
      <c r="QSA46" s="191"/>
      <c r="QSB46" s="191"/>
      <c r="QSC46" s="191"/>
      <c r="QSD46" s="191"/>
      <c r="QSE46" s="191"/>
      <c r="QSF46" s="191"/>
      <c r="RBW46" s="191"/>
      <c r="RBX46" s="191"/>
      <c r="RBY46" s="191"/>
      <c r="RBZ46" s="191"/>
      <c r="RCA46" s="191"/>
      <c r="RCB46" s="191"/>
      <c r="RLS46" s="191"/>
      <c r="RLT46" s="191"/>
      <c r="RLU46" s="191"/>
      <c r="RLV46" s="191"/>
      <c r="RLW46" s="191"/>
      <c r="RLX46" s="191"/>
      <c r="RVO46" s="191"/>
      <c r="RVP46" s="191"/>
      <c r="RVQ46" s="191"/>
      <c r="RVR46" s="191"/>
      <c r="RVS46" s="191"/>
      <c r="RVT46" s="191"/>
      <c r="SFK46" s="191"/>
      <c r="SFL46" s="191"/>
      <c r="SFM46" s="191"/>
      <c r="SFN46" s="191"/>
      <c r="SFO46" s="191"/>
      <c r="SFP46" s="191"/>
      <c r="SPG46" s="191"/>
      <c r="SPH46" s="191"/>
      <c r="SPI46" s="191"/>
      <c r="SPJ46" s="191"/>
      <c r="SPK46" s="191"/>
      <c r="SPL46" s="191"/>
      <c r="SZC46" s="191"/>
      <c r="SZD46" s="191"/>
      <c r="SZE46" s="191"/>
      <c r="SZF46" s="191"/>
      <c r="SZG46" s="191"/>
      <c r="SZH46" s="191"/>
      <c r="TIY46" s="191"/>
      <c r="TIZ46" s="191"/>
      <c r="TJA46" s="191"/>
      <c r="TJB46" s="191"/>
      <c r="TJC46" s="191"/>
      <c r="TJD46" s="191"/>
      <c r="TSU46" s="191"/>
      <c r="TSV46" s="191"/>
      <c r="TSW46" s="191"/>
      <c r="TSX46" s="191"/>
      <c r="TSY46" s="191"/>
      <c r="TSZ46" s="191"/>
      <c r="UCQ46" s="191"/>
      <c r="UCR46" s="191"/>
      <c r="UCS46" s="191"/>
      <c r="UCT46" s="191"/>
      <c r="UCU46" s="191"/>
      <c r="UCV46" s="191"/>
      <c r="UMM46" s="191"/>
      <c r="UMN46" s="191"/>
      <c r="UMO46" s="191"/>
      <c r="UMP46" s="191"/>
      <c r="UMQ46" s="191"/>
      <c r="UMR46" s="191"/>
      <c r="UWI46" s="191"/>
      <c r="UWJ46" s="191"/>
      <c r="UWK46" s="191"/>
      <c r="UWL46" s="191"/>
      <c r="UWM46" s="191"/>
      <c r="UWN46" s="191"/>
      <c r="VGE46" s="191"/>
      <c r="VGF46" s="191"/>
      <c r="VGG46" s="191"/>
      <c r="VGH46" s="191"/>
      <c r="VGI46" s="191"/>
      <c r="VGJ46" s="191"/>
      <c r="VQA46" s="191"/>
      <c r="VQB46" s="191"/>
      <c r="VQC46" s="191"/>
      <c r="VQD46" s="191"/>
      <c r="VQE46" s="191"/>
      <c r="VQF46" s="191"/>
      <c r="VZW46" s="191"/>
      <c r="VZX46" s="191"/>
      <c r="VZY46" s="191"/>
      <c r="VZZ46" s="191"/>
      <c r="WAA46" s="191"/>
      <c r="WAB46" s="191"/>
      <c r="WJS46" s="191"/>
      <c r="WJT46" s="191"/>
      <c r="WJU46" s="191"/>
      <c r="WJV46" s="191"/>
      <c r="WJW46" s="191"/>
      <c r="WJX46" s="191"/>
      <c r="WTO46" s="191"/>
      <c r="WTP46" s="191"/>
      <c r="WTQ46" s="191"/>
      <c r="WTR46" s="191"/>
      <c r="WTS46" s="191"/>
      <c r="WTT46" s="191"/>
    </row>
    <row r="47" spans="1:984 1235:2008 2259:3032 3283:4056 4307:5080 5331:6104 6355:7128 7379:8152 8403:9176 9427:10200 10451:11224 11475:12248 12499:13272 13523:14296 14547:15320 15571:16088" s="103" customFormat="1" ht="15.75" x14ac:dyDescent="0.25">
      <c r="A47" s="47" t="s">
        <v>94</v>
      </c>
      <c r="B47" s="206" t="s">
        <v>240</v>
      </c>
      <c r="C47" s="48" t="s">
        <v>95</v>
      </c>
      <c r="D47" s="82">
        <f>'Приложение 5'!F308</f>
        <v>300000</v>
      </c>
      <c r="E47" s="82">
        <f>'Приложение 5'!G308</f>
        <v>600000</v>
      </c>
      <c r="F47" s="82">
        <f>'Приложение 5'!H308</f>
        <v>600000</v>
      </c>
      <c r="G47" s="41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1"/>
      <c r="AO47" s="41"/>
      <c r="AP47" s="41"/>
      <c r="AQ47" s="41"/>
      <c r="AR47" s="41"/>
      <c r="AS47" s="41"/>
      <c r="AT47" s="41"/>
      <c r="HC47" s="191"/>
      <c r="HD47" s="191"/>
      <c r="HE47" s="191"/>
      <c r="HF47" s="191"/>
      <c r="HG47" s="191"/>
      <c r="HH47" s="191"/>
      <c r="QY47" s="191"/>
      <c r="QZ47" s="191"/>
      <c r="RA47" s="191"/>
      <c r="RB47" s="191"/>
      <c r="RC47" s="191"/>
      <c r="RD47" s="191"/>
      <c r="AAU47" s="191"/>
      <c r="AAV47" s="191"/>
      <c r="AAW47" s="191"/>
      <c r="AAX47" s="191"/>
      <c r="AAY47" s="191"/>
      <c r="AAZ47" s="191"/>
      <c r="AKQ47" s="191"/>
      <c r="AKR47" s="191"/>
      <c r="AKS47" s="191"/>
      <c r="AKT47" s="191"/>
      <c r="AKU47" s="191"/>
      <c r="AKV47" s="191"/>
      <c r="AUM47" s="191"/>
      <c r="AUN47" s="191"/>
      <c r="AUO47" s="191"/>
      <c r="AUP47" s="191"/>
      <c r="AUQ47" s="191"/>
      <c r="AUR47" s="191"/>
      <c r="BEI47" s="191"/>
      <c r="BEJ47" s="191"/>
      <c r="BEK47" s="191"/>
      <c r="BEL47" s="191"/>
      <c r="BEM47" s="191"/>
      <c r="BEN47" s="191"/>
      <c r="BOE47" s="191"/>
      <c r="BOF47" s="191"/>
      <c r="BOG47" s="191"/>
      <c r="BOH47" s="191"/>
      <c r="BOI47" s="191"/>
      <c r="BOJ47" s="191"/>
      <c r="BYA47" s="191"/>
      <c r="BYB47" s="191"/>
      <c r="BYC47" s="191"/>
      <c r="BYD47" s="191"/>
      <c r="BYE47" s="191"/>
      <c r="BYF47" s="191"/>
      <c r="CHW47" s="191"/>
      <c r="CHX47" s="191"/>
      <c r="CHY47" s="191"/>
      <c r="CHZ47" s="191"/>
      <c r="CIA47" s="191"/>
      <c r="CIB47" s="191"/>
      <c r="CRS47" s="191"/>
      <c r="CRT47" s="191"/>
      <c r="CRU47" s="191"/>
      <c r="CRV47" s="191"/>
      <c r="CRW47" s="191"/>
      <c r="CRX47" s="191"/>
      <c r="DBO47" s="191"/>
      <c r="DBP47" s="191"/>
      <c r="DBQ47" s="191"/>
      <c r="DBR47" s="191"/>
      <c r="DBS47" s="191"/>
      <c r="DBT47" s="191"/>
      <c r="DLK47" s="191"/>
      <c r="DLL47" s="191"/>
      <c r="DLM47" s="191"/>
      <c r="DLN47" s="191"/>
      <c r="DLO47" s="191"/>
      <c r="DLP47" s="191"/>
      <c r="DVG47" s="191"/>
      <c r="DVH47" s="191"/>
      <c r="DVI47" s="191"/>
      <c r="DVJ47" s="191"/>
      <c r="DVK47" s="191"/>
      <c r="DVL47" s="191"/>
      <c r="EFC47" s="191"/>
      <c r="EFD47" s="191"/>
      <c r="EFE47" s="191"/>
      <c r="EFF47" s="191"/>
      <c r="EFG47" s="191"/>
      <c r="EFH47" s="191"/>
      <c r="EOY47" s="191"/>
      <c r="EOZ47" s="191"/>
      <c r="EPA47" s="191"/>
      <c r="EPB47" s="191"/>
      <c r="EPC47" s="191"/>
      <c r="EPD47" s="191"/>
      <c r="EYU47" s="191"/>
      <c r="EYV47" s="191"/>
      <c r="EYW47" s="191"/>
      <c r="EYX47" s="191"/>
      <c r="EYY47" s="191"/>
      <c r="EYZ47" s="191"/>
      <c r="FIQ47" s="191"/>
      <c r="FIR47" s="191"/>
      <c r="FIS47" s="191"/>
      <c r="FIT47" s="191"/>
      <c r="FIU47" s="191"/>
      <c r="FIV47" s="191"/>
      <c r="FSM47" s="191"/>
      <c r="FSN47" s="191"/>
      <c r="FSO47" s="191"/>
      <c r="FSP47" s="191"/>
      <c r="FSQ47" s="191"/>
      <c r="FSR47" s="191"/>
      <c r="GCI47" s="191"/>
      <c r="GCJ47" s="191"/>
      <c r="GCK47" s="191"/>
      <c r="GCL47" s="191"/>
      <c r="GCM47" s="191"/>
      <c r="GCN47" s="191"/>
      <c r="GME47" s="191"/>
      <c r="GMF47" s="191"/>
      <c r="GMG47" s="191"/>
      <c r="GMH47" s="191"/>
      <c r="GMI47" s="191"/>
      <c r="GMJ47" s="191"/>
      <c r="GWA47" s="191"/>
      <c r="GWB47" s="191"/>
      <c r="GWC47" s="191"/>
      <c r="GWD47" s="191"/>
      <c r="GWE47" s="191"/>
      <c r="GWF47" s="191"/>
      <c r="HFW47" s="191"/>
      <c r="HFX47" s="191"/>
      <c r="HFY47" s="191"/>
      <c r="HFZ47" s="191"/>
      <c r="HGA47" s="191"/>
      <c r="HGB47" s="191"/>
      <c r="HPS47" s="191"/>
      <c r="HPT47" s="191"/>
      <c r="HPU47" s="191"/>
      <c r="HPV47" s="191"/>
      <c r="HPW47" s="191"/>
      <c r="HPX47" s="191"/>
      <c r="HZO47" s="191"/>
      <c r="HZP47" s="191"/>
      <c r="HZQ47" s="191"/>
      <c r="HZR47" s="191"/>
      <c r="HZS47" s="191"/>
      <c r="HZT47" s="191"/>
      <c r="IJK47" s="191"/>
      <c r="IJL47" s="191"/>
      <c r="IJM47" s="191"/>
      <c r="IJN47" s="191"/>
      <c r="IJO47" s="191"/>
      <c r="IJP47" s="191"/>
      <c r="ITG47" s="191"/>
      <c r="ITH47" s="191"/>
      <c r="ITI47" s="191"/>
      <c r="ITJ47" s="191"/>
      <c r="ITK47" s="191"/>
      <c r="ITL47" s="191"/>
      <c r="JDC47" s="191"/>
      <c r="JDD47" s="191"/>
      <c r="JDE47" s="191"/>
      <c r="JDF47" s="191"/>
      <c r="JDG47" s="191"/>
      <c r="JDH47" s="191"/>
      <c r="JMY47" s="191"/>
      <c r="JMZ47" s="191"/>
      <c r="JNA47" s="191"/>
      <c r="JNB47" s="191"/>
      <c r="JNC47" s="191"/>
      <c r="JND47" s="191"/>
      <c r="JWU47" s="191"/>
      <c r="JWV47" s="191"/>
      <c r="JWW47" s="191"/>
      <c r="JWX47" s="191"/>
      <c r="JWY47" s="191"/>
      <c r="JWZ47" s="191"/>
      <c r="KGQ47" s="191"/>
      <c r="KGR47" s="191"/>
      <c r="KGS47" s="191"/>
      <c r="KGT47" s="191"/>
      <c r="KGU47" s="191"/>
      <c r="KGV47" s="191"/>
      <c r="KQM47" s="191"/>
      <c r="KQN47" s="191"/>
      <c r="KQO47" s="191"/>
      <c r="KQP47" s="191"/>
      <c r="KQQ47" s="191"/>
      <c r="KQR47" s="191"/>
      <c r="LAI47" s="191"/>
      <c r="LAJ47" s="191"/>
      <c r="LAK47" s="191"/>
      <c r="LAL47" s="191"/>
      <c r="LAM47" s="191"/>
      <c r="LAN47" s="191"/>
      <c r="LKE47" s="191"/>
      <c r="LKF47" s="191"/>
      <c r="LKG47" s="191"/>
      <c r="LKH47" s="191"/>
      <c r="LKI47" s="191"/>
      <c r="LKJ47" s="191"/>
      <c r="LUA47" s="191"/>
      <c r="LUB47" s="191"/>
      <c r="LUC47" s="191"/>
      <c r="LUD47" s="191"/>
      <c r="LUE47" s="191"/>
      <c r="LUF47" s="191"/>
      <c r="MDW47" s="191"/>
      <c r="MDX47" s="191"/>
      <c r="MDY47" s="191"/>
      <c r="MDZ47" s="191"/>
      <c r="MEA47" s="191"/>
      <c r="MEB47" s="191"/>
      <c r="MNS47" s="191"/>
      <c r="MNT47" s="191"/>
      <c r="MNU47" s="191"/>
      <c r="MNV47" s="191"/>
      <c r="MNW47" s="191"/>
      <c r="MNX47" s="191"/>
      <c r="MXO47" s="191"/>
      <c r="MXP47" s="191"/>
      <c r="MXQ47" s="191"/>
      <c r="MXR47" s="191"/>
      <c r="MXS47" s="191"/>
      <c r="MXT47" s="191"/>
      <c r="NHK47" s="191"/>
      <c r="NHL47" s="191"/>
      <c r="NHM47" s="191"/>
      <c r="NHN47" s="191"/>
      <c r="NHO47" s="191"/>
      <c r="NHP47" s="191"/>
      <c r="NRG47" s="191"/>
      <c r="NRH47" s="191"/>
      <c r="NRI47" s="191"/>
      <c r="NRJ47" s="191"/>
      <c r="NRK47" s="191"/>
      <c r="NRL47" s="191"/>
      <c r="OBC47" s="191"/>
      <c r="OBD47" s="191"/>
      <c r="OBE47" s="191"/>
      <c r="OBF47" s="191"/>
      <c r="OBG47" s="191"/>
      <c r="OBH47" s="191"/>
      <c r="OKY47" s="191"/>
      <c r="OKZ47" s="191"/>
      <c r="OLA47" s="191"/>
      <c r="OLB47" s="191"/>
      <c r="OLC47" s="191"/>
      <c r="OLD47" s="191"/>
      <c r="OUU47" s="191"/>
      <c r="OUV47" s="191"/>
      <c r="OUW47" s="191"/>
      <c r="OUX47" s="191"/>
      <c r="OUY47" s="191"/>
      <c r="OUZ47" s="191"/>
      <c r="PEQ47" s="191"/>
      <c r="PER47" s="191"/>
      <c r="PES47" s="191"/>
      <c r="PET47" s="191"/>
      <c r="PEU47" s="191"/>
      <c r="PEV47" s="191"/>
      <c r="POM47" s="191"/>
      <c r="PON47" s="191"/>
      <c r="POO47" s="191"/>
      <c r="POP47" s="191"/>
      <c r="POQ47" s="191"/>
      <c r="POR47" s="191"/>
      <c r="PYI47" s="191"/>
      <c r="PYJ47" s="191"/>
      <c r="PYK47" s="191"/>
      <c r="PYL47" s="191"/>
      <c r="PYM47" s="191"/>
      <c r="PYN47" s="191"/>
      <c r="QIE47" s="191"/>
      <c r="QIF47" s="191"/>
      <c r="QIG47" s="191"/>
      <c r="QIH47" s="191"/>
      <c r="QII47" s="191"/>
      <c r="QIJ47" s="191"/>
      <c r="QSA47" s="191"/>
      <c r="QSB47" s="191"/>
      <c r="QSC47" s="191"/>
      <c r="QSD47" s="191"/>
      <c r="QSE47" s="191"/>
      <c r="QSF47" s="191"/>
      <c r="RBW47" s="191"/>
      <c r="RBX47" s="191"/>
      <c r="RBY47" s="191"/>
      <c r="RBZ47" s="191"/>
      <c r="RCA47" s="191"/>
      <c r="RCB47" s="191"/>
      <c r="RLS47" s="191"/>
      <c r="RLT47" s="191"/>
      <c r="RLU47" s="191"/>
      <c r="RLV47" s="191"/>
      <c r="RLW47" s="191"/>
      <c r="RLX47" s="191"/>
      <c r="RVO47" s="191"/>
      <c r="RVP47" s="191"/>
      <c r="RVQ47" s="191"/>
      <c r="RVR47" s="191"/>
      <c r="RVS47" s="191"/>
      <c r="RVT47" s="191"/>
      <c r="SFK47" s="191"/>
      <c r="SFL47" s="191"/>
      <c r="SFM47" s="191"/>
      <c r="SFN47" s="191"/>
      <c r="SFO47" s="191"/>
      <c r="SFP47" s="191"/>
      <c r="SPG47" s="191"/>
      <c r="SPH47" s="191"/>
      <c r="SPI47" s="191"/>
      <c r="SPJ47" s="191"/>
      <c r="SPK47" s="191"/>
      <c r="SPL47" s="191"/>
      <c r="SZC47" s="191"/>
      <c r="SZD47" s="191"/>
      <c r="SZE47" s="191"/>
      <c r="SZF47" s="191"/>
      <c r="SZG47" s="191"/>
      <c r="SZH47" s="191"/>
      <c r="TIY47" s="191"/>
      <c r="TIZ47" s="191"/>
      <c r="TJA47" s="191"/>
      <c r="TJB47" s="191"/>
      <c r="TJC47" s="191"/>
      <c r="TJD47" s="191"/>
      <c r="TSU47" s="191"/>
      <c r="TSV47" s="191"/>
      <c r="TSW47" s="191"/>
      <c r="TSX47" s="191"/>
      <c r="TSY47" s="191"/>
      <c r="TSZ47" s="191"/>
      <c r="UCQ47" s="191"/>
      <c r="UCR47" s="191"/>
      <c r="UCS47" s="191"/>
      <c r="UCT47" s="191"/>
      <c r="UCU47" s="191"/>
      <c r="UCV47" s="191"/>
      <c r="UMM47" s="191"/>
      <c r="UMN47" s="191"/>
      <c r="UMO47" s="191"/>
      <c r="UMP47" s="191"/>
      <c r="UMQ47" s="191"/>
      <c r="UMR47" s="191"/>
      <c r="UWI47" s="191"/>
      <c r="UWJ47" s="191"/>
      <c r="UWK47" s="191"/>
      <c r="UWL47" s="191"/>
      <c r="UWM47" s="191"/>
      <c r="UWN47" s="191"/>
      <c r="VGE47" s="191"/>
      <c r="VGF47" s="191"/>
      <c r="VGG47" s="191"/>
      <c r="VGH47" s="191"/>
      <c r="VGI47" s="191"/>
      <c r="VGJ47" s="191"/>
      <c r="VQA47" s="191"/>
      <c r="VQB47" s="191"/>
      <c r="VQC47" s="191"/>
      <c r="VQD47" s="191"/>
      <c r="VQE47" s="191"/>
      <c r="VQF47" s="191"/>
      <c r="VZW47" s="191"/>
      <c r="VZX47" s="191"/>
      <c r="VZY47" s="191"/>
      <c r="VZZ47" s="191"/>
      <c r="WAA47" s="191"/>
      <c r="WAB47" s="191"/>
      <c r="WJS47" s="191"/>
      <c r="WJT47" s="191"/>
      <c r="WJU47" s="191"/>
      <c r="WJV47" s="191"/>
      <c r="WJW47" s="191"/>
      <c r="WJX47" s="191"/>
      <c r="WTO47" s="191"/>
      <c r="WTP47" s="191"/>
      <c r="WTQ47" s="191"/>
      <c r="WTR47" s="191"/>
      <c r="WTS47" s="191"/>
      <c r="WTT47" s="191"/>
    </row>
    <row r="48" spans="1:984 1235:2008 2259:3032 3283:4056 4307:5080 5331:6104 6355:7128 7379:8152 8403:9176 9427:10200 10451:11224 11475:12248 12499:13272 13523:14296 14547:15320 15571:16088" s="103" customFormat="1" ht="30.75" x14ac:dyDescent="0.25">
      <c r="A48" s="51" t="s">
        <v>113</v>
      </c>
      <c r="B48" s="117" t="s">
        <v>240</v>
      </c>
      <c r="C48" s="48" t="s">
        <v>114</v>
      </c>
      <c r="D48" s="82">
        <f>'Приложение 5'!F309</f>
        <v>4200000</v>
      </c>
      <c r="E48" s="82">
        <f>'Приложение 5'!G309</f>
        <v>8100000</v>
      </c>
      <c r="F48" s="82">
        <f>'Приложение 5'!H309</f>
        <v>8100000</v>
      </c>
      <c r="G48" s="41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1"/>
      <c r="AO48" s="41"/>
      <c r="AP48" s="41"/>
      <c r="AQ48" s="41"/>
      <c r="AR48" s="41"/>
      <c r="AS48" s="41"/>
      <c r="AT48" s="41"/>
      <c r="HC48" s="191"/>
      <c r="HD48" s="191"/>
      <c r="HE48" s="191"/>
      <c r="HF48" s="191"/>
      <c r="HG48" s="191"/>
      <c r="HH48" s="191"/>
      <c r="QY48" s="191"/>
      <c r="QZ48" s="191"/>
      <c r="RA48" s="191"/>
      <c r="RB48" s="191"/>
      <c r="RC48" s="191"/>
      <c r="RD48" s="191"/>
      <c r="AAU48" s="191"/>
      <c r="AAV48" s="191"/>
      <c r="AAW48" s="191"/>
      <c r="AAX48" s="191"/>
      <c r="AAY48" s="191"/>
      <c r="AAZ48" s="191"/>
      <c r="AKQ48" s="191"/>
      <c r="AKR48" s="191"/>
      <c r="AKS48" s="191"/>
      <c r="AKT48" s="191"/>
      <c r="AKU48" s="191"/>
      <c r="AKV48" s="191"/>
      <c r="AUM48" s="191"/>
      <c r="AUN48" s="191"/>
      <c r="AUO48" s="191"/>
      <c r="AUP48" s="191"/>
      <c r="AUQ48" s="191"/>
      <c r="AUR48" s="191"/>
      <c r="BEI48" s="191"/>
      <c r="BEJ48" s="191"/>
      <c r="BEK48" s="191"/>
      <c r="BEL48" s="191"/>
      <c r="BEM48" s="191"/>
      <c r="BEN48" s="191"/>
      <c r="BOE48" s="191"/>
      <c r="BOF48" s="191"/>
      <c r="BOG48" s="191"/>
      <c r="BOH48" s="191"/>
      <c r="BOI48" s="191"/>
      <c r="BOJ48" s="191"/>
      <c r="BYA48" s="191"/>
      <c r="BYB48" s="191"/>
      <c r="BYC48" s="191"/>
      <c r="BYD48" s="191"/>
      <c r="BYE48" s="191"/>
      <c r="BYF48" s="191"/>
      <c r="CHW48" s="191"/>
      <c r="CHX48" s="191"/>
      <c r="CHY48" s="191"/>
      <c r="CHZ48" s="191"/>
      <c r="CIA48" s="191"/>
      <c r="CIB48" s="191"/>
      <c r="CRS48" s="191"/>
      <c r="CRT48" s="191"/>
      <c r="CRU48" s="191"/>
      <c r="CRV48" s="191"/>
      <c r="CRW48" s="191"/>
      <c r="CRX48" s="191"/>
      <c r="DBO48" s="191"/>
      <c r="DBP48" s="191"/>
      <c r="DBQ48" s="191"/>
      <c r="DBR48" s="191"/>
      <c r="DBS48" s="191"/>
      <c r="DBT48" s="191"/>
      <c r="DLK48" s="191"/>
      <c r="DLL48" s="191"/>
      <c r="DLM48" s="191"/>
      <c r="DLN48" s="191"/>
      <c r="DLO48" s="191"/>
      <c r="DLP48" s="191"/>
      <c r="DVG48" s="191"/>
      <c r="DVH48" s="191"/>
      <c r="DVI48" s="191"/>
      <c r="DVJ48" s="191"/>
      <c r="DVK48" s="191"/>
      <c r="DVL48" s="191"/>
      <c r="EFC48" s="191"/>
      <c r="EFD48" s="191"/>
      <c r="EFE48" s="191"/>
      <c r="EFF48" s="191"/>
      <c r="EFG48" s="191"/>
      <c r="EFH48" s="191"/>
      <c r="EOY48" s="191"/>
      <c r="EOZ48" s="191"/>
      <c r="EPA48" s="191"/>
      <c r="EPB48" s="191"/>
      <c r="EPC48" s="191"/>
      <c r="EPD48" s="191"/>
      <c r="EYU48" s="191"/>
      <c r="EYV48" s="191"/>
      <c r="EYW48" s="191"/>
      <c r="EYX48" s="191"/>
      <c r="EYY48" s="191"/>
      <c r="EYZ48" s="191"/>
      <c r="FIQ48" s="191"/>
      <c r="FIR48" s="191"/>
      <c r="FIS48" s="191"/>
      <c r="FIT48" s="191"/>
      <c r="FIU48" s="191"/>
      <c r="FIV48" s="191"/>
      <c r="FSM48" s="191"/>
      <c r="FSN48" s="191"/>
      <c r="FSO48" s="191"/>
      <c r="FSP48" s="191"/>
      <c r="FSQ48" s="191"/>
      <c r="FSR48" s="191"/>
      <c r="GCI48" s="191"/>
      <c r="GCJ48" s="191"/>
      <c r="GCK48" s="191"/>
      <c r="GCL48" s="191"/>
      <c r="GCM48" s="191"/>
      <c r="GCN48" s="191"/>
      <c r="GME48" s="191"/>
      <c r="GMF48" s="191"/>
      <c r="GMG48" s="191"/>
      <c r="GMH48" s="191"/>
      <c r="GMI48" s="191"/>
      <c r="GMJ48" s="191"/>
      <c r="GWA48" s="191"/>
      <c r="GWB48" s="191"/>
      <c r="GWC48" s="191"/>
      <c r="GWD48" s="191"/>
      <c r="GWE48" s="191"/>
      <c r="GWF48" s="191"/>
      <c r="HFW48" s="191"/>
      <c r="HFX48" s="191"/>
      <c r="HFY48" s="191"/>
      <c r="HFZ48" s="191"/>
      <c r="HGA48" s="191"/>
      <c r="HGB48" s="191"/>
      <c r="HPS48" s="191"/>
      <c r="HPT48" s="191"/>
      <c r="HPU48" s="191"/>
      <c r="HPV48" s="191"/>
      <c r="HPW48" s="191"/>
      <c r="HPX48" s="191"/>
      <c r="HZO48" s="191"/>
      <c r="HZP48" s="191"/>
      <c r="HZQ48" s="191"/>
      <c r="HZR48" s="191"/>
      <c r="HZS48" s="191"/>
      <c r="HZT48" s="191"/>
      <c r="IJK48" s="191"/>
      <c r="IJL48" s="191"/>
      <c r="IJM48" s="191"/>
      <c r="IJN48" s="191"/>
      <c r="IJO48" s="191"/>
      <c r="IJP48" s="191"/>
      <c r="ITG48" s="191"/>
      <c r="ITH48" s="191"/>
      <c r="ITI48" s="191"/>
      <c r="ITJ48" s="191"/>
      <c r="ITK48" s="191"/>
      <c r="ITL48" s="191"/>
      <c r="JDC48" s="191"/>
      <c r="JDD48" s="191"/>
      <c r="JDE48" s="191"/>
      <c r="JDF48" s="191"/>
      <c r="JDG48" s="191"/>
      <c r="JDH48" s="191"/>
      <c r="JMY48" s="191"/>
      <c r="JMZ48" s="191"/>
      <c r="JNA48" s="191"/>
      <c r="JNB48" s="191"/>
      <c r="JNC48" s="191"/>
      <c r="JND48" s="191"/>
      <c r="JWU48" s="191"/>
      <c r="JWV48" s="191"/>
      <c r="JWW48" s="191"/>
      <c r="JWX48" s="191"/>
      <c r="JWY48" s="191"/>
      <c r="JWZ48" s="191"/>
      <c r="KGQ48" s="191"/>
      <c r="KGR48" s="191"/>
      <c r="KGS48" s="191"/>
      <c r="KGT48" s="191"/>
      <c r="KGU48" s="191"/>
      <c r="KGV48" s="191"/>
      <c r="KQM48" s="191"/>
      <c r="KQN48" s="191"/>
      <c r="KQO48" s="191"/>
      <c r="KQP48" s="191"/>
      <c r="KQQ48" s="191"/>
      <c r="KQR48" s="191"/>
      <c r="LAI48" s="191"/>
      <c r="LAJ48" s="191"/>
      <c r="LAK48" s="191"/>
      <c r="LAL48" s="191"/>
      <c r="LAM48" s="191"/>
      <c r="LAN48" s="191"/>
      <c r="LKE48" s="191"/>
      <c r="LKF48" s="191"/>
      <c r="LKG48" s="191"/>
      <c r="LKH48" s="191"/>
      <c r="LKI48" s="191"/>
      <c r="LKJ48" s="191"/>
      <c r="LUA48" s="191"/>
      <c r="LUB48" s="191"/>
      <c r="LUC48" s="191"/>
      <c r="LUD48" s="191"/>
      <c r="LUE48" s="191"/>
      <c r="LUF48" s="191"/>
      <c r="MDW48" s="191"/>
      <c r="MDX48" s="191"/>
      <c r="MDY48" s="191"/>
      <c r="MDZ48" s="191"/>
      <c r="MEA48" s="191"/>
      <c r="MEB48" s="191"/>
      <c r="MNS48" s="191"/>
      <c r="MNT48" s="191"/>
      <c r="MNU48" s="191"/>
      <c r="MNV48" s="191"/>
      <c r="MNW48" s="191"/>
      <c r="MNX48" s="191"/>
      <c r="MXO48" s="191"/>
      <c r="MXP48" s="191"/>
      <c r="MXQ48" s="191"/>
      <c r="MXR48" s="191"/>
      <c r="MXS48" s="191"/>
      <c r="MXT48" s="191"/>
      <c r="NHK48" s="191"/>
      <c r="NHL48" s="191"/>
      <c r="NHM48" s="191"/>
      <c r="NHN48" s="191"/>
      <c r="NHO48" s="191"/>
      <c r="NHP48" s="191"/>
      <c r="NRG48" s="191"/>
      <c r="NRH48" s="191"/>
      <c r="NRI48" s="191"/>
      <c r="NRJ48" s="191"/>
      <c r="NRK48" s="191"/>
      <c r="NRL48" s="191"/>
      <c r="OBC48" s="191"/>
      <c r="OBD48" s="191"/>
      <c r="OBE48" s="191"/>
      <c r="OBF48" s="191"/>
      <c r="OBG48" s="191"/>
      <c r="OBH48" s="191"/>
      <c r="OKY48" s="191"/>
      <c r="OKZ48" s="191"/>
      <c r="OLA48" s="191"/>
      <c r="OLB48" s="191"/>
      <c r="OLC48" s="191"/>
      <c r="OLD48" s="191"/>
      <c r="OUU48" s="191"/>
      <c r="OUV48" s="191"/>
      <c r="OUW48" s="191"/>
      <c r="OUX48" s="191"/>
      <c r="OUY48" s="191"/>
      <c r="OUZ48" s="191"/>
      <c r="PEQ48" s="191"/>
      <c r="PER48" s="191"/>
      <c r="PES48" s="191"/>
      <c r="PET48" s="191"/>
      <c r="PEU48" s="191"/>
      <c r="PEV48" s="191"/>
      <c r="POM48" s="191"/>
      <c r="PON48" s="191"/>
      <c r="POO48" s="191"/>
      <c r="POP48" s="191"/>
      <c r="POQ48" s="191"/>
      <c r="POR48" s="191"/>
      <c r="PYI48" s="191"/>
      <c r="PYJ48" s="191"/>
      <c r="PYK48" s="191"/>
      <c r="PYL48" s="191"/>
      <c r="PYM48" s="191"/>
      <c r="PYN48" s="191"/>
      <c r="QIE48" s="191"/>
      <c r="QIF48" s="191"/>
      <c r="QIG48" s="191"/>
      <c r="QIH48" s="191"/>
      <c r="QII48" s="191"/>
      <c r="QIJ48" s="191"/>
      <c r="QSA48" s="191"/>
      <c r="QSB48" s="191"/>
      <c r="QSC48" s="191"/>
      <c r="QSD48" s="191"/>
      <c r="QSE48" s="191"/>
      <c r="QSF48" s="191"/>
      <c r="RBW48" s="191"/>
      <c r="RBX48" s="191"/>
      <c r="RBY48" s="191"/>
      <c r="RBZ48" s="191"/>
      <c r="RCA48" s="191"/>
      <c r="RCB48" s="191"/>
      <c r="RLS48" s="191"/>
      <c r="RLT48" s="191"/>
      <c r="RLU48" s="191"/>
      <c r="RLV48" s="191"/>
      <c r="RLW48" s="191"/>
      <c r="RLX48" s="191"/>
      <c r="RVO48" s="191"/>
      <c r="RVP48" s="191"/>
      <c r="RVQ48" s="191"/>
      <c r="RVR48" s="191"/>
      <c r="RVS48" s="191"/>
      <c r="RVT48" s="191"/>
      <c r="SFK48" s="191"/>
      <c r="SFL48" s="191"/>
      <c r="SFM48" s="191"/>
      <c r="SFN48" s="191"/>
      <c r="SFO48" s="191"/>
      <c r="SFP48" s="191"/>
      <c r="SPG48" s="191"/>
      <c r="SPH48" s="191"/>
      <c r="SPI48" s="191"/>
      <c r="SPJ48" s="191"/>
      <c r="SPK48" s="191"/>
      <c r="SPL48" s="191"/>
      <c r="SZC48" s="191"/>
      <c r="SZD48" s="191"/>
      <c r="SZE48" s="191"/>
      <c r="SZF48" s="191"/>
      <c r="SZG48" s="191"/>
      <c r="SZH48" s="191"/>
      <c r="TIY48" s="191"/>
      <c r="TIZ48" s="191"/>
      <c r="TJA48" s="191"/>
      <c r="TJB48" s="191"/>
      <c r="TJC48" s="191"/>
      <c r="TJD48" s="191"/>
      <c r="TSU48" s="191"/>
      <c r="TSV48" s="191"/>
      <c r="TSW48" s="191"/>
      <c r="TSX48" s="191"/>
      <c r="TSY48" s="191"/>
      <c r="TSZ48" s="191"/>
      <c r="UCQ48" s="191"/>
      <c r="UCR48" s="191"/>
      <c r="UCS48" s="191"/>
      <c r="UCT48" s="191"/>
      <c r="UCU48" s="191"/>
      <c r="UCV48" s="191"/>
      <c r="UMM48" s="191"/>
      <c r="UMN48" s="191"/>
      <c r="UMO48" s="191"/>
      <c r="UMP48" s="191"/>
      <c r="UMQ48" s="191"/>
      <c r="UMR48" s="191"/>
      <c r="UWI48" s="191"/>
      <c r="UWJ48" s="191"/>
      <c r="UWK48" s="191"/>
      <c r="UWL48" s="191"/>
      <c r="UWM48" s="191"/>
      <c r="UWN48" s="191"/>
      <c r="VGE48" s="191"/>
      <c r="VGF48" s="191"/>
      <c r="VGG48" s="191"/>
      <c r="VGH48" s="191"/>
      <c r="VGI48" s="191"/>
      <c r="VGJ48" s="191"/>
      <c r="VQA48" s="191"/>
      <c r="VQB48" s="191"/>
      <c r="VQC48" s="191"/>
      <c r="VQD48" s="191"/>
      <c r="VQE48" s="191"/>
      <c r="VQF48" s="191"/>
      <c r="VZW48" s="191"/>
      <c r="VZX48" s="191"/>
      <c r="VZY48" s="191"/>
      <c r="VZZ48" s="191"/>
      <c r="WAA48" s="191"/>
      <c r="WAB48" s="191"/>
      <c r="WJS48" s="191"/>
      <c r="WJT48" s="191"/>
      <c r="WJU48" s="191"/>
      <c r="WJV48" s="191"/>
      <c r="WJW48" s="191"/>
      <c r="WJX48" s="191"/>
      <c r="WTO48" s="191"/>
      <c r="WTP48" s="191"/>
      <c r="WTQ48" s="191"/>
      <c r="WTR48" s="191"/>
      <c r="WTS48" s="191"/>
      <c r="WTT48" s="191"/>
    </row>
    <row r="49" spans="1:984 1235:2008 2259:3032 3283:4056 4307:5080 5331:6104 6355:7128 7379:8152 8403:9176 9427:10200 10451:11224 11475:12248 12499:13272 13523:14296 14547:15320 15571:16088" s="103" customFormat="1" ht="15.75" x14ac:dyDescent="0.25">
      <c r="A49" s="47" t="s">
        <v>272</v>
      </c>
      <c r="B49" s="125" t="s">
        <v>240</v>
      </c>
      <c r="C49" s="137"/>
      <c r="D49" s="82">
        <f>SUM(D50:D51)</f>
        <v>3404447</v>
      </c>
      <c r="E49" s="82">
        <f>SUM(E50:E51)</f>
        <v>3541762</v>
      </c>
      <c r="F49" s="198">
        <f>SUM(F50:F51)</f>
        <v>3634139</v>
      </c>
      <c r="G49" s="41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1"/>
      <c r="AO49" s="41"/>
      <c r="AP49" s="41"/>
      <c r="AQ49" s="41"/>
      <c r="AR49" s="41"/>
      <c r="AS49" s="41"/>
      <c r="AT49" s="41"/>
      <c r="HC49" s="191"/>
      <c r="HD49" s="191"/>
      <c r="HE49" s="191"/>
      <c r="HF49" s="191"/>
      <c r="HG49" s="191"/>
      <c r="HH49" s="191"/>
      <c r="QY49" s="191"/>
      <c r="QZ49" s="191"/>
      <c r="RA49" s="191"/>
      <c r="RB49" s="191"/>
      <c r="RC49" s="191"/>
      <c r="RD49" s="191"/>
      <c r="AAU49" s="191"/>
      <c r="AAV49" s="191"/>
      <c r="AAW49" s="191"/>
      <c r="AAX49" s="191"/>
      <c r="AAY49" s="191"/>
      <c r="AAZ49" s="191"/>
      <c r="AKQ49" s="191"/>
      <c r="AKR49" s="191"/>
      <c r="AKS49" s="191"/>
      <c r="AKT49" s="191"/>
      <c r="AKU49" s="191"/>
      <c r="AKV49" s="191"/>
      <c r="AUM49" s="191"/>
      <c r="AUN49" s="191"/>
      <c r="AUO49" s="191"/>
      <c r="AUP49" s="191"/>
      <c r="AUQ49" s="191"/>
      <c r="AUR49" s="191"/>
      <c r="BEI49" s="191"/>
      <c r="BEJ49" s="191"/>
      <c r="BEK49" s="191"/>
      <c r="BEL49" s="191"/>
      <c r="BEM49" s="191"/>
      <c r="BEN49" s="191"/>
      <c r="BOE49" s="191"/>
      <c r="BOF49" s="191"/>
      <c r="BOG49" s="191"/>
      <c r="BOH49" s="191"/>
      <c r="BOI49" s="191"/>
      <c r="BOJ49" s="191"/>
      <c r="BYA49" s="191"/>
      <c r="BYB49" s="191"/>
      <c r="BYC49" s="191"/>
      <c r="BYD49" s="191"/>
      <c r="BYE49" s="191"/>
      <c r="BYF49" s="191"/>
      <c r="CHW49" s="191"/>
      <c r="CHX49" s="191"/>
      <c r="CHY49" s="191"/>
      <c r="CHZ49" s="191"/>
      <c r="CIA49" s="191"/>
      <c r="CIB49" s="191"/>
      <c r="CRS49" s="191"/>
      <c r="CRT49" s="191"/>
      <c r="CRU49" s="191"/>
      <c r="CRV49" s="191"/>
      <c r="CRW49" s="191"/>
      <c r="CRX49" s="191"/>
      <c r="DBO49" s="191"/>
      <c r="DBP49" s="191"/>
      <c r="DBQ49" s="191"/>
      <c r="DBR49" s="191"/>
      <c r="DBS49" s="191"/>
      <c r="DBT49" s="191"/>
      <c r="DLK49" s="191"/>
      <c r="DLL49" s="191"/>
      <c r="DLM49" s="191"/>
      <c r="DLN49" s="191"/>
      <c r="DLO49" s="191"/>
      <c r="DLP49" s="191"/>
      <c r="DVG49" s="191"/>
      <c r="DVH49" s="191"/>
      <c r="DVI49" s="191"/>
      <c r="DVJ49" s="191"/>
      <c r="DVK49" s="191"/>
      <c r="DVL49" s="191"/>
      <c r="EFC49" s="191"/>
      <c r="EFD49" s="191"/>
      <c r="EFE49" s="191"/>
      <c r="EFF49" s="191"/>
      <c r="EFG49" s="191"/>
      <c r="EFH49" s="191"/>
      <c r="EOY49" s="191"/>
      <c r="EOZ49" s="191"/>
      <c r="EPA49" s="191"/>
      <c r="EPB49" s="191"/>
      <c r="EPC49" s="191"/>
      <c r="EPD49" s="191"/>
      <c r="EYU49" s="191"/>
      <c r="EYV49" s="191"/>
      <c r="EYW49" s="191"/>
      <c r="EYX49" s="191"/>
      <c r="EYY49" s="191"/>
      <c r="EYZ49" s="191"/>
      <c r="FIQ49" s="191"/>
      <c r="FIR49" s="191"/>
      <c r="FIS49" s="191"/>
      <c r="FIT49" s="191"/>
      <c r="FIU49" s="191"/>
      <c r="FIV49" s="191"/>
      <c r="FSM49" s="191"/>
      <c r="FSN49" s="191"/>
      <c r="FSO49" s="191"/>
      <c r="FSP49" s="191"/>
      <c r="FSQ49" s="191"/>
      <c r="FSR49" s="191"/>
      <c r="GCI49" s="191"/>
      <c r="GCJ49" s="191"/>
      <c r="GCK49" s="191"/>
      <c r="GCL49" s="191"/>
      <c r="GCM49" s="191"/>
      <c r="GCN49" s="191"/>
      <c r="GME49" s="191"/>
      <c r="GMF49" s="191"/>
      <c r="GMG49" s="191"/>
      <c r="GMH49" s="191"/>
      <c r="GMI49" s="191"/>
      <c r="GMJ49" s="191"/>
      <c r="GWA49" s="191"/>
      <c r="GWB49" s="191"/>
      <c r="GWC49" s="191"/>
      <c r="GWD49" s="191"/>
      <c r="GWE49" s="191"/>
      <c r="GWF49" s="191"/>
      <c r="HFW49" s="191"/>
      <c r="HFX49" s="191"/>
      <c r="HFY49" s="191"/>
      <c r="HFZ49" s="191"/>
      <c r="HGA49" s="191"/>
      <c r="HGB49" s="191"/>
      <c r="HPS49" s="191"/>
      <c r="HPT49" s="191"/>
      <c r="HPU49" s="191"/>
      <c r="HPV49" s="191"/>
      <c r="HPW49" s="191"/>
      <c r="HPX49" s="191"/>
      <c r="HZO49" s="191"/>
      <c r="HZP49" s="191"/>
      <c r="HZQ49" s="191"/>
      <c r="HZR49" s="191"/>
      <c r="HZS49" s="191"/>
      <c r="HZT49" s="191"/>
      <c r="IJK49" s="191"/>
      <c r="IJL49" s="191"/>
      <c r="IJM49" s="191"/>
      <c r="IJN49" s="191"/>
      <c r="IJO49" s="191"/>
      <c r="IJP49" s="191"/>
      <c r="ITG49" s="191"/>
      <c r="ITH49" s="191"/>
      <c r="ITI49" s="191"/>
      <c r="ITJ49" s="191"/>
      <c r="ITK49" s="191"/>
      <c r="ITL49" s="191"/>
      <c r="JDC49" s="191"/>
      <c r="JDD49" s="191"/>
      <c r="JDE49" s="191"/>
      <c r="JDF49" s="191"/>
      <c r="JDG49" s="191"/>
      <c r="JDH49" s="191"/>
      <c r="JMY49" s="191"/>
      <c r="JMZ49" s="191"/>
      <c r="JNA49" s="191"/>
      <c r="JNB49" s="191"/>
      <c r="JNC49" s="191"/>
      <c r="JND49" s="191"/>
      <c r="JWU49" s="191"/>
      <c r="JWV49" s="191"/>
      <c r="JWW49" s="191"/>
      <c r="JWX49" s="191"/>
      <c r="JWY49" s="191"/>
      <c r="JWZ49" s="191"/>
      <c r="KGQ49" s="191"/>
      <c r="KGR49" s="191"/>
      <c r="KGS49" s="191"/>
      <c r="KGT49" s="191"/>
      <c r="KGU49" s="191"/>
      <c r="KGV49" s="191"/>
      <c r="KQM49" s="191"/>
      <c r="KQN49" s="191"/>
      <c r="KQO49" s="191"/>
      <c r="KQP49" s="191"/>
      <c r="KQQ49" s="191"/>
      <c r="KQR49" s="191"/>
      <c r="LAI49" s="191"/>
      <c r="LAJ49" s="191"/>
      <c r="LAK49" s="191"/>
      <c r="LAL49" s="191"/>
      <c r="LAM49" s="191"/>
      <c r="LAN49" s="191"/>
      <c r="LKE49" s="191"/>
      <c r="LKF49" s="191"/>
      <c r="LKG49" s="191"/>
      <c r="LKH49" s="191"/>
      <c r="LKI49" s="191"/>
      <c r="LKJ49" s="191"/>
      <c r="LUA49" s="191"/>
      <c r="LUB49" s="191"/>
      <c r="LUC49" s="191"/>
      <c r="LUD49" s="191"/>
      <c r="LUE49" s="191"/>
      <c r="LUF49" s="191"/>
      <c r="MDW49" s="191"/>
      <c r="MDX49" s="191"/>
      <c r="MDY49" s="191"/>
      <c r="MDZ49" s="191"/>
      <c r="MEA49" s="191"/>
      <c r="MEB49" s="191"/>
      <c r="MNS49" s="191"/>
      <c r="MNT49" s="191"/>
      <c r="MNU49" s="191"/>
      <c r="MNV49" s="191"/>
      <c r="MNW49" s="191"/>
      <c r="MNX49" s="191"/>
      <c r="MXO49" s="191"/>
      <c r="MXP49" s="191"/>
      <c r="MXQ49" s="191"/>
      <c r="MXR49" s="191"/>
      <c r="MXS49" s="191"/>
      <c r="MXT49" s="191"/>
      <c r="NHK49" s="191"/>
      <c r="NHL49" s="191"/>
      <c r="NHM49" s="191"/>
      <c r="NHN49" s="191"/>
      <c r="NHO49" s="191"/>
      <c r="NHP49" s="191"/>
      <c r="NRG49" s="191"/>
      <c r="NRH49" s="191"/>
      <c r="NRI49" s="191"/>
      <c r="NRJ49" s="191"/>
      <c r="NRK49" s="191"/>
      <c r="NRL49" s="191"/>
      <c r="OBC49" s="191"/>
      <c r="OBD49" s="191"/>
      <c r="OBE49" s="191"/>
      <c r="OBF49" s="191"/>
      <c r="OBG49" s="191"/>
      <c r="OBH49" s="191"/>
      <c r="OKY49" s="191"/>
      <c r="OKZ49" s="191"/>
      <c r="OLA49" s="191"/>
      <c r="OLB49" s="191"/>
      <c r="OLC49" s="191"/>
      <c r="OLD49" s="191"/>
      <c r="OUU49" s="191"/>
      <c r="OUV49" s="191"/>
      <c r="OUW49" s="191"/>
      <c r="OUX49" s="191"/>
      <c r="OUY49" s="191"/>
      <c r="OUZ49" s="191"/>
      <c r="PEQ49" s="191"/>
      <c r="PER49" s="191"/>
      <c r="PES49" s="191"/>
      <c r="PET49" s="191"/>
      <c r="PEU49" s="191"/>
      <c r="PEV49" s="191"/>
      <c r="POM49" s="191"/>
      <c r="PON49" s="191"/>
      <c r="POO49" s="191"/>
      <c r="POP49" s="191"/>
      <c r="POQ49" s="191"/>
      <c r="POR49" s="191"/>
      <c r="PYI49" s="191"/>
      <c r="PYJ49" s="191"/>
      <c r="PYK49" s="191"/>
      <c r="PYL49" s="191"/>
      <c r="PYM49" s="191"/>
      <c r="PYN49" s="191"/>
      <c r="QIE49" s="191"/>
      <c r="QIF49" s="191"/>
      <c r="QIG49" s="191"/>
      <c r="QIH49" s="191"/>
      <c r="QII49" s="191"/>
      <c r="QIJ49" s="191"/>
      <c r="QSA49" s="191"/>
      <c r="QSB49" s="191"/>
      <c r="QSC49" s="191"/>
      <c r="QSD49" s="191"/>
      <c r="QSE49" s="191"/>
      <c r="QSF49" s="191"/>
      <c r="RBW49" s="191"/>
      <c r="RBX49" s="191"/>
      <c r="RBY49" s="191"/>
      <c r="RBZ49" s="191"/>
      <c r="RCA49" s="191"/>
      <c r="RCB49" s="191"/>
      <c r="RLS49" s="191"/>
      <c r="RLT49" s="191"/>
      <c r="RLU49" s="191"/>
      <c r="RLV49" s="191"/>
      <c r="RLW49" s="191"/>
      <c r="RLX49" s="191"/>
      <c r="RVO49" s="191"/>
      <c r="RVP49" s="191"/>
      <c r="RVQ49" s="191"/>
      <c r="RVR49" s="191"/>
      <c r="RVS49" s="191"/>
      <c r="RVT49" s="191"/>
      <c r="SFK49" s="191"/>
      <c r="SFL49" s="191"/>
      <c r="SFM49" s="191"/>
      <c r="SFN49" s="191"/>
      <c r="SFO49" s="191"/>
      <c r="SFP49" s="191"/>
      <c r="SPG49" s="191"/>
      <c r="SPH49" s="191"/>
      <c r="SPI49" s="191"/>
      <c r="SPJ49" s="191"/>
      <c r="SPK49" s="191"/>
      <c r="SPL49" s="191"/>
      <c r="SZC49" s="191"/>
      <c r="SZD49" s="191"/>
      <c r="SZE49" s="191"/>
      <c r="SZF49" s="191"/>
      <c r="SZG49" s="191"/>
      <c r="SZH49" s="191"/>
      <c r="TIY49" s="191"/>
      <c r="TIZ49" s="191"/>
      <c r="TJA49" s="191"/>
      <c r="TJB49" s="191"/>
      <c r="TJC49" s="191"/>
      <c r="TJD49" s="191"/>
      <c r="TSU49" s="191"/>
      <c r="TSV49" s="191"/>
      <c r="TSW49" s="191"/>
      <c r="TSX49" s="191"/>
      <c r="TSY49" s="191"/>
      <c r="TSZ49" s="191"/>
      <c r="UCQ49" s="191"/>
      <c r="UCR49" s="191"/>
      <c r="UCS49" s="191"/>
      <c r="UCT49" s="191"/>
      <c r="UCU49" s="191"/>
      <c r="UCV49" s="191"/>
      <c r="UMM49" s="191"/>
      <c r="UMN49" s="191"/>
      <c r="UMO49" s="191"/>
      <c r="UMP49" s="191"/>
      <c r="UMQ49" s="191"/>
      <c r="UMR49" s="191"/>
      <c r="UWI49" s="191"/>
      <c r="UWJ49" s="191"/>
      <c r="UWK49" s="191"/>
      <c r="UWL49" s="191"/>
      <c r="UWM49" s="191"/>
      <c r="UWN49" s="191"/>
      <c r="VGE49" s="191"/>
      <c r="VGF49" s="191"/>
      <c r="VGG49" s="191"/>
      <c r="VGH49" s="191"/>
      <c r="VGI49" s="191"/>
      <c r="VGJ49" s="191"/>
      <c r="VQA49" s="191"/>
      <c r="VQB49" s="191"/>
      <c r="VQC49" s="191"/>
      <c r="VQD49" s="191"/>
      <c r="VQE49" s="191"/>
      <c r="VQF49" s="191"/>
      <c r="VZW49" s="191"/>
      <c r="VZX49" s="191"/>
      <c r="VZY49" s="191"/>
      <c r="VZZ49" s="191"/>
      <c r="WAA49" s="191"/>
      <c r="WAB49" s="191"/>
      <c r="WJS49" s="191"/>
      <c r="WJT49" s="191"/>
      <c r="WJU49" s="191"/>
      <c r="WJV49" s="191"/>
      <c r="WJW49" s="191"/>
      <c r="WJX49" s="191"/>
      <c r="WTO49" s="191"/>
      <c r="WTP49" s="191"/>
      <c r="WTQ49" s="191"/>
      <c r="WTR49" s="191"/>
      <c r="WTS49" s="191"/>
      <c r="WTT49" s="191"/>
    </row>
    <row r="50" spans="1:984 1235:2008 2259:3032 3283:4056 4307:5080 5331:6104 6355:7128 7379:8152 8403:9176 9427:10200 10451:11224 11475:12248 12499:13272 13523:14296 14547:15320 15571:16088" s="103" customFormat="1" ht="30.75" x14ac:dyDescent="0.25">
      <c r="A50" s="47" t="s">
        <v>85</v>
      </c>
      <c r="B50" s="125" t="s">
        <v>240</v>
      </c>
      <c r="C50" s="137" t="s">
        <v>86</v>
      </c>
      <c r="D50" s="82">
        <f>'Приложение 5'!F324</f>
        <v>1710200</v>
      </c>
      <c r="E50" s="82">
        <f>'Приложение 5'!G324</f>
        <v>1847515</v>
      </c>
      <c r="F50" s="82">
        <f>'Приложение 5'!H324</f>
        <v>1939892</v>
      </c>
      <c r="G50" s="41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1"/>
      <c r="AO50" s="41"/>
      <c r="AP50" s="41"/>
      <c r="AQ50" s="41"/>
      <c r="AR50" s="41"/>
      <c r="AS50" s="41"/>
      <c r="AT50" s="41"/>
      <c r="HC50" s="191"/>
      <c r="HD50" s="191"/>
      <c r="HE50" s="191"/>
      <c r="HF50" s="191"/>
      <c r="HG50" s="191"/>
      <c r="HH50" s="191"/>
      <c r="QY50" s="191"/>
      <c r="QZ50" s="191"/>
      <c r="RA50" s="191"/>
      <c r="RB50" s="191"/>
      <c r="RC50" s="191"/>
      <c r="RD50" s="191"/>
      <c r="AAU50" s="191"/>
      <c r="AAV50" s="191"/>
      <c r="AAW50" s="191"/>
      <c r="AAX50" s="191"/>
      <c r="AAY50" s="191"/>
      <c r="AAZ50" s="191"/>
      <c r="AKQ50" s="191"/>
      <c r="AKR50" s="191"/>
      <c r="AKS50" s="191"/>
      <c r="AKT50" s="191"/>
      <c r="AKU50" s="191"/>
      <c r="AKV50" s="191"/>
      <c r="AUM50" s="191"/>
      <c r="AUN50" s="191"/>
      <c r="AUO50" s="191"/>
      <c r="AUP50" s="191"/>
      <c r="AUQ50" s="191"/>
      <c r="AUR50" s="191"/>
      <c r="BEI50" s="191"/>
      <c r="BEJ50" s="191"/>
      <c r="BEK50" s="191"/>
      <c r="BEL50" s="191"/>
      <c r="BEM50" s="191"/>
      <c r="BEN50" s="191"/>
      <c r="BOE50" s="191"/>
      <c r="BOF50" s="191"/>
      <c r="BOG50" s="191"/>
      <c r="BOH50" s="191"/>
      <c r="BOI50" s="191"/>
      <c r="BOJ50" s="191"/>
      <c r="BYA50" s="191"/>
      <c r="BYB50" s="191"/>
      <c r="BYC50" s="191"/>
      <c r="BYD50" s="191"/>
      <c r="BYE50" s="191"/>
      <c r="BYF50" s="191"/>
      <c r="CHW50" s="191"/>
      <c r="CHX50" s="191"/>
      <c r="CHY50" s="191"/>
      <c r="CHZ50" s="191"/>
      <c r="CIA50" s="191"/>
      <c r="CIB50" s="191"/>
      <c r="CRS50" s="191"/>
      <c r="CRT50" s="191"/>
      <c r="CRU50" s="191"/>
      <c r="CRV50" s="191"/>
      <c r="CRW50" s="191"/>
      <c r="CRX50" s="191"/>
      <c r="DBO50" s="191"/>
      <c r="DBP50" s="191"/>
      <c r="DBQ50" s="191"/>
      <c r="DBR50" s="191"/>
      <c r="DBS50" s="191"/>
      <c r="DBT50" s="191"/>
      <c r="DLK50" s="191"/>
      <c r="DLL50" s="191"/>
      <c r="DLM50" s="191"/>
      <c r="DLN50" s="191"/>
      <c r="DLO50" s="191"/>
      <c r="DLP50" s="191"/>
      <c r="DVG50" s="191"/>
      <c r="DVH50" s="191"/>
      <c r="DVI50" s="191"/>
      <c r="DVJ50" s="191"/>
      <c r="DVK50" s="191"/>
      <c r="DVL50" s="191"/>
      <c r="EFC50" s="191"/>
      <c r="EFD50" s="191"/>
      <c r="EFE50" s="191"/>
      <c r="EFF50" s="191"/>
      <c r="EFG50" s="191"/>
      <c r="EFH50" s="191"/>
      <c r="EOY50" s="191"/>
      <c r="EOZ50" s="191"/>
      <c r="EPA50" s="191"/>
      <c r="EPB50" s="191"/>
      <c r="EPC50" s="191"/>
      <c r="EPD50" s="191"/>
      <c r="EYU50" s="191"/>
      <c r="EYV50" s="191"/>
      <c r="EYW50" s="191"/>
      <c r="EYX50" s="191"/>
      <c r="EYY50" s="191"/>
      <c r="EYZ50" s="191"/>
      <c r="FIQ50" s="191"/>
      <c r="FIR50" s="191"/>
      <c r="FIS50" s="191"/>
      <c r="FIT50" s="191"/>
      <c r="FIU50" s="191"/>
      <c r="FIV50" s="191"/>
      <c r="FSM50" s="191"/>
      <c r="FSN50" s="191"/>
      <c r="FSO50" s="191"/>
      <c r="FSP50" s="191"/>
      <c r="FSQ50" s="191"/>
      <c r="FSR50" s="191"/>
      <c r="GCI50" s="191"/>
      <c r="GCJ50" s="191"/>
      <c r="GCK50" s="191"/>
      <c r="GCL50" s="191"/>
      <c r="GCM50" s="191"/>
      <c r="GCN50" s="191"/>
      <c r="GME50" s="191"/>
      <c r="GMF50" s="191"/>
      <c r="GMG50" s="191"/>
      <c r="GMH50" s="191"/>
      <c r="GMI50" s="191"/>
      <c r="GMJ50" s="191"/>
      <c r="GWA50" s="191"/>
      <c r="GWB50" s="191"/>
      <c r="GWC50" s="191"/>
      <c r="GWD50" s="191"/>
      <c r="GWE50" s="191"/>
      <c r="GWF50" s="191"/>
      <c r="HFW50" s="191"/>
      <c r="HFX50" s="191"/>
      <c r="HFY50" s="191"/>
      <c r="HFZ50" s="191"/>
      <c r="HGA50" s="191"/>
      <c r="HGB50" s="191"/>
      <c r="HPS50" s="191"/>
      <c r="HPT50" s="191"/>
      <c r="HPU50" s="191"/>
      <c r="HPV50" s="191"/>
      <c r="HPW50" s="191"/>
      <c r="HPX50" s="191"/>
      <c r="HZO50" s="191"/>
      <c r="HZP50" s="191"/>
      <c r="HZQ50" s="191"/>
      <c r="HZR50" s="191"/>
      <c r="HZS50" s="191"/>
      <c r="HZT50" s="191"/>
      <c r="IJK50" s="191"/>
      <c r="IJL50" s="191"/>
      <c r="IJM50" s="191"/>
      <c r="IJN50" s="191"/>
      <c r="IJO50" s="191"/>
      <c r="IJP50" s="191"/>
      <c r="ITG50" s="191"/>
      <c r="ITH50" s="191"/>
      <c r="ITI50" s="191"/>
      <c r="ITJ50" s="191"/>
      <c r="ITK50" s="191"/>
      <c r="ITL50" s="191"/>
      <c r="JDC50" s="191"/>
      <c r="JDD50" s="191"/>
      <c r="JDE50" s="191"/>
      <c r="JDF50" s="191"/>
      <c r="JDG50" s="191"/>
      <c r="JDH50" s="191"/>
      <c r="JMY50" s="191"/>
      <c r="JMZ50" s="191"/>
      <c r="JNA50" s="191"/>
      <c r="JNB50" s="191"/>
      <c r="JNC50" s="191"/>
      <c r="JND50" s="191"/>
      <c r="JWU50" s="191"/>
      <c r="JWV50" s="191"/>
      <c r="JWW50" s="191"/>
      <c r="JWX50" s="191"/>
      <c r="JWY50" s="191"/>
      <c r="JWZ50" s="191"/>
      <c r="KGQ50" s="191"/>
      <c r="KGR50" s="191"/>
      <c r="KGS50" s="191"/>
      <c r="KGT50" s="191"/>
      <c r="KGU50" s="191"/>
      <c r="KGV50" s="191"/>
      <c r="KQM50" s="191"/>
      <c r="KQN50" s="191"/>
      <c r="KQO50" s="191"/>
      <c r="KQP50" s="191"/>
      <c r="KQQ50" s="191"/>
      <c r="KQR50" s="191"/>
      <c r="LAI50" s="191"/>
      <c r="LAJ50" s="191"/>
      <c r="LAK50" s="191"/>
      <c r="LAL50" s="191"/>
      <c r="LAM50" s="191"/>
      <c r="LAN50" s="191"/>
      <c r="LKE50" s="191"/>
      <c r="LKF50" s="191"/>
      <c r="LKG50" s="191"/>
      <c r="LKH50" s="191"/>
      <c r="LKI50" s="191"/>
      <c r="LKJ50" s="191"/>
      <c r="LUA50" s="191"/>
      <c r="LUB50" s="191"/>
      <c r="LUC50" s="191"/>
      <c r="LUD50" s="191"/>
      <c r="LUE50" s="191"/>
      <c r="LUF50" s="191"/>
      <c r="MDW50" s="191"/>
      <c r="MDX50" s="191"/>
      <c r="MDY50" s="191"/>
      <c r="MDZ50" s="191"/>
      <c r="MEA50" s="191"/>
      <c r="MEB50" s="191"/>
      <c r="MNS50" s="191"/>
      <c r="MNT50" s="191"/>
      <c r="MNU50" s="191"/>
      <c r="MNV50" s="191"/>
      <c r="MNW50" s="191"/>
      <c r="MNX50" s="191"/>
      <c r="MXO50" s="191"/>
      <c r="MXP50" s="191"/>
      <c r="MXQ50" s="191"/>
      <c r="MXR50" s="191"/>
      <c r="MXS50" s="191"/>
      <c r="MXT50" s="191"/>
      <c r="NHK50" s="191"/>
      <c r="NHL50" s="191"/>
      <c r="NHM50" s="191"/>
      <c r="NHN50" s="191"/>
      <c r="NHO50" s="191"/>
      <c r="NHP50" s="191"/>
      <c r="NRG50" s="191"/>
      <c r="NRH50" s="191"/>
      <c r="NRI50" s="191"/>
      <c r="NRJ50" s="191"/>
      <c r="NRK50" s="191"/>
      <c r="NRL50" s="191"/>
      <c r="OBC50" s="191"/>
      <c r="OBD50" s="191"/>
      <c r="OBE50" s="191"/>
      <c r="OBF50" s="191"/>
      <c r="OBG50" s="191"/>
      <c r="OBH50" s="191"/>
      <c r="OKY50" s="191"/>
      <c r="OKZ50" s="191"/>
      <c r="OLA50" s="191"/>
      <c r="OLB50" s="191"/>
      <c r="OLC50" s="191"/>
      <c r="OLD50" s="191"/>
      <c r="OUU50" s="191"/>
      <c r="OUV50" s="191"/>
      <c r="OUW50" s="191"/>
      <c r="OUX50" s="191"/>
      <c r="OUY50" s="191"/>
      <c r="OUZ50" s="191"/>
      <c r="PEQ50" s="191"/>
      <c r="PER50" s="191"/>
      <c r="PES50" s="191"/>
      <c r="PET50" s="191"/>
      <c r="PEU50" s="191"/>
      <c r="PEV50" s="191"/>
      <c r="POM50" s="191"/>
      <c r="PON50" s="191"/>
      <c r="POO50" s="191"/>
      <c r="POP50" s="191"/>
      <c r="POQ50" s="191"/>
      <c r="POR50" s="191"/>
      <c r="PYI50" s="191"/>
      <c r="PYJ50" s="191"/>
      <c r="PYK50" s="191"/>
      <c r="PYL50" s="191"/>
      <c r="PYM50" s="191"/>
      <c r="PYN50" s="191"/>
      <c r="QIE50" s="191"/>
      <c r="QIF50" s="191"/>
      <c r="QIG50" s="191"/>
      <c r="QIH50" s="191"/>
      <c r="QII50" s="191"/>
      <c r="QIJ50" s="191"/>
      <c r="QSA50" s="191"/>
      <c r="QSB50" s="191"/>
      <c r="QSC50" s="191"/>
      <c r="QSD50" s="191"/>
      <c r="QSE50" s="191"/>
      <c r="QSF50" s="191"/>
      <c r="RBW50" s="191"/>
      <c r="RBX50" s="191"/>
      <c r="RBY50" s="191"/>
      <c r="RBZ50" s="191"/>
      <c r="RCA50" s="191"/>
      <c r="RCB50" s="191"/>
      <c r="RLS50" s="191"/>
      <c r="RLT50" s="191"/>
      <c r="RLU50" s="191"/>
      <c r="RLV50" s="191"/>
      <c r="RLW50" s="191"/>
      <c r="RLX50" s="191"/>
      <c r="RVO50" s="191"/>
      <c r="RVP50" s="191"/>
      <c r="RVQ50" s="191"/>
      <c r="RVR50" s="191"/>
      <c r="RVS50" s="191"/>
      <c r="RVT50" s="191"/>
      <c r="SFK50" s="191"/>
      <c r="SFL50" s="191"/>
      <c r="SFM50" s="191"/>
      <c r="SFN50" s="191"/>
      <c r="SFO50" s="191"/>
      <c r="SFP50" s="191"/>
      <c r="SPG50" s="191"/>
      <c r="SPH50" s="191"/>
      <c r="SPI50" s="191"/>
      <c r="SPJ50" s="191"/>
      <c r="SPK50" s="191"/>
      <c r="SPL50" s="191"/>
      <c r="SZC50" s="191"/>
      <c r="SZD50" s="191"/>
      <c r="SZE50" s="191"/>
      <c r="SZF50" s="191"/>
      <c r="SZG50" s="191"/>
      <c r="SZH50" s="191"/>
      <c r="TIY50" s="191"/>
      <c r="TIZ50" s="191"/>
      <c r="TJA50" s="191"/>
      <c r="TJB50" s="191"/>
      <c r="TJC50" s="191"/>
      <c r="TJD50" s="191"/>
      <c r="TSU50" s="191"/>
      <c r="TSV50" s="191"/>
      <c r="TSW50" s="191"/>
      <c r="TSX50" s="191"/>
      <c r="TSY50" s="191"/>
      <c r="TSZ50" s="191"/>
      <c r="UCQ50" s="191"/>
      <c r="UCR50" s="191"/>
      <c r="UCS50" s="191"/>
      <c r="UCT50" s="191"/>
      <c r="UCU50" s="191"/>
      <c r="UCV50" s="191"/>
      <c r="UMM50" s="191"/>
      <c r="UMN50" s="191"/>
      <c r="UMO50" s="191"/>
      <c r="UMP50" s="191"/>
      <c r="UMQ50" s="191"/>
      <c r="UMR50" s="191"/>
      <c r="UWI50" s="191"/>
      <c r="UWJ50" s="191"/>
      <c r="UWK50" s="191"/>
      <c r="UWL50" s="191"/>
      <c r="UWM50" s="191"/>
      <c r="UWN50" s="191"/>
      <c r="VGE50" s="191"/>
      <c r="VGF50" s="191"/>
      <c r="VGG50" s="191"/>
      <c r="VGH50" s="191"/>
      <c r="VGI50" s="191"/>
      <c r="VGJ50" s="191"/>
      <c r="VQA50" s="191"/>
      <c r="VQB50" s="191"/>
      <c r="VQC50" s="191"/>
      <c r="VQD50" s="191"/>
      <c r="VQE50" s="191"/>
      <c r="VQF50" s="191"/>
      <c r="VZW50" s="191"/>
      <c r="VZX50" s="191"/>
      <c r="VZY50" s="191"/>
      <c r="VZZ50" s="191"/>
      <c r="WAA50" s="191"/>
      <c r="WAB50" s="191"/>
      <c r="WJS50" s="191"/>
      <c r="WJT50" s="191"/>
      <c r="WJU50" s="191"/>
      <c r="WJV50" s="191"/>
      <c r="WJW50" s="191"/>
      <c r="WJX50" s="191"/>
      <c r="WTO50" s="191"/>
      <c r="WTP50" s="191"/>
      <c r="WTQ50" s="191"/>
      <c r="WTR50" s="191"/>
      <c r="WTS50" s="191"/>
      <c r="WTT50" s="191"/>
    </row>
    <row r="51" spans="1:984 1235:2008 2259:3032 3283:4056 4307:5080 5331:6104 6355:7128 7379:8152 8403:9176 9427:10200 10451:11224 11475:12248 12499:13272 13523:14296 14547:15320 15571:16088" ht="15.75" x14ac:dyDescent="0.25">
      <c r="A51" s="47" t="s">
        <v>94</v>
      </c>
      <c r="B51" s="125" t="s">
        <v>240</v>
      </c>
      <c r="C51" s="36" t="s">
        <v>95</v>
      </c>
      <c r="D51" s="82">
        <f>'Приложение 5'!F325</f>
        <v>1694247</v>
      </c>
      <c r="E51" s="82">
        <f>'Приложение 5'!G325</f>
        <v>1694247</v>
      </c>
      <c r="F51" s="82">
        <f>'Приложение 5'!H325</f>
        <v>1694247</v>
      </c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2"/>
      <c r="AO51" s="32"/>
      <c r="AP51" s="32"/>
      <c r="AQ51" s="32"/>
      <c r="AR51" s="32"/>
      <c r="AS51" s="32"/>
      <c r="AT51" s="32"/>
    </row>
    <row r="52" spans="1:984 1235:2008 2259:3032 3283:4056 4307:5080 5331:6104 6355:7128 7379:8152 8403:9176 9427:10200 10451:11224 11475:12248 12499:13272 13523:14296 14547:15320 15571:16088" s="103" customFormat="1" ht="15.75" x14ac:dyDescent="0.25">
      <c r="A52" s="60" t="s">
        <v>197</v>
      </c>
      <c r="B52" s="196" t="s">
        <v>235</v>
      </c>
      <c r="C52" s="138"/>
      <c r="D52" s="197">
        <f>SUM(D53:D54)</f>
        <v>26336666</v>
      </c>
      <c r="E52" s="197">
        <f>SUM(E53:E54)</f>
        <v>26919062</v>
      </c>
      <c r="F52" s="205">
        <f>SUM(F53:F54)</f>
        <v>27070259</v>
      </c>
      <c r="G52" s="41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1"/>
      <c r="AO52" s="41"/>
      <c r="AP52" s="41"/>
      <c r="AQ52" s="41"/>
      <c r="AR52" s="41"/>
      <c r="AS52" s="41"/>
      <c r="AT52" s="41"/>
      <c r="HC52" s="191"/>
      <c r="HD52" s="191"/>
      <c r="HE52" s="191"/>
      <c r="HF52" s="191"/>
      <c r="HG52" s="191"/>
      <c r="HH52" s="191"/>
      <c r="QY52" s="191"/>
      <c r="QZ52" s="191"/>
      <c r="RA52" s="191"/>
      <c r="RB52" s="191"/>
      <c r="RC52" s="191"/>
      <c r="RD52" s="191"/>
      <c r="AAU52" s="191"/>
      <c r="AAV52" s="191"/>
      <c r="AAW52" s="191"/>
      <c r="AAX52" s="191"/>
      <c r="AAY52" s="191"/>
      <c r="AAZ52" s="191"/>
      <c r="AKQ52" s="191"/>
      <c r="AKR52" s="191"/>
      <c r="AKS52" s="191"/>
      <c r="AKT52" s="191"/>
      <c r="AKU52" s="191"/>
      <c r="AKV52" s="191"/>
      <c r="AUM52" s="191"/>
      <c r="AUN52" s="191"/>
      <c r="AUO52" s="191"/>
      <c r="AUP52" s="191"/>
      <c r="AUQ52" s="191"/>
      <c r="AUR52" s="191"/>
      <c r="BEI52" s="191"/>
      <c r="BEJ52" s="191"/>
      <c r="BEK52" s="191"/>
      <c r="BEL52" s="191"/>
      <c r="BEM52" s="191"/>
      <c r="BEN52" s="191"/>
      <c r="BOE52" s="191"/>
      <c r="BOF52" s="191"/>
      <c r="BOG52" s="191"/>
      <c r="BOH52" s="191"/>
      <c r="BOI52" s="191"/>
      <c r="BOJ52" s="191"/>
      <c r="BYA52" s="191"/>
      <c r="BYB52" s="191"/>
      <c r="BYC52" s="191"/>
      <c r="BYD52" s="191"/>
      <c r="BYE52" s="191"/>
      <c r="BYF52" s="191"/>
      <c r="CHW52" s="191"/>
      <c r="CHX52" s="191"/>
      <c r="CHY52" s="191"/>
      <c r="CHZ52" s="191"/>
      <c r="CIA52" s="191"/>
      <c r="CIB52" s="191"/>
      <c r="CRS52" s="191"/>
      <c r="CRT52" s="191"/>
      <c r="CRU52" s="191"/>
      <c r="CRV52" s="191"/>
      <c r="CRW52" s="191"/>
      <c r="CRX52" s="191"/>
      <c r="DBO52" s="191"/>
      <c r="DBP52" s="191"/>
      <c r="DBQ52" s="191"/>
      <c r="DBR52" s="191"/>
      <c r="DBS52" s="191"/>
      <c r="DBT52" s="191"/>
      <c r="DLK52" s="191"/>
      <c r="DLL52" s="191"/>
      <c r="DLM52" s="191"/>
      <c r="DLN52" s="191"/>
      <c r="DLO52" s="191"/>
      <c r="DLP52" s="191"/>
      <c r="DVG52" s="191"/>
      <c r="DVH52" s="191"/>
      <c r="DVI52" s="191"/>
      <c r="DVJ52" s="191"/>
      <c r="DVK52" s="191"/>
      <c r="DVL52" s="191"/>
      <c r="EFC52" s="191"/>
      <c r="EFD52" s="191"/>
      <c r="EFE52" s="191"/>
      <c r="EFF52" s="191"/>
      <c r="EFG52" s="191"/>
      <c r="EFH52" s="191"/>
      <c r="EOY52" s="191"/>
      <c r="EOZ52" s="191"/>
      <c r="EPA52" s="191"/>
      <c r="EPB52" s="191"/>
      <c r="EPC52" s="191"/>
      <c r="EPD52" s="191"/>
      <c r="EYU52" s="191"/>
      <c r="EYV52" s="191"/>
      <c r="EYW52" s="191"/>
      <c r="EYX52" s="191"/>
      <c r="EYY52" s="191"/>
      <c r="EYZ52" s="191"/>
      <c r="FIQ52" s="191"/>
      <c r="FIR52" s="191"/>
      <c r="FIS52" s="191"/>
      <c r="FIT52" s="191"/>
      <c r="FIU52" s="191"/>
      <c r="FIV52" s="191"/>
      <c r="FSM52" s="191"/>
      <c r="FSN52" s="191"/>
      <c r="FSO52" s="191"/>
      <c r="FSP52" s="191"/>
      <c r="FSQ52" s="191"/>
      <c r="FSR52" s="191"/>
      <c r="GCI52" s="191"/>
      <c r="GCJ52" s="191"/>
      <c r="GCK52" s="191"/>
      <c r="GCL52" s="191"/>
      <c r="GCM52" s="191"/>
      <c r="GCN52" s="191"/>
      <c r="GME52" s="191"/>
      <c r="GMF52" s="191"/>
      <c r="GMG52" s="191"/>
      <c r="GMH52" s="191"/>
      <c r="GMI52" s="191"/>
      <c r="GMJ52" s="191"/>
      <c r="GWA52" s="191"/>
      <c r="GWB52" s="191"/>
      <c r="GWC52" s="191"/>
      <c r="GWD52" s="191"/>
      <c r="GWE52" s="191"/>
      <c r="GWF52" s="191"/>
      <c r="HFW52" s="191"/>
      <c r="HFX52" s="191"/>
      <c r="HFY52" s="191"/>
      <c r="HFZ52" s="191"/>
      <c r="HGA52" s="191"/>
      <c r="HGB52" s="191"/>
      <c r="HPS52" s="191"/>
      <c r="HPT52" s="191"/>
      <c r="HPU52" s="191"/>
      <c r="HPV52" s="191"/>
      <c r="HPW52" s="191"/>
      <c r="HPX52" s="191"/>
      <c r="HZO52" s="191"/>
      <c r="HZP52" s="191"/>
      <c r="HZQ52" s="191"/>
      <c r="HZR52" s="191"/>
      <c r="HZS52" s="191"/>
      <c r="HZT52" s="191"/>
      <c r="IJK52" s="191"/>
      <c r="IJL52" s="191"/>
      <c r="IJM52" s="191"/>
      <c r="IJN52" s="191"/>
      <c r="IJO52" s="191"/>
      <c r="IJP52" s="191"/>
      <c r="ITG52" s="191"/>
      <c r="ITH52" s="191"/>
      <c r="ITI52" s="191"/>
      <c r="ITJ52" s="191"/>
      <c r="ITK52" s="191"/>
      <c r="ITL52" s="191"/>
      <c r="JDC52" s="191"/>
      <c r="JDD52" s="191"/>
      <c r="JDE52" s="191"/>
      <c r="JDF52" s="191"/>
      <c r="JDG52" s="191"/>
      <c r="JDH52" s="191"/>
      <c r="JMY52" s="191"/>
      <c r="JMZ52" s="191"/>
      <c r="JNA52" s="191"/>
      <c r="JNB52" s="191"/>
      <c r="JNC52" s="191"/>
      <c r="JND52" s="191"/>
      <c r="JWU52" s="191"/>
      <c r="JWV52" s="191"/>
      <c r="JWW52" s="191"/>
      <c r="JWX52" s="191"/>
      <c r="JWY52" s="191"/>
      <c r="JWZ52" s="191"/>
      <c r="KGQ52" s="191"/>
      <c r="KGR52" s="191"/>
      <c r="KGS52" s="191"/>
      <c r="KGT52" s="191"/>
      <c r="KGU52" s="191"/>
      <c r="KGV52" s="191"/>
      <c r="KQM52" s="191"/>
      <c r="KQN52" s="191"/>
      <c r="KQO52" s="191"/>
      <c r="KQP52" s="191"/>
      <c r="KQQ52" s="191"/>
      <c r="KQR52" s="191"/>
      <c r="LAI52" s="191"/>
      <c r="LAJ52" s="191"/>
      <c r="LAK52" s="191"/>
      <c r="LAL52" s="191"/>
      <c r="LAM52" s="191"/>
      <c r="LAN52" s="191"/>
      <c r="LKE52" s="191"/>
      <c r="LKF52" s="191"/>
      <c r="LKG52" s="191"/>
      <c r="LKH52" s="191"/>
      <c r="LKI52" s="191"/>
      <c r="LKJ52" s="191"/>
      <c r="LUA52" s="191"/>
      <c r="LUB52" s="191"/>
      <c r="LUC52" s="191"/>
      <c r="LUD52" s="191"/>
      <c r="LUE52" s="191"/>
      <c r="LUF52" s="191"/>
      <c r="MDW52" s="191"/>
      <c r="MDX52" s="191"/>
      <c r="MDY52" s="191"/>
      <c r="MDZ52" s="191"/>
      <c r="MEA52" s="191"/>
      <c r="MEB52" s="191"/>
      <c r="MNS52" s="191"/>
      <c r="MNT52" s="191"/>
      <c r="MNU52" s="191"/>
      <c r="MNV52" s="191"/>
      <c r="MNW52" s="191"/>
      <c r="MNX52" s="191"/>
      <c r="MXO52" s="191"/>
      <c r="MXP52" s="191"/>
      <c r="MXQ52" s="191"/>
      <c r="MXR52" s="191"/>
      <c r="MXS52" s="191"/>
      <c r="MXT52" s="191"/>
      <c r="NHK52" s="191"/>
      <c r="NHL52" s="191"/>
      <c r="NHM52" s="191"/>
      <c r="NHN52" s="191"/>
      <c r="NHO52" s="191"/>
      <c r="NHP52" s="191"/>
      <c r="NRG52" s="191"/>
      <c r="NRH52" s="191"/>
      <c r="NRI52" s="191"/>
      <c r="NRJ52" s="191"/>
      <c r="NRK52" s="191"/>
      <c r="NRL52" s="191"/>
      <c r="OBC52" s="191"/>
      <c r="OBD52" s="191"/>
      <c r="OBE52" s="191"/>
      <c r="OBF52" s="191"/>
      <c r="OBG52" s="191"/>
      <c r="OBH52" s="191"/>
      <c r="OKY52" s="191"/>
      <c r="OKZ52" s="191"/>
      <c r="OLA52" s="191"/>
      <c r="OLB52" s="191"/>
      <c r="OLC52" s="191"/>
      <c r="OLD52" s="191"/>
      <c r="OUU52" s="191"/>
      <c r="OUV52" s="191"/>
      <c r="OUW52" s="191"/>
      <c r="OUX52" s="191"/>
      <c r="OUY52" s="191"/>
      <c r="OUZ52" s="191"/>
      <c r="PEQ52" s="191"/>
      <c r="PER52" s="191"/>
      <c r="PES52" s="191"/>
      <c r="PET52" s="191"/>
      <c r="PEU52" s="191"/>
      <c r="PEV52" s="191"/>
      <c r="POM52" s="191"/>
      <c r="PON52" s="191"/>
      <c r="POO52" s="191"/>
      <c r="POP52" s="191"/>
      <c r="POQ52" s="191"/>
      <c r="POR52" s="191"/>
      <c r="PYI52" s="191"/>
      <c r="PYJ52" s="191"/>
      <c r="PYK52" s="191"/>
      <c r="PYL52" s="191"/>
      <c r="PYM52" s="191"/>
      <c r="PYN52" s="191"/>
      <c r="QIE52" s="191"/>
      <c r="QIF52" s="191"/>
      <c r="QIG52" s="191"/>
      <c r="QIH52" s="191"/>
      <c r="QII52" s="191"/>
      <c r="QIJ52" s="191"/>
      <c r="QSA52" s="191"/>
      <c r="QSB52" s="191"/>
      <c r="QSC52" s="191"/>
      <c r="QSD52" s="191"/>
      <c r="QSE52" s="191"/>
      <c r="QSF52" s="191"/>
      <c r="RBW52" s="191"/>
      <c r="RBX52" s="191"/>
      <c r="RBY52" s="191"/>
      <c r="RBZ52" s="191"/>
      <c r="RCA52" s="191"/>
      <c r="RCB52" s="191"/>
      <c r="RLS52" s="191"/>
      <c r="RLT52" s="191"/>
      <c r="RLU52" s="191"/>
      <c r="RLV52" s="191"/>
      <c r="RLW52" s="191"/>
      <c r="RLX52" s="191"/>
      <c r="RVO52" s="191"/>
      <c r="RVP52" s="191"/>
      <c r="RVQ52" s="191"/>
      <c r="RVR52" s="191"/>
      <c r="RVS52" s="191"/>
      <c r="RVT52" s="191"/>
      <c r="SFK52" s="191"/>
      <c r="SFL52" s="191"/>
      <c r="SFM52" s="191"/>
      <c r="SFN52" s="191"/>
      <c r="SFO52" s="191"/>
      <c r="SFP52" s="191"/>
      <c r="SPG52" s="191"/>
      <c r="SPH52" s="191"/>
      <c r="SPI52" s="191"/>
      <c r="SPJ52" s="191"/>
      <c r="SPK52" s="191"/>
      <c r="SPL52" s="191"/>
      <c r="SZC52" s="191"/>
      <c r="SZD52" s="191"/>
      <c r="SZE52" s="191"/>
      <c r="SZF52" s="191"/>
      <c r="SZG52" s="191"/>
      <c r="SZH52" s="191"/>
      <c r="TIY52" s="191"/>
      <c r="TIZ52" s="191"/>
      <c r="TJA52" s="191"/>
      <c r="TJB52" s="191"/>
      <c r="TJC52" s="191"/>
      <c r="TJD52" s="191"/>
      <c r="TSU52" s="191"/>
      <c r="TSV52" s="191"/>
      <c r="TSW52" s="191"/>
      <c r="TSX52" s="191"/>
      <c r="TSY52" s="191"/>
      <c r="TSZ52" s="191"/>
      <c r="UCQ52" s="191"/>
      <c r="UCR52" s="191"/>
      <c r="UCS52" s="191"/>
      <c r="UCT52" s="191"/>
      <c r="UCU52" s="191"/>
      <c r="UCV52" s="191"/>
      <c r="UMM52" s="191"/>
      <c r="UMN52" s="191"/>
      <c r="UMO52" s="191"/>
      <c r="UMP52" s="191"/>
      <c r="UMQ52" s="191"/>
      <c r="UMR52" s="191"/>
      <c r="UWI52" s="191"/>
      <c r="UWJ52" s="191"/>
      <c r="UWK52" s="191"/>
      <c r="UWL52" s="191"/>
      <c r="UWM52" s="191"/>
      <c r="UWN52" s="191"/>
      <c r="VGE52" s="191"/>
      <c r="VGF52" s="191"/>
      <c r="VGG52" s="191"/>
      <c r="VGH52" s="191"/>
      <c r="VGI52" s="191"/>
      <c r="VGJ52" s="191"/>
      <c r="VQA52" s="191"/>
      <c r="VQB52" s="191"/>
      <c r="VQC52" s="191"/>
      <c r="VQD52" s="191"/>
      <c r="VQE52" s="191"/>
      <c r="VQF52" s="191"/>
      <c r="VZW52" s="191"/>
      <c r="VZX52" s="191"/>
      <c r="VZY52" s="191"/>
      <c r="VZZ52" s="191"/>
      <c r="WAA52" s="191"/>
      <c r="WAB52" s="191"/>
      <c r="WJS52" s="191"/>
      <c r="WJT52" s="191"/>
      <c r="WJU52" s="191"/>
      <c r="WJV52" s="191"/>
      <c r="WJW52" s="191"/>
      <c r="WJX52" s="191"/>
      <c r="WTO52" s="191"/>
      <c r="WTP52" s="191"/>
      <c r="WTQ52" s="191"/>
      <c r="WTR52" s="191"/>
      <c r="WTS52" s="191"/>
      <c r="WTT52" s="191"/>
    </row>
    <row r="53" spans="1:984 1235:2008 2259:3032 3283:4056 4307:5080 5331:6104 6355:7128 7379:8152 8403:9176 9427:10200 10451:11224 11475:12248 12499:13272 13523:14296 14547:15320 15571:16088" ht="60.75" x14ac:dyDescent="0.25">
      <c r="A53" s="51" t="s">
        <v>77</v>
      </c>
      <c r="B53" s="125" t="s">
        <v>235</v>
      </c>
      <c r="C53" s="137">
        <v>100</v>
      </c>
      <c r="D53" s="82">
        <f>'Приложение 5'!F233</f>
        <v>25319404</v>
      </c>
      <c r="E53" s="82">
        <f>'Приложение 5'!G233</f>
        <v>25397739</v>
      </c>
      <c r="F53" s="82">
        <f>'Приложение 5'!H233</f>
        <v>25472870</v>
      </c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2"/>
      <c r="AO53" s="32"/>
      <c r="AP53" s="32"/>
      <c r="AQ53" s="32"/>
      <c r="AR53" s="32"/>
      <c r="AS53" s="32"/>
      <c r="AT53" s="32"/>
    </row>
    <row r="54" spans="1:984 1235:2008 2259:3032 3283:4056 4307:5080 5331:6104 6355:7128 7379:8152 8403:9176 9427:10200 10451:11224 11475:12248 12499:13272 13523:14296 14547:15320 15571:16088" ht="30.75" x14ac:dyDescent="0.25">
      <c r="A54" s="47" t="s">
        <v>85</v>
      </c>
      <c r="B54" s="125" t="s">
        <v>235</v>
      </c>
      <c r="C54" s="137">
        <v>200</v>
      </c>
      <c r="D54" s="82">
        <f>'Приложение 5'!F234+'Приложение 5'!F202</f>
        <v>1017262</v>
      </c>
      <c r="E54" s="82">
        <f>'Приложение 5'!G234+'Приложение 5'!G202</f>
        <v>1521323</v>
      </c>
      <c r="F54" s="82">
        <f>'Приложение 5'!H234+'Приложение 5'!H202</f>
        <v>1597389</v>
      </c>
      <c r="H54" s="207"/>
      <c r="I54" s="207"/>
      <c r="J54" s="207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2"/>
      <c r="AO54" s="32"/>
      <c r="AP54" s="32"/>
      <c r="AQ54" s="32"/>
      <c r="AR54" s="32"/>
      <c r="AS54" s="32"/>
      <c r="AT54" s="32"/>
    </row>
    <row r="55" spans="1:984 1235:2008 2259:3032 3283:4056 4307:5080 5331:6104 6355:7128 7379:8152 8403:9176 9427:10200 10451:11224 11475:12248 12499:13272 13523:14296 14547:15320 15571:16088" ht="15.75" x14ac:dyDescent="0.25">
      <c r="A55" s="208" t="s">
        <v>416</v>
      </c>
      <c r="B55" s="209" t="s">
        <v>276</v>
      </c>
      <c r="C55" s="209"/>
      <c r="D55" s="195">
        <f>D56</f>
        <v>3995900</v>
      </c>
      <c r="E55" s="195">
        <f t="shared" ref="E55:F55" si="5">E56</f>
        <v>4050900</v>
      </c>
      <c r="F55" s="195">
        <f t="shared" si="5"/>
        <v>4103650</v>
      </c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2"/>
      <c r="AO55" s="32"/>
      <c r="AP55" s="32"/>
      <c r="AQ55" s="32"/>
      <c r="AR55" s="32"/>
      <c r="AS55" s="32"/>
      <c r="AT55" s="32"/>
    </row>
    <row r="56" spans="1:984 1235:2008 2259:3032 3283:4056 4307:5080 5331:6104 6355:7128 7379:8152 8403:9176 9427:10200 10451:11224 11475:12248 12499:13272 13523:14296 14547:15320 15571:16088" s="103" customFormat="1" ht="15.75" x14ac:dyDescent="0.25">
      <c r="A56" s="44" t="s">
        <v>193</v>
      </c>
      <c r="B56" s="142" t="s">
        <v>277</v>
      </c>
      <c r="C56" s="142"/>
      <c r="D56" s="197">
        <f>D57+D59</f>
        <v>3995900</v>
      </c>
      <c r="E56" s="197">
        <f t="shared" ref="E56:F56" si="6">E57+E59</f>
        <v>4050900</v>
      </c>
      <c r="F56" s="197">
        <f t="shared" si="6"/>
        <v>4103650</v>
      </c>
      <c r="G56" s="41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1"/>
      <c r="AO56" s="41"/>
      <c r="AP56" s="41"/>
      <c r="AQ56" s="41"/>
      <c r="AR56" s="41"/>
      <c r="AS56" s="41"/>
      <c r="AT56" s="41"/>
    </row>
    <row r="57" spans="1:984 1235:2008 2259:3032 3283:4056 4307:5080 5331:6104 6355:7128 7379:8152 8403:9176 9427:10200 10451:11224 11475:12248 12499:13272 13523:14296 14547:15320 15571:16088" ht="45.75" x14ac:dyDescent="0.25">
      <c r="A57" s="47" t="s">
        <v>940</v>
      </c>
      <c r="B57" s="64" t="s">
        <v>277</v>
      </c>
      <c r="C57" s="64"/>
      <c r="D57" s="82">
        <f>D58</f>
        <v>1000000</v>
      </c>
      <c r="E57" s="82">
        <f t="shared" ref="E57:F57" si="7">E58</f>
        <v>1055000</v>
      </c>
      <c r="F57" s="82">
        <f t="shared" si="7"/>
        <v>1107750</v>
      </c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2"/>
      <c r="AO57" s="32"/>
      <c r="AP57" s="32"/>
      <c r="AQ57" s="32"/>
      <c r="AR57" s="32"/>
      <c r="AS57" s="32"/>
      <c r="AT57" s="32"/>
      <c r="HC57" s="86"/>
      <c r="HD57" s="86"/>
      <c r="HE57" s="86"/>
      <c r="HF57" s="86"/>
      <c r="HG57" s="86"/>
      <c r="HH57" s="86"/>
      <c r="QY57" s="86"/>
      <c r="QZ57" s="86"/>
      <c r="RA57" s="86"/>
      <c r="RB57" s="86"/>
      <c r="RC57" s="86"/>
      <c r="RD57" s="86"/>
      <c r="AAU57" s="86"/>
      <c r="AAV57" s="86"/>
      <c r="AAW57" s="86"/>
      <c r="AAX57" s="86"/>
      <c r="AAY57" s="86"/>
      <c r="AAZ57" s="86"/>
      <c r="AKQ57" s="86"/>
      <c r="AKR57" s="86"/>
      <c r="AKS57" s="86"/>
      <c r="AKT57" s="86"/>
      <c r="AKU57" s="86"/>
      <c r="AKV57" s="86"/>
      <c r="AUM57" s="86"/>
      <c r="AUN57" s="86"/>
      <c r="AUO57" s="86"/>
      <c r="AUP57" s="86"/>
      <c r="AUQ57" s="86"/>
      <c r="AUR57" s="86"/>
      <c r="BEI57" s="86"/>
      <c r="BEJ57" s="86"/>
      <c r="BEK57" s="86"/>
      <c r="BEL57" s="86"/>
      <c r="BEM57" s="86"/>
      <c r="BEN57" s="86"/>
      <c r="BOE57" s="86"/>
      <c r="BOF57" s="86"/>
      <c r="BOG57" s="86"/>
      <c r="BOH57" s="86"/>
      <c r="BOI57" s="86"/>
      <c r="BOJ57" s="86"/>
      <c r="BYA57" s="86"/>
      <c r="BYB57" s="86"/>
      <c r="BYC57" s="86"/>
      <c r="BYD57" s="86"/>
      <c r="BYE57" s="86"/>
      <c r="BYF57" s="86"/>
      <c r="CHW57" s="86"/>
      <c r="CHX57" s="86"/>
      <c r="CHY57" s="86"/>
      <c r="CHZ57" s="86"/>
      <c r="CIA57" s="86"/>
      <c r="CIB57" s="86"/>
      <c r="CRS57" s="86"/>
      <c r="CRT57" s="86"/>
      <c r="CRU57" s="86"/>
      <c r="CRV57" s="86"/>
      <c r="CRW57" s="86"/>
      <c r="CRX57" s="86"/>
      <c r="DBO57" s="86"/>
      <c r="DBP57" s="86"/>
      <c r="DBQ57" s="86"/>
      <c r="DBR57" s="86"/>
      <c r="DBS57" s="86"/>
      <c r="DBT57" s="86"/>
      <c r="DLK57" s="86"/>
      <c r="DLL57" s="86"/>
      <c r="DLM57" s="86"/>
      <c r="DLN57" s="86"/>
      <c r="DLO57" s="86"/>
      <c r="DLP57" s="86"/>
      <c r="DVG57" s="86"/>
      <c r="DVH57" s="86"/>
      <c r="DVI57" s="86"/>
      <c r="DVJ57" s="86"/>
      <c r="DVK57" s="86"/>
      <c r="DVL57" s="86"/>
      <c r="EFC57" s="86"/>
      <c r="EFD57" s="86"/>
      <c r="EFE57" s="86"/>
      <c r="EFF57" s="86"/>
      <c r="EFG57" s="86"/>
      <c r="EFH57" s="86"/>
      <c r="EOY57" s="86"/>
      <c r="EOZ57" s="86"/>
      <c r="EPA57" s="86"/>
      <c r="EPB57" s="86"/>
      <c r="EPC57" s="86"/>
      <c r="EPD57" s="86"/>
      <c r="EYU57" s="86"/>
      <c r="EYV57" s="86"/>
      <c r="EYW57" s="86"/>
      <c r="EYX57" s="86"/>
      <c r="EYY57" s="86"/>
      <c r="EYZ57" s="86"/>
      <c r="FIQ57" s="86"/>
      <c r="FIR57" s="86"/>
      <c r="FIS57" s="86"/>
      <c r="FIT57" s="86"/>
      <c r="FIU57" s="86"/>
      <c r="FIV57" s="86"/>
      <c r="FSM57" s="86"/>
      <c r="FSN57" s="86"/>
      <c r="FSO57" s="86"/>
      <c r="FSP57" s="86"/>
      <c r="FSQ57" s="86"/>
      <c r="FSR57" s="86"/>
      <c r="GCI57" s="86"/>
      <c r="GCJ57" s="86"/>
      <c r="GCK57" s="86"/>
      <c r="GCL57" s="86"/>
      <c r="GCM57" s="86"/>
      <c r="GCN57" s="86"/>
      <c r="GME57" s="86"/>
      <c r="GMF57" s="86"/>
      <c r="GMG57" s="86"/>
      <c r="GMH57" s="86"/>
      <c r="GMI57" s="86"/>
      <c r="GMJ57" s="86"/>
      <c r="GWA57" s="86"/>
      <c r="GWB57" s="86"/>
      <c r="GWC57" s="86"/>
      <c r="GWD57" s="86"/>
      <c r="GWE57" s="86"/>
      <c r="GWF57" s="86"/>
      <c r="HFW57" s="86"/>
      <c r="HFX57" s="86"/>
      <c r="HFY57" s="86"/>
      <c r="HFZ57" s="86"/>
      <c r="HGA57" s="86"/>
      <c r="HGB57" s="86"/>
      <c r="HPS57" s="86"/>
      <c r="HPT57" s="86"/>
      <c r="HPU57" s="86"/>
      <c r="HPV57" s="86"/>
      <c r="HPW57" s="86"/>
      <c r="HPX57" s="86"/>
      <c r="HZO57" s="86"/>
      <c r="HZP57" s="86"/>
      <c r="HZQ57" s="86"/>
      <c r="HZR57" s="86"/>
      <c r="HZS57" s="86"/>
      <c r="HZT57" s="86"/>
      <c r="IJK57" s="86"/>
      <c r="IJL57" s="86"/>
      <c r="IJM57" s="86"/>
      <c r="IJN57" s="86"/>
      <c r="IJO57" s="86"/>
      <c r="IJP57" s="86"/>
      <c r="ITG57" s="86"/>
      <c r="ITH57" s="86"/>
      <c r="ITI57" s="86"/>
      <c r="ITJ57" s="86"/>
      <c r="ITK57" s="86"/>
      <c r="ITL57" s="86"/>
      <c r="JDC57" s="86"/>
      <c r="JDD57" s="86"/>
      <c r="JDE57" s="86"/>
      <c r="JDF57" s="86"/>
      <c r="JDG57" s="86"/>
      <c r="JDH57" s="86"/>
      <c r="JMY57" s="86"/>
      <c r="JMZ57" s="86"/>
      <c r="JNA57" s="86"/>
      <c r="JNB57" s="86"/>
      <c r="JNC57" s="86"/>
      <c r="JND57" s="86"/>
      <c r="JWU57" s="86"/>
      <c r="JWV57" s="86"/>
      <c r="JWW57" s="86"/>
      <c r="JWX57" s="86"/>
      <c r="JWY57" s="86"/>
      <c r="JWZ57" s="86"/>
      <c r="KGQ57" s="86"/>
      <c r="KGR57" s="86"/>
      <c r="KGS57" s="86"/>
      <c r="KGT57" s="86"/>
      <c r="KGU57" s="86"/>
      <c r="KGV57" s="86"/>
      <c r="KQM57" s="86"/>
      <c r="KQN57" s="86"/>
      <c r="KQO57" s="86"/>
      <c r="KQP57" s="86"/>
      <c r="KQQ57" s="86"/>
      <c r="KQR57" s="86"/>
      <c r="LAI57" s="86"/>
      <c r="LAJ57" s="86"/>
      <c r="LAK57" s="86"/>
      <c r="LAL57" s="86"/>
      <c r="LAM57" s="86"/>
      <c r="LAN57" s="86"/>
      <c r="LKE57" s="86"/>
      <c r="LKF57" s="86"/>
      <c r="LKG57" s="86"/>
      <c r="LKH57" s="86"/>
      <c r="LKI57" s="86"/>
      <c r="LKJ57" s="86"/>
      <c r="LUA57" s="86"/>
      <c r="LUB57" s="86"/>
      <c r="LUC57" s="86"/>
      <c r="LUD57" s="86"/>
      <c r="LUE57" s="86"/>
      <c r="LUF57" s="86"/>
      <c r="MDW57" s="86"/>
      <c r="MDX57" s="86"/>
      <c r="MDY57" s="86"/>
      <c r="MDZ57" s="86"/>
      <c r="MEA57" s="86"/>
      <c r="MEB57" s="86"/>
      <c r="MNS57" s="86"/>
      <c r="MNT57" s="86"/>
      <c r="MNU57" s="86"/>
      <c r="MNV57" s="86"/>
      <c r="MNW57" s="86"/>
      <c r="MNX57" s="86"/>
      <c r="MXO57" s="86"/>
      <c r="MXP57" s="86"/>
      <c r="MXQ57" s="86"/>
      <c r="MXR57" s="86"/>
      <c r="MXS57" s="86"/>
      <c r="MXT57" s="86"/>
      <c r="NHK57" s="86"/>
      <c r="NHL57" s="86"/>
      <c r="NHM57" s="86"/>
      <c r="NHN57" s="86"/>
      <c r="NHO57" s="86"/>
      <c r="NHP57" s="86"/>
      <c r="NRG57" s="86"/>
      <c r="NRH57" s="86"/>
      <c r="NRI57" s="86"/>
      <c r="NRJ57" s="86"/>
      <c r="NRK57" s="86"/>
      <c r="NRL57" s="86"/>
      <c r="OBC57" s="86"/>
      <c r="OBD57" s="86"/>
      <c r="OBE57" s="86"/>
      <c r="OBF57" s="86"/>
      <c r="OBG57" s="86"/>
      <c r="OBH57" s="86"/>
      <c r="OKY57" s="86"/>
      <c r="OKZ57" s="86"/>
      <c r="OLA57" s="86"/>
      <c r="OLB57" s="86"/>
      <c r="OLC57" s="86"/>
      <c r="OLD57" s="86"/>
      <c r="OUU57" s="86"/>
      <c r="OUV57" s="86"/>
      <c r="OUW57" s="86"/>
      <c r="OUX57" s="86"/>
      <c r="OUY57" s="86"/>
      <c r="OUZ57" s="86"/>
      <c r="PEQ57" s="86"/>
      <c r="PER57" s="86"/>
      <c r="PES57" s="86"/>
      <c r="PET57" s="86"/>
      <c r="PEU57" s="86"/>
      <c r="PEV57" s="86"/>
      <c r="POM57" s="86"/>
      <c r="PON57" s="86"/>
      <c r="POO57" s="86"/>
      <c r="POP57" s="86"/>
      <c r="POQ57" s="86"/>
      <c r="POR57" s="86"/>
      <c r="PYI57" s="86"/>
      <c r="PYJ57" s="86"/>
      <c r="PYK57" s="86"/>
      <c r="PYL57" s="86"/>
      <c r="PYM57" s="86"/>
      <c r="PYN57" s="86"/>
      <c r="QIE57" s="86"/>
      <c r="QIF57" s="86"/>
      <c r="QIG57" s="86"/>
      <c r="QIH57" s="86"/>
      <c r="QII57" s="86"/>
      <c r="QIJ57" s="86"/>
      <c r="QSA57" s="86"/>
      <c r="QSB57" s="86"/>
      <c r="QSC57" s="86"/>
      <c r="QSD57" s="86"/>
      <c r="QSE57" s="86"/>
      <c r="QSF57" s="86"/>
      <c r="RBW57" s="86"/>
      <c r="RBX57" s="86"/>
      <c r="RBY57" s="86"/>
      <c r="RBZ57" s="86"/>
      <c r="RCA57" s="86"/>
      <c r="RCB57" s="86"/>
      <c r="RLS57" s="86"/>
      <c r="RLT57" s="86"/>
      <c r="RLU57" s="86"/>
      <c r="RLV57" s="86"/>
      <c r="RLW57" s="86"/>
      <c r="RLX57" s="86"/>
      <c r="RVO57" s="86"/>
      <c r="RVP57" s="86"/>
      <c r="RVQ57" s="86"/>
      <c r="RVR57" s="86"/>
      <c r="RVS57" s="86"/>
      <c r="RVT57" s="86"/>
      <c r="SFK57" s="86"/>
      <c r="SFL57" s="86"/>
      <c r="SFM57" s="86"/>
      <c r="SFN57" s="86"/>
      <c r="SFO57" s="86"/>
      <c r="SFP57" s="86"/>
      <c r="SPG57" s="86"/>
      <c r="SPH57" s="86"/>
      <c r="SPI57" s="86"/>
      <c r="SPJ57" s="86"/>
      <c r="SPK57" s="86"/>
      <c r="SPL57" s="86"/>
      <c r="SZC57" s="86"/>
      <c r="SZD57" s="86"/>
      <c r="SZE57" s="86"/>
      <c r="SZF57" s="86"/>
      <c r="SZG57" s="86"/>
      <c r="SZH57" s="86"/>
      <c r="TIY57" s="86"/>
      <c r="TIZ57" s="86"/>
      <c r="TJA57" s="86"/>
      <c r="TJB57" s="86"/>
      <c r="TJC57" s="86"/>
      <c r="TJD57" s="86"/>
      <c r="TSU57" s="86"/>
      <c r="TSV57" s="86"/>
      <c r="TSW57" s="86"/>
      <c r="TSX57" s="86"/>
      <c r="TSY57" s="86"/>
      <c r="TSZ57" s="86"/>
      <c r="UCQ57" s="86"/>
      <c r="UCR57" s="86"/>
      <c r="UCS57" s="86"/>
      <c r="UCT57" s="86"/>
      <c r="UCU57" s="86"/>
      <c r="UCV57" s="86"/>
      <c r="UMM57" s="86"/>
      <c r="UMN57" s="86"/>
      <c r="UMO57" s="86"/>
      <c r="UMP57" s="86"/>
      <c r="UMQ57" s="86"/>
      <c r="UMR57" s="86"/>
      <c r="UWI57" s="86"/>
      <c r="UWJ57" s="86"/>
      <c r="UWK57" s="86"/>
      <c r="UWL57" s="86"/>
      <c r="UWM57" s="86"/>
      <c r="UWN57" s="86"/>
      <c r="VGE57" s="86"/>
      <c r="VGF57" s="86"/>
      <c r="VGG57" s="86"/>
      <c r="VGH57" s="86"/>
      <c r="VGI57" s="86"/>
      <c r="VGJ57" s="86"/>
      <c r="VQA57" s="86"/>
      <c r="VQB57" s="86"/>
      <c r="VQC57" s="86"/>
      <c r="VQD57" s="86"/>
      <c r="VQE57" s="86"/>
      <c r="VQF57" s="86"/>
      <c r="VZW57" s="86"/>
      <c r="VZX57" s="86"/>
      <c r="VZY57" s="86"/>
      <c r="VZZ57" s="86"/>
      <c r="WAA57" s="86"/>
      <c r="WAB57" s="86"/>
      <c r="WJS57" s="86"/>
      <c r="WJT57" s="86"/>
      <c r="WJU57" s="86"/>
      <c r="WJV57" s="86"/>
      <c r="WJW57" s="86"/>
      <c r="WJX57" s="86"/>
      <c r="WTO57" s="86"/>
      <c r="WTP57" s="86"/>
      <c r="WTQ57" s="86"/>
      <c r="WTR57" s="86"/>
      <c r="WTS57" s="86"/>
      <c r="WTT57" s="86"/>
    </row>
    <row r="58" spans="1:984 1235:2008 2259:3032 3283:4056 4307:5080 5331:6104 6355:7128 7379:8152 8403:9176 9427:10200 10451:11224 11475:12248 12499:13272 13523:14296 14547:15320 15571:16088" ht="15.75" x14ac:dyDescent="0.25">
      <c r="A58" s="47" t="s">
        <v>94</v>
      </c>
      <c r="B58" s="64" t="s">
        <v>277</v>
      </c>
      <c r="C58" s="64" t="s">
        <v>95</v>
      </c>
      <c r="D58" s="82">
        <f>'Приложение 5'!F343</f>
        <v>1000000</v>
      </c>
      <c r="E58" s="82">
        <f>'Приложение 5'!G343</f>
        <v>1055000</v>
      </c>
      <c r="F58" s="82">
        <f>'Приложение 5'!H343</f>
        <v>1107750</v>
      </c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2"/>
      <c r="AO58" s="32"/>
      <c r="AP58" s="32"/>
      <c r="AQ58" s="32"/>
      <c r="AR58" s="32"/>
      <c r="AS58" s="32"/>
      <c r="AT58" s="32"/>
      <c r="HC58" s="86"/>
      <c r="HD58" s="86"/>
      <c r="HE58" s="86"/>
      <c r="HF58" s="86"/>
      <c r="HG58" s="86"/>
      <c r="HH58" s="86"/>
      <c r="QY58" s="86"/>
      <c r="QZ58" s="86"/>
      <c r="RA58" s="86"/>
      <c r="RB58" s="86"/>
      <c r="RC58" s="86"/>
      <c r="RD58" s="86"/>
      <c r="AAU58" s="86"/>
      <c r="AAV58" s="86"/>
      <c r="AAW58" s="86"/>
      <c r="AAX58" s="86"/>
      <c r="AAY58" s="86"/>
      <c r="AAZ58" s="86"/>
      <c r="AKQ58" s="86"/>
      <c r="AKR58" s="86"/>
      <c r="AKS58" s="86"/>
      <c r="AKT58" s="86"/>
      <c r="AKU58" s="86"/>
      <c r="AKV58" s="86"/>
      <c r="AUM58" s="86"/>
      <c r="AUN58" s="86"/>
      <c r="AUO58" s="86"/>
      <c r="AUP58" s="86"/>
      <c r="AUQ58" s="86"/>
      <c r="AUR58" s="86"/>
      <c r="BEI58" s="86"/>
      <c r="BEJ58" s="86"/>
      <c r="BEK58" s="86"/>
      <c r="BEL58" s="86"/>
      <c r="BEM58" s="86"/>
      <c r="BEN58" s="86"/>
      <c r="BOE58" s="86"/>
      <c r="BOF58" s="86"/>
      <c r="BOG58" s="86"/>
      <c r="BOH58" s="86"/>
      <c r="BOI58" s="86"/>
      <c r="BOJ58" s="86"/>
      <c r="BYA58" s="86"/>
      <c r="BYB58" s="86"/>
      <c r="BYC58" s="86"/>
      <c r="BYD58" s="86"/>
      <c r="BYE58" s="86"/>
      <c r="BYF58" s="86"/>
      <c r="CHW58" s="86"/>
      <c r="CHX58" s="86"/>
      <c r="CHY58" s="86"/>
      <c r="CHZ58" s="86"/>
      <c r="CIA58" s="86"/>
      <c r="CIB58" s="86"/>
      <c r="CRS58" s="86"/>
      <c r="CRT58" s="86"/>
      <c r="CRU58" s="86"/>
      <c r="CRV58" s="86"/>
      <c r="CRW58" s="86"/>
      <c r="CRX58" s="86"/>
      <c r="DBO58" s="86"/>
      <c r="DBP58" s="86"/>
      <c r="DBQ58" s="86"/>
      <c r="DBR58" s="86"/>
      <c r="DBS58" s="86"/>
      <c r="DBT58" s="86"/>
      <c r="DLK58" s="86"/>
      <c r="DLL58" s="86"/>
      <c r="DLM58" s="86"/>
      <c r="DLN58" s="86"/>
      <c r="DLO58" s="86"/>
      <c r="DLP58" s="86"/>
      <c r="DVG58" s="86"/>
      <c r="DVH58" s="86"/>
      <c r="DVI58" s="86"/>
      <c r="DVJ58" s="86"/>
      <c r="DVK58" s="86"/>
      <c r="DVL58" s="86"/>
      <c r="EFC58" s="86"/>
      <c r="EFD58" s="86"/>
      <c r="EFE58" s="86"/>
      <c r="EFF58" s="86"/>
      <c r="EFG58" s="86"/>
      <c r="EFH58" s="86"/>
      <c r="EOY58" s="86"/>
      <c r="EOZ58" s="86"/>
      <c r="EPA58" s="86"/>
      <c r="EPB58" s="86"/>
      <c r="EPC58" s="86"/>
      <c r="EPD58" s="86"/>
      <c r="EYU58" s="86"/>
      <c r="EYV58" s="86"/>
      <c r="EYW58" s="86"/>
      <c r="EYX58" s="86"/>
      <c r="EYY58" s="86"/>
      <c r="EYZ58" s="86"/>
      <c r="FIQ58" s="86"/>
      <c r="FIR58" s="86"/>
      <c r="FIS58" s="86"/>
      <c r="FIT58" s="86"/>
      <c r="FIU58" s="86"/>
      <c r="FIV58" s="86"/>
      <c r="FSM58" s="86"/>
      <c r="FSN58" s="86"/>
      <c r="FSO58" s="86"/>
      <c r="FSP58" s="86"/>
      <c r="FSQ58" s="86"/>
      <c r="FSR58" s="86"/>
      <c r="GCI58" s="86"/>
      <c r="GCJ58" s="86"/>
      <c r="GCK58" s="86"/>
      <c r="GCL58" s="86"/>
      <c r="GCM58" s="86"/>
      <c r="GCN58" s="86"/>
      <c r="GME58" s="86"/>
      <c r="GMF58" s="86"/>
      <c r="GMG58" s="86"/>
      <c r="GMH58" s="86"/>
      <c r="GMI58" s="86"/>
      <c r="GMJ58" s="86"/>
      <c r="GWA58" s="86"/>
      <c r="GWB58" s="86"/>
      <c r="GWC58" s="86"/>
      <c r="GWD58" s="86"/>
      <c r="GWE58" s="86"/>
      <c r="GWF58" s="86"/>
      <c r="HFW58" s="86"/>
      <c r="HFX58" s="86"/>
      <c r="HFY58" s="86"/>
      <c r="HFZ58" s="86"/>
      <c r="HGA58" s="86"/>
      <c r="HGB58" s="86"/>
      <c r="HPS58" s="86"/>
      <c r="HPT58" s="86"/>
      <c r="HPU58" s="86"/>
      <c r="HPV58" s="86"/>
      <c r="HPW58" s="86"/>
      <c r="HPX58" s="86"/>
      <c r="HZO58" s="86"/>
      <c r="HZP58" s="86"/>
      <c r="HZQ58" s="86"/>
      <c r="HZR58" s="86"/>
      <c r="HZS58" s="86"/>
      <c r="HZT58" s="86"/>
      <c r="IJK58" s="86"/>
      <c r="IJL58" s="86"/>
      <c r="IJM58" s="86"/>
      <c r="IJN58" s="86"/>
      <c r="IJO58" s="86"/>
      <c r="IJP58" s="86"/>
      <c r="ITG58" s="86"/>
      <c r="ITH58" s="86"/>
      <c r="ITI58" s="86"/>
      <c r="ITJ58" s="86"/>
      <c r="ITK58" s="86"/>
      <c r="ITL58" s="86"/>
      <c r="JDC58" s="86"/>
      <c r="JDD58" s="86"/>
      <c r="JDE58" s="86"/>
      <c r="JDF58" s="86"/>
      <c r="JDG58" s="86"/>
      <c r="JDH58" s="86"/>
      <c r="JMY58" s="86"/>
      <c r="JMZ58" s="86"/>
      <c r="JNA58" s="86"/>
      <c r="JNB58" s="86"/>
      <c r="JNC58" s="86"/>
      <c r="JND58" s="86"/>
      <c r="JWU58" s="86"/>
      <c r="JWV58" s="86"/>
      <c r="JWW58" s="86"/>
      <c r="JWX58" s="86"/>
      <c r="JWY58" s="86"/>
      <c r="JWZ58" s="86"/>
      <c r="KGQ58" s="86"/>
      <c r="KGR58" s="86"/>
      <c r="KGS58" s="86"/>
      <c r="KGT58" s="86"/>
      <c r="KGU58" s="86"/>
      <c r="KGV58" s="86"/>
      <c r="KQM58" s="86"/>
      <c r="KQN58" s="86"/>
      <c r="KQO58" s="86"/>
      <c r="KQP58" s="86"/>
      <c r="KQQ58" s="86"/>
      <c r="KQR58" s="86"/>
      <c r="LAI58" s="86"/>
      <c r="LAJ58" s="86"/>
      <c r="LAK58" s="86"/>
      <c r="LAL58" s="86"/>
      <c r="LAM58" s="86"/>
      <c r="LAN58" s="86"/>
      <c r="LKE58" s="86"/>
      <c r="LKF58" s="86"/>
      <c r="LKG58" s="86"/>
      <c r="LKH58" s="86"/>
      <c r="LKI58" s="86"/>
      <c r="LKJ58" s="86"/>
      <c r="LUA58" s="86"/>
      <c r="LUB58" s="86"/>
      <c r="LUC58" s="86"/>
      <c r="LUD58" s="86"/>
      <c r="LUE58" s="86"/>
      <c r="LUF58" s="86"/>
      <c r="MDW58" s="86"/>
      <c r="MDX58" s="86"/>
      <c r="MDY58" s="86"/>
      <c r="MDZ58" s="86"/>
      <c r="MEA58" s="86"/>
      <c r="MEB58" s="86"/>
      <c r="MNS58" s="86"/>
      <c r="MNT58" s="86"/>
      <c r="MNU58" s="86"/>
      <c r="MNV58" s="86"/>
      <c r="MNW58" s="86"/>
      <c r="MNX58" s="86"/>
      <c r="MXO58" s="86"/>
      <c r="MXP58" s="86"/>
      <c r="MXQ58" s="86"/>
      <c r="MXR58" s="86"/>
      <c r="MXS58" s="86"/>
      <c r="MXT58" s="86"/>
      <c r="NHK58" s="86"/>
      <c r="NHL58" s="86"/>
      <c r="NHM58" s="86"/>
      <c r="NHN58" s="86"/>
      <c r="NHO58" s="86"/>
      <c r="NHP58" s="86"/>
      <c r="NRG58" s="86"/>
      <c r="NRH58" s="86"/>
      <c r="NRI58" s="86"/>
      <c r="NRJ58" s="86"/>
      <c r="NRK58" s="86"/>
      <c r="NRL58" s="86"/>
      <c r="OBC58" s="86"/>
      <c r="OBD58" s="86"/>
      <c r="OBE58" s="86"/>
      <c r="OBF58" s="86"/>
      <c r="OBG58" s="86"/>
      <c r="OBH58" s="86"/>
      <c r="OKY58" s="86"/>
      <c r="OKZ58" s="86"/>
      <c r="OLA58" s="86"/>
      <c r="OLB58" s="86"/>
      <c r="OLC58" s="86"/>
      <c r="OLD58" s="86"/>
      <c r="OUU58" s="86"/>
      <c r="OUV58" s="86"/>
      <c r="OUW58" s="86"/>
      <c r="OUX58" s="86"/>
      <c r="OUY58" s="86"/>
      <c r="OUZ58" s="86"/>
      <c r="PEQ58" s="86"/>
      <c r="PER58" s="86"/>
      <c r="PES58" s="86"/>
      <c r="PET58" s="86"/>
      <c r="PEU58" s="86"/>
      <c r="PEV58" s="86"/>
      <c r="POM58" s="86"/>
      <c r="PON58" s="86"/>
      <c r="POO58" s="86"/>
      <c r="POP58" s="86"/>
      <c r="POQ58" s="86"/>
      <c r="POR58" s="86"/>
      <c r="PYI58" s="86"/>
      <c r="PYJ58" s="86"/>
      <c r="PYK58" s="86"/>
      <c r="PYL58" s="86"/>
      <c r="PYM58" s="86"/>
      <c r="PYN58" s="86"/>
      <c r="QIE58" s="86"/>
      <c r="QIF58" s="86"/>
      <c r="QIG58" s="86"/>
      <c r="QIH58" s="86"/>
      <c r="QII58" s="86"/>
      <c r="QIJ58" s="86"/>
      <c r="QSA58" s="86"/>
      <c r="QSB58" s="86"/>
      <c r="QSC58" s="86"/>
      <c r="QSD58" s="86"/>
      <c r="QSE58" s="86"/>
      <c r="QSF58" s="86"/>
      <c r="RBW58" s="86"/>
      <c r="RBX58" s="86"/>
      <c r="RBY58" s="86"/>
      <c r="RBZ58" s="86"/>
      <c r="RCA58" s="86"/>
      <c r="RCB58" s="86"/>
      <c r="RLS58" s="86"/>
      <c r="RLT58" s="86"/>
      <c r="RLU58" s="86"/>
      <c r="RLV58" s="86"/>
      <c r="RLW58" s="86"/>
      <c r="RLX58" s="86"/>
      <c r="RVO58" s="86"/>
      <c r="RVP58" s="86"/>
      <c r="RVQ58" s="86"/>
      <c r="RVR58" s="86"/>
      <c r="RVS58" s="86"/>
      <c r="RVT58" s="86"/>
      <c r="SFK58" s="86"/>
      <c r="SFL58" s="86"/>
      <c r="SFM58" s="86"/>
      <c r="SFN58" s="86"/>
      <c r="SFO58" s="86"/>
      <c r="SFP58" s="86"/>
      <c r="SPG58" s="86"/>
      <c r="SPH58" s="86"/>
      <c r="SPI58" s="86"/>
      <c r="SPJ58" s="86"/>
      <c r="SPK58" s="86"/>
      <c r="SPL58" s="86"/>
      <c r="SZC58" s="86"/>
      <c r="SZD58" s="86"/>
      <c r="SZE58" s="86"/>
      <c r="SZF58" s="86"/>
      <c r="SZG58" s="86"/>
      <c r="SZH58" s="86"/>
      <c r="TIY58" s="86"/>
      <c r="TIZ58" s="86"/>
      <c r="TJA58" s="86"/>
      <c r="TJB58" s="86"/>
      <c r="TJC58" s="86"/>
      <c r="TJD58" s="86"/>
      <c r="TSU58" s="86"/>
      <c r="TSV58" s="86"/>
      <c r="TSW58" s="86"/>
      <c r="TSX58" s="86"/>
      <c r="TSY58" s="86"/>
      <c r="TSZ58" s="86"/>
      <c r="UCQ58" s="86"/>
      <c r="UCR58" s="86"/>
      <c r="UCS58" s="86"/>
      <c r="UCT58" s="86"/>
      <c r="UCU58" s="86"/>
      <c r="UCV58" s="86"/>
      <c r="UMM58" s="86"/>
      <c r="UMN58" s="86"/>
      <c r="UMO58" s="86"/>
      <c r="UMP58" s="86"/>
      <c r="UMQ58" s="86"/>
      <c r="UMR58" s="86"/>
      <c r="UWI58" s="86"/>
      <c r="UWJ58" s="86"/>
      <c r="UWK58" s="86"/>
      <c r="UWL58" s="86"/>
      <c r="UWM58" s="86"/>
      <c r="UWN58" s="86"/>
      <c r="VGE58" s="86"/>
      <c r="VGF58" s="86"/>
      <c r="VGG58" s="86"/>
      <c r="VGH58" s="86"/>
      <c r="VGI58" s="86"/>
      <c r="VGJ58" s="86"/>
      <c r="VQA58" s="86"/>
      <c r="VQB58" s="86"/>
      <c r="VQC58" s="86"/>
      <c r="VQD58" s="86"/>
      <c r="VQE58" s="86"/>
      <c r="VQF58" s="86"/>
      <c r="VZW58" s="86"/>
      <c r="VZX58" s="86"/>
      <c r="VZY58" s="86"/>
      <c r="VZZ58" s="86"/>
      <c r="WAA58" s="86"/>
      <c r="WAB58" s="86"/>
      <c r="WJS58" s="86"/>
      <c r="WJT58" s="86"/>
      <c r="WJU58" s="86"/>
      <c r="WJV58" s="86"/>
      <c r="WJW58" s="86"/>
      <c r="WJX58" s="86"/>
      <c r="WTO58" s="86"/>
      <c r="WTP58" s="86"/>
      <c r="WTQ58" s="86"/>
      <c r="WTR58" s="86"/>
      <c r="WTS58" s="86"/>
      <c r="WTT58" s="86"/>
    </row>
    <row r="59" spans="1:984 1235:2008 2259:3032 3283:4056 4307:5080 5331:6104 6355:7128 7379:8152 8403:9176 9427:10200 10451:11224 11475:12248 12499:13272 13523:14296 14547:15320 15571:16088" ht="30" x14ac:dyDescent="0.25">
      <c r="A59" s="465" t="s">
        <v>938</v>
      </c>
      <c r="B59" s="64" t="s">
        <v>277</v>
      </c>
      <c r="C59" s="64"/>
      <c r="D59" s="198">
        <f>SUM(D60:D62)</f>
        <v>2995900</v>
      </c>
      <c r="E59" s="198">
        <f>SUM(E60:E62)</f>
        <v>2995900</v>
      </c>
      <c r="F59" s="198">
        <f>SUM(F60:F62)</f>
        <v>2995900</v>
      </c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2"/>
      <c r="AO59" s="32"/>
      <c r="AP59" s="32"/>
      <c r="AQ59" s="32"/>
      <c r="AR59" s="32"/>
      <c r="AS59" s="32"/>
      <c r="AT59" s="32"/>
    </row>
    <row r="60" spans="1:984 1235:2008 2259:3032 3283:4056 4307:5080 5331:6104 6355:7128 7379:8152 8403:9176 9427:10200 10451:11224 11475:12248 12499:13272 13523:14296 14547:15320 15571:16088" ht="60.75" x14ac:dyDescent="0.25">
      <c r="A60" s="47" t="s">
        <v>77</v>
      </c>
      <c r="B60" s="64" t="s">
        <v>277</v>
      </c>
      <c r="C60" s="64" t="s">
        <v>78</v>
      </c>
      <c r="D60" s="198">
        <f>'Приложение 5'!F345</f>
        <v>272580</v>
      </c>
      <c r="E60" s="198">
        <f>'Приложение 5'!G345</f>
        <v>272580</v>
      </c>
      <c r="F60" s="198">
        <f>'Приложение 5'!H345</f>
        <v>272580</v>
      </c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2"/>
      <c r="AO60" s="32"/>
      <c r="AP60" s="32"/>
      <c r="AQ60" s="32"/>
      <c r="AR60" s="32"/>
      <c r="AS60" s="32"/>
      <c r="AT60" s="32"/>
    </row>
    <row r="61" spans="1:984 1235:2008 2259:3032 3283:4056 4307:5080 5331:6104 6355:7128 7379:8152 8403:9176 9427:10200 10451:11224 11475:12248 12499:13272 13523:14296 14547:15320 15571:16088" ht="30.75" x14ac:dyDescent="0.25">
      <c r="A61" s="47" t="s">
        <v>85</v>
      </c>
      <c r="B61" s="64" t="s">
        <v>277</v>
      </c>
      <c r="C61" s="64" t="s">
        <v>86</v>
      </c>
      <c r="D61" s="198">
        <f>'Приложение 5'!F346</f>
        <v>1268924.6200000001</v>
      </c>
      <c r="E61" s="198">
        <f>'Приложение 5'!G346</f>
        <v>1268924.6200000001</v>
      </c>
      <c r="F61" s="198">
        <f>'Приложение 5'!H346</f>
        <v>1268924.6200000001</v>
      </c>
      <c r="I61" s="40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2"/>
      <c r="AO61" s="32"/>
      <c r="AP61" s="32"/>
      <c r="AQ61" s="32"/>
      <c r="AR61" s="32"/>
      <c r="AS61" s="32"/>
      <c r="AT61" s="32"/>
    </row>
    <row r="62" spans="1:984 1235:2008 2259:3032 3283:4056 4307:5080 5331:6104 6355:7128 7379:8152 8403:9176 9427:10200 10451:11224 11475:12248 12499:13272 13523:14296 14547:15320 15571:16088" ht="15.75" x14ac:dyDescent="0.25">
      <c r="A62" s="47" t="s">
        <v>94</v>
      </c>
      <c r="B62" s="64" t="s">
        <v>277</v>
      </c>
      <c r="C62" s="64" t="s">
        <v>95</v>
      </c>
      <c r="D62" s="198">
        <f>'Приложение 5'!F347</f>
        <v>1454395.38</v>
      </c>
      <c r="E62" s="198">
        <f>'Приложение 5'!G347</f>
        <v>1454395.38</v>
      </c>
      <c r="F62" s="198">
        <f>'Приложение 5'!H347</f>
        <v>1454395.38</v>
      </c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2"/>
      <c r="AO62" s="32"/>
      <c r="AP62" s="32"/>
      <c r="AQ62" s="32"/>
      <c r="AR62" s="32"/>
      <c r="AS62" s="32"/>
      <c r="AT62" s="32"/>
    </row>
    <row r="63" spans="1:984 1235:2008 2259:3032 3283:4056 4307:5080 5331:6104 6355:7128 7379:8152 8403:9176 9427:10200 10451:11224 11475:12248 12499:13272 13523:14296 14547:15320 15571:16088" ht="15.75" x14ac:dyDescent="0.25">
      <c r="A63" s="208" t="s">
        <v>265</v>
      </c>
      <c r="B63" s="209" t="s">
        <v>266</v>
      </c>
      <c r="C63" s="209"/>
      <c r="D63" s="195">
        <f>D64+D69</f>
        <v>13580343.439999999</v>
      </c>
      <c r="E63" s="195">
        <f>E64+E69</f>
        <v>13580343.439999999</v>
      </c>
      <c r="F63" s="195">
        <f>F64+F69</f>
        <v>13580343.439999999</v>
      </c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2"/>
      <c r="AO63" s="32"/>
      <c r="AP63" s="32"/>
      <c r="AQ63" s="32"/>
      <c r="AR63" s="32"/>
      <c r="AS63" s="32"/>
      <c r="AT63" s="32"/>
    </row>
    <row r="64" spans="1:984 1235:2008 2259:3032 3283:4056 4307:5080 5331:6104 6355:7128 7379:8152 8403:9176 9427:10200 10451:11224 11475:12248 12499:13272 13523:14296 14547:15320 15571:16088" ht="47.25" x14ac:dyDescent="0.25">
      <c r="A64" s="44" t="s">
        <v>273</v>
      </c>
      <c r="B64" s="142" t="s">
        <v>274</v>
      </c>
      <c r="C64" s="142"/>
      <c r="D64" s="205">
        <f>SUM(D65:D68)</f>
        <v>2581343.44</v>
      </c>
      <c r="E64" s="205">
        <f>SUM(E65:E68)</f>
        <v>2581343.44</v>
      </c>
      <c r="F64" s="205">
        <f>SUM(F65:F68)</f>
        <v>2581343.44</v>
      </c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2"/>
      <c r="AO64" s="32"/>
      <c r="AP64" s="32"/>
      <c r="AQ64" s="32"/>
      <c r="AR64" s="32"/>
      <c r="AS64" s="32"/>
      <c r="AT64" s="32"/>
    </row>
    <row r="65" spans="1:984 1235:2008 2259:3032 3283:4056 4307:5080 5331:6104 6355:7128 7379:8152 8403:9176 9427:10200 10451:11224 11475:12248 12499:13272 13523:14296 14547:15320 15571:16088" ht="60.75" hidden="1" x14ac:dyDescent="0.25">
      <c r="A65" s="47" t="s">
        <v>77</v>
      </c>
      <c r="B65" s="64" t="s">
        <v>274</v>
      </c>
      <c r="C65" s="64" t="s">
        <v>78</v>
      </c>
      <c r="D65" s="198">
        <f>'Приложение 5'!F350</f>
        <v>0</v>
      </c>
      <c r="E65" s="198">
        <f>'Приложение 5'!G350</f>
        <v>0</v>
      </c>
      <c r="F65" s="198">
        <f>'Приложение 5'!H350</f>
        <v>0</v>
      </c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2"/>
      <c r="AO65" s="32"/>
      <c r="AP65" s="32"/>
      <c r="AQ65" s="32"/>
      <c r="AR65" s="32"/>
      <c r="AS65" s="32"/>
      <c r="AT65" s="32"/>
    </row>
    <row r="66" spans="1:984 1235:2008 2259:3032 3283:4056 4307:5080 5331:6104 6355:7128 7379:8152 8403:9176 9427:10200 10451:11224 11475:12248 12499:13272 13523:14296 14547:15320 15571:16088" ht="30.75" x14ac:dyDescent="0.25">
      <c r="A66" s="47" t="s">
        <v>85</v>
      </c>
      <c r="B66" s="64" t="s">
        <v>274</v>
      </c>
      <c r="C66" s="64" t="s">
        <v>86</v>
      </c>
      <c r="D66" s="198">
        <f>'Приложение 5'!F351+'Приложение 5'!F328</f>
        <v>1803963.95</v>
      </c>
      <c r="E66" s="198">
        <f>'Приложение 5'!G351+'Приложение 5'!G328</f>
        <v>1803963.95</v>
      </c>
      <c r="F66" s="198">
        <f>'Приложение 5'!H351+'Приложение 5'!H328</f>
        <v>1803963.95</v>
      </c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2"/>
      <c r="AO66" s="32"/>
      <c r="AP66" s="32"/>
      <c r="AQ66" s="32"/>
      <c r="AR66" s="32"/>
      <c r="AS66" s="32"/>
      <c r="AT66" s="32"/>
    </row>
    <row r="67" spans="1:984 1235:2008 2259:3032 3283:4056 4307:5080 5331:6104 6355:7128 7379:8152 8403:9176 9427:10200 10451:11224 11475:12248 12499:13272 13523:14296 14547:15320 15571:16088" ht="15.75" x14ac:dyDescent="0.25">
      <c r="A67" s="47" t="s">
        <v>94</v>
      </c>
      <c r="B67" s="64" t="s">
        <v>274</v>
      </c>
      <c r="C67" s="64" t="s">
        <v>95</v>
      </c>
      <c r="D67" s="198">
        <f>'Приложение 5'!F352+'Приложение 5'!F329</f>
        <v>777379.49</v>
      </c>
      <c r="E67" s="198">
        <f>'Приложение 5'!G352+'Приложение 5'!G329</f>
        <v>777379.49</v>
      </c>
      <c r="F67" s="198">
        <f>'Приложение 5'!H352+'Приложение 5'!H329</f>
        <v>777379.49</v>
      </c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2"/>
      <c r="AO67" s="32"/>
      <c r="AP67" s="32"/>
      <c r="AQ67" s="32"/>
      <c r="AR67" s="32"/>
      <c r="AS67" s="32"/>
      <c r="AT67" s="32"/>
    </row>
    <row r="68" spans="1:984 1235:2008 2259:3032 3283:4056 4307:5080 5331:6104 6355:7128 7379:8152 8403:9176 9427:10200 10451:11224 11475:12248 12499:13272 13523:14296 14547:15320 15571:16088" ht="15.75" hidden="1" x14ac:dyDescent="0.25">
      <c r="A68" s="47" t="s">
        <v>87</v>
      </c>
      <c r="B68" s="64" t="s">
        <v>274</v>
      </c>
      <c r="C68" s="64" t="s">
        <v>88</v>
      </c>
      <c r="D68" s="198">
        <f>'Приложение 5'!F353</f>
        <v>0</v>
      </c>
      <c r="E68" s="198">
        <f>'Приложение 5'!G353</f>
        <v>0</v>
      </c>
      <c r="F68" s="198">
        <f>'Приложение 5'!H353</f>
        <v>0</v>
      </c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2"/>
      <c r="AO68" s="32"/>
      <c r="AP68" s="32"/>
      <c r="AQ68" s="32"/>
      <c r="AR68" s="32"/>
      <c r="AS68" s="32"/>
      <c r="AT68" s="32"/>
    </row>
    <row r="69" spans="1:984 1235:2008 2259:3032 3283:4056 4307:5080 5331:6104 6355:7128 7379:8152 8403:9176 9427:10200 10451:11224 11475:12248 12499:13272 13523:14296 14547:15320 15571:16088" ht="15.75" x14ac:dyDescent="0.25">
      <c r="A69" s="44" t="s">
        <v>197</v>
      </c>
      <c r="B69" s="142" t="s">
        <v>267</v>
      </c>
      <c r="C69" s="142"/>
      <c r="D69" s="205">
        <f>D70</f>
        <v>10999000</v>
      </c>
      <c r="E69" s="205">
        <f>E70</f>
        <v>10999000</v>
      </c>
      <c r="F69" s="205">
        <f>F70</f>
        <v>10999000</v>
      </c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2"/>
      <c r="AO69" s="32"/>
      <c r="AP69" s="32"/>
      <c r="AQ69" s="32"/>
      <c r="AR69" s="32"/>
      <c r="AS69" s="32"/>
      <c r="AT69" s="32"/>
    </row>
    <row r="70" spans="1:984 1235:2008 2259:3032 3283:4056 4307:5080 5331:6104 6355:7128 7379:8152 8403:9176 9427:10200 10451:11224 11475:12248 12499:13272 13523:14296 14547:15320 15571:16088" ht="15.75" x14ac:dyDescent="0.25">
      <c r="A70" s="47" t="s">
        <v>94</v>
      </c>
      <c r="B70" s="64" t="s">
        <v>267</v>
      </c>
      <c r="C70" s="64" t="s">
        <v>95</v>
      </c>
      <c r="D70" s="198">
        <f>'Приложение 5'!F331+'Приложение 5'!F355+'Приложение 5'!F300</f>
        <v>10999000</v>
      </c>
      <c r="E70" s="198">
        <f>'Приложение 5'!G331+'Приложение 5'!G355+'Приложение 5'!G300</f>
        <v>10999000</v>
      </c>
      <c r="F70" s="198">
        <f>'Приложение 5'!H331+'Приложение 5'!H355+'Приложение 5'!H300</f>
        <v>10999000</v>
      </c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2"/>
      <c r="AO70" s="32"/>
      <c r="AP70" s="32"/>
      <c r="AQ70" s="32"/>
      <c r="AR70" s="32"/>
      <c r="AS70" s="32"/>
      <c r="AT70" s="32"/>
    </row>
    <row r="71" spans="1:984 1235:2008 2259:3032 3283:4056 4307:5080 5331:6104 6355:7128 7379:8152 8403:9176 9427:10200 10451:11224 11475:12248 12499:13272 13523:14296 14547:15320 15571:16088" s="103" customFormat="1" ht="47.25" x14ac:dyDescent="0.25">
      <c r="A71" s="208" t="s">
        <v>261</v>
      </c>
      <c r="B71" s="209" t="s">
        <v>262</v>
      </c>
      <c r="C71" s="209"/>
      <c r="D71" s="195">
        <f t="shared" ref="D71:F71" si="8">D72</f>
        <v>27597700</v>
      </c>
      <c r="E71" s="195">
        <f t="shared" si="8"/>
        <v>34597700</v>
      </c>
      <c r="F71" s="195">
        <f t="shared" si="8"/>
        <v>34597700</v>
      </c>
      <c r="G71" s="41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1"/>
      <c r="AO71" s="41"/>
      <c r="AP71" s="41"/>
      <c r="AQ71" s="41"/>
      <c r="AR71" s="41"/>
      <c r="AS71" s="41"/>
      <c r="AT71" s="41"/>
      <c r="HC71" s="191"/>
      <c r="HD71" s="191"/>
      <c r="HE71" s="191"/>
      <c r="HF71" s="191"/>
      <c r="HG71" s="191"/>
      <c r="HH71" s="191"/>
      <c r="QY71" s="191"/>
      <c r="QZ71" s="191"/>
      <c r="RA71" s="191"/>
      <c r="RB71" s="191"/>
      <c r="RC71" s="191"/>
      <c r="RD71" s="191"/>
      <c r="AAU71" s="191"/>
      <c r="AAV71" s="191"/>
      <c r="AAW71" s="191"/>
      <c r="AAX71" s="191"/>
      <c r="AAY71" s="191"/>
      <c r="AAZ71" s="191"/>
      <c r="AKQ71" s="191"/>
      <c r="AKR71" s="191"/>
      <c r="AKS71" s="191"/>
      <c r="AKT71" s="191"/>
      <c r="AKU71" s="191"/>
      <c r="AKV71" s="191"/>
      <c r="AUM71" s="191"/>
      <c r="AUN71" s="191"/>
      <c r="AUO71" s="191"/>
      <c r="AUP71" s="191"/>
      <c r="AUQ71" s="191"/>
      <c r="AUR71" s="191"/>
      <c r="BEI71" s="191"/>
      <c r="BEJ71" s="191"/>
      <c r="BEK71" s="191"/>
      <c r="BEL71" s="191"/>
      <c r="BEM71" s="191"/>
      <c r="BEN71" s="191"/>
      <c r="BOE71" s="191"/>
      <c r="BOF71" s="191"/>
      <c r="BOG71" s="191"/>
      <c r="BOH71" s="191"/>
      <c r="BOI71" s="191"/>
      <c r="BOJ71" s="191"/>
      <c r="BYA71" s="191"/>
      <c r="BYB71" s="191"/>
      <c r="BYC71" s="191"/>
      <c r="BYD71" s="191"/>
      <c r="BYE71" s="191"/>
      <c r="BYF71" s="191"/>
      <c r="CHW71" s="191"/>
      <c r="CHX71" s="191"/>
      <c r="CHY71" s="191"/>
      <c r="CHZ71" s="191"/>
      <c r="CIA71" s="191"/>
      <c r="CIB71" s="191"/>
      <c r="CRS71" s="191"/>
      <c r="CRT71" s="191"/>
      <c r="CRU71" s="191"/>
      <c r="CRV71" s="191"/>
      <c r="CRW71" s="191"/>
      <c r="CRX71" s="191"/>
      <c r="DBO71" s="191"/>
      <c r="DBP71" s="191"/>
      <c r="DBQ71" s="191"/>
      <c r="DBR71" s="191"/>
      <c r="DBS71" s="191"/>
      <c r="DBT71" s="191"/>
      <c r="DLK71" s="191"/>
      <c r="DLL71" s="191"/>
      <c r="DLM71" s="191"/>
      <c r="DLN71" s="191"/>
      <c r="DLO71" s="191"/>
      <c r="DLP71" s="191"/>
      <c r="DVG71" s="191"/>
      <c r="DVH71" s="191"/>
      <c r="DVI71" s="191"/>
      <c r="DVJ71" s="191"/>
      <c r="DVK71" s="191"/>
      <c r="DVL71" s="191"/>
      <c r="EFC71" s="191"/>
      <c r="EFD71" s="191"/>
      <c r="EFE71" s="191"/>
      <c r="EFF71" s="191"/>
      <c r="EFG71" s="191"/>
      <c r="EFH71" s="191"/>
      <c r="EOY71" s="191"/>
      <c r="EOZ71" s="191"/>
      <c r="EPA71" s="191"/>
      <c r="EPB71" s="191"/>
      <c r="EPC71" s="191"/>
      <c r="EPD71" s="191"/>
      <c r="EYU71" s="191"/>
      <c r="EYV71" s="191"/>
      <c r="EYW71" s="191"/>
      <c r="EYX71" s="191"/>
      <c r="EYY71" s="191"/>
      <c r="EYZ71" s="191"/>
      <c r="FIQ71" s="191"/>
      <c r="FIR71" s="191"/>
      <c r="FIS71" s="191"/>
      <c r="FIT71" s="191"/>
      <c r="FIU71" s="191"/>
      <c r="FIV71" s="191"/>
      <c r="FSM71" s="191"/>
      <c r="FSN71" s="191"/>
      <c r="FSO71" s="191"/>
      <c r="FSP71" s="191"/>
      <c r="FSQ71" s="191"/>
      <c r="FSR71" s="191"/>
      <c r="GCI71" s="191"/>
      <c r="GCJ71" s="191"/>
      <c r="GCK71" s="191"/>
      <c r="GCL71" s="191"/>
      <c r="GCM71" s="191"/>
      <c r="GCN71" s="191"/>
      <c r="GME71" s="191"/>
      <c r="GMF71" s="191"/>
      <c r="GMG71" s="191"/>
      <c r="GMH71" s="191"/>
      <c r="GMI71" s="191"/>
      <c r="GMJ71" s="191"/>
      <c r="GWA71" s="191"/>
      <c r="GWB71" s="191"/>
      <c r="GWC71" s="191"/>
      <c r="GWD71" s="191"/>
      <c r="GWE71" s="191"/>
      <c r="GWF71" s="191"/>
      <c r="HFW71" s="191"/>
      <c r="HFX71" s="191"/>
      <c r="HFY71" s="191"/>
      <c r="HFZ71" s="191"/>
      <c r="HGA71" s="191"/>
      <c r="HGB71" s="191"/>
      <c r="HPS71" s="191"/>
      <c r="HPT71" s="191"/>
      <c r="HPU71" s="191"/>
      <c r="HPV71" s="191"/>
      <c r="HPW71" s="191"/>
      <c r="HPX71" s="191"/>
      <c r="HZO71" s="191"/>
      <c r="HZP71" s="191"/>
      <c r="HZQ71" s="191"/>
      <c r="HZR71" s="191"/>
      <c r="HZS71" s="191"/>
      <c r="HZT71" s="191"/>
      <c r="IJK71" s="191"/>
      <c r="IJL71" s="191"/>
      <c r="IJM71" s="191"/>
      <c r="IJN71" s="191"/>
      <c r="IJO71" s="191"/>
      <c r="IJP71" s="191"/>
      <c r="ITG71" s="191"/>
      <c r="ITH71" s="191"/>
      <c r="ITI71" s="191"/>
      <c r="ITJ71" s="191"/>
      <c r="ITK71" s="191"/>
      <c r="ITL71" s="191"/>
      <c r="JDC71" s="191"/>
      <c r="JDD71" s="191"/>
      <c r="JDE71" s="191"/>
      <c r="JDF71" s="191"/>
      <c r="JDG71" s="191"/>
      <c r="JDH71" s="191"/>
      <c r="JMY71" s="191"/>
      <c r="JMZ71" s="191"/>
      <c r="JNA71" s="191"/>
      <c r="JNB71" s="191"/>
      <c r="JNC71" s="191"/>
      <c r="JND71" s="191"/>
      <c r="JWU71" s="191"/>
      <c r="JWV71" s="191"/>
      <c r="JWW71" s="191"/>
      <c r="JWX71" s="191"/>
      <c r="JWY71" s="191"/>
      <c r="JWZ71" s="191"/>
      <c r="KGQ71" s="191"/>
      <c r="KGR71" s="191"/>
      <c r="KGS71" s="191"/>
      <c r="KGT71" s="191"/>
      <c r="KGU71" s="191"/>
      <c r="KGV71" s="191"/>
      <c r="KQM71" s="191"/>
      <c r="KQN71" s="191"/>
      <c r="KQO71" s="191"/>
      <c r="KQP71" s="191"/>
      <c r="KQQ71" s="191"/>
      <c r="KQR71" s="191"/>
      <c r="LAI71" s="191"/>
      <c r="LAJ71" s="191"/>
      <c r="LAK71" s="191"/>
      <c r="LAL71" s="191"/>
      <c r="LAM71" s="191"/>
      <c r="LAN71" s="191"/>
      <c r="LKE71" s="191"/>
      <c r="LKF71" s="191"/>
      <c r="LKG71" s="191"/>
      <c r="LKH71" s="191"/>
      <c r="LKI71" s="191"/>
      <c r="LKJ71" s="191"/>
      <c r="LUA71" s="191"/>
      <c r="LUB71" s="191"/>
      <c r="LUC71" s="191"/>
      <c r="LUD71" s="191"/>
      <c r="LUE71" s="191"/>
      <c r="LUF71" s="191"/>
      <c r="MDW71" s="191"/>
      <c r="MDX71" s="191"/>
      <c r="MDY71" s="191"/>
      <c r="MDZ71" s="191"/>
      <c r="MEA71" s="191"/>
      <c r="MEB71" s="191"/>
      <c r="MNS71" s="191"/>
      <c r="MNT71" s="191"/>
      <c r="MNU71" s="191"/>
      <c r="MNV71" s="191"/>
      <c r="MNW71" s="191"/>
      <c r="MNX71" s="191"/>
      <c r="MXO71" s="191"/>
      <c r="MXP71" s="191"/>
      <c r="MXQ71" s="191"/>
      <c r="MXR71" s="191"/>
      <c r="MXS71" s="191"/>
      <c r="MXT71" s="191"/>
      <c r="NHK71" s="191"/>
      <c r="NHL71" s="191"/>
      <c r="NHM71" s="191"/>
      <c r="NHN71" s="191"/>
      <c r="NHO71" s="191"/>
      <c r="NHP71" s="191"/>
      <c r="NRG71" s="191"/>
      <c r="NRH71" s="191"/>
      <c r="NRI71" s="191"/>
      <c r="NRJ71" s="191"/>
      <c r="NRK71" s="191"/>
      <c r="NRL71" s="191"/>
      <c r="OBC71" s="191"/>
      <c r="OBD71" s="191"/>
      <c r="OBE71" s="191"/>
      <c r="OBF71" s="191"/>
      <c r="OBG71" s="191"/>
      <c r="OBH71" s="191"/>
      <c r="OKY71" s="191"/>
      <c r="OKZ71" s="191"/>
      <c r="OLA71" s="191"/>
      <c r="OLB71" s="191"/>
      <c r="OLC71" s="191"/>
      <c r="OLD71" s="191"/>
      <c r="OUU71" s="191"/>
      <c r="OUV71" s="191"/>
      <c r="OUW71" s="191"/>
      <c r="OUX71" s="191"/>
      <c r="OUY71" s="191"/>
      <c r="OUZ71" s="191"/>
      <c r="PEQ71" s="191"/>
      <c r="PER71" s="191"/>
      <c r="PES71" s="191"/>
      <c r="PET71" s="191"/>
      <c r="PEU71" s="191"/>
      <c r="PEV71" s="191"/>
      <c r="POM71" s="191"/>
      <c r="PON71" s="191"/>
      <c r="POO71" s="191"/>
      <c r="POP71" s="191"/>
      <c r="POQ71" s="191"/>
      <c r="POR71" s="191"/>
      <c r="PYI71" s="191"/>
      <c r="PYJ71" s="191"/>
      <c r="PYK71" s="191"/>
      <c r="PYL71" s="191"/>
      <c r="PYM71" s="191"/>
      <c r="PYN71" s="191"/>
      <c r="QIE71" s="191"/>
      <c r="QIF71" s="191"/>
      <c r="QIG71" s="191"/>
      <c r="QIH71" s="191"/>
      <c r="QII71" s="191"/>
      <c r="QIJ71" s="191"/>
      <c r="QSA71" s="191"/>
      <c r="QSB71" s="191"/>
      <c r="QSC71" s="191"/>
      <c r="QSD71" s="191"/>
      <c r="QSE71" s="191"/>
      <c r="QSF71" s="191"/>
      <c r="RBW71" s="191"/>
      <c r="RBX71" s="191"/>
      <c r="RBY71" s="191"/>
      <c r="RBZ71" s="191"/>
      <c r="RCA71" s="191"/>
      <c r="RCB71" s="191"/>
      <c r="RLS71" s="191"/>
      <c r="RLT71" s="191"/>
      <c r="RLU71" s="191"/>
      <c r="RLV71" s="191"/>
      <c r="RLW71" s="191"/>
      <c r="RLX71" s="191"/>
      <c r="RVO71" s="191"/>
      <c r="RVP71" s="191"/>
      <c r="RVQ71" s="191"/>
      <c r="RVR71" s="191"/>
      <c r="RVS71" s="191"/>
      <c r="RVT71" s="191"/>
      <c r="SFK71" s="191"/>
      <c r="SFL71" s="191"/>
      <c r="SFM71" s="191"/>
      <c r="SFN71" s="191"/>
      <c r="SFO71" s="191"/>
      <c r="SFP71" s="191"/>
      <c r="SPG71" s="191"/>
      <c r="SPH71" s="191"/>
      <c r="SPI71" s="191"/>
      <c r="SPJ71" s="191"/>
      <c r="SPK71" s="191"/>
      <c r="SPL71" s="191"/>
      <c r="SZC71" s="191"/>
      <c r="SZD71" s="191"/>
      <c r="SZE71" s="191"/>
      <c r="SZF71" s="191"/>
      <c r="SZG71" s="191"/>
      <c r="SZH71" s="191"/>
      <c r="TIY71" s="191"/>
      <c r="TIZ71" s="191"/>
      <c r="TJA71" s="191"/>
      <c r="TJB71" s="191"/>
      <c r="TJC71" s="191"/>
      <c r="TJD71" s="191"/>
      <c r="TSU71" s="191"/>
      <c r="TSV71" s="191"/>
      <c r="TSW71" s="191"/>
      <c r="TSX71" s="191"/>
      <c r="TSY71" s="191"/>
      <c r="TSZ71" s="191"/>
      <c r="UCQ71" s="191"/>
      <c r="UCR71" s="191"/>
      <c r="UCS71" s="191"/>
      <c r="UCT71" s="191"/>
      <c r="UCU71" s="191"/>
      <c r="UCV71" s="191"/>
      <c r="UMM71" s="191"/>
      <c r="UMN71" s="191"/>
      <c r="UMO71" s="191"/>
      <c r="UMP71" s="191"/>
      <c r="UMQ71" s="191"/>
      <c r="UMR71" s="191"/>
      <c r="UWI71" s="191"/>
      <c r="UWJ71" s="191"/>
      <c r="UWK71" s="191"/>
      <c r="UWL71" s="191"/>
      <c r="UWM71" s="191"/>
      <c r="UWN71" s="191"/>
      <c r="VGE71" s="191"/>
      <c r="VGF71" s="191"/>
      <c r="VGG71" s="191"/>
      <c r="VGH71" s="191"/>
      <c r="VGI71" s="191"/>
      <c r="VGJ71" s="191"/>
      <c r="VQA71" s="191"/>
      <c r="VQB71" s="191"/>
      <c r="VQC71" s="191"/>
      <c r="VQD71" s="191"/>
      <c r="VQE71" s="191"/>
      <c r="VQF71" s="191"/>
      <c r="VZW71" s="191"/>
      <c r="VZX71" s="191"/>
      <c r="VZY71" s="191"/>
      <c r="VZZ71" s="191"/>
      <c r="WAA71" s="191"/>
      <c r="WAB71" s="191"/>
      <c r="WJS71" s="191"/>
      <c r="WJT71" s="191"/>
      <c r="WJU71" s="191"/>
      <c r="WJV71" s="191"/>
      <c r="WJW71" s="191"/>
      <c r="WJX71" s="191"/>
      <c r="WTO71" s="191"/>
      <c r="WTP71" s="191"/>
      <c r="WTQ71" s="191"/>
      <c r="WTR71" s="191"/>
      <c r="WTS71" s="191"/>
      <c r="WTT71" s="191"/>
    </row>
    <row r="72" spans="1:984 1235:2008 2259:3032 3283:4056 4307:5080 5331:6104 6355:7128 7379:8152 8403:9176 9427:10200 10451:11224 11475:12248 12499:13272 13523:14296 14547:15320 15571:16088" ht="30.75" x14ac:dyDescent="0.25">
      <c r="A72" s="47" t="s">
        <v>263</v>
      </c>
      <c r="B72" s="64" t="s">
        <v>264</v>
      </c>
      <c r="C72" s="64"/>
      <c r="D72" s="198">
        <f>SUM(D73:D74)</f>
        <v>27597700</v>
      </c>
      <c r="E72" s="198">
        <f t="shared" ref="E72:F72" si="9">SUM(E73:E74)</f>
        <v>34597700</v>
      </c>
      <c r="F72" s="198">
        <f t="shared" si="9"/>
        <v>34597700</v>
      </c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2"/>
      <c r="AO72" s="32"/>
      <c r="AP72" s="32"/>
      <c r="AQ72" s="32"/>
      <c r="AR72" s="32"/>
      <c r="AS72" s="32"/>
      <c r="AT72" s="32"/>
    </row>
    <row r="73" spans="1:984 1235:2008 2259:3032 3283:4056 4307:5080 5331:6104 6355:7128 7379:8152 8403:9176 9427:10200 10451:11224 11475:12248 12499:13272 13523:14296 14547:15320 15571:16088" ht="30.75" x14ac:dyDescent="0.25">
      <c r="A73" s="47" t="s">
        <v>85</v>
      </c>
      <c r="B73" s="64" t="s">
        <v>264</v>
      </c>
      <c r="C73" s="64">
        <v>200</v>
      </c>
      <c r="D73" s="198">
        <f>'Приложение 5'!F295</f>
        <v>23000000</v>
      </c>
      <c r="E73" s="198">
        <f>'Приложение 5'!G295</f>
        <v>30000000</v>
      </c>
      <c r="F73" s="198">
        <f>'Приложение 5'!H295</f>
        <v>30000000</v>
      </c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2"/>
      <c r="AO73" s="32"/>
      <c r="AP73" s="32"/>
      <c r="AQ73" s="32"/>
      <c r="AR73" s="32"/>
      <c r="AS73" s="32"/>
      <c r="AT73" s="32"/>
    </row>
    <row r="74" spans="1:984 1235:2008 2259:3032 3283:4056 4307:5080 5331:6104 6355:7128 7379:8152 8403:9176 9427:10200 10451:11224 11475:12248 12499:13272 13523:14296 14547:15320 15571:16088" ht="15.75" x14ac:dyDescent="0.25">
      <c r="A74" s="47" t="s">
        <v>94</v>
      </c>
      <c r="B74" s="64" t="s">
        <v>264</v>
      </c>
      <c r="C74" s="64" t="s">
        <v>95</v>
      </c>
      <c r="D74" s="198">
        <f>'Приложение 5'!F358</f>
        <v>4597700</v>
      </c>
      <c r="E74" s="198">
        <f>'Приложение 5'!G358</f>
        <v>4597700</v>
      </c>
      <c r="F74" s="198">
        <f>'Приложение 5'!H358</f>
        <v>4597700</v>
      </c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2"/>
      <c r="AO74" s="32"/>
      <c r="AP74" s="32"/>
      <c r="AQ74" s="32"/>
      <c r="AR74" s="32"/>
      <c r="AS74" s="32"/>
      <c r="AT74" s="32"/>
    </row>
    <row r="75" spans="1:984 1235:2008 2259:3032 3283:4056 4307:5080 5331:6104 6355:7128 7379:8152 8403:9176 9427:10200 10451:11224 11475:12248 12499:13272 13523:14296 14547:15320 15571:16088" ht="31.5" x14ac:dyDescent="0.25">
      <c r="A75" s="208" t="s">
        <v>236</v>
      </c>
      <c r="B75" s="209" t="s">
        <v>237</v>
      </c>
      <c r="C75" s="209"/>
      <c r="D75" s="195">
        <f>D76+D79</f>
        <v>220736935.80000001</v>
      </c>
      <c r="E75" s="195">
        <f>E76+E79</f>
        <v>231886079.78999999</v>
      </c>
      <c r="F75" s="195">
        <f>F76+F79</f>
        <v>232674328</v>
      </c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2"/>
      <c r="AO75" s="32"/>
      <c r="AP75" s="32"/>
      <c r="AQ75" s="32"/>
      <c r="AR75" s="32"/>
      <c r="AS75" s="32"/>
      <c r="AT75" s="32"/>
    </row>
    <row r="76" spans="1:984 1235:2008 2259:3032 3283:4056 4307:5080 5331:6104 6355:7128 7379:8152 8403:9176 9427:10200 10451:11224 11475:12248 12499:13272 13523:14296 14547:15320 15571:16088" s="103" customFormat="1" ht="15.75" x14ac:dyDescent="0.25">
      <c r="A76" s="44" t="s">
        <v>278</v>
      </c>
      <c r="B76" s="142" t="s">
        <v>279</v>
      </c>
      <c r="C76" s="142"/>
      <c r="D76" s="205">
        <f>SUM(D77:D78)</f>
        <v>11721375</v>
      </c>
      <c r="E76" s="205">
        <f>SUM(E77:E78)</f>
        <v>11721375</v>
      </c>
      <c r="F76" s="205">
        <f>SUM(F77:F78)</f>
        <v>11721375</v>
      </c>
      <c r="G76" s="41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1"/>
      <c r="AO76" s="41"/>
      <c r="AP76" s="41"/>
      <c r="AQ76" s="41"/>
      <c r="AR76" s="41"/>
      <c r="AS76" s="41"/>
      <c r="AT76" s="41"/>
      <c r="HC76" s="191"/>
      <c r="HD76" s="191"/>
      <c r="HE76" s="191"/>
      <c r="HF76" s="191"/>
      <c r="HG76" s="191"/>
      <c r="HH76" s="191"/>
      <c r="QY76" s="191"/>
      <c r="QZ76" s="191"/>
      <c r="RA76" s="191"/>
      <c r="RB76" s="191"/>
      <c r="RC76" s="191"/>
      <c r="RD76" s="191"/>
      <c r="AAU76" s="191"/>
      <c r="AAV76" s="191"/>
      <c r="AAW76" s="191"/>
      <c r="AAX76" s="191"/>
      <c r="AAY76" s="191"/>
      <c r="AAZ76" s="191"/>
      <c r="AKQ76" s="191"/>
      <c r="AKR76" s="191"/>
      <c r="AKS76" s="191"/>
      <c r="AKT76" s="191"/>
      <c r="AKU76" s="191"/>
      <c r="AKV76" s="191"/>
      <c r="AUM76" s="191"/>
      <c r="AUN76" s="191"/>
      <c r="AUO76" s="191"/>
      <c r="AUP76" s="191"/>
      <c r="AUQ76" s="191"/>
      <c r="AUR76" s="191"/>
      <c r="BEI76" s="191"/>
      <c r="BEJ76" s="191"/>
      <c r="BEK76" s="191"/>
      <c r="BEL76" s="191"/>
      <c r="BEM76" s="191"/>
      <c r="BEN76" s="191"/>
      <c r="BOE76" s="191"/>
      <c r="BOF76" s="191"/>
      <c r="BOG76" s="191"/>
      <c r="BOH76" s="191"/>
      <c r="BOI76" s="191"/>
      <c r="BOJ76" s="191"/>
      <c r="BYA76" s="191"/>
      <c r="BYB76" s="191"/>
      <c r="BYC76" s="191"/>
      <c r="BYD76" s="191"/>
      <c r="BYE76" s="191"/>
      <c r="BYF76" s="191"/>
      <c r="CHW76" s="191"/>
      <c r="CHX76" s="191"/>
      <c r="CHY76" s="191"/>
      <c r="CHZ76" s="191"/>
      <c r="CIA76" s="191"/>
      <c r="CIB76" s="191"/>
      <c r="CRS76" s="191"/>
      <c r="CRT76" s="191"/>
      <c r="CRU76" s="191"/>
      <c r="CRV76" s="191"/>
      <c r="CRW76" s="191"/>
      <c r="CRX76" s="191"/>
      <c r="DBO76" s="191"/>
      <c r="DBP76" s="191"/>
      <c r="DBQ76" s="191"/>
      <c r="DBR76" s="191"/>
      <c r="DBS76" s="191"/>
      <c r="DBT76" s="191"/>
      <c r="DLK76" s="191"/>
      <c r="DLL76" s="191"/>
      <c r="DLM76" s="191"/>
      <c r="DLN76" s="191"/>
      <c r="DLO76" s="191"/>
      <c r="DLP76" s="191"/>
      <c r="DVG76" s="191"/>
      <c r="DVH76" s="191"/>
      <c r="DVI76" s="191"/>
      <c r="DVJ76" s="191"/>
      <c r="DVK76" s="191"/>
      <c r="DVL76" s="191"/>
      <c r="EFC76" s="191"/>
      <c r="EFD76" s="191"/>
      <c r="EFE76" s="191"/>
      <c r="EFF76" s="191"/>
      <c r="EFG76" s="191"/>
      <c r="EFH76" s="191"/>
      <c r="EOY76" s="191"/>
      <c r="EOZ76" s="191"/>
      <c r="EPA76" s="191"/>
      <c r="EPB76" s="191"/>
      <c r="EPC76" s="191"/>
      <c r="EPD76" s="191"/>
      <c r="EYU76" s="191"/>
      <c r="EYV76" s="191"/>
      <c r="EYW76" s="191"/>
      <c r="EYX76" s="191"/>
      <c r="EYY76" s="191"/>
      <c r="EYZ76" s="191"/>
      <c r="FIQ76" s="191"/>
      <c r="FIR76" s="191"/>
      <c r="FIS76" s="191"/>
      <c r="FIT76" s="191"/>
      <c r="FIU76" s="191"/>
      <c r="FIV76" s="191"/>
      <c r="FSM76" s="191"/>
      <c r="FSN76" s="191"/>
      <c r="FSO76" s="191"/>
      <c r="FSP76" s="191"/>
      <c r="FSQ76" s="191"/>
      <c r="FSR76" s="191"/>
      <c r="GCI76" s="191"/>
      <c r="GCJ76" s="191"/>
      <c r="GCK76" s="191"/>
      <c r="GCL76" s="191"/>
      <c r="GCM76" s="191"/>
      <c r="GCN76" s="191"/>
      <c r="GME76" s="191"/>
      <c r="GMF76" s="191"/>
      <c r="GMG76" s="191"/>
      <c r="GMH76" s="191"/>
      <c r="GMI76" s="191"/>
      <c r="GMJ76" s="191"/>
      <c r="GWA76" s="191"/>
      <c r="GWB76" s="191"/>
      <c r="GWC76" s="191"/>
      <c r="GWD76" s="191"/>
      <c r="GWE76" s="191"/>
      <c r="GWF76" s="191"/>
      <c r="HFW76" s="191"/>
      <c r="HFX76" s="191"/>
      <c r="HFY76" s="191"/>
      <c r="HFZ76" s="191"/>
      <c r="HGA76" s="191"/>
      <c r="HGB76" s="191"/>
      <c r="HPS76" s="191"/>
      <c r="HPT76" s="191"/>
      <c r="HPU76" s="191"/>
      <c r="HPV76" s="191"/>
      <c r="HPW76" s="191"/>
      <c r="HPX76" s="191"/>
      <c r="HZO76" s="191"/>
      <c r="HZP76" s="191"/>
      <c r="HZQ76" s="191"/>
      <c r="HZR76" s="191"/>
      <c r="HZS76" s="191"/>
      <c r="HZT76" s="191"/>
      <c r="IJK76" s="191"/>
      <c r="IJL76" s="191"/>
      <c r="IJM76" s="191"/>
      <c r="IJN76" s="191"/>
      <c r="IJO76" s="191"/>
      <c r="IJP76" s="191"/>
      <c r="ITG76" s="191"/>
      <c r="ITH76" s="191"/>
      <c r="ITI76" s="191"/>
      <c r="ITJ76" s="191"/>
      <c r="ITK76" s="191"/>
      <c r="ITL76" s="191"/>
      <c r="JDC76" s="191"/>
      <c r="JDD76" s="191"/>
      <c r="JDE76" s="191"/>
      <c r="JDF76" s="191"/>
      <c r="JDG76" s="191"/>
      <c r="JDH76" s="191"/>
      <c r="JMY76" s="191"/>
      <c r="JMZ76" s="191"/>
      <c r="JNA76" s="191"/>
      <c r="JNB76" s="191"/>
      <c r="JNC76" s="191"/>
      <c r="JND76" s="191"/>
      <c r="JWU76" s="191"/>
      <c r="JWV76" s="191"/>
      <c r="JWW76" s="191"/>
      <c r="JWX76" s="191"/>
      <c r="JWY76" s="191"/>
      <c r="JWZ76" s="191"/>
      <c r="KGQ76" s="191"/>
      <c r="KGR76" s="191"/>
      <c r="KGS76" s="191"/>
      <c r="KGT76" s="191"/>
      <c r="KGU76" s="191"/>
      <c r="KGV76" s="191"/>
      <c r="KQM76" s="191"/>
      <c r="KQN76" s="191"/>
      <c r="KQO76" s="191"/>
      <c r="KQP76" s="191"/>
      <c r="KQQ76" s="191"/>
      <c r="KQR76" s="191"/>
      <c r="LAI76" s="191"/>
      <c r="LAJ76" s="191"/>
      <c r="LAK76" s="191"/>
      <c r="LAL76" s="191"/>
      <c r="LAM76" s="191"/>
      <c r="LAN76" s="191"/>
      <c r="LKE76" s="191"/>
      <c r="LKF76" s="191"/>
      <c r="LKG76" s="191"/>
      <c r="LKH76" s="191"/>
      <c r="LKI76" s="191"/>
      <c r="LKJ76" s="191"/>
      <c r="LUA76" s="191"/>
      <c r="LUB76" s="191"/>
      <c r="LUC76" s="191"/>
      <c r="LUD76" s="191"/>
      <c r="LUE76" s="191"/>
      <c r="LUF76" s="191"/>
      <c r="MDW76" s="191"/>
      <c r="MDX76" s="191"/>
      <c r="MDY76" s="191"/>
      <c r="MDZ76" s="191"/>
      <c r="MEA76" s="191"/>
      <c r="MEB76" s="191"/>
      <c r="MNS76" s="191"/>
      <c r="MNT76" s="191"/>
      <c r="MNU76" s="191"/>
      <c r="MNV76" s="191"/>
      <c r="MNW76" s="191"/>
      <c r="MNX76" s="191"/>
      <c r="MXO76" s="191"/>
      <c r="MXP76" s="191"/>
      <c r="MXQ76" s="191"/>
      <c r="MXR76" s="191"/>
      <c r="MXS76" s="191"/>
      <c r="MXT76" s="191"/>
      <c r="NHK76" s="191"/>
      <c r="NHL76" s="191"/>
      <c r="NHM76" s="191"/>
      <c r="NHN76" s="191"/>
      <c r="NHO76" s="191"/>
      <c r="NHP76" s="191"/>
      <c r="NRG76" s="191"/>
      <c r="NRH76" s="191"/>
      <c r="NRI76" s="191"/>
      <c r="NRJ76" s="191"/>
      <c r="NRK76" s="191"/>
      <c r="NRL76" s="191"/>
      <c r="OBC76" s="191"/>
      <c r="OBD76" s="191"/>
      <c r="OBE76" s="191"/>
      <c r="OBF76" s="191"/>
      <c r="OBG76" s="191"/>
      <c r="OBH76" s="191"/>
      <c r="OKY76" s="191"/>
      <c r="OKZ76" s="191"/>
      <c r="OLA76" s="191"/>
      <c r="OLB76" s="191"/>
      <c r="OLC76" s="191"/>
      <c r="OLD76" s="191"/>
      <c r="OUU76" s="191"/>
      <c r="OUV76" s="191"/>
      <c r="OUW76" s="191"/>
      <c r="OUX76" s="191"/>
      <c r="OUY76" s="191"/>
      <c r="OUZ76" s="191"/>
      <c r="PEQ76" s="191"/>
      <c r="PER76" s="191"/>
      <c r="PES76" s="191"/>
      <c r="PET76" s="191"/>
      <c r="PEU76" s="191"/>
      <c r="PEV76" s="191"/>
      <c r="POM76" s="191"/>
      <c r="PON76" s="191"/>
      <c r="POO76" s="191"/>
      <c r="POP76" s="191"/>
      <c r="POQ76" s="191"/>
      <c r="POR76" s="191"/>
      <c r="PYI76" s="191"/>
      <c r="PYJ76" s="191"/>
      <c r="PYK76" s="191"/>
      <c r="PYL76" s="191"/>
      <c r="PYM76" s="191"/>
      <c r="PYN76" s="191"/>
      <c r="QIE76" s="191"/>
      <c r="QIF76" s="191"/>
      <c r="QIG76" s="191"/>
      <c r="QIH76" s="191"/>
      <c r="QII76" s="191"/>
      <c r="QIJ76" s="191"/>
      <c r="QSA76" s="191"/>
      <c r="QSB76" s="191"/>
      <c r="QSC76" s="191"/>
      <c r="QSD76" s="191"/>
      <c r="QSE76" s="191"/>
      <c r="QSF76" s="191"/>
      <c r="RBW76" s="191"/>
      <c r="RBX76" s="191"/>
      <c r="RBY76" s="191"/>
      <c r="RBZ76" s="191"/>
      <c r="RCA76" s="191"/>
      <c r="RCB76" s="191"/>
      <c r="RLS76" s="191"/>
      <c r="RLT76" s="191"/>
      <c r="RLU76" s="191"/>
      <c r="RLV76" s="191"/>
      <c r="RLW76" s="191"/>
      <c r="RLX76" s="191"/>
      <c r="RVO76" s="191"/>
      <c r="RVP76" s="191"/>
      <c r="RVQ76" s="191"/>
      <c r="RVR76" s="191"/>
      <c r="RVS76" s="191"/>
      <c r="RVT76" s="191"/>
      <c r="SFK76" s="191"/>
      <c r="SFL76" s="191"/>
      <c r="SFM76" s="191"/>
      <c r="SFN76" s="191"/>
      <c r="SFO76" s="191"/>
      <c r="SFP76" s="191"/>
      <c r="SPG76" s="191"/>
      <c r="SPH76" s="191"/>
      <c r="SPI76" s="191"/>
      <c r="SPJ76" s="191"/>
      <c r="SPK76" s="191"/>
      <c r="SPL76" s="191"/>
      <c r="SZC76" s="191"/>
      <c r="SZD76" s="191"/>
      <c r="SZE76" s="191"/>
      <c r="SZF76" s="191"/>
      <c r="SZG76" s="191"/>
      <c r="SZH76" s="191"/>
      <c r="TIY76" s="191"/>
      <c r="TIZ76" s="191"/>
      <c r="TJA76" s="191"/>
      <c r="TJB76" s="191"/>
      <c r="TJC76" s="191"/>
      <c r="TJD76" s="191"/>
      <c r="TSU76" s="191"/>
      <c r="TSV76" s="191"/>
      <c r="TSW76" s="191"/>
      <c r="TSX76" s="191"/>
      <c r="TSY76" s="191"/>
      <c r="TSZ76" s="191"/>
      <c r="UCQ76" s="191"/>
      <c r="UCR76" s="191"/>
      <c r="UCS76" s="191"/>
      <c r="UCT76" s="191"/>
      <c r="UCU76" s="191"/>
      <c r="UCV76" s="191"/>
      <c r="UMM76" s="191"/>
      <c r="UMN76" s="191"/>
      <c r="UMO76" s="191"/>
      <c r="UMP76" s="191"/>
      <c r="UMQ76" s="191"/>
      <c r="UMR76" s="191"/>
      <c r="UWI76" s="191"/>
      <c r="UWJ76" s="191"/>
      <c r="UWK76" s="191"/>
      <c r="UWL76" s="191"/>
      <c r="UWM76" s="191"/>
      <c r="UWN76" s="191"/>
      <c r="VGE76" s="191"/>
      <c r="VGF76" s="191"/>
      <c r="VGG76" s="191"/>
      <c r="VGH76" s="191"/>
      <c r="VGI76" s="191"/>
      <c r="VGJ76" s="191"/>
      <c r="VQA76" s="191"/>
      <c r="VQB76" s="191"/>
      <c r="VQC76" s="191"/>
      <c r="VQD76" s="191"/>
      <c r="VQE76" s="191"/>
      <c r="VQF76" s="191"/>
      <c r="VZW76" s="191"/>
      <c r="VZX76" s="191"/>
      <c r="VZY76" s="191"/>
      <c r="VZZ76" s="191"/>
      <c r="WAA76" s="191"/>
      <c r="WAB76" s="191"/>
      <c r="WJS76" s="191"/>
      <c r="WJT76" s="191"/>
      <c r="WJU76" s="191"/>
      <c r="WJV76" s="191"/>
      <c r="WJW76" s="191"/>
      <c r="WJX76" s="191"/>
      <c r="WTO76" s="191"/>
      <c r="WTP76" s="191"/>
      <c r="WTQ76" s="191"/>
      <c r="WTR76" s="191"/>
      <c r="WTS76" s="191"/>
      <c r="WTT76" s="191"/>
    </row>
    <row r="77" spans="1:984 1235:2008 2259:3032 3283:4056 4307:5080 5331:6104 6355:7128 7379:8152 8403:9176 9427:10200 10451:11224 11475:12248 12499:13272 13523:14296 14547:15320 15571:16088" ht="60.75" x14ac:dyDescent="0.25">
      <c r="A77" s="47" t="s">
        <v>77</v>
      </c>
      <c r="B77" s="64" t="s">
        <v>279</v>
      </c>
      <c r="C77" s="64" t="s">
        <v>78</v>
      </c>
      <c r="D77" s="198">
        <f>'Приложение 5'!F369</f>
        <v>1848325</v>
      </c>
      <c r="E77" s="198">
        <f>'Приложение 5'!G369</f>
        <v>1848325</v>
      </c>
      <c r="F77" s="198">
        <f>'Приложение 5'!H369</f>
        <v>1848325</v>
      </c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2"/>
      <c r="AO77" s="32"/>
      <c r="AP77" s="32"/>
      <c r="AQ77" s="32"/>
      <c r="AR77" s="32"/>
      <c r="AS77" s="32"/>
      <c r="AT77" s="32"/>
    </row>
    <row r="78" spans="1:984 1235:2008 2259:3032 3283:4056 4307:5080 5331:6104 6355:7128 7379:8152 8403:9176 9427:10200 10451:11224 11475:12248 12499:13272 13523:14296 14547:15320 15571:16088" ht="30.75" x14ac:dyDescent="0.25">
      <c r="A78" s="47" t="s">
        <v>85</v>
      </c>
      <c r="B78" s="64" t="s">
        <v>279</v>
      </c>
      <c r="C78" s="64" t="s">
        <v>86</v>
      </c>
      <c r="D78" s="198">
        <f>'Приложение 5'!F370</f>
        <v>9873050</v>
      </c>
      <c r="E78" s="198">
        <f>'Приложение 5'!G370</f>
        <v>9873050</v>
      </c>
      <c r="F78" s="198">
        <f>'Приложение 5'!H370</f>
        <v>9873050</v>
      </c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2"/>
      <c r="AO78" s="32"/>
      <c r="AP78" s="32"/>
      <c r="AQ78" s="32"/>
      <c r="AR78" s="32"/>
      <c r="AS78" s="32"/>
      <c r="AT78" s="32"/>
    </row>
    <row r="79" spans="1:984 1235:2008 2259:3032 3283:4056 4307:5080 5331:6104 6355:7128 7379:8152 8403:9176 9427:10200 10451:11224 11475:12248 12499:13272 13523:14296 14547:15320 15571:16088" s="103" customFormat="1" ht="15.75" x14ac:dyDescent="0.25">
      <c r="A79" s="44" t="s">
        <v>197</v>
      </c>
      <c r="B79" s="142" t="s">
        <v>238</v>
      </c>
      <c r="C79" s="142"/>
      <c r="D79" s="205">
        <f>SUM(D80:D83)</f>
        <v>209015560.80000001</v>
      </c>
      <c r="E79" s="205">
        <f>SUM(E80:E83)</f>
        <v>220164704.78999999</v>
      </c>
      <c r="F79" s="205">
        <f>SUM(F80:F83)</f>
        <v>220952953</v>
      </c>
      <c r="G79" s="41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1"/>
      <c r="AO79" s="41"/>
      <c r="AP79" s="41"/>
      <c r="AQ79" s="41"/>
      <c r="AR79" s="41"/>
      <c r="AS79" s="41"/>
      <c r="AT79" s="41"/>
      <c r="HC79" s="191"/>
      <c r="HD79" s="191"/>
      <c r="HE79" s="191"/>
      <c r="HF79" s="191"/>
      <c r="HG79" s="191"/>
      <c r="HH79" s="191"/>
      <c r="QY79" s="191"/>
      <c r="QZ79" s="191"/>
      <c r="RA79" s="191"/>
      <c r="RB79" s="191"/>
      <c r="RC79" s="191"/>
      <c r="RD79" s="191"/>
      <c r="AAU79" s="191"/>
      <c r="AAV79" s="191"/>
      <c r="AAW79" s="191"/>
      <c r="AAX79" s="191"/>
      <c r="AAY79" s="191"/>
      <c r="AAZ79" s="191"/>
      <c r="AKQ79" s="191"/>
      <c r="AKR79" s="191"/>
      <c r="AKS79" s="191"/>
      <c r="AKT79" s="191"/>
      <c r="AKU79" s="191"/>
      <c r="AKV79" s="191"/>
      <c r="AUM79" s="191"/>
      <c r="AUN79" s="191"/>
      <c r="AUO79" s="191"/>
      <c r="AUP79" s="191"/>
      <c r="AUQ79" s="191"/>
      <c r="AUR79" s="191"/>
      <c r="BEI79" s="191"/>
      <c r="BEJ79" s="191"/>
      <c r="BEK79" s="191"/>
      <c r="BEL79" s="191"/>
      <c r="BEM79" s="191"/>
      <c r="BEN79" s="191"/>
      <c r="BOE79" s="191"/>
      <c r="BOF79" s="191"/>
      <c r="BOG79" s="191"/>
      <c r="BOH79" s="191"/>
      <c r="BOI79" s="191"/>
      <c r="BOJ79" s="191"/>
      <c r="BYA79" s="191"/>
      <c r="BYB79" s="191"/>
      <c r="BYC79" s="191"/>
      <c r="BYD79" s="191"/>
      <c r="BYE79" s="191"/>
      <c r="BYF79" s="191"/>
      <c r="CHW79" s="191"/>
      <c r="CHX79" s="191"/>
      <c r="CHY79" s="191"/>
      <c r="CHZ79" s="191"/>
      <c r="CIA79" s="191"/>
      <c r="CIB79" s="191"/>
      <c r="CRS79" s="191"/>
      <c r="CRT79" s="191"/>
      <c r="CRU79" s="191"/>
      <c r="CRV79" s="191"/>
      <c r="CRW79" s="191"/>
      <c r="CRX79" s="191"/>
      <c r="DBO79" s="191"/>
      <c r="DBP79" s="191"/>
      <c r="DBQ79" s="191"/>
      <c r="DBR79" s="191"/>
      <c r="DBS79" s="191"/>
      <c r="DBT79" s="191"/>
      <c r="DLK79" s="191"/>
      <c r="DLL79" s="191"/>
      <c r="DLM79" s="191"/>
      <c r="DLN79" s="191"/>
      <c r="DLO79" s="191"/>
      <c r="DLP79" s="191"/>
      <c r="DVG79" s="191"/>
      <c r="DVH79" s="191"/>
      <c r="DVI79" s="191"/>
      <c r="DVJ79" s="191"/>
      <c r="DVK79" s="191"/>
      <c r="DVL79" s="191"/>
      <c r="EFC79" s="191"/>
      <c r="EFD79" s="191"/>
      <c r="EFE79" s="191"/>
      <c r="EFF79" s="191"/>
      <c r="EFG79" s="191"/>
      <c r="EFH79" s="191"/>
      <c r="EOY79" s="191"/>
      <c r="EOZ79" s="191"/>
      <c r="EPA79" s="191"/>
      <c r="EPB79" s="191"/>
      <c r="EPC79" s="191"/>
      <c r="EPD79" s="191"/>
      <c r="EYU79" s="191"/>
      <c r="EYV79" s="191"/>
      <c r="EYW79" s="191"/>
      <c r="EYX79" s="191"/>
      <c r="EYY79" s="191"/>
      <c r="EYZ79" s="191"/>
      <c r="FIQ79" s="191"/>
      <c r="FIR79" s="191"/>
      <c r="FIS79" s="191"/>
      <c r="FIT79" s="191"/>
      <c r="FIU79" s="191"/>
      <c r="FIV79" s="191"/>
      <c r="FSM79" s="191"/>
      <c r="FSN79" s="191"/>
      <c r="FSO79" s="191"/>
      <c r="FSP79" s="191"/>
      <c r="FSQ79" s="191"/>
      <c r="FSR79" s="191"/>
      <c r="GCI79" s="191"/>
      <c r="GCJ79" s="191"/>
      <c r="GCK79" s="191"/>
      <c r="GCL79" s="191"/>
      <c r="GCM79" s="191"/>
      <c r="GCN79" s="191"/>
      <c r="GME79" s="191"/>
      <c r="GMF79" s="191"/>
      <c r="GMG79" s="191"/>
      <c r="GMH79" s="191"/>
      <c r="GMI79" s="191"/>
      <c r="GMJ79" s="191"/>
      <c r="GWA79" s="191"/>
      <c r="GWB79" s="191"/>
      <c r="GWC79" s="191"/>
      <c r="GWD79" s="191"/>
      <c r="GWE79" s="191"/>
      <c r="GWF79" s="191"/>
      <c r="HFW79" s="191"/>
      <c r="HFX79" s="191"/>
      <c r="HFY79" s="191"/>
      <c r="HFZ79" s="191"/>
      <c r="HGA79" s="191"/>
      <c r="HGB79" s="191"/>
      <c r="HPS79" s="191"/>
      <c r="HPT79" s="191"/>
      <c r="HPU79" s="191"/>
      <c r="HPV79" s="191"/>
      <c r="HPW79" s="191"/>
      <c r="HPX79" s="191"/>
      <c r="HZO79" s="191"/>
      <c r="HZP79" s="191"/>
      <c r="HZQ79" s="191"/>
      <c r="HZR79" s="191"/>
      <c r="HZS79" s="191"/>
      <c r="HZT79" s="191"/>
      <c r="IJK79" s="191"/>
      <c r="IJL79" s="191"/>
      <c r="IJM79" s="191"/>
      <c r="IJN79" s="191"/>
      <c r="IJO79" s="191"/>
      <c r="IJP79" s="191"/>
      <c r="ITG79" s="191"/>
      <c r="ITH79" s="191"/>
      <c r="ITI79" s="191"/>
      <c r="ITJ79" s="191"/>
      <c r="ITK79" s="191"/>
      <c r="ITL79" s="191"/>
      <c r="JDC79" s="191"/>
      <c r="JDD79" s="191"/>
      <c r="JDE79" s="191"/>
      <c r="JDF79" s="191"/>
      <c r="JDG79" s="191"/>
      <c r="JDH79" s="191"/>
      <c r="JMY79" s="191"/>
      <c r="JMZ79" s="191"/>
      <c r="JNA79" s="191"/>
      <c r="JNB79" s="191"/>
      <c r="JNC79" s="191"/>
      <c r="JND79" s="191"/>
      <c r="JWU79" s="191"/>
      <c r="JWV79" s="191"/>
      <c r="JWW79" s="191"/>
      <c r="JWX79" s="191"/>
      <c r="JWY79" s="191"/>
      <c r="JWZ79" s="191"/>
      <c r="KGQ79" s="191"/>
      <c r="KGR79" s="191"/>
      <c r="KGS79" s="191"/>
      <c r="KGT79" s="191"/>
      <c r="KGU79" s="191"/>
      <c r="KGV79" s="191"/>
      <c r="KQM79" s="191"/>
      <c r="KQN79" s="191"/>
      <c r="KQO79" s="191"/>
      <c r="KQP79" s="191"/>
      <c r="KQQ79" s="191"/>
      <c r="KQR79" s="191"/>
      <c r="LAI79" s="191"/>
      <c r="LAJ79" s="191"/>
      <c r="LAK79" s="191"/>
      <c r="LAL79" s="191"/>
      <c r="LAM79" s="191"/>
      <c r="LAN79" s="191"/>
      <c r="LKE79" s="191"/>
      <c r="LKF79" s="191"/>
      <c r="LKG79" s="191"/>
      <c r="LKH79" s="191"/>
      <c r="LKI79" s="191"/>
      <c r="LKJ79" s="191"/>
      <c r="LUA79" s="191"/>
      <c r="LUB79" s="191"/>
      <c r="LUC79" s="191"/>
      <c r="LUD79" s="191"/>
      <c r="LUE79" s="191"/>
      <c r="LUF79" s="191"/>
      <c r="MDW79" s="191"/>
      <c r="MDX79" s="191"/>
      <c r="MDY79" s="191"/>
      <c r="MDZ79" s="191"/>
      <c r="MEA79" s="191"/>
      <c r="MEB79" s="191"/>
      <c r="MNS79" s="191"/>
      <c r="MNT79" s="191"/>
      <c r="MNU79" s="191"/>
      <c r="MNV79" s="191"/>
      <c r="MNW79" s="191"/>
      <c r="MNX79" s="191"/>
      <c r="MXO79" s="191"/>
      <c r="MXP79" s="191"/>
      <c r="MXQ79" s="191"/>
      <c r="MXR79" s="191"/>
      <c r="MXS79" s="191"/>
      <c r="MXT79" s="191"/>
      <c r="NHK79" s="191"/>
      <c r="NHL79" s="191"/>
      <c r="NHM79" s="191"/>
      <c r="NHN79" s="191"/>
      <c r="NHO79" s="191"/>
      <c r="NHP79" s="191"/>
      <c r="NRG79" s="191"/>
      <c r="NRH79" s="191"/>
      <c r="NRI79" s="191"/>
      <c r="NRJ79" s="191"/>
      <c r="NRK79" s="191"/>
      <c r="NRL79" s="191"/>
      <c r="OBC79" s="191"/>
      <c r="OBD79" s="191"/>
      <c r="OBE79" s="191"/>
      <c r="OBF79" s="191"/>
      <c r="OBG79" s="191"/>
      <c r="OBH79" s="191"/>
      <c r="OKY79" s="191"/>
      <c r="OKZ79" s="191"/>
      <c r="OLA79" s="191"/>
      <c r="OLB79" s="191"/>
      <c r="OLC79" s="191"/>
      <c r="OLD79" s="191"/>
      <c r="OUU79" s="191"/>
      <c r="OUV79" s="191"/>
      <c r="OUW79" s="191"/>
      <c r="OUX79" s="191"/>
      <c r="OUY79" s="191"/>
      <c r="OUZ79" s="191"/>
      <c r="PEQ79" s="191"/>
      <c r="PER79" s="191"/>
      <c r="PES79" s="191"/>
      <c r="PET79" s="191"/>
      <c r="PEU79" s="191"/>
      <c r="PEV79" s="191"/>
      <c r="POM79" s="191"/>
      <c r="PON79" s="191"/>
      <c r="POO79" s="191"/>
      <c r="POP79" s="191"/>
      <c r="POQ79" s="191"/>
      <c r="POR79" s="191"/>
      <c r="PYI79" s="191"/>
      <c r="PYJ79" s="191"/>
      <c r="PYK79" s="191"/>
      <c r="PYL79" s="191"/>
      <c r="PYM79" s="191"/>
      <c r="PYN79" s="191"/>
      <c r="QIE79" s="191"/>
      <c r="QIF79" s="191"/>
      <c r="QIG79" s="191"/>
      <c r="QIH79" s="191"/>
      <c r="QII79" s="191"/>
      <c r="QIJ79" s="191"/>
      <c r="QSA79" s="191"/>
      <c r="QSB79" s="191"/>
      <c r="QSC79" s="191"/>
      <c r="QSD79" s="191"/>
      <c r="QSE79" s="191"/>
      <c r="QSF79" s="191"/>
      <c r="RBW79" s="191"/>
      <c r="RBX79" s="191"/>
      <c r="RBY79" s="191"/>
      <c r="RBZ79" s="191"/>
      <c r="RCA79" s="191"/>
      <c r="RCB79" s="191"/>
      <c r="RLS79" s="191"/>
      <c r="RLT79" s="191"/>
      <c r="RLU79" s="191"/>
      <c r="RLV79" s="191"/>
      <c r="RLW79" s="191"/>
      <c r="RLX79" s="191"/>
      <c r="RVO79" s="191"/>
      <c r="RVP79" s="191"/>
      <c r="RVQ79" s="191"/>
      <c r="RVR79" s="191"/>
      <c r="RVS79" s="191"/>
      <c r="RVT79" s="191"/>
      <c r="SFK79" s="191"/>
      <c r="SFL79" s="191"/>
      <c r="SFM79" s="191"/>
      <c r="SFN79" s="191"/>
      <c r="SFO79" s="191"/>
      <c r="SFP79" s="191"/>
      <c r="SPG79" s="191"/>
      <c r="SPH79" s="191"/>
      <c r="SPI79" s="191"/>
      <c r="SPJ79" s="191"/>
      <c r="SPK79" s="191"/>
      <c r="SPL79" s="191"/>
      <c r="SZC79" s="191"/>
      <c r="SZD79" s="191"/>
      <c r="SZE79" s="191"/>
      <c r="SZF79" s="191"/>
      <c r="SZG79" s="191"/>
      <c r="SZH79" s="191"/>
      <c r="TIY79" s="191"/>
      <c r="TIZ79" s="191"/>
      <c r="TJA79" s="191"/>
      <c r="TJB79" s="191"/>
      <c r="TJC79" s="191"/>
      <c r="TJD79" s="191"/>
      <c r="TSU79" s="191"/>
      <c r="TSV79" s="191"/>
      <c r="TSW79" s="191"/>
      <c r="TSX79" s="191"/>
      <c r="TSY79" s="191"/>
      <c r="TSZ79" s="191"/>
      <c r="UCQ79" s="191"/>
      <c r="UCR79" s="191"/>
      <c r="UCS79" s="191"/>
      <c r="UCT79" s="191"/>
      <c r="UCU79" s="191"/>
      <c r="UCV79" s="191"/>
      <c r="UMM79" s="191"/>
      <c r="UMN79" s="191"/>
      <c r="UMO79" s="191"/>
      <c r="UMP79" s="191"/>
      <c r="UMQ79" s="191"/>
      <c r="UMR79" s="191"/>
      <c r="UWI79" s="191"/>
      <c r="UWJ79" s="191"/>
      <c r="UWK79" s="191"/>
      <c r="UWL79" s="191"/>
      <c r="UWM79" s="191"/>
      <c r="UWN79" s="191"/>
      <c r="VGE79" s="191"/>
      <c r="VGF79" s="191"/>
      <c r="VGG79" s="191"/>
      <c r="VGH79" s="191"/>
      <c r="VGI79" s="191"/>
      <c r="VGJ79" s="191"/>
      <c r="VQA79" s="191"/>
      <c r="VQB79" s="191"/>
      <c r="VQC79" s="191"/>
      <c r="VQD79" s="191"/>
      <c r="VQE79" s="191"/>
      <c r="VQF79" s="191"/>
      <c r="VZW79" s="191"/>
      <c r="VZX79" s="191"/>
      <c r="VZY79" s="191"/>
      <c r="VZZ79" s="191"/>
      <c r="WAA79" s="191"/>
      <c r="WAB79" s="191"/>
      <c r="WJS79" s="191"/>
      <c r="WJT79" s="191"/>
      <c r="WJU79" s="191"/>
      <c r="WJV79" s="191"/>
      <c r="WJW79" s="191"/>
      <c r="WJX79" s="191"/>
      <c r="WTO79" s="191"/>
      <c r="WTP79" s="191"/>
      <c r="WTQ79" s="191"/>
      <c r="WTR79" s="191"/>
      <c r="WTS79" s="191"/>
      <c r="WTT79" s="191"/>
    </row>
    <row r="80" spans="1:984 1235:2008 2259:3032 3283:4056 4307:5080 5331:6104 6355:7128 7379:8152 8403:9176 9427:10200 10451:11224 11475:12248 12499:13272 13523:14296 14547:15320 15571:16088" ht="60.75" x14ac:dyDescent="0.25">
      <c r="A80" s="47" t="s">
        <v>77</v>
      </c>
      <c r="B80" s="64" t="s">
        <v>238</v>
      </c>
      <c r="C80" s="64" t="s">
        <v>78</v>
      </c>
      <c r="D80" s="198">
        <f>'Приложение 5'!F372+'Приложение 5'!F383</f>
        <v>158043863</v>
      </c>
      <c r="E80" s="198">
        <f>'Приложение 5'!G372+'Приложение 5'!G383</f>
        <v>170498251</v>
      </c>
      <c r="F80" s="198">
        <f>'Приложение 5'!H372+'Приложение 5'!H383</f>
        <v>170498251</v>
      </c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2"/>
      <c r="AO80" s="32"/>
      <c r="AP80" s="32"/>
      <c r="AQ80" s="32"/>
      <c r="AR80" s="32"/>
      <c r="AS80" s="32"/>
      <c r="AT80" s="32"/>
    </row>
    <row r="81" spans="1:984 1235:2008 2259:3032 3283:4056 4307:5080 5331:6104 6355:7128 7379:8152 8403:9176 9427:10200 10451:11224 11475:12248 12499:13272 13523:14296 14547:15320 15571:16088" ht="30.75" x14ac:dyDescent="0.25">
      <c r="A81" s="47" t="s">
        <v>85</v>
      </c>
      <c r="B81" s="64" t="s">
        <v>238</v>
      </c>
      <c r="C81" s="64" t="s">
        <v>86</v>
      </c>
      <c r="D81" s="198">
        <f>'Приложение 5'!F373</f>
        <v>48107529.800000004</v>
      </c>
      <c r="E81" s="198">
        <f>'Приложение 5'!G373</f>
        <v>46802285.789999999</v>
      </c>
      <c r="F81" s="198">
        <f>'Приложение 5'!H373</f>
        <v>47590534</v>
      </c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2"/>
      <c r="AO81" s="32"/>
      <c r="AP81" s="32"/>
      <c r="AQ81" s="32"/>
      <c r="AR81" s="32"/>
      <c r="AS81" s="32"/>
      <c r="AT81" s="32"/>
    </row>
    <row r="82" spans="1:984 1235:2008 2259:3032 3283:4056 4307:5080 5331:6104 6355:7128 7379:8152 8403:9176 9427:10200 10451:11224 11475:12248 12499:13272 13523:14296 14547:15320 15571:16088" ht="15.75" hidden="1" x14ac:dyDescent="0.25">
      <c r="A82" s="47" t="s">
        <v>94</v>
      </c>
      <c r="B82" s="64" t="s">
        <v>238</v>
      </c>
      <c r="C82" s="64" t="s">
        <v>95</v>
      </c>
      <c r="D82" s="198">
        <v>0</v>
      </c>
      <c r="E82" s="198">
        <v>0</v>
      </c>
      <c r="F82" s="198">
        <v>0</v>
      </c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2"/>
      <c r="AO82" s="32"/>
      <c r="AP82" s="32"/>
      <c r="AQ82" s="32"/>
      <c r="AR82" s="32"/>
      <c r="AS82" s="32"/>
      <c r="AT82" s="32"/>
    </row>
    <row r="83" spans="1:984 1235:2008 2259:3032 3283:4056 4307:5080 5331:6104 6355:7128 7379:8152 8403:9176 9427:10200 10451:11224 11475:12248 12499:13272 13523:14296 14547:15320 15571:16088" ht="15.75" x14ac:dyDescent="0.25">
      <c r="A83" s="47" t="s">
        <v>87</v>
      </c>
      <c r="B83" s="64" t="s">
        <v>238</v>
      </c>
      <c r="C83" s="64" t="s">
        <v>88</v>
      </c>
      <c r="D83" s="198">
        <f>'Приложение 5'!F375</f>
        <v>2864168</v>
      </c>
      <c r="E83" s="198">
        <f>'Приложение 5'!G375</f>
        <v>2864168</v>
      </c>
      <c r="F83" s="198">
        <f>'Приложение 5'!H375</f>
        <v>2864168</v>
      </c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2"/>
      <c r="AO83" s="32"/>
      <c r="AP83" s="32"/>
      <c r="AQ83" s="32"/>
      <c r="AR83" s="32"/>
      <c r="AS83" s="32"/>
      <c r="AT83" s="32"/>
    </row>
    <row r="84" spans="1:984 1235:2008 2259:3032 3283:4056 4307:5080 5331:6104 6355:7128 7379:8152 8403:9176 9427:10200 10451:11224 11475:12248 12499:13272 13523:14296 14547:15320 15571:16088" ht="15.75" x14ac:dyDescent="0.25">
      <c r="A84" s="192" t="s">
        <v>221</v>
      </c>
      <c r="B84" s="193" t="s">
        <v>222</v>
      </c>
      <c r="C84" s="210"/>
      <c r="D84" s="195">
        <f>D89+D101+D85</f>
        <v>1352531254.0599999</v>
      </c>
      <c r="E84" s="195">
        <f t="shared" ref="E84:F84" si="10">E89+E101+E85</f>
        <v>1467090844.5599999</v>
      </c>
      <c r="F84" s="195">
        <f t="shared" si="10"/>
        <v>1496352603.7899997</v>
      </c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2"/>
      <c r="AO84" s="32"/>
      <c r="AP84" s="32"/>
      <c r="AQ84" s="32"/>
      <c r="AR84" s="32"/>
      <c r="AS84" s="32"/>
      <c r="AT84" s="32"/>
    </row>
    <row r="85" spans="1:984 1235:2008 2259:3032 3283:4056 4307:5080 5331:6104 6355:7128 7379:8152 8403:9176 9427:10200 10451:11224 11475:12248 12499:13272 13523:14296 14547:15320 15571:16088" s="103" customFormat="1" ht="31.5" x14ac:dyDescent="0.25">
      <c r="A85" s="60" t="s">
        <v>251</v>
      </c>
      <c r="B85" s="196" t="s">
        <v>224</v>
      </c>
      <c r="C85" s="142"/>
      <c r="D85" s="197">
        <f>SUM(D86:D88)</f>
        <v>920810.53</v>
      </c>
      <c r="E85" s="197">
        <f>SUM(E86:E88)</f>
        <v>194489.61999999997</v>
      </c>
      <c r="F85" s="197">
        <f>SUM(F86:F88)</f>
        <v>194489.61999999997</v>
      </c>
      <c r="G85" s="41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1"/>
      <c r="AO85" s="41"/>
      <c r="AP85" s="41"/>
      <c r="AQ85" s="41"/>
      <c r="AR85" s="41"/>
      <c r="AS85" s="41"/>
      <c r="AT85" s="41"/>
    </row>
    <row r="86" spans="1:984 1235:2008 2259:3032 3283:4056 4307:5080 5331:6104 6355:7128 7379:8152 8403:9176 9427:10200 10451:11224 11475:12248 12499:13272 13523:14296 14547:15320 15571:16088" ht="60.75" x14ac:dyDescent="0.25">
      <c r="A86" s="51" t="s">
        <v>77</v>
      </c>
      <c r="B86" s="125" t="s">
        <v>224</v>
      </c>
      <c r="C86" s="64" t="s">
        <v>78</v>
      </c>
      <c r="D86" s="82">
        <f>'Приложение 5'!F156</f>
        <v>35656.409999999989</v>
      </c>
      <c r="E86" s="82">
        <f>'Приложение 5'!G156</f>
        <v>71312.819999999978</v>
      </c>
      <c r="F86" s="82">
        <f>'Приложение 5'!H156</f>
        <v>71312.819999999978</v>
      </c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2"/>
      <c r="AO86" s="32"/>
      <c r="AP86" s="32"/>
      <c r="AQ86" s="32"/>
      <c r="AR86" s="32"/>
      <c r="AS86" s="32"/>
      <c r="AT86" s="32"/>
      <c r="HC86" s="86"/>
      <c r="HD86" s="86"/>
      <c r="HE86" s="86"/>
      <c r="HF86" s="86"/>
      <c r="HG86" s="86"/>
      <c r="HH86" s="86"/>
      <c r="QY86" s="86"/>
      <c r="QZ86" s="86"/>
      <c r="RA86" s="86"/>
      <c r="RB86" s="86"/>
      <c r="RC86" s="86"/>
      <c r="RD86" s="86"/>
      <c r="AAU86" s="86"/>
      <c r="AAV86" s="86"/>
      <c r="AAW86" s="86"/>
      <c r="AAX86" s="86"/>
      <c r="AAY86" s="86"/>
      <c r="AAZ86" s="86"/>
      <c r="AKQ86" s="86"/>
      <c r="AKR86" s="86"/>
      <c r="AKS86" s="86"/>
      <c r="AKT86" s="86"/>
      <c r="AKU86" s="86"/>
      <c r="AKV86" s="86"/>
      <c r="AUM86" s="86"/>
      <c r="AUN86" s="86"/>
      <c r="AUO86" s="86"/>
      <c r="AUP86" s="86"/>
      <c r="AUQ86" s="86"/>
      <c r="AUR86" s="86"/>
      <c r="BEI86" s="86"/>
      <c r="BEJ86" s="86"/>
      <c r="BEK86" s="86"/>
      <c r="BEL86" s="86"/>
      <c r="BEM86" s="86"/>
      <c r="BEN86" s="86"/>
      <c r="BOE86" s="86"/>
      <c r="BOF86" s="86"/>
      <c r="BOG86" s="86"/>
      <c r="BOH86" s="86"/>
      <c r="BOI86" s="86"/>
      <c r="BOJ86" s="86"/>
      <c r="BYA86" s="86"/>
      <c r="BYB86" s="86"/>
      <c r="BYC86" s="86"/>
      <c r="BYD86" s="86"/>
      <c r="BYE86" s="86"/>
      <c r="BYF86" s="86"/>
      <c r="CHW86" s="86"/>
      <c r="CHX86" s="86"/>
      <c r="CHY86" s="86"/>
      <c r="CHZ86" s="86"/>
      <c r="CIA86" s="86"/>
      <c r="CIB86" s="86"/>
      <c r="CRS86" s="86"/>
      <c r="CRT86" s="86"/>
      <c r="CRU86" s="86"/>
      <c r="CRV86" s="86"/>
      <c r="CRW86" s="86"/>
      <c r="CRX86" s="86"/>
      <c r="DBO86" s="86"/>
      <c r="DBP86" s="86"/>
      <c r="DBQ86" s="86"/>
      <c r="DBR86" s="86"/>
      <c r="DBS86" s="86"/>
      <c r="DBT86" s="86"/>
      <c r="DLK86" s="86"/>
      <c r="DLL86" s="86"/>
      <c r="DLM86" s="86"/>
      <c r="DLN86" s="86"/>
      <c r="DLO86" s="86"/>
      <c r="DLP86" s="86"/>
      <c r="DVG86" s="86"/>
      <c r="DVH86" s="86"/>
      <c r="DVI86" s="86"/>
      <c r="DVJ86" s="86"/>
      <c r="DVK86" s="86"/>
      <c r="DVL86" s="86"/>
      <c r="EFC86" s="86"/>
      <c r="EFD86" s="86"/>
      <c r="EFE86" s="86"/>
      <c r="EFF86" s="86"/>
      <c r="EFG86" s="86"/>
      <c r="EFH86" s="86"/>
      <c r="EOY86" s="86"/>
      <c r="EOZ86" s="86"/>
      <c r="EPA86" s="86"/>
      <c r="EPB86" s="86"/>
      <c r="EPC86" s="86"/>
      <c r="EPD86" s="86"/>
      <c r="EYU86" s="86"/>
      <c r="EYV86" s="86"/>
      <c r="EYW86" s="86"/>
      <c r="EYX86" s="86"/>
      <c r="EYY86" s="86"/>
      <c r="EYZ86" s="86"/>
      <c r="FIQ86" s="86"/>
      <c r="FIR86" s="86"/>
      <c r="FIS86" s="86"/>
      <c r="FIT86" s="86"/>
      <c r="FIU86" s="86"/>
      <c r="FIV86" s="86"/>
      <c r="FSM86" s="86"/>
      <c r="FSN86" s="86"/>
      <c r="FSO86" s="86"/>
      <c r="FSP86" s="86"/>
      <c r="FSQ86" s="86"/>
      <c r="FSR86" s="86"/>
      <c r="GCI86" s="86"/>
      <c r="GCJ86" s="86"/>
      <c r="GCK86" s="86"/>
      <c r="GCL86" s="86"/>
      <c r="GCM86" s="86"/>
      <c r="GCN86" s="86"/>
      <c r="GME86" s="86"/>
      <c r="GMF86" s="86"/>
      <c r="GMG86" s="86"/>
      <c r="GMH86" s="86"/>
      <c r="GMI86" s="86"/>
      <c r="GMJ86" s="86"/>
      <c r="GWA86" s="86"/>
      <c r="GWB86" s="86"/>
      <c r="GWC86" s="86"/>
      <c r="GWD86" s="86"/>
      <c r="GWE86" s="86"/>
      <c r="GWF86" s="86"/>
      <c r="HFW86" s="86"/>
      <c r="HFX86" s="86"/>
      <c r="HFY86" s="86"/>
      <c r="HFZ86" s="86"/>
      <c r="HGA86" s="86"/>
      <c r="HGB86" s="86"/>
      <c r="HPS86" s="86"/>
      <c r="HPT86" s="86"/>
      <c r="HPU86" s="86"/>
      <c r="HPV86" s="86"/>
      <c r="HPW86" s="86"/>
      <c r="HPX86" s="86"/>
      <c r="HZO86" s="86"/>
      <c r="HZP86" s="86"/>
      <c r="HZQ86" s="86"/>
      <c r="HZR86" s="86"/>
      <c r="HZS86" s="86"/>
      <c r="HZT86" s="86"/>
      <c r="IJK86" s="86"/>
      <c r="IJL86" s="86"/>
      <c r="IJM86" s="86"/>
      <c r="IJN86" s="86"/>
      <c r="IJO86" s="86"/>
      <c r="IJP86" s="86"/>
      <c r="ITG86" s="86"/>
      <c r="ITH86" s="86"/>
      <c r="ITI86" s="86"/>
      <c r="ITJ86" s="86"/>
      <c r="ITK86" s="86"/>
      <c r="ITL86" s="86"/>
      <c r="JDC86" s="86"/>
      <c r="JDD86" s="86"/>
      <c r="JDE86" s="86"/>
      <c r="JDF86" s="86"/>
      <c r="JDG86" s="86"/>
      <c r="JDH86" s="86"/>
      <c r="JMY86" s="86"/>
      <c r="JMZ86" s="86"/>
      <c r="JNA86" s="86"/>
      <c r="JNB86" s="86"/>
      <c r="JNC86" s="86"/>
      <c r="JND86" s="86"/>
      <c r="JWU86" s="86"/>
      <c r="JWV86" s="86"/>
      <c r="JWW86" s="86"/>
      <c r="JWX86" s="86"/>
      <c r="JWY86" s="86"/>
      <c r="JWZ86" s="86"/>
      <c r="KGQ86" s="86"/>
      <c r="KGR86" s="86"/>
      <c r="KGS86" s="86"/>
      <c r="KGT86" s="86"/>
      <c r="KGU86" s="86"/>
      <c r="KGV86" s="86"/>
      <c r="KQM86" s="86"/>
      <c r="KQN86" s="86"/>
      <c r="KQO86" s="86"/>
      <c r="KQP86" s="86"/>
      <c r="KQQ86" s="86"/>
      <c r="KQR86" s="86"/>
      <c r="LAI86" s="86"/>
      <c r="LAJ86" s="86"/>
      <c r="LAK86" s="86"/>
      <c r="LAL86" s="86"/>
      <c r="LAM86" s="86"/>
      <c r="LAN86" s="86"/>
      <c r="LKE86" s="86"/>
      <c r="LKF86" s="86"/>
      <c r="LKG86" s="86"/>
      <c r="LKH86" s="86"/>
      <c r="LKI86" s="86"/>
      <c r="LKJ86" s="86"/>
      <c r="LUA86" s="86"/>
      <c r="LUB86" s="86"/>
      <c r="LUC86" s="86"/>
      <c r="LUD86" s="86"/>
      <c r="LUE86" s="86"/>
      <c r="LUF86" s="86"/>
      <c r="MDW86" s="86"/>
      <c r="MDX86" s="86"/>
      <c r="MDY86" s="86"/>
      <c r="MDZ86" s="86"/>
      <c r="MEA86" s="86"/>
      <c r="MEB86" s="86"/>
      <c r="MNS86" s="86"/>
      <c r="MNT86" s="86"/>
      <c r="MNU86" s="86"/>
      <c r="MNV86" s="86"/>
      <c r="MNW86" s="86"/>
      <c r="MNX86" s="86"/>
      <c r="MXO86" s="86"/>
      <c r="MXP86" s="86"/>
      <c r="MXQ86" s="86"/>
      <c r="MXR86" s="86"/>
      <c r="MXS86" s="86"/>
      <c r="MXT86" s="86"/>
      <c r="NHK86" s="86"/>
      <c r="NHL86" s="86"/>
      <c r="NHM86" s="86"/>
      <c r="NHN86" s="86"/>
      <c r="NHO86" s="86"/>
      <c r="NHP86" s="86"/>
      <c r="NRG86" s="86"/>
      <c r="NRH86" s="86"/>
      <c r="NRI86" s="86"/>
      <c r="NRJ86" s="86"/>
      <c r="NRK86" s="86"/>
      <c r="NRL86" s="86"/>
      <c r="OBC86" s="86"/>
      <c r="OBD86" s="86"/>
      <c r="OBE86" s="86"/>
      <c r="OBF86" s="86"/>
      <c r="OBG86" s="86"/>
      <c r="OBH86" s="86"/>
      <c r="OKY86" s="86"/>
      <c r="OKZ86" s="86"/>
      <c r="OLA86" s="86"/>
      <c r="OLB86" s="86"/>
      <c r="OLC86" s="86"/>
      <c r="OLD86" s="86"/>
      <c r="OUU86" s="86"/>
      <c r="OUV86" s="86"/>
      <c r="OUW86" s="86"/>
      <c r="OUX86" s="86"/>
      <c r="OUY86" s="86"/>
      <c r="OUZ86" s="86"/>
      <c r="PEQ86" s="86"/>
      <c r="PER86" s="86"/>
      <c r="PES86" s="86"/>
      <c r="PET86" s="86"/>
      <c r="PEU86" s="86"/>
      <c r="PEV86" s="86"/>
      <c r="POM86" s="86"/>
      <c r="PON86" s="86"/>
      <c r="POO86" s="86"/>
      <c r="POP86" s="86"/>
      <c r="POQ86" s="86"/>
      <c r="POR86" s="86"/>
      <c r="PYI86" s="86"/>
      <c r="PYJ86" s="86"/>
      <c r="PYK86" s="86"/>
      <c r="PYL86" s="86"/>
      <c r="PYM86" s="86"/>
      <c r="PYN86" s="86"/>
      <c r="QIE86" s="86"/>
      <c r="QIF86" s="86"/>
      <c r="QIG86" s="86"/>
      <c r="QIH86" s="86"/>
      <c r="QII86" s="86"/>
      <c r="QIJ86" s="86"/>
      <c r="QSA86" s="86"/>
      <c r="QSB86" s="86"/>
      <c r="QSC86" s="86"/>
      <c r="QSD86" s="86"/>
      <c r="QSE86" s="86"/>
      <c r="QSF86" s="86"/>
      <c r="RBW86" s="86"/>
      <c r="RBX86" s="86"/>
      <c r="RBY86" s="86"/>
      <c r="RBZ86" s="86"/>
      <c r="RCA86" s="86"/>
      <c r="RCB86" s="86"/>
      <c r="RLS86" s="86"/>
      <c r="RLT86" s="86"/>
      <c r="RLU86" s="86"/>
      <c r="RLV86" s="86"/>
      <c r="RLW86" s="86"/>
      <c r="RLX86" s="86"/>
      <c r="RVO86" s="86"/>
      <c r="RVP86" s="86"/>
      <c r="RVQ86" s="86"/>
      <c r="RVR86" s="86"/>
      <c r="RVS86" s="86"/>
      <c r="RVT86" s="86"/>
      <c r="SFK86" s="86"/>
      <c r="SFL86" s="86"/>
      <c r="SFM86" s="86"/>
      <c r="SFN86" s="86"/>
      <c r="SFO86" s="86"/>
      <c r="SFP86" s="86"/>
      <c r="SPG86" s="86"/>
      <c r="SPH86" s="86"/>
      <c r="SPI86" s="86"/>
      <c r="SPJ86" s="86"/>
      <c r="SPK86" s="86"/>
      <c r="SPL86" s="86"/>
      <c r="SZC86" s="86"/>
      <c r="SZD86" s="86"/>
      <c r="SZE86" s="86"/>
      <c r="SZF86" s="86"/>
      <c r="SZG86" s="86"/>
      <c r="SZH86" s="86"/>
      <c r="TIY86" s="86"/>
      <c r="TIZ86" s="86"/>
      <c r="TJA86" s="86"/>
      <c r="TJB86" s="86"/>
      <c r="TJC86" s="86"/>
      <c r="TJD86" s="86"/>
      <c r="TSU86" s="86"/>
      <c r="TSV86" s="86"/>
      <c r="TSW86" s="86"/>
      <c r="TSX86" s="86"/>
      <c r="TSY86" s="86"/>
      <c r="TSZ86" s="86"/>
      <c r="UCQ86" s="86"/>
      <c r="UCR86" s="86"/>
      <c r="UCS86" s="86"/>
      <c r="UCT86" s="86"/>
      <c r="UCU86" s="86"/>
      <c r="UCV86" s="86"/>
      <c r="UMM86" s="86"/>
      <c r="UMN86" s="86"/>
      <c r="UMO86" s="86"/>
      <c r="UMP86" s="86"/>
      <c r="UMQ86" s="86"/>
      <c r="UMR86" s="86"/>
      <c r="UWI86" s="86"/>
      <c r="UWJ86" s="86"/>
      <c r="UWK86" s="86"/>
      <c r="UWL86" s="86"/>
      <c r="UWM86" s="86"/>
      <c r="UWN86" s="86"/>
      <c r="VGE86" s="86"/>
      <c r="VGF86" s="86"/>
      <c r="VGG86" s="86"/>
      <c r="VGH86" s="86"/>
      <c r="VGI86" s="86"/>
      <c r="VGJ86" s="86"/>
      <c r="VQA86" s="86"/>
      <c r="VQB86" s="86"/>
      <c r="VQC86" s="86"/>
      <c r="VQD86" s="86"/>
      <c r="VQE86" s="86"/>
      <c r="VQF86" s="86"/>
      <c r="VZW86" s="86"/>
      <c r="VZX86" s="86"/>
      <c r="VZY86" s="86"/>
      <c r="VZZ86" s="86"/>
      <c r="WAA86" s="86"/>
      <c r="WAB86" s="86"/>
      <c r="WJS86" s="86"/>
      <c r="WJT86" s="86"/>
      <c r="WJU86" s="86"/>
      <c r="WJV86" s="86"/>
      <c r="WJW86" s="86"/>
      <c r="WJX86" s="86"/>
      <c r="WTO86" s="86"/>
      <c r="WTP86" s="86"/>
      <c r="WTQ86" s="86"/>
      <c r="WTR86" s="86"/>
      <c r="WTS86" s="86"/>
      <c r="WTT86" s="86"/>
    </row>
    <row r="87" spans="1:984 1235:2008 2259:3032 3283:4056 4307:5080 5331:6104 6355:7128 7379:8152 8403:9176 9427:10200 10451:11224 11475:12248 12499:13272 13523:14296 14547:15320 15571:16088" ht="30.75" x14ac:dyDescent="0.25">
      <c r="A87" s="51" t="s">
        <v>85</v>
      </c>
      <c r="B87" s="125" t="s">
        <v>224</v>
      </c>
      <c r="C87" s="64" t="s">
        <v>86</v>
      </c>
      <c r="D87" s="82">
        <f>'Приложение 5'!F157</f>
        <v>823565.72</v>
      </c>
      <c r="E87" s="82">
        <f>'Приложение 5'!G157</f>
        <v>0</v>
      </c>
      <c r="F87" s="82">
        <f>'Приложение 5'!H157</f>
        <v>0</v>
      </c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2"/>
      <c r="AO87" s="32"/>
      <c r="AP87" s="32"/>
      <c r="AQ87" s="32"/>
      <c r="AR87" s="32"/>
      <c r="AS87" s="32"/>
      <c r="AT87" s="32"/>
      <c r="HC87" s="86"/>
      <c r="HD87" s="86"/>
      <c r="HE87" s="86"/>
      <c r="HF87" s="86"/>
      <c r="HG87" s="86"/>
      <c r="HH87" s="86"/>
      <c r="QY87" s="86"/>
      <c r="QZ87" s="86"/>
      <c r="RA87" s="86"/>
      <c r="RB87" s="86"/>
      <c r="RC87" s="86"/>
      <c r="RD87" s="86"/>
      <c r="AAU87" s="86"/>
      <c r="AAV87" s="86"/>
      <c r="AAW87" s="86"/>
      <c r="AAX87" s="86"/>
      <c r="AAY87" s="86"/>
      <c r="AAZ87" s="86"/>
      <c r="AKQ87" s="86"/>
      <c r="AKR87" s="86"/>
      <c r="AKS87" s="86"/>
      <c r="AKT87" s="86"/>
      <c r="AKU87" s="86"/>
      <c r="AKV87" s="86"/>
      <c r="AUM87" s="86"/>
      <c r="AUN87" s="86"/>
      <c r="AUO87" s="86"/>
      <c r="AUP87" s="86"/>
      <c r="AUQ87" s="86"/>
      <c r="AUR87" s="86"/>
      <c r="BEI87" s="86"/>
      <c r="BEJ87" s="86"/>
      <c r="BEK87" s="86"/>
      <c r="BEL87" s="86"/>
      <c r="BEM87" s="86"/>
      <c r="BEN87" s="86"/>
      <c r="BOE87" s="86"/>
      <c r="BOF87" s="86"/>
      <c r="BOG87" s="86"/>
      <c r="BOH87" s="86"/>
      <c r="BOI87" s="86"/>
      <c r="BOJ87" s="86"/>
      <c r="BYA87" s="86"/>
      <c r="BYB87" s="86"/>
      <c r="BYC87" s="86"/>
      <c r="BYD87" s="86"/>
      <c r="BYE87" s="86"/>
      <c r="BYF87" s="86"/>
      <c r="CHW87" s="86"/>
      <c r="CHX87" s="86"/>
      <c r="CHY87" s="86"/>
      <c r="CHZ87" s="86"/>
      <c r="CIA87" s="86"/>
      <c r="CIB87" s="86"/>
      <c r="CRS87" s="86"/>
      <c r="CRT87" s="86"/>
      <c r="CRU87" s="86"/>
      <c r="CRV87" s="86"/>
      <c r="CRW87" s="86"/>
      <c r="CRX87" s="86"/>
      <c r="DBO87" s="86"/>
      <c r="DBP87" s="86"/>
      <c r="DBQ87" s="86"/>
      <c r="DBR87" s="86"/>
      <c r="DBS87" s="86"/>
      <c r="DBT87" s="86"/>
      <c r="DLK87" s="86"/>
      <c r="DLL87" s="86"/>
      <c r="DLM87" s="86"/>
      <c r="DLN87" s="86"/>
      <c r="DLO87" s="86"/>
      <c r="DLP87" s="86"/>
      <c r="DVG87" s="86"/>
      <c r="DVH87" s="86"/>
      <c r="DVI87" s="86"/>
      <c r="DVJ87" s="86"/>
      <c r="DVK87" s="86"/>
      <c r="DVL87" s="86"/>
      <c r="EFC87" s="86"/>
      <c r="EFD87" s="86"/>
      <c r="EFE87" s="86"/>
      <c r="EFF87" s="86"/>
      <c r="EFG87" s="86"/>
      <c r="EFH87" s="86"/>
      <c r="EOY87" s="86"/>
      <c r="EOZ87" s="86"/>
      <c r="EPA87" s="86"/>
      <c r="EPB87" s="86"/>
      <c r="EPC87" s="86"/>
      <c r="EPD87" s="86"/>
      <c r="EYU87" s="86"/>
      <c r="EYV87" s="86"/>
      <c r="EYW87" s="86"/>
      <c r="EYX87" s="86"/>
      <c r="EYY87" s="86"/>
      <c r="EYZ87" s="86"/>
      <c r="FIQ87" s="86"/>
      <c r="FIR87" s="86"/>
      <c r="FIS87" s="86"/>
      <c r="FIT87" s="86"/>
      <c r="FIU87" s="86"/>
      <c r="FIV87" s="86"/>
      <c r="FSM87" s="86"/>
      <c r="FSN87" s="86"/>
      <c r="FSO87" s="86"/>
      <c r="FSP87" s="86"/>
      <c r="FSQ87" s="86"/>
      <c r="FSR87" s="86"/>
      <c r="GCI87" s="86"/>
      <c r="GCJ87" s="86"/>
      <c r="GCK87" s="86"/>
      <c r="GCL87" s="86"/>
      <c r="GCM87" s="86"/>
      <c r="GCN87" s="86"/>
      <c r="GME87" s="86"/>
      <c r="GMF87" s="86"/>
      <c r="GMG87" s="86"/>
      <c r="GMH87" s="86"/>
      <c r="GMI87" s="86"/>
      <c r="GMJ87" s="86"/>
      <c r="GWA87" s="86"/>
      <c r="GWB87" s="86"/>
      <c r="GWC87" s="86"/>
      <c r="GWD87" s="86"/>
      <c r="GWE87" s="86"/>
      <c r="GWF87" s="86"/>
      <c r="HFW87" s="86"/>
      <c r="HFX87" s="86"/>
      <c r="HFY87" s="86"/>
      <c r="HFZ87" s="86"/>
      <c r="HGA87" s="86"/>
      <c r="HGB87" s="86"/>
      <c r="HPS87" s="86"/>
      <c r="HPT87" s="86"/>
      <c r="HPU87" s="86"/>
      <c r="HPV87" s="86"/>
      <c r="HPW87" s="86"/>
      <c r="HPX87" s="86"/>
      <c r="HZO87" s="86"/>
      <c r="HZP87" s="86"/>
      <c r="HZQ87" s="86"/>
      <c r="HZR87" s="86"/>
      <c r="HZS87" s="86"/>
      <c r="HZT87" s="86"/>
      <c r="IJK87" s="86"/>
      <c r="IJL87" s="86"/>
      <c r="IJM87" s="86"/>
      <c r="IJN87" s="86"/>
      <c r="IJO87" s="86"/>
      <c r="IJP87" s="86"/>
      <c r="ITG87" s="86"/>
      <c r="ITH87" s="86"/>
      <c r="ITI87" s="86"/>
      <c r="ITJ87" s="86"/>
      <c r="ITK87" s="86"/>
      <c r="ITL87" s="86"/>
      <c r="JDC87" s="86"/>
      <c r="JDD87" s="86"/>
      <c r="JDE87" s="86"/>
      <c r="JDF87" s="86"/>
      <c r="JDG87" s="86"/>
      <c r="JDH87" s="86"/>
      <c r="JMY87" s="86"/>
      <c r="JMZ87" s="86"/>
      <c r="JNA87" s="86"/>
      <c r="JNB87" s="86"/>
      <c r="JNC87" s="86"/>
      <c r="JND87" s="86"/>
      <c r="JWU87" s="86"/>
      <c r="JWV87" s="86"/>
      <c r="JWW87" s="86"/>
      <c r="JWX87" s="86"/>
      <c r="JWY87" s="86"/>
      <c r="JWZ87" s="86"/>
      <c r="KGQ87" s="86"/>
      <c r="KGR87" s="86"/>
      <c r="KGS87" s="86"/>
      <c r="KGT87" s="86"/>
      <c r="KGU87" s="86"/>
      <c r="KGV87" s="86"/>
      <c r="KQM87" s="86"/>
      <c r="KQN87" s="86"/>
      <c r="KQO87" s="86"/>
      <c r="KQP87" s="86"/>
      <c r="KQQ87" s="86"/>
      <c r="KQR87" s="86"/>
      <c r="LAI87" s="86"/>
      <c r="LAJ87" s="86"/>
      <c r="LAK87" s="86"/>
      <c r="LAL87" s="86"/>
      <c r="LAM87" s="86"/>
      <c r="LAN87" s="86"/>
      <c r="LKE87" s="86"/>
      <c r="LKF87" s="86"/>
      <c r="LKG87" s="86"/>
      <c r="LKH87" s="86"/>
      <c r="LKI87" s="86"/>
      <c r="LKJ87" s="86"/>
      <c r="LUA87" s="86"/>
      <c r="LUB87" s="86"/>
      <c r="LUC87" s="86"/>
      <c r="LUD87" s="86"/>
      <c r="LUE87" s="86"/>
      <c r="LUF87" s="86"/>
      <c r="MDW87" s="86"/>
      <c r="MDX87" s="86"/>
      <c r="MDY87" s="86"/>
      <c r="MDZ87" s="86"/>
      <c r="MEA87" s="86"/>
      <c r="MEB87" s="86"/>
      <c r="MNS87" s="86"/>
      <c r="MNT87" s="86"/>
      <c r="MNU87" s="86"/>
      <c r="MNV87" s="86"/>
      <c r="MNW87" s="86"/>
      <c r="MNX87" s="86"/>
      <c r="MXO87" s="86"/>
      <c r="MXP87" s="86"/>
      <c r="MXQ87" s="86"/>
      <c r="MXR87" s="86"/>
      <c r="MXS87" s="86"/>
      <c r="MXT87" s="86"/>
      <c r="NHK87" s="86"/>
      <c r="NHL87" s="86"/>
      <c r="NHM87" s="86"/>
      <c r="NHN87" s="86"/>
      <c r="NHO87" s="86"/>
      <c r="NHP87" s="86"/>
      <c r="NRG87" s="86"/>
      <c r="NRH87" s="86"/>
      <c r="NRI87" s="86"/>
      <c r="NRJ87" s="86"/>
      <c r="NRK87" s="86"/>
      <c r="NRL87" s="86"/>
      <c r="OBC87" s="86"/>
      <c r="OBD87" s="86"/>
      <c r="OBE87" s="86"/>
      <c r="OBF87" s="86"/>
      <c r="OBG87" s="86"/>
      <c r="OBH87" s="86"/>
      <c r="OKY87" s="86"/>
      <c r="OKZ87" s="86"/>
      <c r="OLA87" s="86"/>
      <c r="OLB87" s="86"/>
      <c r="OLC87" s="86"/>
      <c r="OLD87" s="86"/>
      <c r="OUU87" s="86"/>
      <c r="OUV87" s="86"/>
      <c r="OUW87" s="86"/>
      <c r="OUX87" s="86"/>
      <c r="OUY87" s="86"/>
      <c r="OUZ87" s="86"/>
      <c r="PEQ87" s="86"/>
      <c r="PER87" s="86"/>
      <c r="PES87" s="86"/>
      <c r="PET87" s="86"/>
      <c r="PEU87" s="86"/>
      <c r="PEV87" s="86"/>
      <c r="POM87" s="86"/>
      <c r="PON87" s="86"/>
      <c r="POO87" s="86"/>
      <c r="POP87" s="86"/>
      <c r="POQ87" s="86"/>
      <c r="POR87" s="86"/>
      <c r="PYI87" s="86"/>
      <c r="PYJ87" s="86"/>
      <c r="PYK87" s="86"/>
      <c r="PYL87" s="86"/>
      <c r="PYM87" s="86"/>
      <c r="PYN87" s="86"/>
      <c r="QIE87" s="86"/>
      <c r="QIF87" s="86"/>
      <c r="QIG87" s="86"/>
      <c r="QIH87" s="86"/>
      <c r="QII87" s="86"/>
      <c r="QIJ87" s="86"/>
      <c r="QSA87" s="86"/>
      <c r="QSB87" s="86"/>
      <c r="QSC87" s="86"/>
      <c r="QSD87" s="86"/>
      <c r="QSE87" s="86"/>
      <c r="QSF87" s="86"/>
      <c r="RBW87" s="86"/>
      <c r="RBX87" s="86"/>
      <c r="RBY87" s="86"/>
      <c r="RBZ87" s="86"/>
      <c r="RCA87" s="86"/>
      <c r="RCB87" s="86"/>
      <c r="RLS87" s="86"/>
      <c r="RLT87" s="86"/>
      <c r="RLU87" s="86"/>
      <c r="RLV87" s="86"/>
      <c r="RLW87" s="86"/>
      <c r="RLX87" s="86"/>
      <c r="RVO87" s="86"/>
      <c r="RVP87" s="86"/>
      <c r="RVQ87" s="86"/>
      <c r="RVR87" s="86"/>
      <c r="RVS87" s="86"/>
      <c r="RVT87" s="86"/>
      <c r="SFK87" s="86"/>
      <c r="SFL87" s="86"/>
      <c r="SFM87" s="86"/>
      <c r="SFN87" s="86"/>
      <c r="SFO87" s="86"/>
      <c r="SFP87" s="86"/>
      <c r="SPG87" s="86"/>
      <c r="SPH87" s="86"/>
      <c r="SPI87" s="86"/>
      <c r="SPJ87" s="86"/>
      <c r="SPK87" s="86"/>
      <c r="SPL87" s="86"/>
      <c r="SZC87" s="86"/>
      <c r="SZD87" s="86"/>
      <c r="SZE87" s="86"/>
      <c r="SZF87" s="86"/>
      <c r="SZG87" s="86"/>
      <c r="SZH87" s="86"/>
      <c r="TIY87" s="86"/>
      <c r="TIZ87" s="86"/>
      <c r="TJA87" s="86"/>
      <c r="TJB87" s="86"/>
      <c r="TJC87" s="86"/>
      <c r="TJD87" s="86"/>
      <c r="TSU87" s="86"/>
      <c r="TSV87" s="86"/>
      <c r="TSW87" s="86"/>
      <c r="TSX87" s="86"/>
      <c r="TSY87" s="86"/>
      <c r="TSZ87" s="86"/>
      <c r="UCQ87" s="86"/>
      <c r="UCR87" s="86"/>
      <c r="UCS87" s="86"/>
      <c r="UCT87" s="86"/>
      <c r="UCU87" s="86"/>
      <c r="UCV87" s="86"/>
      <c r="UMM87" s="86"/>
      <c r="UMN87" s="86"/>
      <c r="UMO87" s="86"/>
      <c r="UMP87" s="86"/>
      <c r="UMQ87" s="86"/>
      <c r="UMR87" s="86"/>
      <c r="UWI87" s="86"/>
      <c r="UWJ87" s="86"/>
      <c r="UWK87" s="86"/>
      <c r="UWL87" s="86"/>
      <c r="UWM87" s="86"/>
      <c r="UWN87" s="86"/>
      <c r="VGE87" s="86"/>
      <c r="VGF87" s="86"/>
      <c r="VGG87" s="86"/>
      <c r="VGH87" s="86"/>
      <c r="VGI87" s="86"/>
      <c r="VGJ87" s="86"/>
      <c r="VQA87" s="86"/>
      <c r="VQB87" s="86"/>
      <c r="VQC87" s="86"/>
      <c r="VQD87" s="86"/>
      <c r="VQE87" s="86"/>
      <c r="VQF87" s="86"/>
      <c r="VZW87" s="86"/>
      <c r="VZX87" s="86"/>
      <c r="VZY87" s="86"/>
      <c r="VZZ87" s="86"/>
      <c r="WAA87" s="86"/>
      <c r="WAB87" s="86"/>
      <c r="WJS87" s="86"/>
      <c r="WJT87" s="86"/>
      <c r="WJU87" s="86"/>
      <c r="WJV87" s="86"/>
      <c r="WJW87" s="86"/>
      <c r="WJX87" s="86"/>
      <c r="WTO87" s="86"/>
      <c r="WTP87" s="86"/>
      <c r="WTQ87" s="86"/>
      <c r="WTR87" s="86"/>
      <c r="WTS87" s="86"/>
      <c r="WTT87" s="86"/>
    </row>
    <row r="88" spans="1:984 1235:2008 2259:3032 3283:4056 4307:5080 5331:6104 6355:7128 7379:8152 8403:9176 9427:10200 10451:11224 11475:12248 12499:13272 13523:14296 14547:15320 15571:16088" ht="30.75" x14ac:dyDescent="0.25">
      <c r="A88" s="51" t="s">
        <v>113</v>
      </c>
      <c r="B88" s="125" t="s">
        <v>224</v>
      </c>
      <c r="C88" s="64" t="s">
        <v>114</v>
      </c>
      <c r="D88" s="82">
        <f>'Приложение 5'!F158</f>
        <v>61588.399999999994</v>
      </c>
      <c r="E88" s="82">
        <f>'Приложение 5'!G158</f>
        <v>123176.79999999999</v>
      </c>
      <c r="F88" s="82">
        <f>'Приложение 5'!H158</f>
        <v>123176.79999999999</v>
      </c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2"/>
      <c r="AO88" s="32"/>
      <c r="AP88" s="32"/>
      <c r="AQ88" s="32"/>
      <c r="AR88" s="32"/>
      <c r="AS88" s="32"/>
      <c r="AT88" s="32"/>
      <c r="HC88" s="86"/>
      <c r="HD88" s="86"/>
      <c r="HE88" s="86"/>
      <c r="HF88" s="86"/>
      <c r="HG88" s="86"/>
      <c r="HH88" s="86"/>
      <c r="QY88" s="86"/>
      <c r="QZ88" s="86"/>
      <c r="RA88" s="86"/>
      <c r="RB88" s="86"/>
      <c r="RC88" s="86"/>
      <c r="RD88" s="86"/>
      <c r="AAU88" s="86"/>
      <c r="AAV88" s="86"/>
      <c r="AAW88" s="86"/>
      <c r="AAX88" s="86"/>
      <c r="AAY88" s="86"/>
      <c r="AAZ88" s="86"/>
      <c r="AKQ88" s="86"/>
      <c r="AKR88" s="86"/>
      <c r="AKS88" s="86"/>
      <c r="AKT88" s="86"/>
      <c r="AKU88" s="86"/>
      <c r="AKV88" s="86"/>
      <c r="AUM88" s="86"/>
      <c r="AUN88" s="86"/>
      <c r="AUO88" s="86"/>
      <c r="AUP88" s="86"/>
      <c r="AUQ88" s="86"/>
      <c r="AUR88" s="86"/>
      <c r="BEI88" s="86"/>
      <c r="BEJ88" s="86"/>
      <c r="BEK88" s="86"/>
      <c r="BEL88" s="86"/>
      <c r="BEM88" s="86"/>
      <c r="BEN88" s="86"/>
      <c r="BOE88" s="86"/>
      <c r="BOF88" s="86"/>
      <c r="BOG88" s="86"/>
      <c r="BOH88" s="86"/>
      <c r="BOI88" s="86"/>
      <c r="BOJ88" s="86"/>
      <c r="BYA88" s="86"/>
      <c r="BYB88" s="86"/>
      <c r="BYC88" s="86"/>
      <c r="BYD88" s="86"/>
      <c r="BYE88" s="86"/>
      <c r="BYF88" s="86"/>
      <c r="CHW88" s="86"/>
      <c r="CHX88" s="86"/>
      <c r="CHY88" s="86"/>
      <c r="CHZ88" s="86"/>
      <c r="CIA88" s="86"/>
      <c r="CIB88" s="86"/>
      <c r="CRS88" s="86"/>
      <c r="CRT88" s="86"/>
      <c r="CRU88" s="86"/>
      <c r="CRV88" s="86"/>
      <c r="CRW88" s="86"/>
      <c r="CRX88" s="86"/>
      <c r="DBO88" s="86"/>
      <c r="DBP88" s="86"/>
      <c r="DBQ88" s="86"/>
      <c r="DBR88" s="86"/>
      <c r="DBS88" s="86"/>
      <c r="DBT88" s="86"/>
      <c r="DLK88" s="86"/>
      <c r="DLL88" s="86"/>
      <c r="DLM88" s="86"/>
      <c r="DLN88" s="86"/>
      <c r="DLO88" s="86"/>
      <c r="DLP88" s="86"/>
      <c r="DVG88" s="86"/>
      <c r="DVH88" s="86"/>
      <c r="DVI88" s="86"/>
      <c r="DVJ88" s="86"/>
      <c r="DVK88" s="86"/>
      <c r="DVL88" s="86"/>
      <c r="EFC88" s="86"/>
      <c r="EFD88" s="86"/>
      <c r="EFE88" s="86"/>
      <c r="EFF88" s="86"/>
      <c r="EFG88" s="86"/>
      <c r="EFH88" s="86"/>
      <c r="EOY88" s="86"/>
      <c r="EOZ88" s="86"/>
      <c r="EPA88" s="86"/>
      <c r="EPB88" s="86"/>
      <c r="EPC88" s="86"/>
      <c r="EPD88" s="86"/>
      <c r="EYU88" s="86"/>
      <c r="EYV88" s="86"/>
      <c r="EYW88" s="86"/>
      <c r="EYX88" s="86"/>
      <c r="EYY88" s="86"/>
      <c r="EYZ88" s="86"/>
      <c r="FIQ88" s="86"/>
      <c r="FIR88" s="86"/>
      <c r="FIS88" s="86"/>
      <c r="FIT88" s="86"/>
      <c r="FIU88" s="86"/>
      <c r="FIV88" s="86"/>
      <c r="FSM88" s="86"/>
      <c r="FSN88" s="86"/>
      <c r="FSO88" s="86"/>
      <c r="FSP88" s="86"/>
      <c r="FSQ88" s="86"/>
      <c r="FSR88" s="86"/>
      <c r="GCI88" s="86"/>
      <c r="GCJ88" s="86"/>
      <c r="GCK88" s="86"/>
      <c r="GCL88" s="86"/>
      <c r="GCM88" s="86"/>
      <c r="GCN88" s="86"/>
      <c r="GME88" s="86"/>
      <c r="GMF88" s="86"/>
      <c r="GMG88" s="86"/>
      <c r="GMH88" s="86"/>
      <c r="GMI88" s="86"/>
      <c r="GMJ88" s="86"/>
      <c r="GWA88" s="86"/>
      <c r="GWB88" s="86"/>
      <c r="GWC88" s="86"/>
      <c r="GWD88" s="86"/>
      <c r="GWE88" s="86"/>
      <c r="GWF88" s="86"/>
      <c r="HFW88" s="86"/>
      <c r="HFX88" s="86"/>
      <c r="HFY88" s="86"/>
      <c r="HFZ88" s="86"/>
      <c r="HGA88" s="86"/>
      <c r="HGB88" s="86"/>
      <c r="HPS88" s="86"/>
      <c r="HPT88" s="86"/>
      <c r="HPU88" s="86"/>
      <c r="HPV88" s="86"/>
      <c r="HPW88" s="86"/>
      <c r="HPX88" s="86"/>
      <c r="HZO88" s="86"/>
      <c r="HZP88" s="86"/>
      <c r="HZQ88" s="86"/>
      <c r="HZR88" s="86"/>
      <c r="HZS88" s="86"/>
      <c r="HZT88" s="86"/>
      <c r="IJK88" s="86"/>
      <c r="IJL88" s="86"/>
      <c r="IJM88" s="86"/>
      <c r="IJN88" s="86"/>
      <c r="IJO88" s="86"/>
      <c r="IJP88" s="86"/>
      <c r="ITG88" s="86"/>
      <c r="ITH88" s="86"/>
      <c r="ITI88" s="86"/>
      <c r="ITJ88" s="86"/>
      <c r="ITK88" s="86"/>
      <c r="ITL88" s="86"/>
      <c r="JDC88" s="86"/>
      <c r="JDD88" s="86"/>
      <c r="JDE88" s="86"/>
      <c r="JDF88" s="86"/>
      <c r="JDG88" s="86"/>
      <c r="JDH88" s="86"/>
      <c r="JMY88" s="86"/>
      <c r="JMZ88" s="86"/>
      <c r="JNA88" s="86"/>
      <c r="JNB88" s="86"/>
      <c r="JNC88" s="86"/>
      <c r="JND88" s="86"/>
      <c r="JWU88" s="86"/>
      <c r="JWV88" s="86"/>
      <c r="JWW88" s="86"/>
      <c r="JWX88" s="86"/>
      <c r="JWY88" s="86"/>
      <c r="JWZ88" s="86"/>
      <c r="KGQ88" s="86"/>
      <c r="KGR88" s="86"/>
      <c r="KGS88" s="86"/>
      <c r="KGT88" s="86"/>
      <c r="KGU88" s="86"/>
      <c r="KGV88" s="86"/>
      <c r="KQM88" s="86"/>
      <c r="KQN88" s="86"/>
      <c r="KQO88" s="86"/>
      <c r="KQP88" s="86"/>
      <c r="KQQ88" s="86"/>
      <c r="KQR88" s="86"/>
      <c r="LAI88" s="86"/>
      <c r="LAJ88" s="86"/>
      <c r="LAK88" s="86"/>
      <c r="LAL88" s="86"/>
      <c r="LAM88" s="86"/>
      <c r="LAN88" s="86"/>
      <c r="LKE88" s="86"/>
      <c r="LKF88" s="86"/>
      <c r="LKG88" s="86"/>
      <c r="LKH88" s="86"/>
      <c r="LKI88" s="86"/>
      <c r="LKJ88" s="86"/>
      <c r="LUA88" s="86"/>
      <c r="LUB88" s="86"/>
      <c r="LUC88" s="86"/>
      <c r="LUD88" s="86"/>
      <c r="LUE88" s="86"/>
      <c r="LUF88" s="86"/>
      <c r="MDW88" s="86"/>
      <c r="MDX88" s="86"/>
      <c r="MDY88" s="86"/>
      <c r="MDZ88" s="86"/>
      <c r="MEA88" s="86"/>
      <c r="MEB88" s="86"/>
      <c r="MNS88" s="86"/>
      <c r="MNT88" s="86"/>
      <c r="MNU88" s="86"/>
      <c r="MNV88" s="86"/>
      <c r="MNW88" s="86"/>
      <c r="MNX88" s="86"/>
      <c r="MXO88" s="86"/>
      <c r="MXP88" s="86"/>
      <c r="MXQ88" s="86"/>
      <c r="MXR88" s="86"/>
      <c r="MXS88" s="86"/>
      <c r="MXT88" s="86"/>
      <c r="NHK88" s="86"/>
      <c r="NHL88" s="86"/>
      <c r="NHM88" s="86"/>
      <c r="NHN88" s="86"/>
      <c r="NHO88" s="86"/>
      <c r="NHP88" s="86"/>
      <c r="NRG88" s="86"/>
      <c r="NRH88" s="86"/>
      <c r="NRI88" s="86"/>
      <c r="NRJ88" s="86"/>
      <c r="NRK88" s="86"/>
      <c r="NRL88" s="86"/>
      <c r="OBC88" s="86"/>
      <c r="OBD88" s="86"/>
      <c r="OBE88" s="86"/>
      <c r="OBF88" s="86"/>
      <c r="OBG88" s="86"/>
      <c r="OBH88" s="86"/>
      <c r="OKY88" s="86"/>
      <c r="OKZ88" s="86"/>
      <c r="OLA88" s="86"/>
      <c r="OLB88" s="86"/>
      <c r="OLC88" s="86"/>
      <c r="OLD88" s="86"/>
      <c r="OUU88" s="86"/>
      <c r="OUV88" s="86"/>
      <c r="OUW88" s="86"/>
      <c r="OUX88" s="86"/>
      <c r="OUY88" s="86"/>
      <c r="OUZ88" s="86"/>
      <c r="PEQ88" s="86"/>
      <c r="PER88" s="86"/>
      <c r="PES88" s="86"/>
      <c r="PET88" s="86"/>
      <c r="PEU88" s="86"/>
      <c r="PEV88" s="86"/>
      <c r="POM88" s="86"/>
      <c r="PON88" s="86"/>
      <c r="POO88" s="86"/>
      <c r="POP88" s="86"/>
      <c r="POQ88" s="86"/>
      <c r="POR88" s="86"/>
      <c r="PYI88" s="86"/>
      <c r="PYJ88" s="86"/>
      <c r="PYK88" s="86"/>
      <c r="PYL88" s="86"/>
      <c r="PYM88" s="86"/>
      <c r="PYN88" s="86"/>
      <c r="QIE88" s="86"/>
      <c r="QIF88" s="86"/>
      <c r="QIG88" s="86"/>
      <c r="QIH88" s="86"/>
      <c r="QII88" s="86"/>
      <c r="QIJ88" s="86"/>
      <c r="QSA88" s="86"/>
      <c r="QSB88" s="86"/>
      <c r="QSC88" s="86"/>
      <c r="QSD88" s="86"/>
      <c r="QSE88" s="86"/>
      <c r="QSF88" s="86"/>
      <c r="RBW88" s="86"/>
      <c r="RBX88" s="86"/>
      <c r="RBY88" s="86"/>
      <c r="RBZ88" s="86"/>
      <c r="RCA88" s="86"/>
      <c r="RCB88" s="86"/>
      <c r="RLS88" s="86"/>
      <c r="RLT88" s="86"/>
      <c r="RLU88" s="86"/>
      <c r="RLV88" s="86"/>
      <c r="RLW88" s="86"/>
      <c r="RLX88" s="86"/>
      <c r="RVO88" s="86"/>
      <c r="RVP88" s="86"/>
      <c r="RVQ88" s="86"/>
      <c r="RVR88" s="86"/>
      <c r="RVS88" s="86"/>
      <c r="RVT88" s="86"/>
      <c r="SFK88" s="86"/>
      <c r="SFL88" s="86"/>
      <c r="SFM88" s="86"/>
      <c r="SFN88" s="86"/>
      <c r="SFO88" s="86"/>
      <c r="SFP88" s="86"/>
      <c r="SPG88" s="86"/>
      <c r="SPH88" s="86"/>
      <c r="SPI88" s="86"/>
      <c r="SPJ88" s="86"/>
      <c r="SPK88" s="86"/>
      <c r="SPL88" s="86"/>
      <c r="SZC88" s="86"/>
      <c r="SZD88" s="86"/>
      <c r="SZE88" s="86"/>
      <c r="SZF88" s="86"/>
      <c r="SZG88" s="86"/>
      <c r="SZH88" s="86"/>
      <c r="TIY88" s="86"/>
      <c r="TIZ88" s="86"/>
      <c r="TJA88" s="86"/>
      <c r="TJB88" s="86"/>
      <c r="TJC88" s="86"/>
      <c r="TJD88" s="86"/>
      <c r="TSU88" s="86"/>
      <c r="TSV88" s="86"/>
      <c r="TSW88" s="86"/>
      <c r="TSX88" s="86"/>
      <c r="TSY88" s="86"/>
      <c r="TSZ88" s="86"/>
      <c r="UCQ88" s="86"/>
      <c r="UCR88" s="86"/>
      <c r="UCS88" s="86"/>
      <c r="UCT88" s="86"/>
      <c r="UCU88" s="86"/>
      <c r="UCV88" s="86"/>
      <c r="UMM88" s="86"/>
      <c r="UMN88" s="86"/>
      <c r="UMO88" s="86"/>
      <c r="UMP88" s="86"/>
      <c r="UMQ88" s="86"/>
      <c r="UMR88" s="86"/>
      <c r="UWI88" s="86"/>
      <c r="UWJ88" s="86"/>
      <c r="UWK88" s="86"/>
      <c r="UWL88" s="86"/>
      <c r="UWM88" s="86"/>
      <c r="UWN88" s="86"/>
      <c r="VGE88" s="86"/>
      <c r="VGF88" s="86"/>
      <c r="VGG88" s="86"/>
      <c r="VGH88" s="86"/>
      <c r="VGI88" s="86"/>
      <c r="VGJ88" s="86"/>
      <c r="VQA88" s="86"/>
      <c r="VQB88" s="86"/>
      <c r="VQC88" s="86"/>
      <c r="VQD88" s="86"/>
      <c r="VQE88" s="86"/>
      <c r="VQF88" s="86"/>
      <c r="VZW88" s="86"/>
      <c r="VZX88" s="86"/>
      <c r="VZY88" s="86"/>
      <c r="VZZ88" s="86"/>
      <c r="WAA88" s="86"/>
      <c r="WAB88" s="86"/>
      <c r="WJS88" s="86"/>
      <c r="WJT88" s="86"/>
      <c r="WJU88" s="86"/>
      <c r="WJV88" s="86"/>
      <c r="WJW88" s="86"/>
      <c r="WJX88" s="86"/>
      <c r="WTO88" s="86"/>
      <c r="WTP88" s="86"/>
      <c r="WTQ88" s="86"/>
      <c r="WTR88" s="86"/>
      <c r="WTS88" s="86"/>
      <c r="WTT88" s="86"/>
    </row>
    <row r="89" spans="1:984 1235:2008 2259:3032 3283:4056 4307:5080 5331:6104 6355:7128 7379:8152 8403:9176 9427:10200 10451:11224 11475:12248 12499:13272 13523:14296 14547:15320 15571:16088" ht="15.75" x14ac:dyDescent="0.25">
      <c r="A89" s="60" t="s">
        <v>193</v>
      </c>
      <c r="B89" s="196" t="s">
        <v>244</v>
      </c>
      <c r="C89" s="142"/>
      <c r="D89" s="205">
        <f>D90+D92+D97+D99</f>
        <v>59912187.910000004</v>
      </c>
      <c r="E89" s="205">
        <f>E90+E92+E97+E99</f>
        <v>61679556.420000002</v>
      </c>
      <c r="F89" s="205">
        <f>F90+F92+F97+F99</f>
        <v>62589010.969999999</v>
      </c>
      <c r="H89" s="211"/>
      <c r="I89" s="211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2"/>
      <c r="AO89" s="32"/>
      <c r="AP89" s="32"/>
      <c r="AQ89" s="32"/>
      <c r="AR89" s="32"/>
      <c r="AS89" s="32"/>
      <c r="AT89" s="32"/>
    </row>
    <row r="90" spans="1:984 1235:2008 2259:3032 3283:4056 4307:5080 5331:6104 6355:7128 7379:8152 8403:9176 9427:10200 10451:11224 11475:12248 12499:13272 13523:14296 14547:15320 15571:16088" ht="30.75" x14ac:dyDescent="0.25">
      <c r="A90" s="51" t="s">
        <v>245</v>
      </c>
      <c r="B90" s="125" t="s">
        <v>244</v>
      </c>
      <c r="C90" s="142"/>
      <c r="D90" s="198">
        <f>D91</f>
        <v>2160919.54</v>
      </c>
      <c r="E90" s="198">
        <f>E91</f>
        <v>2160919.54</v>
      </c>
      <c r="F90" s="198">
        <f>F91</f>
        <v>2160919.54</v>
      </c>
      <c r="H90" s="211"/>
      <c r="I90" s="211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2"/>
      <c r="AO90" s="32"/>
      <c r="AP90" s="32"/>
      <c r="AQ90" s="32"/>
      <c r="AR90" s="32"/>
      <c r="AS90" s="32"/>
      <c r="AT90" s="32"/>
    </row>
    <row r="91" spans="1:984 1235:2008 2259:3032 3283:4056 4307:5080 5331:6104 6355:7128 7379:8152 8403:9176 9427:10200 10451:11224 11475:12248 12499:13272 13523:14296 14547:15320 15571:16088" ht="15.75" x14ac:dyDescent="0.25">
      <c r="A91" s="51" t="s">
        <v>94</v>
      </c>
      <c r="B91" s="125" t="s">
        <v>244</v>
      </c>
      <c r="C91" s="64" t="s">
        <v>95</v>
      </c>
      <c r="D91" s="198">
        <f>'Приложение 5'!F239</f>
        <v>2160919.54</v>
      </c>
      <c r="E91" s="198">
        <f>'Приложение 5'!G239</f>
        <v>2160919.54</v>
      </c>
      <c r="F91" s="198">
        <f>'Приложение 5'!H239</f>
        <v>2160919.54</v>
      </c>
      <c r="H91" s="211"/>
      <c r="I91" s="211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2"/>
      <c r="AO91" s="32"/>
      <c r="AP91" s="32"/>
      <c r="AQ91" s="32"/>
      <c r="AR91" s="32"/>
      <c r="AS91" s="32"/>
      <c r="AT91" s="32"/>
    </row>
    <row r="92" spans="1:984 1235:2008 2259:3032 3283:4056 4307:5080 5331:6104 6355:7128 7379:8152 8403:9176 9427:10200 10451:11224 11475:12248 12499:13272 13523:14296 14547:15320 15571:16088" ht="30.75" x14ac:dyDescent="0.25">
      <c r="A92" s="51" t="s">
        <v>246</v>
      </c>
      <c r="B92" s="125" t="s">
        <v>244</v>
      </c>
      <c r="C92" s="142"/>
      <c r="D92" s="198">
        <f>SUM(D93:D96)</f>
        <v>56711038.480000004</v>
      </c>
      <c r="E92" s="198">
        <f t="shared" ref="E92:F92" si="11">SUM(E93:E96)</f>
        <v>58478406.990000002</v>
      </c>
      <c r="F92" s="198">
        <f t="shared" si="11"/>
        <v>59387861.539999999</v>
      </c>
      <c r="H92" s="211"/>
      <c r="I92" s="211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2"/>
      <c r="AO92" s="32"/>
      <c r="AP92" s="32"/>
      <c r="AQ92" s="32"/>
      <c r="AR92" s="32"/>
      <c r="AS92" s="32"/>
      <c r="AT92" s="32"/>
    </row>
    <row r="93" spans="1:984 1235:2008 2259:3032 3283:4056 4307:5080 5331:6104 6355:7128 7379:8152 8403:9176 9427:10200 10451:11224 11475:12248 12499:13272 13523:14296 14547:15320 15571:16088" ht="60.75" hidden="1" x14ac:dyDescent="0.25">
      <c r="A93" s="51" t="s">
        <v>77</v>
      </c>
      <c r="B93" s="125" t="s">
        <v>244</v>
      </c>
      <c r="C93" s="64" t="s">
        <v>78</v>
      </c>
      <c r="D93" s="198">
        <f>'Приложение 5'!F241</f>
        <v>0</v>
      </c>
      <c r="E93" s="198">
        <f>'Приложение 5'!G241</f>
        <v>0</v>
      </c>
      <c r="F93" s="198">
        <f>'Приложение 5'!H241</f>
        <v>0</v>
      </c>
      <c r="H93" s="211"/>
      <c r="I93" s="211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2"/>
      <c r="AO93" s="32"/>
      <c r="AP93" s="32"/>
      <c r="AQ93" s="32"/>
      <c r="AR93" s="32"/>
      <c r="AS93" s="32"/>
      <c r="AT93" s="32"/>
    </row>
    <row r="94" spans="1:984 1235:2008 2259:3032 3283:4056 4307:5080 5331:6104 6355:7128 7379:8152 8403:9176 9427:10200 10451:11224 11475:12248 12499:13272 13523:14296 14547:15320 15571:16088" ht="30.75" hidden="1" x14ac:dyDescent="0.25">
      <c r="A94" s="51" t="s">
        <v>85</v>
      </c>
      <c r="B94" s="125" t="s">
        <v>244</v>
      </c>
      <c r="C94" s="64" t="s">
        <v>86</v>
      </c>
      <c r="D94" s="198">
        <f>'Приложение 5'!F242</f>
        <v>0</v>
      </c>
      <c r="E94" s="198">
        <f>'Приложение 5'!G242</f>
        <v>0</v>
      </c>
      <c r="F94" s="198">
        <f>'Приложение 5'!H242</f>
        <v>0</v>
      </c>
      <c r="H94" s="211"/>
      <c r="I94" s="211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2"/>
      <c r="AO94" s="32"/>
      <c r="AP94" s="32"/>
      <c r="AQ94" s="32"/>
      <c r="AR94" s="32"/>
      <c r="AS94" s="32"/>
      <c r="AT94" s="32"/>
    </row>
    <row r="95" spans="1:984 1235:2008 2259:3032 3283:4056 4307:5080 5331:6104 6355:7128 7379:8152 8403:9176 9427:10200 10451:11224 11475:12248 12499:13272 13523:14296 14547:15320 15571:16088" ht="30.75" x14ac:dyDescent="0.25">
      <c r="A95" s="51" t="s">
        <v>113</v>
      </c>
      <c r="B95" s="125" t="s">
        <v>244</v>
      </c>
      <c r="C95" s="64" t="s">
        <v>114</v>
      </c>
      <c r="D95" s="198">
        <f>'Приложение 5'!F243</f>
        <v>18526704.48</v>
      </c>
      <c r="E95" s="198">
        <f>'Приложение 5'!G243</f>
        <v>16478406.99</v>
      </c>
      <c r="F95" s="198">
        <f>'Приложение 5'!H243</f>
        <v>17387861.539999999</v>
      </c>
      <c r="H95" s="211"/>
      <c r="I95" s="211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2"/>
      <c r="AO95" s="32"/>
      <c r="AP95" s="32"/>
      <c r="AQ95" s="32"/>
      <c r="AR95" s="32"/>
      <c r="AS95" s="32"/>
      <c r="AT95" s="32"/>
    </row>
    <row r="96" spans="1:984 1235:2008 2259:3032 3283:4056 4307:5080 5331:6104 6355:7128 7379:8152 8403:9176 9427:10200 10451:11224 11475:12248 12499:13272 13523:14296 14547:15320 15571:16088" ht="15.75" x14ac:dyDescent="0.25">
      <c r="A96" s="51" t="s">
        <v>87</v>
      </c>
      <c r="B96" s="125" t="s">
        <v>244</v>
      </c>
      <c r="C96" s="64" t="s">
        <v>88</v>
      </c>
      <c r="D96" s="198">
        <f>'Приложение 5'!F244</f>
        <v>38184334</v>
      </c>
      <c r="E96" s="198">
        <f>'Приложение 5'!G244</f>
        <v>42000000</v>
      </c>
      <c r="F96" s="198">
        <f>'Приложение 5'!H244</f>
        <v>42000000</v>
      </c>
      <c r="H96" s="211"/>
      <c r="I96" s="211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2"/>
      <c r="AO96" s="32"/>
      <c r="AP96" s="32"/>
      <c r="AQ96" s="32"/>
      <c r="AR96" s="32"/>
      <c r="AS96" s="32"/>
      <c r="AT96" s="32"/>
    </row>
    <row r="97" spans="1:46" ht="30.75" hidden="1" x14ac:dyDescent="0.25">
      <c r="A97" s="51" t="s">
        <v>247</v>
      </c>
      <c r="B97" s="125" t="s">
        <v>244</v>
      </c>
      <c r="C97" s="142"/>
      <c r="D97" s="198">
        <f>D98</f>
        <v>0</v>
      </c>
      <c r="E97" s="198">
        <f>E98</f>
        <v>0</v>
      </c>
      <c r="F97" s="198">
        <f>F98</f>
        <v>0</v>
      </c>
      <c r="H97" s="211"/>
      <c r="I97" s="211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2"/>
      <c r="AO97" s="32"/>
      <c r="AP97" s="32"/>
      <c r="AQ97" s="32"/>
      <c r="AR97" s="32"/>
      <c r="AS97" s="32"/>
      <c r="AT97" s="32"/>
    </row>
    <row r="98" spans="1:46" ht="15.75" hidden="1" x14ac:dyDescent="0.25">
      <c r="A98" s="51" t="s">
        <v>94</v>
      </c>
      <c r="B98" s="125" t="s">
        <v>244</v>
      </c>
      <c r="C98" s="64" t="s">
        <v>95</v>
      </c>
      <c r="D98" s="198">
        <f>'Приложение 5'!F246</f>
        <v>0</v>
      </c>
      <c r="E98" s="198">
        <f>'Приложение 5'!G246</f>
        <v>0</v>
      </c>
      <c r="F98" s="198">
        <f>'Приложение 5'!H246</f>
        <v>0</v>
      </c>
      <c r="H98" s="211"/>
      <c r="I98" s="211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2"/>
      <c r="AO98" s="32"/>
      <c r="AP98" s="32"/>
      <c r="AQ98" s="32"/>
      <c r="AR98" s="32"/>
      <c r="AS98" s="32"/>
      <c r="AT98" s="32"/>
    </row>
    <row r="99" spans="1:46" ht="30.75" x14ac:dyDescent="0.25">
      <c r="A99" s="51" t="s">
        <v>248</v>
      </c>
      <c r="B99" s="125" t="s">
        <v>244</v>
      </c>
      <c r="C99" s="142"/>
      <c r="D99" s="198">
        <f>D100</f>
        <v>1040229.89</v>
      </c>
      <c r="E99" s="198">
        <f>E100</f>
        <v>1040229.89</v>
      </c>
      <c r="F99" s="198">
        <f>F100</f>
        <v>1040229.89</v>
      </c>
      <c r="H99" s="211"/>
      <c r="I99" s="211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2"/>
      <c r="AO99" s="32"/>
      <c r="AP99" s="32"/>
      <c r="AQ99" s="32"/>
      <c r="AR99" s="32"/>
      <c r="AS99" s="32"/>
      <c r="AT99" s="32"/>
    </row>
    <row r="100" spans="1:46" ht="15.75" x14ac:dyDescent="0.25">
      <c r="A100" s="51" t="s">
        <v>94</v>
      </c>
      <c r="B100" s="125" t="s">
        <v>244</v>
      </c>
      <c r="C100" s="64" t="s">
        <v>95</v>
      </c>
      <c r="D100" s="198">
        <f>'Приложение 5'!F248</f>
        <v>1040229.89</v>
      </c>
      <c r="E100" s="198">
        <f>'Приложение 5'!G248</f>
        <v>1040229.89</v>
      </c>
      <c r="F100" s="198">
        <f>'Приложение 5'!H248</f>
        <v>1040229.89</v>
      </c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2"/>
      <c r="AO100" s="32"/>
      <c r="AP100" s="32"/>
      <c r="AQ100" s="32"/>
      <c r="AR100" s="32"/>
      <c r="AS100" s="32"/>
      <c r="AT100" s="32"/>
    </row>
    <row r="101" spans="1:46" ht="15.75" x14ac:dyDescent="0.25">
      <c r="A101" s="212" t="s">
        <v>197</v>
      </c>
      <c r="B101" s="196" t="s">
        <v>223</v>
      </c>
      <c r="C101" s="64"/>
      <c r="D101" s="197">
        <f>SUM(D102:D106)</f>
        <v>1291698255.6199999</v>
      </c>
      <c r="E101" s="197">
        <f>SUM(E102:E106)</f>
        <v>1405216798.52</v>
      </c>
      <c r="F101" s="197">
        <f>SUM(F102:F106)</f>
        <v>1433569103.1999998</v>
      </c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2"/>
      <c r="AO101" s="32"/>
      <c r="AP101" s="32"/>
      <c r="AQ101" s="32"/>
      <c r="AR101" s="32"/>
      <c r="AS101" s="32"/>
      <c r="AT101" s="32"/>
    </row>
    <row r="102" spans="1:46" ht="60.75" x14ac:dyDescent="0.25">
      <c r="A102" s="51" t="s">
        <v>77</v>
      </c>
      <c r="B102" s="125" t="s">
        <v>223</v>
      </c>
      <c r="C102" s="64" t="s">
        <v>78</v>
      </c>
      <c r="D102" s="82">
        <f>'Приложение 5'!F145+'Приложение 5'!F160+'Приложение 5'!F186+'Приложение 5'!F250+'Приложение 5'!F208</f>
        <v>510035259.90999997</v>
      </c>
      <c r="E102" s="82">
        <f>'Приложение 5'!G145+'Приложение 5'!G160+'Приложение 5'!G186+'Приложение 5'!G250+'Приложение 5'!G208</f>
        <v>568717461.61000001</v>
      </c>
      <c r="F102" s="82">
        <f>'Приложение 5'!H145+'Приложение 5'!H160+'Приложение 5'!H186+'Приложение 5'!H250+'Приложение 5'!H208</f>
        <v>568919929.4000001</v>
      </c>
      <c r="L102" s="33"/>
      <c r="M102" s="33"/>
      <c r="N102" s="33"/>
      <c r="O102" s="33"/>
      <c r="P102" s="33"/>
      <c r="Q102" s="200"/>
      <c r="R102" s="200"/>
      <c r="S102" s="33"/>
      <c r="T102" s="33"/>
      <c r="U102" s="33"/>
      <c r="V102" s="33"/>
      <c r="W102" s="33"/>
      <c r="X102" s="201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2"/>
      <c r="AO102" s="32"/>
      <c r="AP102" s="32"/>
      <c r="AQ102" s="32"/>
      <c r="AR102" s="32"/>
      <c r="AS102" s="32"/>
      <c r="AT102" s="32"/>
    </row>
    <row r="103" spans="1:46" ht="30.75" x14ac:dyDescent="0.25">
      <c r="A103" s="47" t="s">
        <v>85</v>
      </c>
      <c r="B103" s="125" t="s">
        <v>223</v>
      </c>
      <c r="C103" s="64" t="s">
        <v>86</v>
      </c>
      <c r="D103" s="82">
        <f>'Приложение 5'!F146+'Приложение 5'!F161+'Приложение 5'!F187+'Приложение 5'!F251+'Приложение 5'!F209</f>
        <v>341032035.32999998</v>
      </c>
      <c r="E103" s="82">
        <f>'Приложение 5'!G146+'Приложение 5'!G161+'Приложение 5'!G187+'Приложение 5'!G251+'Приложение 5'!G209</f>
        <v>367506547.88000005</v>
      </c>
      <c r="F103" s="82">
        <f>'Приложение 5'!H146+'Приложение 5'!H161+'Приложение 5'!H187+'Приложение 5'!H251+'Приложение 5'!H209</f>
        <v>383510135.08999997</v>
      </c>
      <c r="L103" s="33"/>
      <c r="M103" s="33"/>
      <c r="N103" s="33"/>
      <c r="O103" s="33"/>
      <c r="P103" s="33"/>
      <c r="Q103" s="200"/>
      <c r="R103" s="200"/>
      <c r="S103" s="33"/>
      <c r="T103" s="33"/>
      <c r="U103" s="33"/>
      <c r="V103" s="201"/>
      <c r="W103" s="201"/>
      <c r="X103" s="201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2"/>
      <c r="AO103" s="32"/>
      <c r="AP103" s="32"/>
      <c r="AQ103" s="32"/>
      <c r="AR103" s="32"/>
      <c r="AS103" s="32"/>
      <c r="AT103" s="32"/>
    </row>
    <row r="104" spans="1:46" ht="15.75" x14ac:dyDescent="0.25">
      <c r="A104" s="51" t="s">
        <v>94</v>
      </c>
      <c r="B104" s="125" t="s">
        <v>223</v>
      </c>
      <c r="C104" s="64" t="s">
        <v>95</v>
      </c>
      <c r="D104" s="198">
        <f>'Приложение 5'!F162+'Приложение 5'!F252+'Приложение 5'!F188+'Приложение 5'!F147</f>
        <v>4391767.54</v>
      </c>
      <c r="E104" s="198">
        <f>'Приложение 5'!G162+'Приложение 5'!G252+'Приложение 5'!G188</f>
        <v>0</v>
      </c>
      <c r="F104" s="198">
        <f>'Приложение 5'!H162+'Приложение 5'!H252+'Приложение 5'!H188</f>
        <v>0</v>
      </c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2"/>
      <c r="AO104" s="32"/>
      <c r="AP104" s="32"/>
      <c r="AQ104" s="32"/>
      <c r="AR104" s="32"/>
      <c r="AS104" s="32"/>
      <c r="AT104" s="32"/>
    </row>
    <row r="105" spans="1:46" ht="30.75" x14ac:dyDescent="0.25">
      <c r="A105" s="51" t="s">
        <v>113</v>
      </c>
      <c r="B105" s="125" t="s">
        <v>223</v>
      </c>
      <c r="C105" s="64" t="s">
        <v>114</v>
      </c>
      <c r="D105" s="198">
        <f>'Приложение 5'!F163+'Приложение 5'!F253+'Приложение 5'!F210</f>
        <v>411595092.33999997</v>
      </c>
      <c r="E105" s="198">
        <f>'Приложение 5'!G163+'Приложение 5'!G253</f>
        <v>433197373.21999997</v>
      </c>
      <c r="F105" s="198">
        <f>'Приложение 5'!H163+'Приложение 5'!H253</f>
        <v>445898068.89999998</v>
      </c>
      <c r="L105" s="33"/>
      <c r="M105" s="33"/>
      <c r="N105" s="33"/>
      <c r="O105" s="33"/>
      <c r="P105" s="33"/>
      <c r="Q105" s="200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2"/>
      <c r="AO105" s="32"/>
      <c r="AP105" s="32"/>
      <c r="AQ105" s="32"/>
      <c r="AR105" s="32"/>
      <c r="AS105" s="32"/>
      <c r="AT105" s="32"/>
    </row>
    <row r="106" spans="1:46" ht="15.75" x14ac:dyDescent="0.25">
      <c r="A106" s="51" t="s">
        <v>87</v>
      </c>
      <c r="B106" s="125" t="s">
        <v>223</v>
      </c>
      <c r="C106" s="64" t="s">
        <v>88</v>
      </c>
      <c r="D106" s="198">
        <f>'Приложение 5'!F148+'Приложение 5'!F164+'Приложение 5'!F254+'Приложение 5'!F255+'Приложение 5'!F189</f>
        <v>24644100.5</v>
      </c>
      <c r="E106" s="198">
        <f>'Приложение 5'!G148+'Приложение 5'!G164+'Приложение 5'!G254+'Приложение 5'!G255+'Приложение 5'!G189</f>
        <v>35795415.810000002</v>
      </c>
      <c r="F106" s="198">
        <f>'Приложение 5'!H148+'Приложение 5'!H164+'Приложение 5'!H254+'Приложение 5'!H255+'Приложение 5'!H189</f>
        <v>35240969.810000002</v>
      </c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2"/>
      <c r="AO106" s="32"/>
      <c r="AP106" s="32"/>
      <c r="AQ106" s="32"/>
      <c r="AR106" s="32"/>
      <c r="AS106" s="32"/>
      <c r="AT106" s="32"/>
    </row>
    <row r="107" spans="1:46" ht="31.5" x14ac:dyDescent="0.25">
      <c r="A107" s="192" t="s">
        <v>317</v>
      </c>
      <c r="B107" s="193" t="s">
        <v>206</v>
      </c>
      <c r="C107" s="194"/>
      <c r="D107" s="195">
        <f>D108</f>
        <v>44728733.370000005</v>
      </c>
      <c r="E107" s="195">
        <f t="shared" ref="E107:F107" si="12">E108</f>
        <v>51253031.340000004</v>
      </c>
      <c r="F107" s="195">
        <f t="shared" si="12"/>
        <v>54351098.269999996</v>
      </c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2"/>
      <c r="AO107" s="32"/>
      <c r="AP107" s="32"/>
      <c r="AQ107" s="32"/>
      <c r="AR107" s="32"/>
      <c r="AS107" s="32"/>
      <c r="AT107" s="32"/>
    </row>
    <row r="108" spans="1:46" ht="15.75" x14ac:dyDescent="0.25">
      <c r="A108" s="60" t="s">
        <v>193</v>
      </c>
      <c r="B108" s="196" t="s">
        <v>208</v>
      </c>
      <c r="C108" s="138"/>
      <c r="D108" s="205">
        <f>D109+D111</f>
        <v>44728733.370000005</v>
      </c>
      <c r="E108" s="205">
        <f>E109+E111</f>
        <v>51253031.340000004</v>
      </c>
      <c r="F108" s="205">
        <f>F109+F111</f>
        <v>54351098.269999996</v>
      </c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2"/>
      <c r="AO108" s="32"/>
      <c r="AP108" s="32"/>
      <c r="AQ108" s="32"/>
      <c r="AR108" s="32"/>
      <c r="AS108" s="32"/>
      <c r="AT108" s="32"/>
    </row>
    <row r="109" spans="1:46" ht="30" x14ac:dyDescent="0.25">
      <c r="A109" s="213" t="s">
        <v>207</v>
      </c>
      <c r="B109" s="125" t="s">
        <v>208</v>
      </c>
      <c r="C109" s="138"/>
      <c r="D109" s="198">
        <f>D110</f>
        <v>22602674</v>
      </c>
      <c r="E109" s="198">
        <f>E110</f>
        <v>22602674</v>
      </c>
      <c r="F109" s="198">
        <f>F110</f>
        <v>22602674</v>
      </c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2"/>
      <c r="AO109" s="32"/>
      <c r="AP109" s="32"/>
      <c r="AQ109" s="32"/>
      <c r="AR109" s="32"/>
      <c r="AS109" s="32"/>
      <c r="AT109" s="32"/>
    </row>
    <row r="110" spans="1:46" ht="15.75" x14ac:dyDescent="0.25">
      <c r="A110" s="51" t="s">
        <v>87</v>
      </c>
      <c r="B110" s="125" t="s">
        <v>208</v>
      </c>
      <c r="C110" s="137">
        <v>800</v>
      </c>
      <c r="D110" s="198">
        <f>'Приложение 5'!F103</f>
        <v>22602674</v>
      </c>
      <c r="E110" s="198">
        <f>'Приложение 5'!G103</f>
        <v>22602674</v>
      </c>
      <c r="F110" s="198">
        <f>'Приложение 5'!H103</f>
        <v>22602674</v>
      </c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2"/>
      <c r="AO110" s="32"/>
      <c r="AP110" s="32"/>
      <c r="AQ110" s="32"/>
      <c r="AR110" s="32"/>
      <c r="AS110" s="32"/>
      <c r="AT110" s="32"/>
    </row>
    <row r="111" spans="1:46" ht="15.75" x14ac:dyDescent="0.25">
      <c r="A111" s="213" t="s">
        <v>211</v>
      </c>
      <c r="B111" s="125" t="s">
        <v>208</v>
      </c>
      <c r="C111" s="138"/>
      <c r="D111" s="205">
        <f>D112</f>
        <v>22126059.370000001</v>
      </c>
      <c r="E111" s="205">
        <f>E112</f>
        <v>28650357.34</v>
      </c>
      <c r="F111" s="205">
        <f>F112</f>
        <v>31748424.27</v>
      </c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2"/>
      <c r="AO111" s="32"/>
      <c r="AP111" s="32"/>
      <c r="AQ111" s="32"/>
      <c r="AR111" s="32"/>
      <c r="AS111" s="32"/>
      <c r="AT111" s="32"/>
    </row>
    <row r="112" spans="1:46" ht="30.75" x14ac:dyDescent="0.25">
      <c r="A112" s="47" t="s">
        <v>85</v>
      </c>
      <c r="B112" s="125" t="s">
        <v>208</v>
      </c>
      <c r="C112" s="137">
        <v>200</v>
      </c>
      <c r="D112" s="198">
        <f>'Приложение 5'!F110</f>
        <v>22126059.370000001</v>
      </c>
      <c r="E112" s="198">
        <f>'Приложение 5'!G110</f>
        <v>28650357.34</v>
      </c>
      <c r="F112" s="198">
        <f>'Приложение 5'!H110</f>
        <v>31748424.27</v>
      </c>
      <c r="K112" s="201"/>
      <c r="L112" s="201"/>
      <c r="M112" s="201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2"/>
      <c r="AO112" s="32"/>
      <c r="AP112" s="32"/>
      <c r="AQ112" s="32"/>
      <c r="AR112" s="32"/>
      <c r="AS112" s="32"/>
      <c r="AT112" s="32"/>
    </row>
    <row r="113" spans="1:984 1235:2008 2259:3032 3283:4056 4307:5080 5331:6104 6355:7128 7379:8152 8403:9176 9427:10200 10451:11224 11475:12248 12499:13272 13523:14296 14547:15320 15571:16088" ht="47.25" x14ac:dyDescent="0.25">
      <c r="A113" s="208" t="s">
        <v>185</v>
      </c>
      <c r="B113" s="209" t="s">
        <v>186</v>
      </c>
      <c r="C113" s="214"/>
      <c r="D113" s="195">
        <f>D114+D119</f>
        <v>44900000</v>
      </c>
      <c r="E113" s="195">
        <f>E114+E119</f>
        <v>49000000</v>
      </c>
      <c r="F113" s="195">
        <f>F114+F119</f>
        <v>50000000</v>
      </c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2"/>
      <c r="AO113" s="32"/>
      <c r="AP113" s="32"/>
      <c r="AQ113" s="32"/>
      <c r="AR113" s="32"/>
      <c r="AS113" s="32"/>
      <c r="AT113" s="32"/>
    </row>
    <row r="114" spans="1:984 1235:2008 2259:3032 3283:4056 4307:5080 5331:6104 6355:7128 7379:8152 8403:9176 9427:10200 10451:11224 11475:12248 12499:13272 13523:14296 14547:15320 15571:16088" ht="15.75" x14ac:dyDescent="0.25">
      <c r="A114" s="44" t="s">
        <v>193</v>
      </c>
      <c r="B114" s="142" t="s">
        <v>188</v>
      </c>
      <c r="C114" s="137"/>
      <c r="D114" s="205">
        <f>D115+D117</f>
        <v>43500000</v>
      </c>
      <c r="E114" s="205">
        <f>E115+E117</f>
        <v>46000000</v>
      </c>
      <c r="F114" s="205">
        <f>F115+F117</f>
        <v>47000000</v>
      </c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2"/>
      <c r="AO114" s="32"/>
      <c r="AP114" s="32"/>
      <c r="AQ114" s="32"/>
      <c r="AR114" s="32"/>
      <c r="AS114" s="32"/>
      <c r="AT114" s="32"/>
    </row>
    <row r="115" spans="1:984 1235:2008 2259:3032 3283:4056 4307:5080 5331:6104 6355:7128 7379:8152 8403:9176 9427:10200 10451:11224 11475:12248 12499:13272 13523:14296 14547:15320 15571:16088" ht="30" x14ac:dyDescent="0.25">
      <c r="A115" s="213" t="s">
        <v>417</v>
      </c>
      <c r="B115" s="64" t="s">
        <v>188</v>
      </c>
      <c r="C115" s="137"/>
      <c r="D115" s="198">
        <f>D116</f>
        <v>7000000</v>
      </c>
      <c r="E115" s="198">
        <f>E116</f>
        <v>4000000</v>
      </c>
      <c r="F115" s="198">
        <f>F116</f>
        <v>4000000</v>
      </c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2"/>
      <c r="AO115" s="32"/>
      <c r="AP115" s="32"/>
      <c r="AQ115" s="32"/>
      <c r="AR115" s="32"/>
      <c r="AS115" s="32"/>
      <c r="AT115" s="32"/>
    </row>
    <row r="116" spans="1:984 1235:2008 2259:3032 3283:4056 4307:5080 5331:6104 6355:7128 7379:8152 8403:9176 9427:10200 10451:11224 11475:12248 12499:13272 13523:14296 14547:15320 15571:16088" ht="30.75" x14ac:dyDescent="0.25">
      <c r="A116" s="47" t="s">
        <v>85</v>
      </c>
      <c r="B116" s="64" t="s">
        <v>188</v>
      </c>
      <c r="C116" s="137">
        <v>200</v>
      </c>
      <c r="D116" s="198">
        <f>'Приложение 5'!F45</f>
        <v>7000000</v>
      </c>
      <c r="E116" s="198">
        <f>'Приложение 5'!G45</f>
        <v>4000000</v>
      </c>
      <c r="F116" s="198">
        <f>'Приложение 5'!H45</f>
        <v>4000000</v>
      </c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2"/>
      <c r="AO116" s="32"/>
      <c r="AP116" s="32"/>
      <c r="AQ116" s="32"/>
      <c r="AR116" s="32"/>
      <c r="AS116" s="32"/>
      <c r="AT116" s="32"/>
    </row>
    <row r="117" spans="1:984 1235:2008 2259:3032 3283:4056 4307:5080 5331:6104 6355:7128 7379:8152 8403:9176 9427:10200 10451:11224 11475:12248 12499:13272 13523:14296 14547:15320 15571:16088" ht="30" x14ac:dyDescent="0.25">
      <c r="A117" s="213" t="s">
        <v>418</v>
      </c>
      <c r="B117" s="64" t="s">
        <v>188</v>
      </c>
      <c r="C117" s="137"/>
      <c r="D117" s="198">
        <f>SUM(D118:D118)</f>
        <v>36500000</v>
      </c>
      <c r="E117" s="198">
        <f>SUM(E118:E118)</f>
        <v>42000000</v>
      </c>
      <c r="F117" s="198">
        <f>SUM(F118:F118)</f>
        <v>43000000</v>
      </c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2"/>
      <c r="AO117" s="32"/>
      <c r="AP117" s="32"/>
      <c r="AQ117" s="32"/>
      <c r="AR117" s="32"/>
      <c r="AS117" s="32"/>
      <c r="AT117" s="32"/>
    </row>
    <row r="118" spans="1:984 1235:2008 2259:3032 3283:4056 4307:5080 5331:6104 6355:7128 7379:8152 8403:9176 9427:10200 10451:11224 11475:12248 12499:13272 13523:14296 14547:15320 15571:16088" ht="15.75" x14ac:dyDescent="0.25">
      <c r="A118" s="47" t="s">
        <v>94</v>
      </c>
      <c r="B118" s="64" t="s">
        <v>188</v>
      </c>
      <c r="C118" s="137">
        <v>300</v>
      </c>
      <c r="D118" s="198">
        <f>'Приложение 5'!F312+'Приложение 5'!F334</f>
        <v>36500000</v>
      </c>
      <c r="E118" s="198">
        <f>'Приложение 5'!G312+'Приложение 5'!G334</f>
        <v>42000000</v>
      </c>
      <c r="F118" s="198">
        <f>'Приложение 5'!H312+'Приложение 5'!H334</f>
        <v>43000000</v>
      </c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2"/>
      <c r="AO118" s="32"/>
      <c r="AP118" s="32"/>
      <c r="AQ118" s="32"/>
      <c r="AR118" s="32"/>
      <c r="AS118" s="32"/>
      <c r="AT118" s="32"/>
    </row>
    <row r="119" spans="1:984 1235:2008 2259:3032 3283:4056 4307:5080 5331:6104 6355:7128 7379:8152 8403:9176 9427:10200 10451:11224 11475:12248 12499:13272 13523:14296 14547:15320 15571:16088" ht="15.75" x14ac:dyDescent="0.25">
      <c r="A119" s="60" t="s">
        <v>197</v>
      </c>
      <c r="B119" s="196" t="s">
        <v>270</v>
      </c>
      <c r="C119" s="138"/>
      <c r="D119" s="205">
        <f>D120</f>
        <v>1400000</v>
      </c>
      <c r="E119" s="205">
        <f>E120</f>
        <v>3000000</v>
      </c>
      <c r="F119" s="205">
        <f>F120</f>
        <v>3000000</v>
      </c>
    </row>
    <row r="120" spans="1:984 1235:2008 2259:3032 3283:4056 4307:5080 5331:6104 6355:7128 7379:8152 8403:9176 9427:10200 10451:11224 11475:12248 12499:13272 13523:14296 14547:15320 15571:16088" ht="15.75" x14ac:dyDescent="0.25">
      <c r="A120" s="47" t="s">
        <v>94</v>
      </c>
      <c r="B120" s="125" t="s">
        <v>270</v>
      </c>
      <c r="C120" s="137">
        <v>300</v>
      </c>
      <c r="D120" s="198">
        <f>'Приложение 5'!F314</f>
        <v>1400000</v>
      </c>
      <c r="E120" s="198">
        <f>'Приложение 5'!G314</f>
        <v>3000000</v>
      </c>
      <c r="F120" s="198">
        <f>'Приложение 5'!H314</f>
        <v>3000000</v>
      </c>
    </row>
    <row r="121" spans="1:984 1235:2008 2259:3032 3283:4056 4307:5080 5331:6104 6355:7128 7379:8152 8403:9176 9427:10200 10451:11224 11475:12248 12499:13272 13523:14296 14547:15320 15571:16088" s="103" customFormat="1" ht="31.5" x14ac:dyDescent="0.25">
      <c r="A121" s="208" t="s">
        <v>189</v>
      </c>
      <c r="B121" s="193" t="s">
        <v>186</v>
      </c>
      <c r="C121" s="194"/>
      <c r="D121" s="195">
        <f>D122+D125</f>
        <v>185795877.34999999</v>
      </c>
      <c r="E121" s="195">
        <f t="shared" ref="E121:F121" si="13">E122+E125</f>
        <v>32200000</v>
      </c>
      <c r="F121" s="195">
        <f t="shared" si="13"/>
        <v>32200000</v>
      </c>
      <c r="G121" s="41"/>
      <c r="H121" s="40"/>
      <c r="I121" s="40"/>
      <c r="J121" s="40"/>
      <c r="K121" s="40"/>
      <c r="L121" s="151"/>
      <c r="M121" s="151"/>
      <c r="N121" s="151"/>
      <c r="O121" s="151"/>
      <c r="P121" s="151"/>
      <c r="Q121" s="151"/>
      <c r="R121" s="151"/>
      <c r="S121" s="151"/>
      <c r="T121" s="151"/>
      <c r="U121" s="151"/>
      <c r="V121" s="151"/>
      <c r="W121" s="151"/>
      <c r="X121" s="151"/>
      <c r="Y121" s="151"/>
      <c r="Z121" s="151"/>
      <c r="AA121" s="151"/>
      <c r="AB121" s="151"/>
      <c r="AC121" s="151"/>
      <c r="AD121" s="151"/>
      <c r="AE121" s="151"/>
      <c r="AF121" s="151"/>
      <c r="AG121" s="151"/>
      <c r="AH121" s="151"/>
      <c r="AI121" s="151"/>
      <c r="AJ121" s="151"/>
      <c r="AK121" s="151"/>
      <c r="AL121" s="151"/>
      <c r="AM121" s="151"/>
      <c r="HC121" s="191"/>
      <c r="HD121" s="191"/>
      <c r="HE121" s="191"/>
      <c r="HF121" s="191"/>
      <c r="HG121" s="191"/>
      <c r="HH121" s="191"/>
      <c r="QY121" s="191"/>
      <c r="QZ121" s="191"/>
      <c r="RA121" s="191"/>
      <c r="RB121" s="191"/>
      <c r="RC121" s="191"/>
      <c r="RD121" s="191"/>
      <c r="AAU121" s="191"/>
      <c r="AAV121" s="191"/>
      <c r="AAW121" s="191"/>
      <c r="AAX121" s="191"/>
      <c r="AAY121" s="191"/>
      <c r="AAZ121" s="191"/>
      <c r="AKQ121" s="191"/>
      <c r="AKR121" s="191"/>
      <c r="AKS121" s="191"/>
      <c r="AKT121" s="191"/>
      <c r="AKU121" s="191"/>
      <c r="AKV121" s="191"/>
      <c r="AUM121" s="191"/>
      <c r="AUN121" s="191"/>
      <c r="AUO121" s="191"/>
      <c r="AUP121" s="191"/>
      <c r="AUQ121" s="191"/>
      <c r="AUR121" s="191"/>
      <c r="BEI121" s="191"/>
      <c r="BEJ121" s="191"/>
      <c r="BEK121" s="191"/>
      <c r="BEL121" s="191"/>
      <c r="BEM121" s="191"/>
      <c r="BEN121" s="191"/>
      <c r="BOE121" s="191"/>
      <c r="BOF121" s="191"/>
      <c r="BOG121" s="191"/>
      <c r="BOH121" s="191"/>
      <c r="BOI121" s="191"/>
      <c r="BOJ121" s="191"/>
      <c r="BYA121" s="191"/>
      <c r="BYB121" s="191"/>
      <c r="BYC121" s="191"/>
      <c r="BYD121" s="191"/>
      <c r="BYE121" s="191"/>
      <c r="BYF121" s="191"/>
      <c r="CHW121" s="191"/>
      <c r="CHX121" s="191"/>
      <c r="CHY121" s="191"/>
      <c r="CHZ121" s="191"/>
      <c r="CIA121" s="191"/>
      <c r="CIB121" s="191"/>
      <c r="CRS121" s="191"/>
      <c r="CRT121" s="191"/>
      <c r="CRU121" s="191"/>
      <c r="CRV121" s="191"/>
      <c r="CRW121" s="191"/>
      <c r="CRX121" s="191"/>
      <c r="DBO121" s="191"/>
      <c r="DBP121" s="191"/>
      <c r="DBQ121" s="191"/>
      <c r="DBR121" s="191"/>
      <c r="DBS121" s="191"/>
      <c r="DBT121" s="191"/>
      <c r="DLK121" s="191"/>
      <c r="DLL121" s="191"/>
      <c r="DLM121" s="191"/>
      <c r="DLN121" s="191"/>
      <c r="DLO121" s="191"/>
      <c r="DLP121" s="191"/>
      <c r="DVG121" s="191"/>
      <c r="DVH121" s="191"/>
      <c r="DVI121" s="191"/>
      <c r="DVJ121" s="191"/>
      <c r="DVK121" s="191"/>
      <c r="DVL121" s="191"/>
      <c r="EFC121" s="191"/>
      <c r="EFD121" s="191"/>
      <c r="EFE121" s="191"/>
      <c r="EFF121" s="191"/>
      <c r="EFG121" s="191"/>
      <c r="EFH121" s="191"/>
      <c r="EOY121" s="191"/>
      <c r="EOZ121" s="191"/>
      <c r="EPA121" s="191"/>
      <c r="EPB121" s="191"/>
      <c r="EPC121" s="191"/>
      <c r="EPD121" s="191"/>
      <c r="EYU121" s="191"/>
      <c r="EYV121" s="191"/>
      <c r="EYW121" s="191"/>
      <c r="EYX121" s="191"/>
      <c r="EYY121" s="191"/>
      <c r="EYZ121" s="191"/>
      <c r="FIQ121" s="191"/>
      <c r="FIR121" s="191"/>
      <c r="FIS121" s="191"/>
      <c r="FIT121" s="191"/>
      <c r="FIU121" s="191"/>
      <c r="FIV121" s="191"/>
      <c r="FSM121" s="191"/>
      <c r="FSN121" s="191"/>
      <c r="FSO121" s="191"/>
      <c r="FSP121" s="191"/>
      <c r="FSQ121" s="191"/>
      <c r="FSR121" s="191"/>
      <c r="GCI121" s="191"/>
      <c r="GCJ121" s="191"/>
      <c r="GCK121" s="191"/>
      <c r="GCL121" s="191"/>
      <c r="GCM121" s="191"/>
      <c r="GCN121" s="191"/>
      <c r="GME121" s="191"/>
      <c r="GMF121" s="191"/>
      <c r="GMG121" s="191"/>
      <c r="GMH121" s="191"/>
      <c r="GMI121" s="191"/>
      <c r="GMJ121" s="191"/>
      <c r="GWA121" s="191"/>
      <c r="GWB121" s="191"/>
      <c r="GWC121" s="191"/>
      <c r="GWD121" s="191"/>
      <c r="GWE121" s="191"/>
      <c r="GWF121" s="191"/>
      <c r="HFW121" s="191"/>
      <c r="HFX121" s="191"/>
      <c r="HFY121" s="191"/>
      <c r="HFZ121" s="191"/>
      <c r="HGA121" s="191"/>
      <c r="HGB121" s="191"/>
      <c r="HPS121" s="191"/>
      <c r="HPT121" s="191"/>
      <c r="HPU121" s="191"/>
      <c r="HPV121" s="191"/>
      <c r="HPW121" s="191"/>
      <c r="HPX121" s="191"/>
      <c r="HZO121" s="191"/>
      <c r="HZP121" s="191"/>
      <c r="HZQ121" s="191"/>
      <c r="HZR121" s="191"/>
      <c r="HZS121" s="191"/>
      <c r="HZT121" s="191"/>
      <c r="IJK121" s="191"/>
      <c r="IJL121" s="191"/>
      <c r="IJM121" s="191"/>
      <c r="IJN121" s="191"/>
      <c r="IJO121" s="191"/>
      <c r="IJP121" s="191"/>
      <c r="ITG121" s="191"/>
      <c r="ITH121" s="191"/>
      <c r="ITI121" s="191"/>
      <c r="ITJ121" s="191"/>
      <c r="ITK121" s="191"/>
      <c r="ITL121" s="191"/>
      <c r="JDC121" s="191"/>
      <c r="JDD121" s="191"/>
      <c r="JDE121" s="191"/>
      <c r="JDF121" s="191"/>
      <c r="JDG121" s="191"/>
      <c r="JDH121" s="191"/>
      <c r="JMY121" s="191"/>
      <c r="JMZ121" s="191"/>
      <c r="JNA121" s="191"/>
      <c r="JNB121" s="191"/>
      <c r="JNC121" s="191"/>
      <c r="JND121" s="191"/>
      <c r="JWU121" s="191"/>
      <c r="JWV121" s="191"/>
      <c r="JWW121" s="191"/>
      <c r="JWX121" s="191"/>
      <c r="JWY121" s="191"/>
      <c r="JWZ121" s="191"/>
      <c r="KGQ121" s="191"/>
      <c r="KGR121" s="191"/>
      <c r="KGS121" s="191"/>
      <c r="KGT121" s="191"/>
      <c r="KGU121" s="191"/>
      <c r="KGV121" s="191"/>
      <c r="KQM121" s="191"/>
      <c r="KQN121" s="191"/>
      <c r="KQO121" s="191"/>
      <c r="KQP121" s="191"/>
      <c r="KQQ121" s="191"/>
      <c r="KQR121" s="191"/>
      <c r="LAI121" s="191"/>
      <c r="LAJ121" s="191"/>
      <c r="LAK121" s="191"/>
      <c r="LAL121" s="191"/>
      <c r="LAM121" s="191"/>
      <c r="LAN121" s="191"/>
      <c r="LKE121" s="191"/>
      <c r="LKF121" s="191"/>
      <c r="LKG121" s="191"/>
      <c r="LKH121" s="191"/>
      <c r="LKI121" s="191"/>
      <c r="LKJ121" s="191"/>
      <c r="LUA121" s="191"/>
      <c r="LUB121" s="191"/>
      <c r="LUC121" s="191"/>
      <c r="LUD121" s="191"/>
      <c r="LUE121" s="191"/>
      <c r="LUF121" s="191"/>
      <c r="MDW121" s="191"/>
      <c r="MDX121" s="191"/>
      <c r="MDY121" s="191"/>
      <c r="MDZ121" s="191"/>
      <c r="MEA121" s="191"/>
      <c r="MEB121" s="191"/>
      <c r="MNS121" s="191"/>
      <c r="MNT121" s="191"/>
      <c r="MNU121" s="191"/>
      <c r="MNV121" s="191"/>
      <c r="MNW121" s="191"/>
      <c r="MNX121" s="191"/>
      <c r="MXO121" s="191"/>
      <c r="MXP121" s="191"/>
      <c r="MXQ121" s="191"/>
      <c r="MXR121" s="191"/>
      <c r="MXS121" s="191"/>
      <c r="MXT121" s="191"/>
      <c r="NHK121" s="191"/>
      <c r="NHL121" s="191"/>
      <c r="NHM121" s="191"/>
      <c r="NHN121" s="191"/>
      <c r="NHO121" s="191"/>
      <c r="NHP121" s="191"/>
      <c r="NRG121" s="191"/>
      <c r="NRH121" s="191"/>
      <c r="NRI121" s="191"/>
      <c r="NRJ121" s="191"/>
      <c r="NRK121" s="191"/>
      <c r="NRL121" s="191"/>
      <c r="OBC121" s="191"/>
      <c r="OBD121" s="191"/>
      <c r="OBE121" s="191"/>
      <c r="OBF121" s="191"/>
      <c r="OBG121" s="191"/>
      <c r="OBH121" s="191"/>
      <c r="OKY121" s="191"/>
      <c r="OKZ121" s="191"/>
      <c r="OLA121" s="191"/>
      <c r="OLB121" s="191"/>
      <c r="OLC121" s="191"/>
      <c r="OLD121" s="191"/>
      <c r="OUU121" s="191"/>
      <c r="OUV121" s="191"/>
      <c r="OUW121" s="191"/>
      <c r="OUX121" s="191"/>
      <c r="OUY121" s="191"/>
      <c r="OUZ121" s="191"/>
      <c r="PEQ121" s="191"/>
      <c r="PER121" s="191"/>
      <c r="PES121" s="191"/>
      <c r="PET121" s="191"/>
      <c r="PEU121" s="191"/>
      <c r="PEV121" s="191"/>
      <c r="POM121" s="191"/>
      <c r="PON121" s="191"/>
      <c r="POO121" s="191"/>
      <c r="POP121" s="191"/>
      <c r="POQ121" s="191"/>
      <c r="POR121" s="191"/>
      <c r="PYI121" s="191"/>
      <c r="PYJ121" s="191"/>
      <c r="PYK121" s="191"/>
      <c r="PYL121" s="191"/>
      <c r="PYM121" s="191"/>
      <c r="PYN121" s="191"/>
      <c r="QIE121" s="191"/>
      <c r="QIF121" s="191"/>
      <c r="QIG121" s="191"/>
      <c r="QIH121" s="191"/>
      <c r="QII121" s="191"/>
      <c r="QIJ121" s="191"/>
      <c r="QSA121" s="191"/>
      <c r="QSB121" s="191"/>
      <c r="QSC121" s="191"/>
      <c r="QSD121" s="191"/>
      <c r="QSE121" s="191"/>
      <c r="QSF121" s="191"/>
      <c r="RBW121" s="191"/>
      <c r="RBX121" s="191"/>
      <c r="RBY121" s="191"/>
      <c r="RBZ121" s="191"/>
      <c r="RCA121" s="191"/>
      <c r="RCB121" s="191"/>
      <c r="RLS121" s="191"/>
      <c r="RLT121" s="191"/>
      <c r="RLU121" s="191"/>
      <c r="RLV121" s="191"/>
      <c r="RLW121" s="191"/>
      <c r="RLX121" s="191"/>
      <c r="RVO121" s="191"/>
      <c r="RVP121" s="191"/>
      <c r="RVQ121" s="191"/>
      <c r="RVR121" s="191"/>
      <c r="RVS121" s="191"/>
      <c r="RVT121" s="191"/>
      <c r="SFK121" s="191"/>
      <c r="SFL121" s="191"/>
      <c r="SFM121" s="191"/>
      <c r="SFN121" s="191"/>
      <c r="SFO121" s="191"/>
      <c r="SFP121" s="191"/>
      <c r="SPG121" s="191"/>
      <c r="SPH121" s="191"/>
      <c r="SPI121" s="191"/>
      <c r="SPJ121" s="191"/>
      <c r="SPK121" s="191"/>
      <c r="SPL121" s="191"/>
      <c r="SZC121" s="191"/>
      <c r="SZD121" s="191"/>
      <c r="SZE121" s="191"/>
      <c r="SZF121" s="191"/>
      <c r="SZG121" s="191"/>
      <c r="SZH121" s="191"/>
      <c r="TIY121" s="191"/>
      <c r="TIZ121" s="191"/>
      <c r="TJA121" s="191"/>
      <c r="TJB121" s="191"/>
      <c r="TJC121" s="191"/>
      <c r="TJD121" s="191"/>
      <c r="TSU121" s="191"/>
      <c r="TSV121" s="191"/>
      <c r="TSW121" s="191"/>
      <c r="TSX121" s="191"/>
      <c r="TSY121" s="191"/>
      <c r="TSZ121" s="191"/>
      <c r="UCQ121" s="191"/>
      <c r="UCR121" s="191"/>
      <c r="UCS121" s="191"/>
      <c r="UCT121" s="191"/>
      <c r="UCU121" s="191"/>
      <c r="UCV121" s="191"/>
      <c r="UMM121" s="191"/>
      <c r="UMN121" s="191"/>
      <c r="UMO121" s="191"/>
      <c r="UMP121" s="191"/>
      <c r="UMQ121" s="191"/>
      <c r="UMR121" s="191"/>
      <c r="UWI121" s="191"/>
      <c r="UWJ121" s="191"/>
      <c r="UWK121" s="191"/>
      <c r="UWL121" s="191"/>
      <c r="UWM121" s="191"/>
      <c r="UWN121" s="191"/>
      <c r="VGE121" s="191"/>
      <c r="VGF121" s="191"/>
      <c r="VGG121" s="191"/>
      <c r="VGH121" s="191"/>
      <c r="VGI121" s="191"/>
      <c r="VGJ121" s="191"/>
      <c r="VQA121" s="191"/>
      <c r="VQB121" s="191"/>
      <c r="VQC121" s="191"/>
      <c r="VQD121" s="191"/>
      <c r="VQE121" s="191"/>
      <c r="VQF121" s="191"/>
      <c r="VZW121" s="191"/>
      <c r="VZX121" s="191"/>
      <c r="VZY121" s="191"/>
      <c r="VZZ121" s="191"/>
      <c r="WAA121" s="191"/>
      <c r="WAB121" s="191"/>
      <c r="WJS121" s="191"/>
      <c r="WJT121" s="191"/>
      <c r="WJU121" s="191"/>
      <c r="WJV121" s="191"/>
      <c r="WJW121" s="191"/>
      <c r="WJX121" s="191"/>
      <c r="WTO121" s="191"/>
      <c r="WTP121" s="191"/>
      <c r="WTQ121" s="191"/>
      <c r="WTR121" s="191"/>
      <c r="WTS121" s="191"/>
      <c r="WTT121" s="191"/>
    </row>
    <row r="122" spans="1:984 1235:2008 2259:3032 3283:4056 4307:5080 5331:6104 6355:7128 7379:8152 8403:9176 9427:10200 10451:11224 11475:12248 12499:13272 13523:14296 14547:15320 15571:16088" s="103" customFormat="1" ht="15.75" x14ac:dyDescent="0.25">
      <c r="A122" s="44" t="s">
        <v>193</v>
      </c>
      <c r="B122" s="196" t="s">
        <v>188</v>
      </c>
      <c r="C122" s="138"/>
      <c r="D122" s="205">
        <f>D123</f>
        <v>184595877.34999999</v>
      </c>
      <c r="E122" s="205">
        <f t="shared" ref="E122:F123" si="14">E123</f>
        <v>31000000</v>
      </c>
      <c r="F122" s="205">
        <f t="shared" si="14"/>
        <v>31000000</v>
      </c>
      <c r="G122" s="41"/>
      <c r="H122" s="40"/>
      <c r="I122" s="40"/>
      <c r="J122" s="40"/>
      <c r="K122" s="40"/>
      <c r="L122" s="151"/>
      <c r="M122" s="151"/>
      <c r="N122" s="151"/>
      <c r="O122" s="151"/>
      <c r="P122" s="151"/>
      <c r="Q122" s="151"/>
      <c r="R122" s="151"/>
      <c r="S122" s="151"/>
      <c r="T122" s="151"/>
      <c r="U122" s="151"/>
      <c r="V122" s="151"/>
      <c r="W122" s="151"/>
      <c r="X122" s="151"/>
      <c r="Y122" s="151"/>
      <c r="Z122" s="151"/>
      <c r="AA122" s="151"/>
      <c r="AB122" s="151"/>
      <c r="AC122" s="151"/>
      <c r="AD122" s="151"/>
      <c r="AE122" s="151"/>
      <c r="AF122" s="151"/>
      <c r="AG122" s="151"/>
      <c r="AH122" s="151"/>
      <c r="AI122" s="151"/>
      <c r="AJ122" s="151"/>
      <c r="AK122" s="151"/>
      <c r="AL122" s="151"/>
      <c r="AM122" s="151"/>
      <c r="HC122" s="191"/>
      <c r="HD122" s="191"/>
      <c r="HE122" s="191"/>
      <c r="HF122" s="191"/>
      <c r="HG122" s="191"/>
      <c r="HH122" s="191"/>
      <c r="QY122" s="191"/>
      <c r="QZ122" s="191"/>
      <c r="RA122" s="191"/>
      <c r="RB122" s="191"/>
      <c r="RC122" s="191"/>
      <c r="RD122" s="191"/>
      <c r="AAU122" s="191"/>
      <c r="AAV122" s="191"/>
      <c r="AAW122" s="191"/>
      <c r="AAX122" s="191"/>
      <c r="AAY122" s="191"/>
      <c r="AAZ122" s="191"/>
      <c r="AKQ122" s="191"/>
      <c r="AKR122" s="191"/>
      <c r="AKS122" s="191"/>
      <c r="AKT122" s="191"/>
      <c r="AKU122" s="191"/>
      <c r="AKV122" s="191"/>
      <c r="AUM122" s="191"/>
      <c r="AUN122" s="191"/>
      <c r="AUO122" s="191"/>
      <c r="AUP122" s="191"/>
      <c r="AUQ122" s="191"/>
      <c r="AUR122" s="191"/>
      <c r="BEI122" s="191"/>
      <c r="BEJ122" s="191"/>
      <c r="BEK122" s="191"/>
      <c r="BEL122" s="191"/>
      <c r="BEM122" s="191"/>
      <c r="BEN122" s="191"/>
      <c r="BOE122" s="191"/>
      <c r="BOF122" s="191"/>
      <c r="BOG122" s="191"/>
      <c r="BOH122" s="191"/>
      <c r="BOI122" s="191"/>
      <c r="BOJ122" s="191"/>
      <c r="BYA122" s="191"/>
      <c r="BYB122" s="191"/>
      <c r="BYC122" s="191"/>
      <c r="BYD122" s="191"/>
      <c r="BYE122" s="191"/>
      <c r="BYF122" s="191"/>
      <c r="CHW122" s="191"/>
      <c r="CHX122" s="191"/>
      <c r="CHY122" s="191"/>
      <c r="CHZ122" s="191"/>
      <c r="CIA122" s="191"/>
      <c r="CIB122" s="191"/>
      <c r="CRS122" s="191"/>
      <c r="CRT122" s="191"/>
      <c r="CRU122" s="191"/>
      <c r="CRV122" s="191"/>
      <c r="CRW122" s="191"/>
      <c r="CRX122" s="191"/>
      <c r="DBO122" s="191"/>
      <c r="DBP122" s="191"/>
      <c r="DBQ122" s="191"/>
      <c r="DBR122" s="191"/>
      <c r="DBS122" s="191"/>
      <c r="DBT122" s="191"/>
      <c r="DLK122" s="191"/>
      <c r="DLL122" s="191"/>
      <c r="DLM122" s="191"/>
      <c r="DLN122" s="191"/>
      <c r="DLO122" s="191"/>
      <c r="DLP122" s="191"/>
      <c r="DVG122" s="191"/>
      <c r="DVH122" s="191"/>
      <c r="DVI122" s="191"/>
      <c r="DVJ122" s="191"/>
      <c r="DVK122" s="191"/>
      <c r="DVL122" s="191"/>
      <c r="EFC122" s="191"/>
      <c r="EFD122" s="191"/>
      <c r="EFE122" s="191"/>
      <c r="EFF122" s="191"/>
      <c r="EFG122" s="191"/>
      <c r="EFH122" s="191"/>
      <c r="EOY122" s="191"/>
      <c r="EOZ122" s="191"/>
      <c r="EPA122" s="191"/>
      <c r="EPB122" s="191"/>
      <c r="EPC122" s="191"/>
      <c r="EPD122" s="191"/>
      <c r="EYU122" s="191"/>
      <c r="EYV122" s="191"/>
      <c r="EYW122" s="191"/>
      <c r="EYX122" s="191"/>
      <c r="EYY122" s="191"/>
      <c r="EYZ122" s="191"/>
      <c r="FIQ122" s="191"/>
      <c r="FIR122" s="191"/>
      <c r="FIS122" s="191"/>
      <c r="FIT122" s="191"/>
      <c r="FIU122" s="191"/>
      <c r="FIV122" s="191"/>
      <c r="FSM122" s="191"/>
      <c r="FSN122" s="191"/>
      <c r="FSO122" s="191"/>
      <c r="FSP122" s="191"/>
      <c r="FSQ122" s="191"/>
      <c r="FSR122" s="191"/>
      <c r="GCI122" s="191"/>
      <c r="GCJ122" s="191"/>
      <c r="GCK122" s="191"/>
      <c r="GCL122" s="191"/>
      <c r="GCM122" s="191"/>
      <c r="GCN122" s="191"/>
      <c r="GME122" s="191"/>
      <c r="GMF122" s="191"/>
      <c r="GMG122" s="191"/>
      <c r="GMH122" s="191"/>
      <c r="GMI122" s="191"/>
      <c r="GMJ122" s="191"/>
      <c r="GWA122" s="191"/>
      <c r="GWB122" s="191"/>
      <c r="GWC122" s="191"/>
      <c r="GWD122" s="191"/>
      <c r="GWE122" s="191"/>
      <c r="GWF122" s="191"/>
      <c r="HFW122" s="191"/>
      <c r="HFX122" s="191"/>
      <c r="HFY122" s="191"/>
      <c r="HFZ122" s="191"/>
      <c r="HGA122" s="191"/>
      <c r="HGB122" s="191"/>
      <c r="HPS122" s="191"/>
      <c r="HPT122" s="191"/>
      <c r="HPU122" s="191"/>
      <c r="HPV122" s="191"/>
      <c r="HPW122" s="191"/>
      <c r="HPX122" s="191"/>
      <c r="HZO122" s="191"/>
      <c r="HZP122" s="191"/>
      <c r="HZQ122" s="191"/>
      <c r="HZR122" s="191"/>
      <c r="HZS122" s="191"/>
      <c r="HZT122" s="191"/>
      <c r="IJK122" s="191"/>
      <c r="IJL122" s="191"/>
      <c r="IJM122" s="191"/>
      <c r="IJN122" s="191"/>
      <c r="IJO122" s="191"/>
      <c r="IJP122" s="191"/>
      <c r="ITG122" s="191"/>
      <c r="ITH122" s="191"/>
      <c r="ITI122" s="191"/>
      <c r="ITJ122" s="191"/>
      <c r="ITK122" s="191"/>
      <c r="ITL122" s="191"/>
      <c r="JDC122" s="191"/>
      <c r="JDD122" s="191"/>
      <c r="JDE122" s="191"/>
      <c r="JDF122" s="191"/>
      <c r="JDG122" s="191"/>
      <c r="JDH122" s="191"/>
      <c r="JMY122" s="191"/>
      <c r="JMZ122" s="191"/>
      <c r="JNA122" s="191"/>
      <c r="JNB122" s="191"/>
      <c r="JNC122" s="191"/>
      <c r="JND122" s="191"/>
      <c r="JWU122" s="191"/>
      <c r="JWV122" s="191"/>
      <c r="JWW122" s="191"/>
      <c r="JWX122" s="191"/>
      <c r="JWY122" s="191"/>
      <c r="JWZ122" s="191"/>
      <c r="KGQ122" s="191"/>
      <c r="KGR122" s="191"/>
      <c r="KGS122" s="191"/>
      <c r="KGT122" s="191"/>
      <c r="KGU122" s="191"/>
      <c r="KGV122" s="191"/>
      <c r="KQM122" s="191"/>
      <c r="KQN122" s="191"/>
      <c r="KQO122" s="191"/>
      <c r="KQP122" s="191"/>
      <c r="KQQ122" s="191"/>
      <c r="KQR122" s="191"/>
      <c r="LAI122" s="191"/>
      <c r="LAJ122" s="191"/>
      <c r="LAK122" s="191"/>
      <c r="LAL122" s="191"/>
      <c r="LAM122" s="191"/>
      <c r="LAN122" s="191"/>
      <c r="LKE122" s="191"/>
      <c r="LKF122" s="191"/>
      <c r="LKG122" s="191"/>
      <c r="LKH122" s="191"/>
      <c r="LKI122" s="191"/>
      <c r="LKJ122" s="191"/>
      <c r="LUA122" s="191"/>
      <c r="LUB122" s="191"/>
      <c r="LUC122" s="191"/>
      <c r="LUD122" s="191"/>
      <c r="LUE122" s="191"/>
      <c r="LUF122" s="191"/>
      <c r="MDW122" s="191"/>
      <c r="MDX122" s="191"/>
      <c r="MDY122" s="191"/>
      <c r="MDZ122" s="191"/>
      <c r="MEA122" s="191"/>
      <c r="MEB122" s="191"/>
      <c r="MNS122" s="191"/>
      <c r="MNT122" s="191"/>
      <c r="MNU122" s="191"/>
      <c r="MNV122" s="191"/>
      <c r="MNW122" s="191"/>
      <c r="MNX122" s="191"/>
      <c r="MXO122" s="191"/>
      <c r="MXP122" s="191"/>
      <c r="MXQ122" s="191"/>
      <c r="MXR122" s="191"/>
      <c r="MXS122" s="191"/>
      <c r="MXT122" s="191"/>
      <c r="NHK122" s="191"/>
      <c r="NHL122" s="191"/>
      <c r="NHM122" s="191"/>
      <c r="NHN122" s="191"/>
      <c r="NHO122" s="191"/>
      <c r="NHP122" s="191"/>
      <c r="NRG122" s="191"/>
      <c r="NRH122" s="191"/>
      <c r="NRI122" s="191"/>
      <c r="NRJ122" s="191"/>
      <c r="NRK122" s="191"/>
      <c r="NRL122" s="191"/>
      <c r="OBC122" s="191"/>
      <c r="OBD122" s="191"/>
      <c r="OBE122" s="191"/>
      <c r="OBF122" s="191"/>
      <c r="OBG122" s="191"/>
      <c r="OBH122" s="191"/>
      <c r="OKY122" s="191"/>
      <c r="OKZ122" s="191"/>
      <c r="OLA122" s="191"/>
      <c r="OLB122" s="191"/>
      <c r="OLC122" s="191"/>
      <c r="OLD122" s="191"/>
      <c r="OUU122" s="191"/>
      <c r="OUV122" s="191"/>
      <c r="OUW122" s="191"/>
      <c r="OUX122" s="191"/>
      <c r="OUY122" s="191"/>
      <c r="OUZ122" s="191"/>
      <c r="PEQ122" s="191"/>
      <c r="PER122" s="191"/>
      <c r="PES122" s="191"/>
      <c r="PET122" s="191"/>
      <c r="PEU122" s="191"/>
      <c r="PEV122" s="191"/>
      <c r="POM122" s="191"/>
      <c r="PON122" s="191"/>
      <c r="POO122" s="191"/>
      <c r="POP122" s="191"/>
      <c r="POQ122" s="191"/>
      <c r="POR122" s="191"/>
      <c r="PYI122" s="191"/>
      <c r="PYJ122" s="191"/>
      <c r="PYK122" s="191"/>
      <c r="PYL122" s="191"/>
      <c r="PYM122" s="191"/>
      <c r="PYN122" s="191"/>
      <c r="QIE122" s="191"/>
      <c r="QIF122" s="191"/>
      <c r="QIG122" s="191"/>
      <c r="QIH122" s="191"/>
      <c r="QII122" s="191"/>
      <c r="QIJ122" s="191"/>
      <c r="QSA122" s="191"/>
      <c r="QSB122" s="191"/>
      <c r="QSC122" s="191"/>
      <c r="QSD122" s="191"/>
      <c r="QSE122" s="191"/>
      <c r="QSF122" s="191"/>
      <c r="RBW122" s="191"/>
      <c r="RBX122" s="191"/>
      <c r="RBY122" s="191"/>
      <c r="RBZ122" s="191"/>
      <c r="RCA122" s="191"/>
      <c r="RCB122" s="191"/>
      <c r="RLS122" s="191"/>
      <c r="RLT122" s="191"/>
      <c r="RLU122" s="191"/>
      <c r="RLV122" s="191"/>
      <c r="RLW122" s="191"/>
      <c r="RLX122" s="191"/>
      <c r="RVO122" s="191"/>
      <c r="RVP122" s="191"/>
      <c r="RVQ122" s="191"/>
      <c r="RVR122" s="191"/>
      <c r="RVS122" s="191"/>
      <c r="RVT122" s="191"/>
      <c r="SFK122" s="191"/>
      <c r="SFL122" s="191"/>
      <c r="SFM122" s="191"/>
      <c r="SFN122" s="191"/>
      <c r="SFO122" s="191"/>
      <c r="SFP122" s="191"/>
      <c r="SPG122" s="191"/>
      <c r="SPH122" s="191"/>
      <c r="SPI122" s="191"/>
      <c r="SPJ122" s="191"/>
      <c r="SPK122" s="191"/>
      <c r="SPL122" s="191"/>
      <c r="SZC122" s="191"/>
      <c r="SZD122" s="191"/>
      <c r="SZE122" s="191"/>
      <c r="SZF122" s="191"/>
      <c r="SZG122" s="191"/>
      <c r="SZH122" s="191"/>
      <c r="TIY122" s="191"/>
      <c r="TIZ122" s="191"/>
      <c r="TJA122" s="191"/>
      <c r="TJB122" s="191"/>
      <c r="TJC122" s="191"/>
      <c r="TJD122" s="191"/>
      <c r="TSU122" s="191"/>
      <c r="TSV122" s="191"/>
      <c r="TSW122" s="191"/>
      <c r="TSX122" s="191"/>
      <c r="TSY122" s="191"/>
      <c r="TSZ122" s="191"/>
      <c r="UCQ122" s="191"/>
      <c r="UCR122" s="191"/>
      <c r="UCS122" s="191"/>
      <c r="UCT122" s="191"/>
      <c r="UCU122" s="191"/>
      <c r="UCV122" s="191"/>
      <c r="UMM122" s="191"/>
      <c r="UMN122" s="191"/>
      <c r="UMO122" s="191"/>
      <c r="UMP122" s="191"/>
      <c r="UMQ122" s="191"/>
      <c r="UMR122" s="191"/>
      <c r="UWI122" s="191"/>
      <c r="UWJ122" s="191"/>
      <c r="UWK122" s="191"/>
      <c r="UWL122" s="191"/>
      <c r="UWM122" s="191"/>
      <c r="UWN122" s="191"/>
      <c r="VGE122" s="191"/>
      <c r="VGF122" s="191"/>
      <c r="VGG122" s="191"/>
      <c r="VGH122" s="191"/>
      <c r="VGI122" s="191"/>
      <c r="VGJ122" s="191"/>
      <c r="VQA122" s="191"/>
      <c r="VQB122" s="191"/>
      <c r="VQC122" s="191"/>
      <c r="VQD122" s="191"/>
      <c r="VQE122" s="191"/>
      <c r="VQF122" s="191"/>
      <c r="VZW122" s="191"/>
      <c r="VZX122" s="191"/>
      <c r="VZY122" s="191"/>
      <c r="VZZ122" s="191"/>
      <c r="WAA122" s="191"/>
      <c r="WAB122" s="191"/>
      <c r="WJS122" s="191"/>
      <c r="WJT122" s="191"/>
      <c r="WJU122" s="191"/>
      <c r="WJV122" s="191"/>
      <c r="WJW122" s="191"/>
      <c r="WJX122" s="191"/>
      <c r="WTO122" s="191"/>
      <c r="WTP122" s="191"/>
      <c r="WTQ122" s="191"/>
      <c r="WTR122" s="191"/>
      <c r="WTS122" s="191"/>
      <c r="WTT122" s="191"/>
    </row>
    <row r="123" spans="1:984 1235:2008 2259:3032 3283:4056 4307:5080 5331:6104 6355:7128 7379:8152 8403:9176 9427:10200 10451:11224 11475:12248 12499:13272 13523:14296 14547:15320 15571:16088" ht="30.75" x14ac:dyDescent="0.25">
      <c r="A123" s="47" t="s">
        <v>190</v>
      </c>
      <c r="B123" s="125" t="s">
        <v>188</v>
      </c>
      <c r="C123" s="137"/>
      <c r="D123" s="198">
        <f>D124</f>
        <v>184595877.34999999</v>
      </c>
      <c r="E123" s="198">
        <f t="shared" si="14"/>
        <v>31000000</v>
      </c>
      <c r="F123" s="198">
        <f t="shared" si="14"/>
        <v>31000000</v>
      </c>
    </row>
    <row r="124" spans="1:984 1235:2008 2259:3032 3283:4056 4307:5080 5331:6104 6355:7128 7379:8152 8403:9176 9427:10200 10451:11224 11475:12248 12499:13272 13523:14296 14547:15320 15571:16088" ht="30.75" x14ac:dyDescent="0.25">
      <c r="A124" s="47" t="s">
        <v>157</v>
      </c>
      <c r="B124" s="125" t="s">
        <v>188</v>
      </c>
      <c r="C124" s="137">
        <v>400</v>
      </c>
      <c r="D124" s="198">
        <f>'Приложение 5'!F48+'Приложение 5'!F317</f>
        <v>184595877.34999999</v>
      </c>
      <c r="E124" s="198">
        <f>'Приложение 5'!G48+'Приложение 5'!G317</f>
        <v>31000000</v>
      </c>
      <c r="F124" s="198">
        <f>'Приложение 5'!H48+'Приложение 5'!H317</f>
        <v>31000000</v>
      </c>
    </row>
    <row r="125" spans="1:984 1235:2008 2259:3032 3283:4056 4307:5080 5331:6104 6355:7128 7379:8152 8403:9176 9427:10200 10451:11224 11475:12248 12499:13272 13523:14296 14547:15320 15571:16088" s="103" customFormat="1" ht="15.75" x14ac:dyDescent="0.25">
      <c r="A125" s="44" t="s">
        <v>271</v>
      </c>
      <c r="B125" s="196" t="s">
        <v>270</v>
      </c>
      <c r="C125" s="138"/>
      <c r="D125" s="205">
        <f>D126</f>
        <v>1200000</v>
      </c>
      <c r="E125" s="205">
        <f t="shared" ref="E125:F125" si="15">E126</f>
        <v>1200000</v>
      </c>
      <c r="F125" s="205">
        <f t="shared" si="15"/>
        <v>1200000</v>
      </c>
      <c r="G125" s="41"/>
      <c r="H125" s="40"/>
      <c r="I125" s="40"/>
      <c r="J125" s="40"/>
      <c r="K125" s="40"/>
      <c r="L125" s="151"/>
      <c r="M125" s="151"/>
      <c r="N125" s="151"/>
      <c r="O125" s="151"/>
      <c r="P125" s="151"/>
      <c r="Q125" s="151"/>
      <c r="R125" s="151"/>
      <c r="S125" s="151"/>
      <c r="T125" s="151"/>
      <c r="U125" s="151"/>
      <c r="V125" s="151"/>
      <c r="W125" s="151"/>
      <c r="X125" s="151"/>
      <c r="Y125" s="151"/>
      <c r="Z125" s="151"/>
      <c r="AA125" s="151"/>
      <c r="AB125" s="151"/>
      <c r="AC125" s="151"/>
      <c r="AD125" s="151"/>
      <c r="AE125" s="151"/>
      <c r="AF125" s="151"/>
      <c r="AG125" s="151"/>
      <c r="AH125" s="151"/>
      <c r="AI125" s="151"/>
      <c r="AJ125" s="151"/>
      <c r="AK125" s="151"/>
      <c r="AL125" s="151"/>
      <c r="AM125" s="151"/>
      <c r="HC125" s="191"/>
      <c r="HD125" s="191"/>
      <c r="HE125" s="191"/>
      <c r="HF125" s="191"/>
      <c r="HG125" s="191"/>
      <c r="HH125" s="191"/>
      <c r="QY125" s="191"/>
      <c r="QZ125" s="191"/>
      <c r="RA125" s="191"/>
      <c r="RB125" s="191"/>
      <c r="RC125" s="191"/>
      <c r="RD125" s="191"/>
      <c r="AAU125" s="191"/>
      <c r="AAV125" s="191"/>
      <c r="AAW125" s="191"/>
      <c r="AAX125" s="191"/>
      <c r="AAY125" s="191"/>
      <c r="AAZ125" s="191"/>
      <c r="AKQ125" s="191"/>
      <c r="AKR125" s="191"/>
      <c r="AKS125" s="191"/>
      <c r="AKT125" s="191"/>
      <c r="AKU125" s="191"/>
      <c r="AKV125" s="191"/>
      <c r="AUM125" s="191"/>
      <c r="AUN125" s="191"/>
      <c r="AUO125" s="191"/>
      <c r="AUP125" s="191"/>
      <c r="AUQ125" s="191"/>
      <c r="AUR125" s="191"/>
      <c r="BEI125" s="191"/>
      <c r="BEJ125" s="191"/>
      <c r="BEK125" s="191"/>
      <c r="BEL125" s="191"/>
      <c r="BEM125" s="191"/>
      <c r="BEN125" s="191"/>
      <c r="BOE125" s="191"/>
      <c r="BOF125" s="191"/>
      <c r="BOG125" s="191"/>
      <c r="BOH125" s="191"/>
      <c r="BOI125" s="191"/>
      <c r="BOJ125" s="191"/>
      <c r="BYA125" s="191"/>
      <c r="BYB125" s="191"/>
      <c r="BYC125" s="191"/>
      <c r="BYD125" s="191"/>
      <c r="BYE125" s="191"/>
      <c r="BYF125" s="191"/>
      <c r="CHW125" s="191"/>
      <c r="CHX125" s="191"/>
      <c r="CHY125" s="191"/>
      <c r="CHZ125" s="191"/>
      <c r="CIA125" s="191"/>
      <c r="CIB125" s="191"/>
      <c r="CRS125" s="191"/>
      <c r="CRT125" s="191"/>
      <c r="CRU125" s="191"/>
      <c r="CRV125" s="191"/>
      <c r="CRW125" s="191"/>
      <c r="CRX125" s="191"/>
      <c r="DBO125" s="191"/>
      <c r="DBP125" s="191"/>
      <c r="DBQ125" s="191"/>
      <c r="DBR125" s="191"/>
      <c r="DBS125" s="191"/>
      <c r="DBT125" s="191"/>
      <c r="DLK125" s="191"/>
      <c r="DLL125" s="191"/>
      <c r="DLM125" s="191"/>
      <c r="DLN125" s="191"/>
      <c r="DLO125" s="191"/>
      <c r="DLP125" s="191"/>
      <c r="DVG125" s="191"/>
      <c r="DVH125" s="191"/>
      <c r="DVI125" s="191"/>
      <c r="DVJ125" s="191"/>
      <c r="DVK125" s="191"/>
      <c r="DVL125" s="191"/>
      <c r="EFC125" s="191"/>
      <c r="EFD125" s="191"/>
      <c r="EFE125" s="191"/>
      <c r="EFF125" s="191"/>
      <c r="EFG125" s="191"/>
      <c r="EFH125" s="191"/>
      <c r="EOY125" s="191"/>
      <c r="EOZ125" s="191"/>
      <c r="EPA125" s="191"/>
      <c r="EPB125" s="191"/>
      <c r="EPC125" s="191"/>
      <c r="EPD125" s="191"/>
      <c r="EYU125" s="191"/>
      <c r="EYV125" s="191"/>
      <c r="EYW125" s="191"/>
      <c r="EYX125" s="191"/>
      <c r="EYY125" s="191"/>
      <c r="EYZ125" s="191"/>
      <c r="FIQ125" s="191"/>
      <c r="FIR125" s="191"/>
      <c r="FIS125" s="191"/>
      <c r="FIT125" s="191"/>
      <c r="FIU125" s="191"/>
      <c r="FIV125" s="191"/>
      <c r="FSM125" s="191"/>
      <c r="FSN125" s="191"/>
      <c r="FSO125" s="191"/>
      <c r="FSP125" s="191"/>
      <c r="FSQ125" s="191"/>
      <c r="FSR125" s="191"/>
      <c r="GCI125" s="191"/>
      <c r="GCJ125" s="191"/>
      <c r="GCK125" s="191"/>
      <c r="GCL125" s="191"/>
      <c r="GCM125" s="191"/>
      <c r="GCN125" s="191"/>
      <c r="GME125" s="191"/>
      <c r="GMF125" s="191"/>
      <c r="GMG125" s="191"/>
      <c r="GMH125" s="191"/>
      <c r="GMI125" s="191"/>
      <c r="GMJ125" s="191"/>
      <c r="GWA125" s="191"/>
      <c r="GWB125" s="191"/>
      <c r="GWC125" s="191"/>
      <c r="GWD125" s="191"/>
      <c r="GWE125" s="191"/>
      <c r="GWF125" s="191"/>
      <c r="HFW125" s="191"/>
      <c r="HFX125" s="191"/>
      <c r="HFY125" s="191"/>
      <c r="HFZ125" s="191"/>
      <c r="HGA125" s="191"/>
      <c r="HGB125" s="191"/>
      <c r="HPS125" s="191"/>
      <c r="HPT125" s="191"/>
      <c r="HPU125" s="191"/>
      <c r="HPV125" s="191"/>
      <c r="HPW125" s="191"/>
      <c r="HPX125" s="191"/>
      <c r="HZO125" s="191"/>
      <c r="HZP125" s="191"/>
      <c r="HZQ125" s="191"/>
      <c r="HZR125" s="191"/>
      <c r="HZS125" s="191"/>
      <c r="HZT125" s="191"/>
      <c r="IJK125" s="191"/>
      <c r="IJL125" s="191"/>
      <c r="IJM125" s="191"/>
      <c r="IJN125" s="191"/>
      <c r="IJO125" s="191"/>
      <c r="IJP125" s="191"/>
      <c r="ITG125" s="191"/>
      <c r="ITH125" s="191"/>
      <c r="ITI125" s="191"/>
      <c r="ITJ125" s="191"/>
      <c r="ITK125" s="191"/>
      <c r="ITL125" s="191"/>
      <c r="JDC125" s="191"/>
      <c r="JDD125" s="191"/>
      <c r="JDE125" s="191"/>
      <c r="JDF125" s="191"/>
      <c r="JDG125" s="191"/>
      <c r="JDH125" s="191"/>
      <c r="JMY125" s="191"/>
      <c r="JMZ125" s="191"/>
      <c r="JNA125" s="191"/>
      <c r="JNB125" s="191"/>
      <c r="JNC125" s="191"/>
      <c r="JND125" s="191"/>
      <c r="JWU125" s="191"/>
      <c r="JWV125" s="191"/>
      <c r="JWW125" s="191"/>
      <c r="JWX125" s="191"/>
      <c r="JWY125" s="191"/>
      <c r="JWZ125" s="191"/>
      <c r="KGQ125" s="191"/>
      <c r="KGR125" s="191"/>
      <c r="KGS125" s="191"/>
      <c r="KGT125" s="191"/>
      <c r="KGU125" s="191"/>
      <c r="KGV125" s="191"/>
      <c r="KQM125" s="191"/>
      <c r="KQN125" s="191"/>
      <c r="KQO125" s="191"/>
      <c r="KQP125" s="191"/>
      <c r="KQQ125" s="191"/>
      <c r="KQR125" s="191"/>
      <c r="LAI125" s="191"/>
      <c r="LAJ125" s="191"/>
      <c r="LAK125" s="191"/>
      <c r="LAL125" s="191"/>
      <c r="LAM125" s="191"/>
      <c r="LAN125" s="191"/>
      <c r="LKE125" s="191"/>
      <c r="LKF125" s="191"/>
      <c r="LKG125" s="191"/>
      <c r="LKH125" s="191"/>
      <c r="LKI125" s="191"/>
      <c r="LKJ125" s="191"/>
      <c r="LUA125" s="191"/>
      <c r="LUB125" s="191"/>
      <c r="LUC125" s="191"/>
      <c r="LUD125" s="191"/>
      <c r="LUE125" s="191"/>
      <c r="LUF125" s="191"/>
      <c r="MDW125" s="191"/>
      <c r="MDX125" s="191"/>
      <c r="MDY125" s="191"/>
      <c r="MDZ125" s="191"/>
      <c r="MEA125" s="191"/>
      <c r="MEB125" s="191"/>
      <c r="MNS125" s="191"/>
      <c r="MNT125" s="191"/>
      <c r="MNU125" s="191"/>
      <c r="MNV125" s="191"/>
      <c r="MNW125" s="191"/>
      <c r="MNX125" s="191"/>
      <c r="MXO125" s="191"/>
      <c r="MXP125" s="191"/>
      <c r="MXQ125" s="191"/>
      <c r="MXR125" s="191"/>
      <c r="MXS125" s="191"/>
      <c r="MXT125" s="191"/>
      <c r="NHK125" s="191"/>
      <c r="NHL125" s="191"/>
      <c r="NHM125" s="191"/>
      <c r="NHN125" s="191"/>
      <c r="NHO125" s="191"/>
      <c r="NHP125" s="191"/>
      <c r="NRG125" s="191"/>
      <c r="NRH125" s="191"/>
      <c r="NRI125" s="191"/>
      <c r="NRJ125" s="191"/>
      <c r="NRK125" s="191"/>
      <c r="NRL125" s="191"/>
      <c r="OBC125" s="191"/>
      <c r="OBD125" s="191"/>
      <c r="OBE125" s="191"/>
      <c r="OBF125" s="191"/>
      <c r="OBG125" s="191"/>
      <c r="OBH125" s="191"/>
      <c r="OKY125" s="191"/>
      <c r="OKZ125" s="191"/>
      <c r="OLA125" s="191"/>
      <c r="OLB125" s="191"/>
      <c r="OLC125" s="191"/>
      <c r="OLD125" s="191"/>
      <c r="OUU125" s="191"/>
      <c r="OUV125" s="191"/>
      <c r="OUW125" s="191"/>
      <c r="OUX125" s="191"/>
      <c r="OUY125" s="191"/>
      <c r="OUZ125" s="191"/>
      <c r="PEQ125" s="191"/>
      <c r="PER125" s="191"/>
      <c r="PES125" s="191"/>
      <c r="PET125" s="191"/>
      <c r="PEU125" s="191"/>
      <c r="PEV125" s="191"/>
      <c r="POM125" s="191"/>
      <c r="PON125" s="191"/>
      <c r="POO125" s="191"/>
      <c r="POP125" s="191"/>
      <c r="POQ125" s="191"/>
      <c r="POR125" s="191"/>
      <c r="PYI125" s="191"/>
      <c r="PYJ125" s="191"/>
      <c r="PYK125" s="191"/>
      <c r="PYL125" s="191"/>
      <c r="PYM125" s="191"/>
      <c r="PYN125" s="191"/>
      <c r="QIE125" s="191"/>
      <c r="QIF125" s="191"/>
      <c r="QIG125" s="191"/>
      <c r="QIH125" s="191"/>
      <c r="QII125" s="191"/>
      <c r="QIJ125" s="191"/>
      <c r="QSA125" s="191"/>
      <c r="QSB125" s="191"/>
      <c r="QSC125" s="191"/>
      <c r="QSD125" s="191"/>
      <c r="QSE125" s="191"/>
      <c r="QSF125" s="191"/>
      <c r="RBW125" s="191"/>
      <c r="RBX125" s="191"/>
      <c r="RBY125" s="191"/>
      <c r="RBZ125" s="191"/>
      <c r="RCA125" s="191"/>
      <c r="RCB125" s="191"/>
      <c r="RLS125" s="191"/>
      <c r="RLT125" s="191"/>
      <c r="RLU125" s="191"/>
      <c r="RLV125" s="191"/>
      <c r="RLW125" s="191"/>
      <c r="RLX125" s="191"/>
      <c r="RVO125" s="191"/>
      <c r="RVP125" s="191"/>
      <c r="RVQ125" s="191"/>
      <c r="RVR125" s="191"/>
      <c r="RVS125" s="191"/>
      <c r="RVT125" s="191"/>
      <c r="SFK125" s="191"/>
      <c r="SFL125" s="191"/>
      <c r="SFM125" s="191"/>
      <c r="SFN125" s="191"/>
      <c r="SFO125" s="191"/>
      <c r="SFP125" s="191"/>
      <c r="SPG125" s="191"/>
      <c r="SPH125" s="191"/>
      <c r="SPI125" s="191"/>
      <c r="SPJ125" s="191"/>
      <c r="SPK125" s="191"/>
      <c r="SPL125" s="191"/>
      <c r="SZC125" s="191"/>
      <c r="SZD125" s="191"/>
      <c r="SZE125" s="191"/>
      <c r="SZF125" s="191"/>
      <c r="SZG125" s="191"/>
      <c r="SZH125" s="191"/>
      <c r="TIY125" s="191"/>
      <c r="TIZ125" s="191"/>
      <c r="TJA125" s="191"/>
      <c r="TJB125" s="191"/>
      <c r="TJC125" s="191"/>
      <c r="TJD125" s="191"/>
      <c r="TSU125" s="191"/>
      <c r="TSV125" s="191"/>
      <c r="TSW125" s="191"/>
      <c r="TSX125" s="191"/>
      <c r="TSY125" s="191"/>
      <c r="TSZ125" s="191"/>
      <c r="UCQ125" s="191"/>
      <c r="UCR125" s="191"/>
      <c r="UCS125" s="191"/>
      <c r="UCT125" s="191"/>
      <c r="UCU125" s="191"/>
      <c r="UCV125" s="191"/>
      <c r="UMM125" s="191"/>
      <c r="UMN125" s="191"/>
      <c r="UMO125" s="191"/>
      <c r="UMP125" s="191"/>
      <c r="UMQ125" s="191"/>
      <c r="UMR125" s="191"/>
      <c r="UWI125" s="191"/>
      <c r="UWJ125" s="191"/>
      <c r="UWK125" s="191"/>
      <c r="UWL125" s="191"/>
      <c r="UWM125" s="191"/>
      <c r="UWN125" s="191"/>
      <c r="VGE125" s="191"/>
      <c r="VGF125" s="191"/>
      <c r="VGG125" s="191"/>
      <c r="VGH125" s="191"/>
      <c r="VGI125" s="191"/>
      <c r="VGJ125" s="191"/>
      <c r="VQA125" s="191"/>
      <c r="VQB125" s="191"/>
      <c r="VQC125" s="191"/>
      <c r="VQD125" s="191"/>
      <c r="VQE125" s="191"/>
      <c r="VQF125" s="191"/>
      <c r="VZW125" s="191"/>
      <c r="VZX125" s="191"/>
      <c r="VZY125" s="191"/>
      <c r="VZZ125" s="191"/>
      <c r="WAA125" s="191"/>
      <c r="WAB125" s="191"/>
      <c r="WJS125" s="191"/>
      <c r="WJT125" s="191"/>
      <c r="WJU125" s="191"/>
      <c r="WJV125" s="191"/>
      <c r="WJW125" s="191"/>
      <c r="WJX125" s="191"/>
      <c r="WTO125" s="191"/>
      <c r="WTP125" s="191"/>
      <c r="WTQ125" s="191"/>
      <c r="WTR125" s="191"/>
      <c r="WTS125" s="191"/>
      <c r="WTT125" s="191"/>
    </row>
    <row r="126" spans="1:984 1235:2008 2259:3032 3283:4056 4307:5080 5331:6104 6355:7128 7379:8152 8403:9176 9427:10200 10451:11224 11475:12248 12499:13272 13523:14296 14547:15320 15571:16088" ht="15.75" x14ac:dyDescent="0.25">
      <c r="A126" s="47" t="s">
        <v>94</v>
      </c>
      <c r="B126" s="125" t="s">
        <v>270</v>
      </c>
      <c r="C126" s="137">
        <v>300</v>
      </c>
      <c r="D126" s="198">
        <f>'Приложение 5'!F319</f>
        <v>1200000</v>
      </c>
      <c r="E126" s="198">
        <f>'Приложение 5'!G319</f>
        <v>1200000</v>
      </c>
      <c r="F126" s="198">
        <f>'Приложение 5'!H319</f>
        <v>1200000</v>
      </c>
    </row>
    <row r="127" spans="1:984 1235:2008 2259:3032 3283:4056 4307:5080 5331:6104 6355:7128 7379:8152 8403:9176 9427:10200 10451:11224 11475:12248 12499:13272 13523:14296 14547:15320 15571:16088" ht="63" x14ac:dyDescent="0.25">
      <c r="A127" s="208" t="s">
        <v>199</v>
      </c>
      <c r="B127" s="209" t="s">
        <v>200</v>
      </c>
      <c r="C127" s="209"/>
      <c r="D127" s="195">
        <f>D128+D130</f>
        <v>59999619.130000003</v>
      </c>
      <c r="E127" s="195">
        <f>E128+E130</f>
        <v>53351492.299999997</v>
      </c>
      <c r="F127" s="195">
        <f>F128+F130</f>
        <v>63894694.730000004</v>
      </c>
    </row>
    <row r="128" spans="1:984 1235:2008 2259:3032 3283:4056 4307:5080 5331:6104 6355:7128 7379:8152 8403:9176 9427:10200 10451:11224 11475:12248 12499:13272 13523:14296 14547:15320 15571:16088" s="103" customFormat="1" ht="31.5" x14ac:dyDescent="0.25">
      <c r="A128" s="44" t="s">
        <v>201</v>
      </c>
      <c r="B128" s="142" t="s">
        <v>202</v>
      </c>
      <c r="C128" s="142"/>
      <c r="D128" s="197">
        <f>D129</f>
        <v>54132255</v>
      </c>
      <c r="E128" s="197">
        <f>E129</f>
        <v>47315900</v>
      </c>
      <c r="F128" s="197">
        <f>F129</f>
        <v>57775113.600000001</v>
      </c>
      <c r="G128" s="41"/>
      <c r="H128" s="40"/>
      <c r="I128" s="40"/>
      <c r="J128" s="40"/>
      <c r="K128" s="40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</row>
    <row r="129" spans="1:16333" ht="15.75" x14ac:dyDescent="0.25">
      <c r="A129" s="51" t="s">
        <v>87</v>
      </c>
      <c r="B129" s="64" t="s">
        <v>202</v>
      </c>
      <c r="C129" s="64" t="s">
        <v>88</v>
      </c>
      <c r="D129" s="82">
        <f>'Приложение 5'!F91</f>
        <v>54132255</v>
      </c>
      <c r="E129" s="82">
        <f>'Приложение 5'!G91</f>
        <v>47315900</v>
      </c>
      <c r="F129" s="82">
        <f>'Приложение 5'!H91</f>
        <v>57775113.600000001</v>
      </c>
      <c r="HC129" s="86"/>
      <c r="HD129" s="86"/>
      <c r="HE129" s="86"/>
      <c r="HF129" s="86"/>
      <c r="HG129" s="86"/>
      <c r="HH129" s="86"/>
      <c r="QY129" s="86"/>
      <c r="QZ129" s="86"/>
      <c r="RA129" s="86"/>
      <c r="RB129" s="86"/>
      <c r="RC129" s="86"/>
      <c r="RD129" s="86"/>
      <c r="AAU129" s="86"/>
      <c r="AAV129" s="86"/>
      <c r="AAW129" s="86"/>
      <c r="AAX129" s="86"/>
      <c r="AAY129" s="86"/>
      <c r="AAZ129" s="86"/>
      <c r="AKQ129" s="86"/>
      <c r="AKR129" s="86"/>
      <c r="AKS129" s="86"/>
      <c r="AKT129" s="86"/>
      <c r="AKU129" s="86"/>
      <c r="AKV129" s="86"/>
      <c r="AUM129" s="86"/>
      <c r="AUN129" s="86"/>
      <c r="AUO129" s="86"/>
      <c r="AUP129" s="86"/>
      <c r="AUQ129" s="86"/>
      <c r="AUR129" s="86"/>
      <c r="BEI129" s="86"/>
      <c r="BEJ129" s="86"/>
      <c r="BEK129" s="86"/>
      <c r="BEL129" s="86"/>
      <c r="BEM129" s="86"/>
      <c r="BEN129" s="86"/>
      <c r="BOE129" s="86"/>
      <c r="BOF129" s="86"/>
      <c r="BOG129" s="86"/>
      <c r="BOH129" s="86"/>
      <c r="BOI129" s="86"/>
      <c r="BOJ129" s="86"/>
      <c r="BYA129" s="86"/>
      <c r="BYB129" s="86"/>
      <c r="BYC129" s="86"/>
      <c r="BYD129" s="86"/>
      <c r="BYE129" s="86"/>
      <c r="BYF129" s="86"/>
      <c r="CHW129" s="86"/>
      <c r="CHX129" s="86"/>
      <c r="CHY129" s="86"/>
      <c r="CHZ129" s="86"/>
      <c r="CIA129" s="86"/>
      <c r="CIB129" s="86"/>
      <c r="CRS129" s="86"/>
      <c r="CRT129" s="86"/>
      <c r="CRU129" s="86"/>
      <c r="CRV129" s="86"/>
      <c r="CRW129" s="86"/>
      <c r="CRX129" s="86"/>
      <c r="DBO129" s="86"/>
      <c r="DBP129" s="86"/>
      <c r="DBQ129" s="86"/>
      <c r="DBR129" s="86"/>
      <c r="DBS129" s="86"/>
      <c r="DBT129" s="86"/>
      <c r="DLK129" s="86"/>
      <c r="DLL129" s="86"/>
      <c r="DLM129" s="86"/>
      <c r="DLN129" s="86"/>
      <c r="DLO129" s="86"/>
      <c r="DLP129" s="86"/>
      <c r="DVG129" s="86"/>
      <c r="DVH129" s="86"/>
      <c r="DVI129" s="86"/>
      <c r="DVJ129" s="86"/>
      <c r="DVK129" s="86"/>
      <c r="DVL129" s="86"/>
      <c r="EFC129" s="86"/>
      <c r="EFD129" s="86"/>
      <c r="EFE129" s="86"/>
      <c r="EFF129" s="86"/>
      <c r="EFG129" s="86"/>
      <c r="EFH129" s="86"/>
      <c r="EOY129" s="86"/>
      <c r="EOZ129" s="86"/>
      <c r="EPA129" s="86"/>
      <c r="EPB129" s="86"/>
      <c r="EPC129" s="86"/>
      <c r="EPD129" s="86"/>
      <c r="EYU129" s="86"/>
      <c r="EYV129" s="86"/>
      <c r="EYW129" s="86"/>
      <c r="EYX129" s="86"/>
      <c r="EYY129" s="86"/>
      <c r="EYZ129" s="86"/>
      <c r="FIQ129" s="86"/>
      <c r="FIR129" s="86"/>
      <c r="FIS129" s="86"/>
      <c r="FIT129" s="86"/>
      <c r="FIU129" s="86"/>
      <c r="FIV129" s="86"/>
      <c r="FSM129" s="86"/>
      <c r="FSN129" s="86"/>
      <c r="FSO129" s="86"/>
      <c r="FSP129" s="86"/>
      <c r="FSQ129" s="86"/>
      <c r="FSR129" s="86"/>
      <c r="GCI129" s="86"/>
      <c r="GCJ129" s="86"/>
      <c r="GCK129" s="86"/>
      <c r="GCL129" s="86"/>
      <c r="GCM129" s="86"/>
      <c r="GCN129" s="86"/>
      <c r="GME129" s="86"/>
      <c r="GMF129" s="86"/>
      <c r="GMG129" s="86"/>
      <c r="GMH129" s="86"/>
      <c r="GMI129" s="86"/>
      <c r="GMJ129" s="86"/>
      <c r="GWA129" s="86"/>
      <c r="GWB129" s="86"/>
      <c r="GWC129" s="86"/>
      <c r="GWD129" s="86"/>
      <c r="GWE129" s="86"/>
      <c r="GWF129" s="86"/>
      <c r="HFW129" s="86"/>
      <c r="HFX129" s="86"/>
      <c r="HFY129" s="86"/>
      <c r="HFZ129" s="86"/>
      <c r="HGA129" s="86"/>
      <c r="HGB129" s="86"/>
      <c r="HPS129" s="86"/>
      <c r="HPT129" s="86"/>
      <c r="HPU129" s="86"/>
      <c r="HPV129" s="86"/>
      <c r="HPW129" s="86"/>
      <c r="HPX129" s="86"/>
      <c r="HZO129" s="86"/>
      <c r="HZP129" s="86"/>
      <c r="HZQ129" s="86"/>
      <c r="HZR129" s="86"/>
      <c r="HZS129" s="86"/>
      <c r="HZT129" s="86"/>
      <c r="IJK129" s="86"/>
      <c r="IJL129" s="86"/>
      <c r="IJM129" s="86"/>
      <c r="IJN129" s="86"/>
      <c r="IJO129" s="86"/>
      <c r="IJP129" s="86"/>
      <c r="ITG129" s="86"/>
      <c r="ITH129" s="86"/>
      <c r="ITI129" s="86"/>
      <c r="ITJ129" s="86"/>
      <c r="ITK129" s="86"/>
      <c r="ITL129" s="86"/>
      <c r="JDC129" s="86"/>
      <c r="JDD129" s="86"/>
      <c r="JDE129" s="86"/>
      <c r="JDF129" s="86"/>
      <c r="JDG129" s="86"/>
      <c r="JDH129" s="86"/>
      <c r="JMY129" s="86"/>
      <c r="JMZ129" s="86"/>
      <c r="JNA129" s="86"/>
      <c r="JNB129" s="86"/>
      <c r="JNC129" s="86"/>
      <c r="JND129" s="86"/>
      <c r="JWU129" s="86"/>
      <c r="JWV129" s="86"/>
      <c r="JWW129" s="86"/>
      <c r="JWX129" s="86"/>
      <c r="JWY129" s="86"/>
      <c r="JWZ129" s="86"/>
      <c r="KGQ129" s="86"/>
      <c r="KGR129" s="86"/>
      <c r="KGS129" s="86"/>
      <c r="KGT129" s="86"/>
      <c r="KGU129" s="86"/>
      <c r="KGV129" s="86"/>
      <c r="KQM129" s="86"/>
      <c r="KQN129" s="86"/>
      <c r="KQO129" s="86"/>
      <c r="KQP129" s="86"/>
      <c r="KQQ129" s="86"/>
      <c r="KQR129" s="86"/>
      <c r="LAI129" s="86"/>
      <c r="LAJ129" s="86"/>
      <c r="LAK129" s="86"/>
      <c r="LAL129" s="86"/>
      <c r="LAM129" s="86"/>
      <c r="LAN129" s="86"/>
      <c r="LKE129" s="86"/>
      <c r="LKF129" s="86"/>
      <c r="LKG129" s="86"/>
      <c r="LKH129" s="86"/>
      <c r="LKI129" s="86"/>
      <c r="LKJ129" s="86"/>
      <c r="LUA129" s="86"/>
      <c r="LUB129" s="86"/>
      <c r="LUC129" s="86"/>
      <c r="LUD129" s="86"/>
      <c r="LUE129" s="86"/>
      <c r="LUF129" s="86"/>
      <c r="MDW129" s="86"/>
      <c r="MDX129" s="86"/>
      <c r="MDY129" s="86"/>
      <c r="MDZ129" s="86"/>
      <c r="MEA129" s="86"/>
      <c r="MEB129" s="86"/>
      <c r="MNS129" s="86"/>
      <c r="MNT129" s="86"/>
      <c r="MNU129" s="86"/>
      <c r="MNV129" s="86"/>
      <c r="MNW129" s="86"/>
      <c r="MNX129" s="86"/>
      <c r="MXO129" s="86"/>
      <c r="MXP129" s="86"/>
      <c r="MXQ129" s="86"/>
      <c r="MXR129" s="86"/>
      <c r="MXS129" s="86"/>
      <c r="MXT129" s="86"/>
      <c r="NHK129" s="86"/>
      <c r="NHL129" s="86"/>
      <c r="NHM129" s="86"/>
      <c r="NHN129" s="86"/>
      <c r="NHO129" s="86"/>
      <c r="NHP129" s="86"/>
      <c r="NRG129" s="86"/>
      <c r="NRH129" s="86"/>
      <c r="NRI129" s="86"/>
      <c r="NRJ129" s="86"/>
      <c r="NRK129" s="86"/>
      <c r="NRL129" s="86"/>
      <c r="OBC129" s="86"/>
      <c r="OBD129" s="86"/>
      <c r="OBE129" s="86"/>
      <c r="OBF129" s="86"/>
      <c r="OBG129" s="86"/>
      <c r="OBH129" s="86"/>
      <c r="OKY129" s="86"/>
      <c r="OKZ129" s="86"/>
      <c r="OLA129" s="86"/>
      <c r="OLB129" s="86"/>
      <c r="OLC129" s="86"/>
      <c r="OLD129" s="86"/>
      <c r="OUU129" s="86"/>
      <c r="OUV129" s="86"/>
      <c r="OUW129" s="86"/>
      <c r="OUX129" s="86"/>
      <c r="OUY129" s="86"/>
      <c r="OUZ129" s="86"/>
      <c r="PEQ129" s="86"/>
      <c r="PER129" s="86"/>
      <c r="PES129" s="86"/>
      <c r="PET129" s="86"/>
      <c r="PEU129" s="86"/>
      <c r="PEV129" s="86"/>
      <c r="POM129" s="86"/>
      <c r="PON129" s="86"/>
      <c r="POO129" s="86"/>
      <c r="POP129" s="86"/>
      <c r="POQ129" s="86"/>
      <c r="POR129" s="86"/>
      <c r="PYI129" s="86"/>
      <c r="PYJ129" s="86"/>
      <c r="PYK129" s="86"/>
      <c r="PYL129" s="86"/>
      <c r="PYM129" s="86"/>
      <c r="PYN129" s="86"/>
      <c r="QIE129" s="86"/>
      <c r="QIF129" s="86"/>
      <c r="QIG129" s="86"/>
      <c r="QIH129" s="86"/>
      <c r="QII129" s="86"/>
      <c r="QIJ129" s="86"/>
      <c r="QSA129" s="86"/>
      <c r="QSB129" s="86"/>
      <c r="QSC129" s="86"/>
      <c r="QSD129" s="86"/>
      <c r="QSE129" s="86"/>
      <c r="QSF129" s="86"/>
      <c r="RBW129" s="86"/>
      <c r="RBX129" s="86"/>
      <c r="RBY129" s="86"/>
      <c r="RBZ129" s="86"/>
      <c r="RCA129" s="86"/>
      <c r="RCB129" s="86"/>
      <c r="RLS129" s="86"/>
      <c r="RLT129" s="86"/>
      <c r="RLU129" s="86"/>
      <c r="RLV129" s="86"/>
      <c r="RLW129" s="86"/>
      <c r="RLX129" s="86"/>
      <c r="RVO129" s="86"/>
      <c r="RVP129" s="86"/>
      <c r="RVQ129" s="86"/>
      <c r="RVR129" s="86"/>
      <c r="RVS129" s="86"/>
      <c r="RVT129" s="86"/>
      <c r="SFK129" s="86"/>
      <c r="SFL129" s="86"/>
      <c r="SFM129" s="86"/>
      <c r="SFN129" s="86"/>
      <c r="SFO129" s="86"/>
      <c r="SFP129" s="86"/>
      <c r="SPG129" s="86"/>
      <c r="SPH129" s="86"/>
      <c r="SPI129" s="86"/>
      <c r="SPJ129" s="86"/>
      <c r="SPK129" s="86"/>
      <c r="SPL129" s="86"/>
      <c r="SZC129" s="86"/>
      <c r="SZD129" s="86"/>
      <c r="SZE129" s="86"/>
      <c r="SZF129" s="86"/>
      <c r="SZG129" s="86"/>
      <c r="SZH129" s="86"/>
      <c r="TIY129" s="86"/>
      <c r="TIZ129" s="86"/>
      <c r="TJA129" s="86"/>
      <c r="TJB129" s="86"/>
      <c r="TJC129" s="86"/>
      <c r="TJD129" s="86"/>
      <c r="TSU129" s="86"/>
      <c r="TSV129" s="86"/>
      <c r="TSW129" s="86"/>
      <c r="TSX129" s="86"/>
      <c r="TSY129" s="86"/>
      <c r="TSZ129" s="86"/>
      <c r="UCQ129" s="86"/>
      <c r="UCR129" s="86"/>
      <c r="UCS129" s="86"/>
      <c r="UCT129" s="86"/>
      <c r="UCU129" s="86"/>
      <c r="UCV129" s="86"/>
      <c r="UMM129" s="86"/>
      <c r="UMN129" s="86"/>
      <c r="UMO129" s="86"/>
      <c r="UMP129" s="86"/>
      <c r="UMQ129" s="86"/>
      <c r="UMR129" s="86"/>
      <c r="UWI129" s="86"/>
      <c r="UWJ129" s="86"/>
      <c r="UWK129" s="86"/>
      <c r="UWL129" s="86"/>
      <c r="UWM129" s="86"/>
      <c r="UWN129" s="86"/>
      <c r="VGE129" s="86"/>
      <c r="VGF129" s="86"/>
      <c r="VGG129" s="86"/>
      <c r="VGH129" s="86"/>
      <c r="VGI129" s="86"/>
      <c r="VGJ129" s="86"/>
      <c r="VQA129" s="86"/>
      <c r="VQB129" s="86"/>
      <c r="VQC129" s="86"/>
      <c r="VQD129" s="86"/>
      <c r="VQE129" s="86"/>
      <c r="VQF129" s="86"/>
      <c r="VZW129" s="86"/>
      <c r="VZX129" s="86"/>
      <c r="VZY129" s="86"/>
      <c r="VZZ129" s="86"/>
      <c r="WAA129" s="86"/>
      <c r="WAB129" s="86"/>
      <c r="WJS129" s="86"/>
      <c r="WJT129" s="86"/>
      <c r="WJU129" s="86"/>
      <c r="WJV129" s="86"/>
      <c r="WJW129" s="86"/>
      <c r="WJX129" s="86"/>
      <c r="WTO129" s="86"/>
      <c r="WTP129" s="86"/>
      <c r="WTQ129" s="86"/>
      <c r="WTR129" s="86"/>
      <c r="WTS129" s="86"/>
      <c r="WTT129" s="86"/>
    </row>
    <row r="130" spans="1:16333" ht="15.75" x14ac:dyDescent="0.25">
      <c r="A130" s="44" t="s">
        <v>197</v>
      </c>
      <c r="B130" s="142" t="s">
        <v>203</v>
      </c>
      <c r="C130" s="142"/>
      <c r="D130" s="197">
        <f>SUM(D131:D132)</f>
        <v>5867364.1299999999</v>
      </c>
      <c r="E130" s="197">
        <f>SUM(E131:E132)</f>
        <v>6035592.2999999989</v>
      </c>
      <c r="F130" s="197">
        <f>SUM(F131:F132)</f>
        <v>6119581.129999999</v>
      </c>
    </row>
    <row r="131" spans="1:16333" ht="60.75" x14ac:dyDescent="0.25">
      <c r="A131" s="47" t="s">
        <v>77</v>
      </c>
      <c r="B131" s="64" t="s">
        <v>203</v>
      </c>
      <c r="C131" s="64" t="s">
        <v>78</v>
      </c>
      <c r="D131" s="198">
        <f>'Приложение 5'!F93</f>
        <v>4602531.04</v>
      </c>
      <c r="E131" s="198">
        <f>'Приложение 5'!G93</f>
        <v>4682479.7799999993</v>
      </c>
      <c r="F131" s="198">
        <f>'Приложение 5'!H93</f>
        <v>4682479.7799999993</v>
      </c>
    </row>
    <row r="132" spans="1:16333" ht="30.75" x14ac:dyDescent="0.25">
      <c r="A132" s="51" t="s">
        <v>85</v>
      </c>
      <c r="B132" s="64" t="s">
        <v>203</v>
      </c>
      <c r="C132" s="215">
        <v>200</v>
      </c>
      <c r="D132" s="198">
        <f>'Приложение 5'!F94</f>
        <v>1264833.0900000001</v>
      </c>
      <c r="E132" s="198">
        <f>'Приложение 5'!G94</f>
        <v>1353112.52</v>
      </c>
      <c r="F132" s="198">
        <f>'Приложение 5'!H94</f>
        <v>1437101.35</v>
      </c>
    </row>
    <row r="133" spans="1:16333" ht="15.75" x14ac:dyDescent="0.25">
      <c r="A133" s="192" t="s">
        <v>212</v>
      </c>
      <c r="B133" s="193" t="s">
        <v>213</v>
      </c>
      <c r="C133" s="194"/>
      <c r="D133" s="195">
        <f>D134+D137</f>
        <v>29520077.850000001</v>
      </c>
      <c r="E133" s="195">
        <f>E134+E137</f>
        <v>29407639.649999999</v>
      </c>
      <c r="F133" s="195">
        <f>F134+F137</f>
        <v>29434553.32</v>
      </c>
    </row>
    <row r="134" spans="1:16333" s="216" customFormat="1" ht="31.5" x14ac:dyDescent="0.25">
      <c r="A134" s="60" t="s">
        <v>214</v>
      </c>
      <c r="B134" s="196" t="s">
        <v>215</v>
      </c>
      <c r="C134" s="138"/>
      <c r="D134" s="197">
        <f>D136+D135</f>
        <v>12756900</v>
      </c>
      <c r="E134" s="197">
        <f t="shared" ref="E134:F134" si="16">E136+E135</f>
        <v>12775427.5</v>
      </c>
      <c r="F134" s="197">
        <f t="shared" si="16"/>
        <v>12793378.050000001</v>
      </c>
      <c r="G134" s="41"/>
      <c r="H134" s="40"/>
      <c r="I134" s="40"/>
      <c r="J134" s="40"/>
      <c r="K134" s="40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03"/>
      <c r="AO134" s="103"/>
      <c r="AP134" s="103"/>
      <c r="AQ134" s="103"/>
      <c r="AR134" s="103"/>
      <c r="AS134" s="103"/>
      <c r="AT134" s="103"/>
      <c r="AU134" s="103"/>
      <c r="AV134" s="103"/>
      <c r="AW134" s="103"/>
      <c r="AX134" s="103"/>
      <c r="AY134" s="103"/>
      <c r="AZ134" s="103"/>
      <c r="BA134" s="103"/>
      <c r="BB134" s="103"/>
      <c r="BC134" s="103"/>
      <c r="BD134" s="103"/>
      <c r="BE134" s="103"/>
      <c r="BF134" s="103"/>
      <c r="BG134" s="103"/>
      <c r="BH134" s="103"/>
      <c r="BI134" s="103"/>
      <c r="BJ134" s="103"/>
      <c r="BK134" s="103"/>
      <c r="BL134" s="103"/>
      <c r="BM134" s="103"/>
      <c r="BN134" s="103"/>
      <c r="BO134" s="103"/>
      <c r="BP134" s="103"/>
      <c r="BQ134" s="103"/>
      <c r="BR134" s="103"/>
      <c r="BS134" s="103"/>
      <c r="BT134" s="103"/>
      <c r="BU134" s="103"/>
      <c r="BV134" s="103"/>
      <c r="BW134" s="103"/>
      <c r="BX134" s="103"/>
      <c r="BY134" s="103"/>
      <c r="BZ134" s="103"/>
      <c r="CA134" s="103"/>
      <c r="CB134" s="103"/>
      <c r="CC134" s="103"/>
      <c r="CD134" s="103"/>
      <c r="CE134" s="103"/>
      <c r="CF134" s="103"/>
      <c r="CG134" s="103"/>
      <c r="CH134" s="103"/>
      <c r="CI134" s="103"/>
      <c r="CJ134" s="103"/>
      <c r="CK134" s="103"/>
      <c r="CL134" s="103"/>
      <c r="CM134" s="103"/>
      <c r="CN134" s="103"/>
      <c r="CO134" s="103"/>
      <c r="CP134" s="103"/>
      <c r="CQ134" s="103"/>
      <c r="CR134" s="103"/>
      <c r="CS134" s="103"/>
      <c r="CT134" s="103"/>
      <c r="CU134" s="103"/>
      <c r="CV134" s="103"/>
      <c r="CW134" s="103"/>
      <c r="CX134" s="103"/>
      <c r="CY134" s="103"/>
      <c r="CZ134" s="103"/>
      <c r="DA134" s="103"/>
      <c r="DB134" s="103"/>
      <c r="DC134" s="103"/>
      <c r="DD134" s="103"/>
      <c r="DE134" s="103"/>
      <c r="DF134" s="103"/>
      <c r="DG134" s="103"/>
      <c r="DH134" s="103"/>
      <c r="DI134" s="103"/>
      <c r="DJ134" s="103"/>
      <c r="DK134" s="103"/>
      <c r="DL134" s="103"/>
      <c r="DM134" s="103"/>
      <c r="DN134" s="103"/>
      <c r="DO134" s="103"/>
      <c r="DP134" s="103"/>
      <c r="DQ134" s="103"/>
      <c r="DR134" s="103"/>
      <c r="DS134" s="103"/>
      <c r="DT134" s="103"/>
      <c r="DU134" s="103"/>
      <c r="DV134" s="103"/>
      <c r="DW134" s="103"/>
      <c r="DX134" s="103"/>
      <c r="DY134" s="103"/>
      <c r="DZ134" s="103"/>
      <c r="EA134" s="103"/>
      <c r="EB134" s="103"/>
      <c r="EC134" s="103"/>
      <c r="ED134" s="103"/>
      <c r="EE134" s="103"/>
      <c r="EF134" s="103"/>
      <c r="EG134" s="103"/>
      <c r="EH134" s="103"/>
      <c r="EI134" s="103"/>
      <c r="EJ134" s="103"/>
      <c r="EK134" s="103"/>
      <c r="EL134" s="103"/>
      <c r="EM134" s="103"/>
      <c r="EN134" s="103"/>
      <c r="EO134" s="103"/>
      <c r="EP134" s="103"/>
      <c r="EQ134" s="103"/>
      <c r="ER134" s="103"/>
      <c r="ES134" s="103"/>
      <c r="ET134" s="103"/>
      <c r="EU134" s="103"/>
      <c r="EV134" s="103"/>
      <c r="EW134" s="103"/>
      <c r="EX134" s="103"/>
      <c r="EY134" s="103"/>
      <c r="EZ134" s="103"/>
      <c r="FA134" s="103"/>
      <c r="FB134" s="103"/>
      <c r="FC134" s="103"/>
      <c r="FD134" s="103"/>
      <c r="FE134" s="103"/>
      <c r="FF134" s="103"/>
      <c r="FG134" s="103"/>
      <c r="FH134" s="103"/>
      <c r="FI134" s="103"/>
      <c r="FJ134" s="103"/>
      <c r="FK134" s="103"/>
      <c r="FL134" s="103"/>
      <c r="FM134" s="103"/>
      <c r="FN134" s="103"/>
      <c r="FO134" s="103"/>
      <c r="FP134" s="103"/>
      <c r="FQ134" s="103"/>
      <c r="FR134" s="103"/>
      <c r="FS134" s="103"/>
      <c r="FT134" s="103"/>
      <c r="FU134" s="103"/>
      <c r="FV134" s="103"/>
      <c r="FW134" s="103"/>
      <c r="FX134" s="103"/>
      <c r="FY134" s="103"/>
      <c r="FZ134" s="103"/>
      <c r="GA134" s="103"/>
      <c r="GB134" s="103"/>
      <c r="GC134" s="103"/>
      <c r="GD134" s="103"/>
      <c r="GE134" s="103"/>
      <c r="GF134" s="103"/>
      <c r="GG134" s="103"/>
      <c r="GH134" s="103"/>
      <c r="GI134" s="103"/>
      <c r="GJ134" s="103"/>
      <c r="GK134" s="103"/>
      <c r="GL134" s="103"/>
      <c r="GM134" s="103"/>
      <c r="GN134" s="103"/>
      <c r="GO134" s="103"/>
      <c r="GP134" s="103"/>
      <c r="GQ134" s="103"/>
      <c r="GR134" s="103"/>
      <c r="GS134" s="103"/>
      <c r="GT134" s="103"/>
      <c r="GU134" s="103"/>
      <c r="GV134" s="103"/>
      <c r="GW134" s="103"/>
      <c r="GX134" s="103"/>
      <c r="GY134" s="103"/>
      <c r="GZ134" s="103"/>
      <c r="HA134" s="103"/>
      <c r="HB134" s="103"/>
      <c r="HI134" s="103"/>
      <c r="HJ134" s="103"/>
      <c r="HK134" s="103"/>
      <c r="HL134" s="103"/>
      <c r="HM134" s="103"/>
      <c r="HN134" s="103"/>
      <c r="HO134" s="103"/>
      <c r="HP134" s="103"/>
      <c r="HQ134" s="103"/>
      <c r="HR134" s="103"/>
      <c r="HS134" s="103"/>
      <c r="HT134" s="103"/>
      <c r="HU134" s="103"/>
      <c r="HV134" s="103"/>
      <c r="HW134" s="103"/>
      <c r="HX134" s="103"/>
      <c r="HY134" s="103"/>
      <c r="HZ134" s="103"/>
      <c r="IA134" s="103"/>
      <c r="IB134" s="103"/>
      <c r="IC134" s="103"/>
      <c r="ID134" s="103"/>
      <c r="IE134" s="103"/>
      <c r="IF134" s="103"/>
      <c r="IG134" s="103"/>
      <c r="IH134" s="103"/>
      <c r="II134" s="103"/>
      <c r="IJ134" s="103"/>
      <c r="IK134" s="103"/>
      <c r="IL134" s="103"/>
      <c r="IM134" s="103"/>
      <c r="IN134" s="103"/>
      <c r="IO134" s="103"/>
      <c r="IP134" s="103"/>
      <c r="IQ134" s="103"/>
      <c r="IR134" s="103"/>
      <c r="IS134" s="103"/>
      <c r="IT134" s="103"/>
      <c r="IU134" s="103"/>
      <c r="IV134" s="103"/>
      <c r="IW134" s="103"/>
      <c r="IX134" s="103"/>
      <c r="IY134" s="103"/>
      <c r="IZ134" s="103"/>
      <c r="JA134" s="103"/>
      <c r="JB134" s="103"/>
      <c r="JC134" s="103"/>
      <c r="JD134" s="103"/>
      <c r="JE134" s="103"/>
      <c r="JF134" s="103"/>
      <c r="JG134" s="103"/>
      <c r="JH134" s="103"/>
      <c r="JI134" s="103"/>
      <c r="JJ134" s="103"/>
      <c r="JK134" s="103"/>
      <c r="JL134" s="103"/>
      <c r="JM134" s="103"/>
      <c r="JN134" s="103"/>
      <c r="JO134" s="103"/>
      <c r="JP134" s="103"/>
      <c r="JQ134" s="103"/>
      <c r="JR134" s="103"/>
      <c r="JS134" s="103"/>
      <c r="JT134" s="103"/>
      <c r="JU134" s="103"/>
      <c r="JV134" s="103"/>
      <c r="JW134" s="103"/>
      <c r="JX134" s="103"/>
      <c r="JY134" s="103"/>
      <c r="JZ134" s="103"/>
      <c r="KA134" s="103"/>
      <c r="KB134" s="103"/>
      <c r="KC134" s="103"/>
      <c r="KD134" s="103"/>
      <c r="KE134" s="103"/>
      <c r="KF134" s="103"/>
      <c r="KG134" s="103"/>
      <c r="KH134" s="103"/>
      <c r="KI134" s="103"/>
      <c r="KJ134" s="103"/>
      <c r="KK134" s="103"/>
      <c r="KL134" s="103"/>
      <c r="KM134" s="103"/>
      <c r="KN134" s="103"/>
      <c r="KO134" s="103"/>
      <c r="KP134" s="103"/>
      <c r="KQ134" s="103"/>
      <c r="KR134" s="103"/>
      <c r="KS134" s="103"/>
      <c r="KT134" s="103"/>
      <c r="KU134" s="103"/>
      <c r="KV134" s="103"/>
      <c r="KW134" s="103"/>
      <c r="KX134" s="103"/>
      <c r="KY134" s="103"/>
      <c r="KZ134" s="103"/>
      <c r="LA134" s="103"/>
      <c r="LB134" s="103"/>
      <c r="LC134" s="103"/>
      <c r="LD134" s="103"/>
      <c r="LE134" s="103"/>
      <c r="LF134" s="103"/>
      <c r="LG134" s="103"/>
      <c r="LH134" s="103"/>
      <c r="LI134" s="103"/>
      <c r="LJ134" s="103"/>
      <c r="LK134" s="103"/>
      <c r="LL134" s="103"/>
      <c r="LM134" s="103"/>
      <c r="LN134" s="103"/>
      <c r="LO134" s="103"/>
      <c r="LP134" s="103"/>
      <c r="LQ134" s="103"/>
      <c r="LR134" s="103"/>
      <c r="LS134" s="103"/>
      <c r="LT134" s="103"/>
      <c r="LU134" s="103"/>
      <c r="LV134" s="103"/>
      <c r="LW134" s="103"/>
      <c r="LX134" s="103"/>
      <c r="LY134" s="103"/>
      <c r="LZ134" s="103"/>
      <c r="MA134" s="103"/>
      <c r="MB134" s="103"/>
      <c r="MC134" s="103"/>
      <c r="MD134" s="103"/>
      <c r="ME134" s="103"/>
      <c r="MF134" s="103"/>
      <c r="MG134" s="103"/>
      <c r="MH134" s="103"/>
      <c r="MI134" s="103"/>
      <c r="MJ134" s="103"/>
      <c r="MK134" s="103"/>
      <c r="ML134" s="103"/>
      <c r="MM134" s="103"/>
      <c r="MN134" s="103"/>
      <c r="MO134" s="103"/>
      <c r="MP134" s="103"/>
      <c r="MQ134" s="103"/>
      <c r="MR134" s="103"/>
      <c r="MS134" s="103"/>
      <c r="MT134" s="103"/>
      <c r="MU134" s="103"/>
      <c r="MV134" s="103"/>
      <c r="MW134" s="103"/>
      <c r="MX134" s="103"/>
      <c r="MY134" s="103"/>
      <c r="MZ134" s="103"/>
      <c r="NA134" s="103"/>
      <c r="NB134" s="103"/>
      <c r="NC134" s="103"/>
      <c r="ND134" s="103"/>
      <c r="NE134" s="103"/>
      <c r="NF134" s="103"/>
      <c r="NG134" s="103"/>
      <c r="NH134" s="103"/>
      <c r="NI134" s="103"/>
      <c r="NJ134" s="103"/>
      <c r="NK134" s="103"/>
      <c r="NL134" s="103"/>
      <c r="NM134" s="103"/>
      <c r="NN134" s="103"/>
      <c r="NO134" s="103"/>
      <c r="NP134" s="103"/>
      <c r="NQ134" s="103"/>
      <c r="NR134" s="103"/>
      <c r="NS134" s="103"/>
      <c r="NT134" s="103"/>
      <c r="NU134" s="103"/>
      <c r="NV134" s="103"/>
      <c r="NW134" s="103"/>
      <c r="NX134" s="103"/>
      <c r="NY134" s="103"/>
      <c r="NZ134" s="103"/>
      <c r="OA134" s="103"/>
      <c r="OB134" s="103"/>
      <c r="OC134" s="103"/>
      <c r="OD134" s="103"/>
      <c r="OE134" s="103"/>
      <c r="OF134" s="103"/>
      <c r="OG134" s="103"/>
      <c r="OH134" s="103"/>
      <c r="OI134" s="103"/>
      <c r="OJ134" s="103"/>
      <c r="OK134" s="103"/>
      <c r="OL134" s="103"/>
      <c r="OM134" s="103"/>
      <c r="ON134" s="103"/>
      <c r="OO134" s="103"/>
      <c r="OP134" s="103"/>
      <c r="OQ134" s="103"/>
      <c r="OR134" s="103"/>
      <c r="OS134" s="103"/>
      <c r="OT134" s="103"/>
      <c r="OU134" s="103"/>
      <c r="OV134" s="103"/>
      <c r="OW134" s="103"/>
      <c r="OX134" s="103"/>
      <c r="OY134" s="103"/>
      <c r="OZ134" s="103"/>
      <c r="PA134" s="103"/>
      <c r="PB134" s="103"/>
      <c r="PC134" s="103"/>
      <c r="PD134" s="103"/>
      <c r="PE134" s="103"/>
      <c r="PF134" s="103"/>
      <c r="PG134" s="103"/>
      <c r="PH134" s="103"/>
      <c r="PI134" s="103"/>
      <c r="PJ134" s="103"/>
      <c r="PK134" s="103"/>
      <c r="PL134" s="103"/>
      <c r="PM134" s="103"/>
      <c r="PN134" s="103"/>
      <c r="PO134" s="103"/>
      <c r="PP134" s="103"/>
      <c r="PQ134" s="103"/>
      <c r="PR134" s="103"/>
      <c r="PS134" s="103"/>
      <c r="PT134" s="103"/>
      <c r="PU134" s="103"/>
      <c r="PV134" s="103"/>
      <c r="PW134" s="103"/>
      <c r="PX134" s="103"/>
      <c r="PY134" s="103"/>
      <c r="PZ134" s="103"/>
      <c r="QA134" s="103"/>
      <c r="QB134" s="103"/>
      <c r="QC134" s="103"/>
      <c r="QD134" s="103"/>
      <c r="QE134" s="103"/>
      <c r="QF134" s="103"/>
      <c r="QG134" s="103"/>
      <c r="QH134" s="103"/>
      <c r="QI134" s="103"/>
      <c r="QJ134" s="103"/>
      <c r="QK134" s="103"/>
      <c r="QL134" s="103"/>
      <c r="QM134" s="103"/>
      <c r="QN134" s="103"/>
      <c r="QO134" s="103"/>
      <c r="QP134" s="103"/>
      <c r="QQ134" s="103"/>
      <c r="QR134" s="103"/>
      <c r="QS134" s="103"/>
      <c r="QT134" s="103"/>
      <c r="QU134" s="103"/>
      <c r="QV134" s="103"/>
      <c r="QW134" s="103"/>
      <c r="QX134" s="103"/>
      <c r="RE134" s="103"/>
      <c r="RF134" s="103"/>
      <c r="RG134" s="103"/>
      <c r="RH134" s="103"/>
      <c r="RI134" s="103"/>
      <c r="RJ134" s="103"/>
      <c r="RK134" s="103"/>
      <c r="RL134" s="103"/>
      <c r="RM134" s="103"/>
      <c r="RN134" s="103"/>
      <c r="RO134" s="103"/>
      <c r="RP134" s="103"/>
      <c r="RQ134" s="103"/>
      <c r="RR134" s="103"/>
      <c r="RS134" s="103"/>
      <c r="RT134" s="103"/>
      <c r="RU134" s="103"/>
      <c r="RV134" s="103"/>
      <c r="RW134" s="103"/>
      <c r="RX134" s="103"/>
      <c r="RY134" s="103"/>
      <c r="RZ134" s="103"/>
      <c r="SA134" s="103"/>
      <c r="SB134" s="103"/>
      <c r="SC134" s="103"/>
      <c r="SD134" s="103"/>
      <c r="SE134" s="103"/>
      <c r="SF134" s="103"/>
      <c r="SG134" s="103"/>
      <c r="SH134" s="103"/>
      <c r="SI134" s="103"/>
      <c r="SJ134" s="103"/>
      <c r="SK134" s="103"/>
      <c r="SL134" s="103"/>
      <c r="SM134" s="103"/>
      <c r="SN134" s="103"/>
      <c r="SO134" s="103"/>
      <c r="SP134" s="103"/>
      <c r="SQ134" s="103"/>
      <c r="SR134" s="103"/>
      <c r="SS134" s="103"/>
      <c r="ST134" s="103"/>
      <c r="SU134" s="103"/>
      <c r="SV134" s="103"/>
      <c r="SW134" s="103"/>
      <c r="SX134" s="103"/>
      <c r="SY134" s="103"/>
      <c r="SZ134" s="103"/>
      <c r="TA134" s="103"/>
      <c r="TB134" s="103"/>
      <c r="TC134" s="103"/>
      <c r="TD134" s="103"/>
      <c r="TE134" s="103"/>
      <c r="TF134" s="103"/>
      <c r="TG134" s="103"/>
      <c r="TH134" s="103"/>
      <c r="TI134" s="103"/>
      <c r="TJ134" s="103"/>
      <c r="TK134" s="103"/>
      <c r="TL134" s="103"/>
      <c r="TM134" s="103"/>
      <c r="TN134" s="103"/>
      <c r="TO134" s="103"/>
      <c r="TP134" s="103"/>
      <c r="TQ134" s="103"/>
      <c r="TR134" s="103"/>
      <c r="TS134" s="103"/>
      <c r="TT134" s="103"/>
      <c r="TU134" s="103"/>
      <c r="TV134" s="103"/>
      <c r="TW134" s="103"/>
      <c r="TX134" s="103"/>
      <c r="TY134" s="103"/>
      <c r="TZ134" s="103"/>
      <c r="UA134" s="103"/>
      <c r="UB134" s="103"/>
      <c r="UC134" s="103"/>
      <c r="UD134" s="103"/>
      <c r="UE134" s="103"/>
      <c r="UF134" s="103"/>
      <c r="UG134" s="103"/>
      <c r="UH134" s="103"/>
      <c r="UI134" s="103"/>
      <c r="UJ134" s="103"/>
      <c r="UK134" s="103"/>
      <c r="UL134" s="103"/>
      <c r="UM134" s="103"/>
      <c r="UN134" s="103"/>
      <c r="UO134" s="103"/>
      <c r="UP134" s="103"/>
      <c r="UQ134" s="103"/>
      <c r="UR134" s="103"/>
      <c r="US134" s="103"/>
      <c r="UT134" s="103"/>
      <c r="UU134" s="103"/>
      <c r="UV134" s="103"/>
      <c r="UW134" s="103"/>
      <c r="UX134" s="103"/>
      <c r="UY134" s="103"/>
      <c r="UZ134" s="103"/>
      <c r="VA134" s="103"/>
      <c r="VB134" s="103"/>
      <c r="VC134" s="103"/>
      <c r="VD134" s="103"/>
      <c r="VE134" s="103"/>
      <c r="VF134" s="103"/>
      <c r="VG134" s="103"/>
      <c r="VH134" s="103"/>
      <c r="VI134" s="103"/>
      <c r="VJ134" s="103"/>
      <c r="VK134" s="103"/>
      <c r="VL134" s="103"/>
      <c r="VM134" s="103"/>
      <c r="VN134" s="103"/>
      <c r="VO134" s="103"/>
      <c r="VP134" s="103"/>
      <c r="VQ134" s="103"/>
      <c r="VR134" s="103"/>
      <c r="VS134" s="103"/>
      <c r="VT134" s="103"/>
      <c r="VU134" s="103"/>
      <c r="VV134" s="103"/>
      <c r="VW134" s="103"/>
      <c r="VX134" s="103"/>
      <c r="VY134" s="103"/>
      <c r="VZ134" s="103"/>
      <c r="WA134" s="103"/>
      <c r="WB134" s="103"/>
      <c r="WC134" s="103"/>
      <c r="WD134" s="103"/>
      <c r="WE134" s="103"/>
      <c r="WF134" s="103"/>
      <c r="WG134" s="103"/>
      <c r="WH134" s="103"/>
      <c r="WI134" s="103"/>
      <c r="WJ134" s="103"/>
      <c r="WK134" s="103"/>
      <c r="WL134" s="103"/>
      <c r="WM134" s="103"/>
      <c r="WN134" s="103"/>
      <c r="WO134" s="103"/>
      <c r="WP134" s="103"/>
      <c r="WQ134" s="103"/>
      <c r="WR134" s="103"/>
      <c r="WS134" s="103"/>
      <c r="WT134" s="103"/>
      <c r="WU134" s="103"/>
      <c r="WV134" s="103"/>
      <c r="WW134" s="103"/>
      <c r="WX134" s="103"/>
      <c r="WY134" s="103"/>
      <c r="WZ134" s="103"/>
      <c r="XA134" s="103"/>
      <c r="XB134" s="103"/>
      <c r="XC134" s="103"/>
      <c r="XD134" s="103"/>
      <c r="XE134" s="103"/>
      <c r="XF134" s="103"/>
      <c r="XG134" s="103"/>
      <c r="XH134" s="103"/>
      <c r="XI134" s="103"/>
      <c r="XJ134" s="103"/>
      <c r="XK134" s="103"/>
      <c r="XL134" s="103"/>
      <c r="XM134" s="103"/>
      <c r="XN134" s="103"/>
      <c r="XO134" s="103"/>
      <c r="XP134" s="103"/>
      <c r="XQ134" s="103"/>
      <c r="XR134" s="103"/>
      <c r="XS134" s="103"/>
      <c r="XT134" s="103"/>
      <c r="XU134" s="103"/>
      <c r="XV134" s="103"/>
      <c r="XW134" s="103"/>
      <c r="XX134" s="103"/>
      <c r="XY134" s="103"/>
      <c r="XZ134" s="103"/>
      <c r="YA134" s="103"/>
      <c r="YB134" s="103"/>
      <c r="YC134" s="103"/>
      <c r="YD134" s="103"/>
      <c r="YE134" s="103"/>
      <c r="YF134" s="103"/>
      <c r="YG134" s="103"/>
      <c r="YH134" s="103"/>
      <c r="YI134" s="103"/>
      <c r="YJ134" s="103"/>
      <c r="YK134" s="103"/>
      <c r="YL134" s="103"/>
      <c r="YM134" s="103"/>
      <c r="YN134" s="103"/>
      <c r="YO134" s="103"/>
      <c r="YP134" s="103"/>
      <c r="YQ134" s="103"/>
      <c r="YR134" s="103"/>
      <c r="YS134" s="103"/>
      <c r="YT134" s="103"/>
      <c r="YU134" s="103"/>
      <c r="YV134" s="103"/>
      <c r="YW134" s="103"/>
      <c r="YX134" s="103"/>
      <c r="YY134" s="103"/>
      <c r="YZ134" s="103"/>
      <c r="ZA134" s="103"/>
      <c r="ZB134" s="103"/>
      <c r="ZC134" s="103"/>
      <c r="ZD134" s="103"/>
      <c r="ZE134" s="103"/>
      <c r="ZF134" s="103"/>
      <c r="ZG134" s="103"/>
      <c r="ZH134" s="103"/>
      <c r="ZI134" s="103"/>
      <c r="ZJ134" s="103"/>
      <c r="ZK134" s="103"/>
      <c r="ZL134" s="103"/>
      <c r="ZM134" s="103"/>
      <c r="ZN134" s="103"/>
      <c r="ZO134" s="103"/>
      <c r="ZP134" s="103"/>
      <c r="ZQ134" s="103"/>
      <c r="ZR134" s="103"/>
      <c r="ZS134" s="103"/>
      <c r="ZT134" s="103"/>
      <c r="ZU134" s="103"/>
      <c r="ZV134" s="103"/>
      <c r="ZW134" s="103"/>
      <c r="ZX134" s="103"/>
      <c r="ZY134" s="103"/>
      <c r="ZZ134" s="103"/>
      <c r="AAA134" s="103"/>
      <c r="AAB134" s="103"/>
      <c r="AAC134" s="103"/>
      <c r="AAD134" s="103"/>
      <c r="AAE134" s="103"/>
      <c r="AAF134" s="103"/>
      <c r="AAG134" s="103"/>
      <c r="AAH134" s="103"/>
      <c r="AAI134" s="103"/>
      <c r="AAJ134" s="103"/>
      <c r="AAK134" s="103"/>
      <c r="AAL134" s="103"/>
      <c r="AAM134" s="103"/>
      <c r="AAN134" s="103"/>
      <c r="AAO134" s="103"/>
      <c r="AAP134" s="103"/>
      <c r="AAQ134" s="103"/>
      <c r="AAR134" s="103"/>
      <c r="AAS134" s="103"/>
      <c r="AAT134" s="103"/>
      <c r="ABA134" s="103"/>
      <c r="ABB134" s="103"/>
      <c r="ABC134" s="103"/>
      <c r="ABD134" s="103"/>
      <c r="ABE134" s="103"/>
      <c r="ABF134" s="103"/>
      <c r="ABG134" s="103"/>
      <c r="ABH134" s="103"/>
      <c r="ABI134" s="103"/>
      <c r="ABJ134" s="103"/>
      <c r="ABK134" s="103"/>
      <c r="ABL134" s="103"/>
      <c r="ABM134" s="103"/>
      <c r="ABN134" s="103"/>
      <c r="ABO134" s="103"/>
      <c r="ABP134" s="103"/>
      <c r="ABQ134" s="103"/>
      <c r="ABR134" s="103"/>
      <c r="ABS134" s="103"/>
      <c r="ABT134" s="103"/>
      <c r="ABU134" s="103"/>
      <c r="ABV134" s="103"/>
      <c r="ABW134" s="103"/>
      <c r="ABX134" s="103"/>
      <c r="ABY134" s="103"/>
      <c r="ABZ134" s="103"/>
      <c r="ACA134" s="103"/>
      <c r="ACB134" s="103"/>
      <c r="ACC134" s="103"/>
      <c r="ACD134" s="103"/>
      <c r="ACE134" s="103"/>
      <c r="ACF134" s="103"/>
      <c r="ACG134" s="103"/>
      <c r="ACH134" s="103"/>
      <c r="ACI134" s="103"/>
      <c r="ACJ134" s="103"/>
      <c r="ACK134" s="103"/>
      <c r="ACL134" s="103"/>
      <c r="ACM134" s="103"/>
      <c r="ACN134" s="103"/>
      <c r="ACO134" s="103"/>
      <c r="ACP134" s="103"/>
      <c r="ACQ134" s="103"/>
      <c r="ACR134" s="103"/>
      <c r="ACS134" s="103"/>
      <c r="ACT134" s="103"/>
      <c r="ACU134" s="103"/>
      <c r="ACV134" s="103"/>
      <c r="ACW134" s="103"/>
      <c r="ACX134" s="103"/>
      <c r="ACY134" s="103"/>
      <c r="ACZ134" s="103"/>
      <c r="ADA134" s="103"/>
      <c r="ADB134" s="103"/>
      <c r="ADC134" s="103"/>
      <c r="ADD134" s="103"/>
      <c r="ADE134" s="103"/>
      <c r="ADF134" s="103"/>
      <c r="ADG134" s="103"/>
      <c r="ADH134" s="103"/>
      <c r="ADI134" s="103"/>
      <c r="ADJ134" s="103"/>
      <c r="ADK134" s="103"/>
      <c r="ADL134" s="103"/>
      <c r="ADM134" s="103"/>
      <c r="ADN134" s="103"/>
      <c r="ADO134" s="103"/>
      <c r="ADP134" s="103"/>
      <c r="ADQ134" s="103"/>
      <c r="ADR134" s="103"/>
      <c r="ADS134" s="103"/>
      <c r="ADT134" s="103"/>
      <c r="ADU134" s="103"/>
      <c r="ADV134" s="103"/>
      <c r="ADW134" s="103"/>
      <c r="ADX134" s="103"/>
      <c r="ADY134" s="103"/>
      <c r="ADZ134" s="103"/>
      <c r="AEA134" s="103"/>
      <c r="AEB134" s="103"/>
      <c r="AEC134" s="103"/>
      <c r="AED134" s="103"/>
      <c r="AEE134" s="103"/>
      <c r="AEF134" s="103"/>
      <c r="AEG134" s="103"/>
      <c r="AEH134" s="103"/>
      <c r="AEI134" s="103"/>
      <c r="AEJ134" s="103"/>
      <c r="AEK134" s="103"/>
      <c r="AEL134" s="103"/>
      <c r="AEM134" s="103"/>
      <c r="AEN134" s="103"/>
      <c r="AEO134" s="103"/>
      <c r="AEP134" s="103"/>
      <c r="AEQ134" s="103"/>
      <c r="AER134" s="103"/>
      <c r="AES134" s="103"/>
      <c r="AET134" s="103"/>
      <c r="AEU134" s="103"/>
      <c r="AEV134" s="103"/>
      <c r="AEW134" s="103"/>
      <c r="AEX134" s="103"/>
      <c r="AEY134" s="103"/>
      <c r="AEZ134" s="103"/>
      <c r="AFA134" s="103"/>
      <c r="AFB134" s="103"/>
      <c r="AFC134" s="103"/>
      <c r="AFD134" s="103"/>
      <c r="AFE134" s="103"/>
      <c r="AFF134" s="103"/>
      <c r="AFG134" s="103"/>
      <c r="AFH134" s="103"/>
      <c r="AFI134" s="103"/>
      <c r="AFJ134" s="103"/>
      <c r="AFK134" s="103"/>
      <c r="AFL134" s="103"/>
      <c r="AFM134" s="103"/>
      <c r="AFN134" s="103"/>
      <c r="AFO134" s="103"/>
      <c r="AFP134" s="103"/>
      <c r="AFQ134" s="103"/>
      <c r="AFR134" s="103"/>
      <c r="AFS134" s="103"/>
      <c r="AFT134" s="103"/>
      <c r="AFU134" s="103"/>
      <c r="AFV134" s="103"/>
      <c r="AFW134" s="103"/>
      <c r="AFX134" s="103"/>
      <c r="AFY134" s="103"/>
      <c r="AFZ134" s="103"/>
      <c r="AGA134" s="103"/>
      <c r="AGB134" s="103"/>
      <c r="AGC134" s="103"/>
      <c r="AGD134" s="103"/>
      <c r="AGE134" s="103"/>
      <c r="AGF134" s="103"/>
      <c r="AGG134" s="103"/>
      <c r="AGH134" s="103"/>
      <c r="AGI134" s="103"/>
      <c r="AGJ134" s="103"/>
      <c r="AGK134" s="103"/>
      <c r="AGL134" s="103"/>
      <c r="AGM134" s="103"/>
      <c r="AGN134" s="103"/>
      <c r="AGO134" s="103"/>
      <c r="AGP134" s="103"/>
      <c r="AGQ134" s="103"/>
      <c r="AGR134" s="103"/>
      <c r="AGS134" s="103"/>
      <c r="AGT134" s="103"/>
      <c r="AGU134" s="103"/>
      <c r="AGV134" s="103"/>
      <c r="AGW134" s="103"/>
      <c r="AGX134" s="103"/>
      <c r="AGY134" s="103"/>
      <c r="AGZ134" s="103"/>
      <c r="AHA134" s="103"/>
      <c r="AHB134" s="103"/>
      <c r="AHC134" s="103"/>
      <c r="AHD134" s="103"/>
      <c r="AHE134" s="103"/>
      <c r="AHF134" s="103"/>
      <c r="AHG134" s="103"/>
      <c r="AHH134" s="103"/>
      <c r="AHI134" s="103"/>
      <c r="AHJ134" s="103"/>
      <c r="AHK134" s="103"/>
      <c r="AHL134" s="103"/>
      <c r="AHM134" s="103"/>
      <c r="AHN134" s="103"/>
      <c r="AHO134" s="103"/>
      <c r="AHP134" s="103"/>
      <c r="AHQ134" s="103"/>
      <c r="AHR134" s="103"/>
      <c r="AHS134" s="103"/>
      <c r="AHT134" s="103"/>
      <c r="AHU134" s="103"/>
      <c r="AHV134" s="103"/>
      <c r="AHW134" s="103"/>
      <c r="AHX134" s="103"/>
      <c r="AHY134" s="103"/>
      <c r="AHZ134" s="103"/>
      <c r="AIA134" s="103"/>
      <c r="AIB134" s="103"/>
      <c r="AIC134" s="103"/>
      <c r="AID134" s="103"/>
      <c r="AIE134" s="103"/>
      <c r="AIF134" s="103"/>
      <c r="AIG134" s="103"/>
      <c r="AIH134" s="103"/>
      <c r="AII134" s="103"/>
      <c r="AIJ134" s="103"/>
      <c r="AIK134" s="103"/>
      <c r="AIL134" s="103"/>
      <c r="AIM134" s="103"/>
      <c r="AIN134" s="103"/>
      <c r="AIO134" s="103"/>
      <c r="AIP134" s="103"/>
      <c r="AIQ134" s="103"/>
      <c r="AIR134" s="103"/>
      <c r="AIS134" s="103"/>
      <c r="AIT134" s="103"/>
      <c r="AIU134" s="103"/>
      <c r="AIV134" s="103"/>
      <c r="AIW134" s="103"/>
      <c r="AIX134" s="103"/>
      <c r="AIY134" s="103"/>
      <c r="AIZ134" s="103"/>
      <c r="AJA134" s="103"/>
      <c r="AJB134" s="103"/>
      <c r="AJC134" s="103"/>
      <c r="AJD134" s="103"/>
      <c r="AJE134" s="103"/>
      <c r="AJF134" s="103"/>
      <c r="AJG134" s="103"/>
      <c r="AJH134" s="103"/>
      <c r="AJI134" s="103"/>
      <c r="AJJ134" s="103"/>
      <c r="AJK134" s="103"/>
      <c r="AJL134" s="103"/>
      <c r="AJM134" s="103"/>
      <c r="AJN134" s="103"/>
      <c r="AJO134" s="103"/>
      <c r="AJP134" s="103"/>
      <c r="AJQ134" s="103"/>
      <c r="AJR134" s="103"/>
      <c r="AJS134" s="103"/>
      <c r="AJT134" s="103"/>
      <c r="AJU134" s="103"/>
      <c r="AJV134" s="103"/>
      <c r="AJW134" s="103"/>
      <c r="AJX134" s="103"/>
      <c r="AJY134" s="103"/>
      <c r="AJZ134" s="103"/>
      <c r="AKA134" s="103"/>
      <c r="AKB134" s="103"/>
      <c r="AKC134" s="103"/>
      <c r="AKD134" s="103"/>
      <c r="AKE134" s="103"/>
      <c r="AKF134" s="103"/>
      <c r="AKG134" s="103"/>
      <c r="AKH134" s="103"/>
      <c r="AKI134" s="103"/>
      <c r="AKJ134" s="103"/>
      <c r="AKK134" s="103"/>
      <c r="AKL134" s="103"/>
      <c r="AKM134" s="103"/>
      <c r="AKN134" s="103"/>
      <c r="AKO134" s="103"/>
      <c r="AKP134" s="103"/>
      <c r="AKW134" s="103"/>
      <c r="AKX134" s="103"/>
      <c r="AKY134" s="103"/>
      <c r="AKZ134" s="103"/>
      <c r="ALA134" s="103"/>
      <c r="ALB134" s="103"/>
      <c r="ALC134" s="103"/>
      <c r="ALD134" s="103"/>
      <c r="ALE134" s="103"/>
      <c r="ALF134" s="103"/>
      <c r="ALG134" s="103"/>
      <c r="ALH134" s="103"/>
      <c r="ALI134" s="103"/>
      <c r="ALJ134" s="103"/>
      <c r="ALK134" s="103"/>
      <c r="ALL134" s="103"/>
      <c r="ALM134" s="103"/>
      <c r="ALN134" s="103"/>
      <c r="ALO134" s="103"/>
      <c r="ALP134" s="103"/>
      <c r="ALQ134" s="103"/>
      <c r="ALR134" s="103"/>
      <c r="ALS134" s="103"/>
      <c r="ALT134" s="103"/>
      <c r="ALU134" s="103"/>
      <c r="ALV134" s="103"/>
      <c r="ALW134" s="103"/>
      <c r="ALX134" s="103"/>
      <c r="ALY134" s="103"/>
      <c r="ALZ134" s="103"/>
      <c r="AMA134" s="103"/>
      <c r="AMB134" s="103"/>
      <c r="AMC134" s="103"/>
      <c r="AMD134" s="103"/>
      <c r="AME134" s="103"/>
      <c r="AMF134" s="103"/>
      <c r="AMG134" s="103"/>
      <c r="AMH134" s="103"/>
      <c r="AMI134" s="103"/>
      <c r="AMJ134" s="103"/>
      <c r="AMK134" s="103"/>
      <c r="AML134" s="103"/>
      <c r="AMM134" s="103"/>
      <c r="AMN134" s="103"/>
      <c r="AMO134" s="103"/>
      <c r="AMP134" s="103"/>
      <c r="AMQ134" s="103"/>
      <c r="AMR134" s="103"/>
      <c r="AMS134" s="103"/>
      <c r="AMT134" s="103"/>
      <c r="AMU134" s="103"/>
      <c r="AMV134" s="103"/>
      <c r="AMW134" s="103"/>
      <c r="AMX134" s="103"/>
      <c r="AMY134" s="103"/>
      <c r="AMZ134" s="103"/>
      <c r="ANA134" s="103"/>
      <c r="ANB134" s="103"/>
      <c r="ANC134" s="103"/>
      <c r="AND134" s="103"/>
      <c r="ANE134" s="103"/>
      <c r="ANF134" s="103"/>
      <c r="ANG134" s="103"/>
      <c r="ANH134" s="103"/>
      <c r="ANI134" s="103"/>
      <c r="ANJ134" s="103"/>
      <c r="ANK134" s="103"/>
      <c r="ANL134" s="103"/>
      <c r="ANM134" s="103"/>
      <c r="ANN134" s="103"/>
      <c r="ANO134" s="103"/>
      <c r="ANP134" s="103"/>
      <c r="ANQ134" s="103"/>
      <c r="ANR134" s="103"/>
      <c r="ANS134" s="103"/>
      <c r="ANT134" s="103"/>
      <c r="ANU134" s="103"/>
      <c r="ANV134" s="103"/>
      <c r="ANW134" s="103"/>
      <c r="ANX134" s="103"/>
      <c r="ANY134" s="103"/>
      <c r="ANZ134" s="103"/>
      <c r="AOA134" s="103"/>
      <c r="AOB134" s="103"/>
      <c r="AOC134" s="103"/>
      <c r="AOD134" s="103"/>
      <c r="AOE134" s="103"/>
      <c r="AOF134" s="103"/>
      <c r="AOG134" s="103"/>
      <c r="AOH134" s="103"/>
      <c r="AOI134" s="103"/>
      <c r="AOJ134" s="103"/>
      <c r="AOK134" s="103"/>
      <c r="AOL134" s="103"/>
      <c r="AOM134" s="103"/>
      <c r="AON134" s="103"/>
      <c r="AOO134" s="103"/>
      <c r="AOP134" s="103"/>
      <c r="AOQ134" s="103"/>
      <c r="AOR134" s="103"/>
      <c r="AOS134" s="103"/>
      <c r="AOT134" s="103"/>
      <c r="AOU134" s="103"/>
      <c r="AOV134" s="103"/>
      <c r="AOW134" s="103"/>
      <c r="AOX134" s="103"/>
      <c r="AOY134" s="103"/>
      <c r="AOZ134" s="103"/>
      <c r="APA134" s="103"/>
      <c r="APB134" s="103"/>
      <c r="APC134" s="103"/>
      <c r="APD134" s="103"/>
      <c r="APE134" s="103"/>
      <c r="APF134" s="103"/>
      <c r="APG134" s="103"/>
      <c r="APH134" s="103"/>
      <c r="API134" s="103"/>
      <c r="APJ134" s="103"/>
      <c r="APK134" s="103"/>
      <c r="APL134" s="103"/>
      <c r="APM134" s="103"/>
      <c r="APN134" s="103"/>
      <c r="APO134" s="103"/>
      <c r="APP134" s="103"/>
      <c r="APQ134" s="103"/>
      <c r="APR134" s="103"/>
      <c r="APS134" s="103"/>
      <c r="APT134" s="103"/>
      <c r="APU134" s="103"/>
      <c r="APV134" s="103"/>
      <c r="APW134" s="103"/>
      <c r="APX134" s="103"/>
      <c r="APY134" s="103"/>
      <c r="APZ134" s="103"/>
      <c r="AQA134" s="103"/>
      <c r="AQB134" s="103"/>
      <c r="AQC134" s="103"/>
      <c r="AQD134" s="103"/>
      <c r="AQE134" s="103"/>
      <c r="AQF134" s="103"/>
      <c r="AQG134" s="103"/>
      <c r="AQH134" s="103"/>
      <c r="AQI134" s="103"/>
      <c r="AQJ134" s="103"/>
      <c r="AQK134" s="103"/>
      <c r="AQL134" s="103"/>
      <c r="AQM134" s="103"/>
      <c r="AQN134" s="103"/>
      <c r="AQO134" s="103"/>
      <c r="AQP134" s="103"/>
      <c r="AQQ134" s="103"/>
      <c r="AQR134" s="103"/>
      <c r="AQS134" s="103"/>
      <c r="AQT134" s="103"/>
      <c r="AQU134" s="103"/>
      <c r="AQV134" s="103"/>
      <c r="AQW134" s="103"/>
      <c r="AQX134" s="103"/>
      <c r="AQY134" s="103"/>
      <c r="AQZ134" s="103"/>
      <c r="ARA134" s="103"/>
      <c r="ARB134" s="103"/>
      <c r="ARC134" s="103"/>
      <c r="ARD134" s="103"/>
      <c r="ARE134" s="103"/>
      <c r="ARF134" s="103"/>
      <c r="ARG134" s="103"/>
      <c r="ARH134" s="103"/>
      <c r="ARI134" s="103"/>
      <c r="ARJ134" s="103"/>
      <c r="ARK134" s="103"/>
      <c r="ARL134" s="103"/>
      <c r="ARM134" s="103"/>
      <c r="ARN134" s="103"/>
      <c r="ARO134" s="103"/>
      <c r="ARP134" s="103"/>
      <c r="ARQ134" s="103"/>
      <c r="ARR134" s="103"/>
      <c r="ARS134" s="103"/>
      <c r="ART134" s="103"/>
      <c r="ARU134" s="103"/>
      <c r="ARV134" s="103"/>
      <c r="ARW134" s="103"/>
      <c r="ARX134" s="103"/>
      <c r="ARY134" s="103"/>
      <c r="ARZ134" s="103"/>
      <c r="ASA134" s="103"/>
      <c r="ASB134" s="103"/>
      <c r="ASC134" s="103"/>
      <c r="ASD134" s="103"/>
      <c r="ASE134" s="103"/>
      <c r="ASF134" s="103"/>
      <c r="ASG134" s="103"/>
      <c r="ASH134" s="103"/>
      <c r="ASI134" s="103"/>
      <c r="ASJ134" s="103"/>
      <c r="ASK134" s="103"/>
      <c r="ASL134" s="103"/>
      <c r="ASM134" s="103"/>
      <c r="ASN134" s="103"/>
      <c r="ASO134" s="103"/>
      <c r="ASP134" s="103"/>
      <c r="ASQ134" s="103"/>
      <c r="ASR134" s="103"/>
      <c r="ASS134" s="103"/>
      <c r="AST134" s="103"/>
      <c r="ASU134" s="103"/>
      <c r="ASV134" s="103"/>
      <c r="ASW134" s="103"/>
      <c r="ASX134" s="103"/>
      <c r="ASY134" s="103"/>
      <c r="ASZ134" s="103"/>
      <c r="ATA134" s="103"/>
      <c r="ATB134" s="103"/>
      <c r="ATC134" s="103"/>
      <c r="ATD134" s="103"/>
      <c r="ATE134" s="103"/>
      <c r="ATF134" s="103"/>
      <c r="ATG134" s="103"/>
      <c r="ATH134" s="103"/>
      <c r="ATI134" s="103"/>
      <c r="ATJ134" s="103"/>
      <c r="ATK134" s="103"/>
      <c r="ATL134" s="103"/>
      <c r="ATM134" s="103"/>
      <c r="ATN134" s="103"/>
      <c r="ATO134" s="103"/>
      <c r="ATP134" s="103"/>
      <c r="ATQ134" s="103"/>
      <c r="ATR134" s="103"/>
      <c r="ATS134" s="103"/>
      <c r="ATT134" s="103"/>
      <c r="ATU134" s="103"/>
      <c r="ATV134" s="103"/>
      <c r="ATW134" s="103"/>
      <c r="ATX134" s="103"/>
      <c r="ATY134" s="103"/>
      <c r="ATZ134" s="103"/>
      <c r="AUA134" s="103"/>
      <c r="AUB134" s="103"/>
      <c r="AUC134" s="103"/>
      <c r="AUD134" s="103"/>
      <c r="AUE134" s="103"/>
      <c r="AUF134" s="103"/>
      <c r="AUG134" s="103"/>
      <c r="AUH134" s="103"/>
      <c r="AUI134" s="103"/>
      <c r="AUJ134" s="103"/>
      <c r="AUK134" s="103"/>
      <c r="AUL134" s="103"/>
      <c r="AUS134" s="103"/>
      <c r="AUT134" s="103"/>
      <c r="AUU134" s="103"/>
      <c r="AUV134" s="103"/>
      <c r="AUW134" s="103"/>
      <c r="AUX134" s="103"/>
      <c r="AUY134" s="103"/>
      <c r="AUZ134" s="103"/>
      <c r="AVA134" s="103"/>
      <c r="AVB134" s="103"/>
      <c r="AVC134" s="103"/>
      <c r="AVD134" s="103"/>
      <c r="AVE134" s="103"/>
      <c r="AVF134" s="103"/>
      <c r="AVG134" s="103"/>
      <c r="AVH134" s="103"/>
      <c r="AVI134" s="103"/>
      <c r="AVJ134" s="103"/>
      <c r="AVK134" s="103"/>
      <c r="AVL134" s="103"/>
      <c r="AVM134" s="103"/>
      <c r="AVN134" s="103"/>
      <c r="AVO134" s="103"/>
      <c r="AVP134" s="103"/>
      <c r="AVQ134" s="103"/>
      <c r="AVR134" s="103"/>
      <c r="AVS134" s="103"/>
      <c r="AVT134" s="103"/>
      <c r="AVU134" s="103"/>
      <c r="AVV134" s="103"/>
      <c r="AVW134" s="103"/>
      <c r="AVX134" s="103"/>
      <c r="AVY134" s="103"/>
      <c r="AVZ134" s="103"/>
      <c r="AWA134" s="103"/>
      <c r="AWB134" s="103"/>
      <c r="AWC134" s="103"/>
      <c r="AWD134" s="103"/>
      <c r="AWE134" s="103"/>
      <c r="AWF134" s="103"/>
      <c r="AWG134" s="103"/>
      <c r="AWH134" s="103"/>
      <c r="AWI134" s="103"/>
      <c r="AWJ134" s="103"/>
      <c r="AWK134" s="103"/>
      <c r="AWL134" s="103"/>
      <c r="AWM134" s="103"/>
      <c r="AWN134" s="103"/>
      <c r="AWO134" s="103"/>
      <c r="AWP134" s="103"/>
      <c r="AWQ134" s="103"/>
      <c r="AWR134" s="103"/>
      <c r="AWS134" s="103"/>
      <c r="AWT134" s="103"/>
      <c r="AWU134" s="103"/>
      <c r="AWV134" s="103"/>
      <c r="AWW134" s="103"/>
      <c r="AWX134" s="103"/>
      <c r="AWY134" s="103"/>
      <c r="AWZ134" s="103"/>
      <c r="AXA134" s="103"/>
      <c r="AXB134" s="103"/>
      <c r="AXC134" s="103"/>
      <c r="AXD134" s="103"/>
      <c r="AXE134" s="103"/>
      <c r="AXF134" s="103"/>
      <c r="AXG134" s="103"/>
      <c r="AXH134" s="103"/>
      <c r="AXI134" s="103"/>
      <c r="AXJ134" s="103"/>
      <c r="AXK134" s="103"/>
      <c r="AXL134" s="103"/>
      <c r="AXM134" s="103"/>
      <c r="AXN134" s="103"/>
      <c r="AXO134" s="103"/>
      <c r="AXP134" s="103"/>
      <c r="AXQ134" s="103"/>
      <c r="AXR134" s="103"/>
      <c r="AXS134" s="103"/>
      <c r="AXT134" s="103"/>
      <c r="AXU134" s="103"/>
      <c r="AXV134" s="103"/>
      <c r="AXW134" s="103"/>
      <c r="AXX134" s="103"/>
      <c r="AXY134" s="103"/>
      <c r="AXZ134" s="103"/>
      <c r="AYA134" s="103"/>
      <c r="AYB134" s="103"/>
      <c r="AYC134" s="103"/>
      <c r="AYD134" s="103"/>
      <c r="AYE134" s="103"/>
      <c r="AYF134" s="103"/>
      <c r="AYG134" s="103"/>
      <c r="AYH134" s="103"/>
      <c r="AYI134" s="103"/>
      <c r="AYJ134" s="103"/>
      <c r="AYK134" s="103"/>
      <c r="AYL134" s="103"/>
      <c r="AYM134" s="103"/>
      <c r="AYN134" s="103"/>
      <c r="AYO134" s="103"/>
      <c r="AYP134" s="103"/>
      <c r="AYQ134" s="103"/>
      <c r="AYR134" s="103"/>
      <c r="AYS134" s="103"/>
      <c r="AYT134" s="103"/>
      <c r="AYU134" s="103"/>
      <c r="AYV134" s="103"/>
      <c r="AYW134" s="103"/>
      <c r="AYX134" s="103"/>
      <c r="AYY134" s="103"/>
      <c r="AYZ134" s="103"/>
      <c r="AZA134" s="103"/>
      <c r="AZB134" s="103"/>
      <c r="AZC134" s="103"/>
      <c r="AZD134" s="103"/>
      <c r="AZE134" s="103"/>
      <c r="AZF134" s="103"/>
      <c r="AZG134" s="103"/>
      <c r="AZH134" s="103"/>
      <c r="AZI134" s="103"/>
      <c r="AZJ134" s="103"/>
      <c r="AZK134" s="103"/>
      <c r="AZL134" s="103"/>
      <c r="AZM134" s="103"/>
      <c r="AZN134" s="103"/>
      <c r="AZO134" s="103"/>
      <c r="AZP134" s="103"/>
      <c r="AZQ134" s="103"/>
      <c r="AZR134" s="103"/>
      <c r="AZS134" s="103"/>
      <c r="AZT134" s="103"/>
      <c r="AZU134" s="103"/>
      <c r="AZV134" s="103"/>
      <c r="AZW134" s="103"/>
      <c r="AZX134" s="103"/>
      <c r="AZY134" s="103"/>
      <c r="AZZ134" s="103"/>
      <c r="BAA134" s="103"/>
      <c r="BAB134" s="103"/>
      <c r="BAC134" s="103"/>
      <c r="BAD134" s="103"/>
      <c r="BAE134" s="103"/>
      <c r="BAF134" s="103"/>
      <c r="BAG134" s="103"/>
      <c r="BAH134" s="103"/>
      <c r="BAI134" s="103"/>
      <c r="BAJ134" s="103"/>
      <c r="BAK134" s="103"/>
      <c r="BAL134" s="103"/>
      <c r="BAM134" s="103"/>
      <c r="BAN134" s="103"/>
      <c r="BAO134" s="103"/>
      <c r="BAP134" s="103"/>
      <c r="BAQ134" s="103"/>
      <c r="BAR134" s="103"/>
      <c r="BAS134" s="103"/>
      <c r="BAT134" s="103"/>
      <c r="BAU134" s="103"/>
      <c r="BAV134" s="103"/>
      <c r="BAW134" s="103"/>
      <c r="BAX134" s="103"/>
      <c r="BAY134" s="103"/>
      <c r="BAZ134" s="103"/>
      <c r="BBA134" s="103"/>
      <c r="BBB134" s="103"/>
      <c r="BBC134" s="103"/>
      <c r="BBD134" s="103"/>
      <c r="BBE134" s="103"/>
      <c r="BBF134" s="103"/>
      <c r="BBG134" s="103"/>
      <c r="BBH134" s="103"/>
      <c r="BBI134" s="103"/>
      <c r="BBJ134" s="103"/>
      <c r="BBK134" s="103"/>
      <c r="BBL134" s="103"/>
      <c r="BBM134" s="103"/>
      <c r="BBN134" s="103"/>
      <c r="BBO134" s="103"/>
      <c r="BBP134" s="103"/>
      <c r="BBQ134" s="103"/>
      <c r="BBR134" s="103"/>
      <c r="BBS134" s="103"/>
      <c r="BBT134" s="103"/>
      <c r="BBU134" s="103"/>
      <c r="BBV134" s="103"/>
      <c r="BBW134" s="103"/>
      <c r="BBX134" s="103"/>
      <c r="BBY134" s="103"/>
      <c r="BBZ134" s="103"/>
      <c r="BCA134" s="103"/>
      <c r="BCB134" s="103"/>
      <c r="BCC134" s="103"/>
      <c r="BCD134" s="103"/>
      <c r="BCE134" s="103"/>
      <c r="BCF134" s="103"/>
      <c r="BCG134" s="103"/>
      <c r="BCH134" s="103"/>
      <c r="BCI134" s="103"/>
      <c r="BCJ134" s="103"/>
      <c r="BCK134" s="103"/>
      <c r="BCL134" s="103"/>
      <c r="BCM134" s="103"/>
      <c r="BCN134" s="103"/>
      <c r="BCO134" s="103"/>
      <c r="BCP134" s="103"/>
      <c r="BCQ134" s="103"/>
      <c r="BCR134" s="103"/>
      <c r="BCS134" s="103"/>
      <c r="BCT134" s="103"/>
      <c r="BCU134" s="103"/>
      <c r="BCV134" s="103"/>
      <c r="BCW134" s="103"/>
      <c r="BCX134" s="103"/>
      <c r="BCY134" s="103"/>
      <c r="BCZ134" s="103"/>
      <c r="BDA134" s="103"/>
      <c r="BDB134" s="103"/>
      <c r="BDC134" s="103"/>
      <c r="BDD134" s="103"/>
      <c r="BDE134" s="103"/>
      <c r="BDF134" s="103"/>
      <c r="BDG134" s="103"/>
      <c r="BDH134" s="103"/>
      <c r="BDI134" s="103"/>
      <c r="BDJ134" s="103"/>
      <c r="BDK134" s="103"/>
      <c r="BDL134" s="103"/>
      <c r="BDM134" s="103"/>
      <c r="BDN134" s="103"/>
      <c r="BDO134" s="103"/>
      <c r="BDP134" s="103"/>
      <c r="BDQ134" s="103"/>
      <c r="BDR134" s="103"/>
      <c r="BDS134" s="103"/>
      <c r="BDT134" s="103"/>
      <c r="BDU134" s="103"/>
      <c r="BDV134" s="103"/>
      <c r="BDW134" s="103"/>
      <c r="BDX134" s="103"/>
      <c r="BDY134" s="103"/>
      <c r="BDZ134" s="103"/>
      <c r="BEA134" s="103"/>
      <c r="BEB134" s="103"/>
      <c r="BEC134" s="103"/>
      <c r="BED134" s="103"/>
      <c r="BEE134" s="103"/>
      <c r="BEF134" s="103"/>
      <c r="BEG134" s="103"/>
      <c r="BEH134" s="103"/>
      <c r="BEO134" s="103"/>
      <c r="BEP134" s="103"/>
      <c r="BEQ134" s="103"/>
      <c r="BER134" s="103"/>
      <c r="BES134" s="103"/>
      <c r="BET134" s="103"/>
      <c r="BEU134" s="103"/>
      <c r="BEV134" s="103"/>
      <c r="BEW134" s="103"/>
      <c r="BEX134" s="103"/>
      <c r="BEY134" s="103"/>
      <c r="BEZ134" s="103"/>
      <c r="BFA134" s="103"/>
      <c r="BFB134" s="103"/>
      <c r="BFC134" s="103"/>
      <c r="BFD134" s="103"/>
      <c r="BFE134" s="103"/>
      <c r="BFF134" s="103"/>
      <c r="BFG134" s="103"/>
      <c r="BFH134" s="103"/>
      <c r="BFI134" s="103"/>
      <c r="BFJ134" s="103"/>
      <c r="BFK134" s="103"/>
      <c r="BFL134" s="103"/>
      <c r="BFM134" s="103"/>
      <c r="BFN134" s="103"/>
      <c r="BFO134" s="103"/>
      <c r="BFP134" s="103"/>
      <c r="BFQ134" s="103"/>
      <c r="BFR134" s="103"/>
      <c r="BFS134" s="103"/>
      <c r="BFT134" s="103"/>
      <c r="BFU134" s="103"/>
      <c r="BFV134" s="103"/>
      <c r="BFW134" s="103"/>
      <c r="BFX134" s="103"/>
      <c r="BFY134" s="103"/>
      <c r="BFZ134" s="103"/>
      <c r="BGA134" s="103"/>
      <c r="BGB134" s="103"/>
      <c r="BGC134" s="103"/>
      <c r="BGD134" s="103"/>
      <c r="BGE134" s="103"/>
      <c r="BGF134" s="103"/>
      <c r="BGG134" s="103"/>
      <c r="BGH134" s="103"/>
      <c r="BGI134" s="103"/>
      <c r="BGJ134" s="103"/>
      <c r="BGK134" s="103"/>
      <c r="BGL134" s="103"/>
      <c r="BGM134" s="103"/>
      <c r="BGN134" s="103"/>
      <c r="BGO134" s="103"/>
      <c r="BGP134" s="103"/>
      <c r="BGQ134" s="103"/>
      <c r="BGR134" s="103"/>
      <c r="BGS134" s="103"/>
      <c r="BGT134" s="103"/>
      <c r="BGU134" s="103"/>
      <c r="BGV134" s="103"/>
      <c r="BGW134" s="103"/>
      <c r="BGX134" s="103"/>
      <c r="BGY134" s="103"/>
      <c r="BGZ134" s="103"/>
      <c r="BHA134" s="103"/>
      <c r="BHB134" s="103"/>
      <c r="BHC134" s="103"/>
      <c r="BHD134" s="103"/>
      <c r="BHE134" s="103"/>
      <c r="BHF134" s="103"/>
      <c r="BHG134" s="103"/>
      <c r="BHH134" s="103"/>
      <c r="BHI134" s="103"/>
      <c r="BHJ134" s="103"/>
      <c r="BHK134" s="103"/>
      <c r="BHL134" s="103"/>
      <c r="BHM134" s="103"/>
      <c r="BHN134" s="103"/>
      <c r="BHO134" s="103"/>
      <c r="BHP134" s="103"/>
      <c r="BHQ134" s="103"/>
      <c r="BHR134" s="103"/>
      <c r="BHS134" s="103"/>
      <c r="BHT134" s="103"/>
      <c r="BHU134" s="103"/>
      <c r="BHV134" s="103"/>
      <c r="BHW134" s="103"/>
      <c r="BHX134" s="103"/>
      <c r="BHY134" s="103"/>
      <c r="BHZ134" s="103"/>
      <c r="BIA134" s="103"/>
      <c r="BIB134" s="103"/>
      <c r="BIC134" s="103"/>
      <c r="BID134" s="103"/>
      <c r="BIE134" s="103"/>
      <c r="BIF134" s="103"/>
      <c r="BIG134" s="103"/>
      <c r="BIH134" s="103"/>
      <c r="BII134" s="103"/>
      <c r="BIJ134" s="103"/>
      <c r="BIK134" s="103"/>
      <c r="BIL134" s="103"/>
      <c r="BIM134" s="103"/>
      <c r="BIN134" s="103"/>
      <c r="BIO134" s="103"/>
      <c r="BIP134" s="103"/>
      <c r="BIQ134" s="103"/>
      <c r="BIR134" s="103"/>
      <c r="BIS134" s="103"/>
      <c r="BIT134" s="103"/>
      <c r="BIU134" s="103"/>
      <c r="BIV134" s="103"/>
      <c r="BIW134" s="103"/>
      <c r="BIX134" s="103"/>
      <c r="BIY134" s="103"/>
      <c r="BIZ134" s="103"/>
      <c r="BJA134" s="103"/>
      <c r="BJB134" s="103"/>
      <c r="BJC134" s="103"/>
      <c r="BJD134" s="103"/>
      <c r="BJE134" s="103"/>
      <c r="BJF134" s="103"/>
      <c r="BJG134" s="103"/>
      <c r="BJH134" s="103"/>
      <c r="BJI134" s="103"/>
      <c r="BJJ134" s="103"/>
      <c r="BJK134" s="103"/>
      <c r="BJL134" s="103"/>
      <c r="BJM134" s="103"/>
      <c r="BJN134" s="103"/>
      <c r="BJO134" s="103"/>
      <c r="BJP134" s="103"/>
      <c r="BJQ134" s="103"/>
      <c r="BJR134" s="103"/>
      <c r="BJS134" s="103"/>
      <c r="BJT134" s="103"/>
      <c r="BJU134" s="103"/>
      <c r="BJV134" s="103"/>
      <c r="BJW134" s="103"/>
      <c r="BJX134" s="103"/>
      <c r="BJY134" s="103"/>
      <c r="BJZ134" s="103"/>
      <c r="BKA134" s="103"/>
      <c r="BKB134" s="103"/>
      <c r="BKC134" s="103"/>
      <c r="BKD134" s="103"/>
      <c r="BKE134" s="103"/>
      <c r="BKF134" s="103"/>
      <c r="BKG134" s="103"/>
      <c r="BKH134" s="103"/>
      <c r="BKI134" s="103"/>
      <c r="BKJ134" s="103"/>
      <c r="BKK134" s="103"/>
      <c r="BKL134" s="103"/>
      <c r="BKM134" s="103"/>
      <c r="BKN134" s="103"/>
      <c r="BKO134" s="103"/>
      <c r="BKP134" s="103"/>
      <c r="BKQ134" s="103"/>
      <c r="BKR134" s="103"/>
      <c r="BKS134" s="103"/>
      <c r="BKT134" s="103"/>
      <c r="BKU134" s="103"/>
      <c r="BKV134" s="103"/>
      <c r="BKW134" s="103"/>
      <c r="BKX134" s="103"/>
      <c r="BKY134" s="103"/>
      <c r="BKZ134" s="103"/>
      <c r="BLA134" s="103"/>
      <c r="BLB134" s="103"/>
      <c r="BLC134" s="103"/>
      <c r="BLD134" s="103"/>
      <c r="BLE134" s="103"/>
      <c r="BLF134" s="103"/>
      <c r="BLG134" s="103"/>
      <c r="BLH134" s="103"/>
      <c r="BLI134" s="103"/>
      <c r="BLJ134" s="103"/>
      <c r="BLK134" s="103"/>
      <c r="BLL134" s="103"/>
      <c r="BLM134" s="103"/>
      <c r="BLN134" s="103"/>
      <c r="BLO134" s="103"/>
      <c r="BLP134" s="103"/>
      <c r="BLQ134" s="103"/>
      <c r="BLR134" s="103"/>
      <c r="BLS134" s="103"/>
      <c r="BLT134" s="103"/>
      <c r="BLU134" s="103"/>
      <c r="BLV134" s="103"/>
      <c r="BLW134" s="103"/>
      <c r="BLX134" s="103"/>
      <c r="BLY134" s="103"/>
      <c r="BLZ134" s="103"/>
      <c r="BMA134" s="103"/>
      <c r="BMB134" s="103"/>
      <c r="BMC134" s="103"/>
      <c r="BMD134" s="103"/>
      <c r="BME134" s="103"/>
      <c r="BMF134" s="103"/>
      <c r="BMG134" s="103"/>
      <c r="BMH134" s="103"/>
      <c r="BMI134" s="103"/>
      <c r="BMJ134" s="103"/>
      <c r="BMK134" s="103"/>
      <c r="BML134" s="103"/>
      <c r="BMM134" s="103"/>
      <c r="BMN134" s="103"/>
      <c r="BMO134" s="103"/>
      <c r="BMP134" s="103"/>
      <c r="BMQ134" s="103"/>
      <c r="BMR134" s="103"/>
      <c r="BMS134" s="103"/>
      <c r="BMT134" s="103"/>
      <c r="BMU134" s="103"/>
      <c r="BMV134" s="103"/>
      <c r="BMW134" s="103"/>
      <c r="BMX134" s="103"/>
      <c r="BMY134" s="103"/>
      <c r="BMZ134" s="103"/>
      <c r="BNA134" s="103"/>
      <c r="BNB134" s="103"/>
      <c r="BNC134" s="103"/>
      <c r="BND134" s="103"/>
      <c r="BNE134" s="103"/>
      <c r="BNF134" s="103"/>
      <c r="BNG134" s="103"/>
      <c r="BNH134" s="103"/>
      <c r="BNI134" s="103"/>
      <c r="BNJ134" s="103"/>
      <c r="BNK134" s="103"/>
      <c r="BNL134" s="103"/>
      <c r="BNM134" s="103"/>
      <c r="BNN134" s="103"/>
      <c r="BNO134" s="103"/>
      <c r="BNP134" s="103"/>
      <c r="BNQ134" s="103"/>
      <c r="BNR134" s="103"/>
      <c r="BNS134" s="103"/>
      <c r="BNT134" s="103"/>
      <c r="BNU134" s="103"/>
      <c r="BNV134" s="103"/>
      <c r="BNW134" s="103"/>
      <c r="BNX134" s="103"/>
      <c r="BNY134" s="103"/>
      <c r="BNZ134" s="103"/>
      <c r="BOA134" s="103"/>
      <c r="BOB134" s="103"/>
      <c r="BOC134" s="103"/>
      <c r="BOD134" s="103"/>
      <c r="BOK134" s="103"/>
      <c r="BOL134" s="103"/>
      <c r="BOM134" s="103"/>
      <c r="BON134" s="103"/>
      <c r="BOO134" s="103"/>
      <c r="BOP134" s="103"/>
      <c r="BOQ134" s="103"/>
      <c r="BOR134" s="103"/>
      <c r="BOS134" s="103"/>
      <c r="BOT134" s="103"/>
      <c r="BOU134" s="103"/>
      <c r="BOV134" s="103"/>
      <c r="BOW134" s="103"/>
      <c r="BOX134" s="103"/>
      <c r="BOY134" s="103"/>
      <c r="BOZ134" s="103"/>
      <c r="BPA134" s="103"/>
      <c r="BPB134" s="103"/>
      <c r="BPC134" s="103"/>
      <c r="BPD134" s="103"/>
      <c r="BPE134" s="103"/>
      <c r="BPF134" s="103"/>
      <c r="BPG134" s="103"/>
      <c r="BPH134" s="103"/>
      <c r="BPI134" s="103"/>
      <c r="BPJ134" s="103"/>
      <c r="BPK134" s="103"/>
      <c r="BPL134" s="103"/>
      <c r="BPM134" s="103"/>
      <c r="BPN134" s="103"/>
      <c r="BPO134" s="103"/>
      <c r="BPP134" s="103"/>
      <c r="BPQ134" s="103"/>
      <c r="BPR134" s="103"/>
      <c r="BPS134" s="103"/>
      <c r="BPT134" s="103"/>
      <c r="BPU134" s="103"/>
      <c r="BPV134" s="103"/>
      <c r="BPW134" s="103"/>
      <c r="BPX134" s="103"/>
      <c r="BPY134" s="103"/>
      <c r="BPZ134" s="103"/>
      <c r="BQA134" s="103"/>
      <c r="BQB134" s="103"/>
      <c r="BQC134" s="103"/>
      <c r="BQD134" s="103"/>
      <c r="BQE134" s="103"/>
      <c r="BQF134" s="103"/>
      <c r="BQG134" s="103"/>
      <c r="BQH134" s="103"/>
      <c r="BQI134" s="103"/>
      <c r="BQJ134" s="103"/>
      <c r="BQK134" s="103"/>
      <c r="BQL134" s="103"/>
      <c r="BQM134" s="103"/>
      <c r="BQN134" s="103"/>
      <c r="BQO134" s="103"/>
      <c r="BQP134" s="103"/>
      <c r="BQQ134" s="103"/>
      <c r="BQR134" s="103"/>
      <c r="BQS134" s="103"/>
      <c r="BQT134" s="103"/>
      <c r="BQU134" s="103"/>
      <c r="BQV134" s="103"/>
      <c r="BQW134" s="103"/>
      <c r="BQX134" s="103"/>
      <c r="BQY134" s="103"/>
      <c r="BQZ134" s="103"/>
      <c r="BRA134" s="103"/>
      <c r="BRB134" s="103"/>
      <c r="BRC134" s="103"/>
      <c r="BRD134" s="103"/>
      <c r="BRE134" s="103"/>
      <c r="BRF134" s="103"/>
      <c r="BRG134" s="103"/>
      <c r="BRH134" s="103"/>
      <c r="BRI134" s="103"/>
      <c r="BRJ134" s="103"/>
      <c r="BRK134" s="103"/>
      <c r="BRL134" s="103"/>
      <c r="BRM134" s="103"/>
      <c r="BRN134" s="103"/>
      <c r="BRO134" s="103"/>
      <c r="BRP134" s="103"/>
      <c r="BRQ134" s="103"/>
      <c r="BRR134" s="103"/>
      <c r="BRS134" s="103"/>
      <c r="BRT134" s="103"/>
      <c r="BRU134" s="103"/>
      <c r="BRV134" s="103"/>
      <c r="BRW134" s="103"/>
      <c r="BRX134" s="103"/>
      <c r="BRY134" s="103"/>
      <c r="BRZ134" s="103"/>
      <c r="BSA134" s="103"/>
      <c r="BSB134" s="103"/>
      <c r="BSC134" s="103"/>
      <c r="BSD134" s="103"/>
      <c r="BSE134" s="103"/>
      <c r="BSF134" s="103"/>
      <c r="BSG134" s="103"/>
      <c r="BSH134" s="103"/>
      <c r="BSI134" s="103"/>
      <c r="BSJ134" s="103"/>
      <c r="BSK134" s="103"/>
      <c r="BSL134" s="103"/>
      <c r="BSM134" s="103"/>
      <c r="BSN134" s="103"/>
      <c r="BSO134" s="103"/>
      <c r="BSP134" s="103"/>
      <c r="BSQ134" s="103"/>
      <c r="BSR134" s="103"/>
      <c r="BSS134" s="103"/>
      <c r="BST134" s="103"/>
      <c r="BSU134" s="103"/>
      <c r="BSV134" s="103"/>
      <c r="BSW134" s="103"/>
      <c r="BSX134" s="103"/>
      <c r="BSY134" s="103"/>
      <c r="BSZ134" s="103"/>
      <c r="BTA134" s="103"/>
      <c r="BTB134" s="103"/>
      <c r="BTC134" s="103"/>
      <c r="BTD134" s="103"/>
      <c r="BTE134" s="103"/>
      <c r="BTF134" s="103"/>
      <c r="BTG134" s="103"/>
      <c r="BTH134" s="103"/>
      <c r="BTI134" s="103"/>
      <c r="BTJ134" s="103"/>
      <c r="BTK134" s="103"/>
      <c r="BTL134" s="103"/>
      <c r="BTM134" s="103"/>
      <c r="BTN134" s="103"/>
      <c r="BTO134" s="103"/>
      <c r="BTP134" s="103"/>
      <c r="BTQ134" s="103"/>
      <c r="BTR134" s="103"/>
      <c r="BTS134" s="103"/>
      <c r="BTT134" s="103"/>
      <c r="BTU134" s="103"/>
      <c r="BTV134" s="103"/>
      <c r="BTW134" s="103"/>
      <c r="BTX134" s="103"/>
      <c r="BTY134" s="103"/>
      <c r="BTZ134" s="103"/>
      <c r="BUA134" s="103"/>
      <c r="BUB134" s="103"/>
      <c r="BUC134" s="103"/>
      <c r="BUD134" s="103"/>
      <c r="BUE134" s="103"/>
      <c r="BUF134" s="103"/>
      <c r="BUG134" s="103"/>
      <c r="BUH134" s="103"/>
      <c r="BUI134" s="103"/>
      <c r="BUJ134" s="103"/>
      <c r="BUK134" s="103"/>
      <c r="BUL134" s="103"/>
      <c r="BUM134" s="103"/>
      <c r="BUN134" s="103"/>
      <c r="BUO134" s="103"/>
      <c r="BUP134" s="103"/>
      <c r="BUQ134" s="103"/>
      <c r="BUR134" s="103"/>
      <c r="BUS134" s="103"/>
      <c r="BUT134" s="103"/>
      <c r="BUU134" s="103"/>
      <c r="BUV134" s="103"/>
      <c r="BUW134" s="103"/>
      <c r="BUX134" s="103"/>
      <c r="BUY134" s="103"/>
      <c r="BUZ134" s="103"/>
      <c r="BVA134" s="103"/>
      <c r="BVB134" s="103"/>
      <c r="BVC134" s="103"/>
      <c r="BVD134" s="103"/>
      <c r="BVE134" s="103"/>
      <c r="BVF134" s="103"/>
      <c r="BVG134" s="103"/>
      <c r="BVH134" s="103"/>
      <c r="BVI134" s="103"/>
      <c r="BVJ134" s="103"/>
      <c r="BVK134" s="103"/>
      <c r="BVL134" s="103"/>
      <c r="BVM134" s="103"/>
      <c r="BVN134" s="103"/>
      <c r="BVO134" s="103"/>
      <c r="BVP134" s="103"/>
      <c r="BVQ134" s="103"/>
      <c r="BVR134" s="103"/>
      <c r="BVS134" s="103"/>
      <c r="BVT134" s="103"/>
      <c r="BVU134" s="103"/>
      <c r="BVV134" s="103"/>
      <c r="BVW134" s="103"/>
      <c r="BVX134" s="103"/>
      <c r="BVY134" s="103"/>
      <c r="BVZ134" s="103"/>
      <c r="BWA134" s="103"/>
      <c r="BWB134" s="103"/>
      <c r="BWC134" s="103"/>
      <c r="BWD134" s="103"/>
      <c r="BWE134" s="103"/>
      <c r="BWF134" s="103"/>
      <c r="BWG134" s="103"/>
      <c r="BWH134" s="103"/>
      <c r="BWI134" s="103"/>
      <c r="BWJ134" s="103"/>
      <c r="BWK134" s="103"/>
      <c r="BWL134" s="103"/>
      <c r="BWM134" s="103"/>
      <c r="BWN134" s="103"/>
      <c r="BWO134" s="103"/>
      <c r="BWP134" s="103"/>
      <c r="BWQ134" s="103"/>
      <c r="BWR134" s="103"/>
      <c r="BWS134" s="103"/>
      <c r="BWT134" s="103"/>
      <c r="BWU134" s="103"/>
      <c r="BWV134" s="103"/>
      <c r="BWW134" s="103"/>
      <c r="BWX134" s="103"/>
      <c r="BWY134" s="103"/>
      <c r="BWZ134" s="103"/>
      <c r="BXA134" s="103"/>
      <c r="BXB134" s="103"/>
      <c r="BXC134" s="103"/>
      <c r="BXD134" s="103"/>
      <c r="BXE134" s="103"/>
      <c r="BXF134" s="103"/>
      <c r="BXG134" s="103"/>
      <c r="BXH134" s="103"/>
      <c r="BXI134" s="103"/>
      <c r="BXJ134" s="103"/>
      <c r="BXK134" s="103"/>
      <c r="BXL134" s="103"/>
      <c r="BXM134" s="103"/>
      <c r="BXN134" s="103"/>
      <c r="BXO134" s="103"/>
      <c r="BXP134" s="103"/>
      <c r="BXQ134" s="103"/>
      <c r="BXR134" s="103"/>
      <c r="BXS134" s="103"/>
      <c r="BXT134" s="103"/>
      <c r="BXU134" s="103"/>
      <c r="BXV134" s="103"/>
      <c r="BXW134" s="103"/>
      <c r="BXX134" s="103"/>
      <c r="BXY134" s="103"/>
      <c r="BXZ134" s="103"/>
      <c r="BYG134" s="103"/>
      <c r="BYH134" s="103"/>
      <c r="BYI134" s="103"/>
      <c r="BYJ134" s="103"/>
      <c r="BYK134" s="103"/>
      <c r="BYL134" s="103"/>
      <c r="BYM134" s="103"/>
      <c r="BYN134" s="103"/>
      <c r="BYO134" s="103"/>
      <c r="BYP134" s="103"/>
      <c r="BYQ134" s="103"/>
      <c r="BYR134" s="103"/>
      <c r="BYS134" s="103"/>
      <c r="BYT134" s="103"/>
      <c r="BYU134" s="103"/>
      <c r="BYV134" s="103"/>
      <c r="BYW134" s="103"/>
      <c r="BYX134" s="103"/>
      <c r="BYY134" s="103"/>
      <c r="BYZ134" s="103"/>
      <c r="BZA134" s="103"/>
      <c r="BZB134" s="103"/>
      <c r="BZC134" s="103"/>
      <c r="BZD134" s="103"/>
      <c r="BZE134" s="103"/>
      <c r="BZF134" s="103"/>
      <c r="BZG134" s="103"/>
      <c r="BZH134" s="103"/>
      <c r="BZI134" s="103"/>
      <c r="BZJ134" s="103"/>
      <c r="BZK134" s="103"/>
      <c r="BZL134" s="103"/>
      <c r="BZM134" s="103"/>
      <c r="BZN134" s="103"/>
      <c r="BZO134" s="103"/>
      <c r="BZP134" s="103"/>
      <c r="BZQ134" s="103"/>
      <c r="BZR134" s="103"/>
      <c r="BZS134" s="103"/>
      <c r="BZT134" s="103"/>
      <c r="BZU134" s="103"/>
      <c r="BZV134" s="103"/>
      <c r="BZW134" s="103"/>
      <c r="BZX134" s="103"/>
      <c r="BZY134" s="103"/>
      <c r="BZZ134" s="103"/>
      <c r="CAA134" s="103"/>
      <c r="CAB134" s="103"/>
      <c r="CAC134" s="103"/>
      <c r="CAD134" s="103"/>
      <c r="CAE134" s="103"/>
      <c r="CAF134" s="103"/>
      <c r="CAG134" s="103"/>
      <c r="CAH134" s="103"/>
      <c r="CAI134" s="103"/>
      <c r="CAJ134" s="103"/>
      <c r="CAK134" s="103"/>
      <c r="CAL134" s="103"/>
      <c r="CAM134" s="103"/>
      <c r="CAN134" s="103"/>
      <c r="CAO134" s="103"/>
      <c r="CAP134" s="103"/>
      <c r="CAQ134" s="103"/>
      <c r="CAR134" s="103"/>
      <c r="CAS134" s="103"/>
      <c r="CAT134" s="103"/>
      <c r="CAU134" s="103"/>
      <c r="CAV134" s="103"/>
      <c r="CAW134" s="103"/>
      <c r="CAX134" s="103"/>
      <c r="CAY134" s="103"/>
      <c r="CAZ134" s="103"/>
      <c r="CBA134" s="103"/>
      <c r="CBB134" s="103"/>
      <c r="CBC134" s="103"/>
      <c r="CBD134" s="103"/>
      <c r="CBE134" s="103"/>
      <c r="CBF134" s="103"/>
      <c r="CBG134" s="103"/>
      <c r="CBH134" s="103"/>
      <c r="CBI134" s="103"/>
      <c r="CBJ134" s="103"/>
      <c r="CBK134" s="103"/>
      <c r="CBL134" s="103"/>
      <c r="CBM134" s="103"/>
      <c r="CBN134" s="103"/>
      <c r="CBO134" s="103"/>
      <c r="CBP134" s="103"/>
      <c r="CBQ134" s="103"/>
      <c r="CBR134" s="103"/>
      <c r="CBS134" s="103"/>
      <c r="CBT134" s="103"/>
      <c r="CBU134" s="103"/>
      <c r="CBV134" s="103"/>
      <c r="CBW134" s="103"/>
      <c r="CBX134" s="103"/>
      <c r="CBY134" s="103"/>
      <c r="CBZ134" s="103"/>
      <c r="CCA134" s="103"/>
      <c r="CCB134" s="103"/>
      <c r="CCC134" s="103"/>
      <c r="CCD134" s="103"/>
      <c r="CCE134" s="103"/>
      <c r="CCF134" s="103"/>
      <c r="CCG134" s="103"/>
      <c r="CCH134" s="103"/>
      <c r="CCI134" s="103"/>
      <c r="CCJ134" s="103"/>
      <c r="CCK134" s="103"/>
      <c r="CCL134" s="103"/>
      <c r="CCM134" s="103"/>
      <c r="CCN134" s="103"/>
      <c r="CCO134" s="103"/>
      <c r="CCP134" s="103"/>
      <c r="CCQ134" s="103"/>
      <c r="CCR134" s="103"/>
      <c r="CCS134" s="103"/>
      <c r="CCT134" s="103"/>
      <c r="CCU134" s="103"/>
      <c r="CCV134" s="103"/>
      <c r="CCW134" s="103"/>
      <c r="CCX134" s="103"/>
      <c r="CCY134" s="103"/>
      <c r="CCZ134" s="103"/>
      <c r="CDA134" s="103"/>
      <c r="CDB134" s="103"/>
      <c r="CDC134" s="103"/>
      <c r="CDD134" s="103"/>
      <c r="CDE134" s="103"/>
      <c r="CDF134" s="103"/>
      <c r="CDG134" s="103"/>
      <c r="CDH134" s="103"/>
      <c r="CDI134" s="103"/>
      <c r="CDJ134" s="103"/>
      <c r="CDK134" s="103"/>
      <c r="CDL134" s="103"/>
      <c r="CDM134" s="103"/>
      <c r="CDN134" s="103"/>
      <c r="CDO134" s="103"/>
      <c r="CDP134" s="103"/>
      <c r="CDQ134" s="103"/>
      <c r="CDR134" s="103"/>
      <c r="CDS134" s="103"/>
      <c r="CDT134" s="103"/>
      <c r="CDU134" s="103"/>
      <c r="CDV134" s="103"/>
      <c r="CDW134" s="103"/>
      <c r="CDX134" s="103"/>
      <c r="CDY134" s="103"/>
      <c r="CDZ134" s="103"/>
      <c r="CEA134" s="103"/>
      <c r="CEB134" s="103"/>
      <c r="CEC134" s="103"/>
      <c r="CED134" s="103"/>
      <c r="CEE134" s="103"/>
      <c r="CEF134" s="103"/>
      <c r="CEG134" s="103"/>
      <c r="CEH134" s="103"/>
      <c r="CEI134" s="103"/>
      <c r="CEJ134" s="103"/>
      <c r="CEK134" s="103"/>
      <c r="CEL134" s="103"/>
      <c r="CEM134" s="103"/>
      <c r="CEN134" s="103"/>
      <c r="CEO134" s="103"/>
      <c r="CEP134" s="103"/>
      <c r="CEQ134" s="103"/>
      <c r="CER134" s="103"/>
      <c r="CES134" s="103"/>
      <c r="CET134" s="103"/>
      <c r="CEU134" s="103"/>
      <c r="CEV134" s="103"/>
      <c r="CEW134" s="103"/>
      <c r="CEX134" s="103"/>
      <c r="CEY134" s="103"/>
      <c r="CEZ134" s="103"/>
      <c r="CFA134" s="103"/>
      <c r="CFB134" s="103"/>
      <c r="CFC134" s="103"/>
      <c r="CFD134" s="103"/>
      <c r="CFE134" s="103"/>
      <c r="CFF134" s="103"/>
      <c r="CFG134" s="103"/>
      <c r="CFH134" s="103"/>
      <c r="CFI134" s="103"/>
      <c r="CFJ134" s="103"/>
      <c r="CFK134" s="103"/>
      <c r="CFL134" s="103"/>
      <c r="CFM134" s="103"/>
      <c r="CFN134" s="103"/>
      <c r="CFO134" s="103"/>
      <c r="CFP134" s="103"/>
      <c r="CFQ134" s="103"/>
      <c r="CFR134" s="103"/>
      <c r="CFS134" s="103"/>
      <c r="CFT134" s="103"/>
      <c r="CFU134" s="103"/>
      <c r="CFV134" s="103"/>
      <c r="CFW134" s="103"/>
      <c r="CFX134" s="103"/>
      <c r="CFY134" s="103"/>
      <c r="CFZ134" s="103"/>
      <c r="CGA134" s="103"/>
      <c r="CGB134" s="103"/>
      <c r="CGC134" s="103"/>
      <c r="CGD134" s="103"/>
      <c r="CGE134" s="103"/>
      <c r="CGF134" s="103"/>
      <c r="CGG134" s="103"/>
      <c r="CGH134" s="103"/>
      <c r="CGI134" s="103"/>
      <c r="CGJ134" s="103"/>
      <c r="CGK134" s="103"/>
      <c r="CGL134" s="103"/>
      <c r="CGM134" s="103"/>
      <c r="CGN134" s="103"/>
      <c r="CGO134" s="103"/>
      <c r="CGP134" s="103"/>
      <c r="CGQ134" s="103"/>
      <c r="CGR134" s="103"/>
      <c r="CGS134" s="103"/>
      <c r="CGT134" s="103"/>
      <c r="CGU134" s="103"/>
      <c r="CGV134" s="103"/>
      <c r="CGW134" s="103"/>
      <c r="CGX134" s="103"/>
      <c r="CGY134" s="103"/>
      <c r="CGZ134" s="103"/>
      <c r="CHA134" s="103"/>
      <c r="CHB134" s="103"/>
      <c r="CHC134" s="103"/>
      <c r="CHD134" s="103"/>
      <c r="CHE134" s="103"/>
      <c r="CHF134" s="103"/>
      <c r="CHG134" s="103"/>
      <c r="CHH134" s="103"/>
      <c r="CHI134" s="103"/>
      <c r="CHJ134" s="103"/>
      <c r="CHK134" s="103"/>
      <c r="CHL134" s="103"/>
      <c r="CHM134" s="103"/>
      <c r="CHN134" s="103"/>
      <c r="CHO134" s="103"/>
      <c r="CHP134" s="103"/>
      <c r="CHQ134" s="103"/>
      <c r="CHR134" s="103"/>
      <c r="CHS134" s="103"/>
      <c r="CHT134" s="103"/>
      <c r="CHU134" s="103"/>
      <c r="CHV134" s="103"/>
      <c r="CIC134" s="103"/>
      <c r="CID134" s="103"/>
      <c r="CIE134" s="103"/>
      <c r="CIF134" s="103"/>
      <c r="CIG134" s="103"/>
      <c r="CIH134" s="103"/>
      <c r="CII134" s="103"/>
      <c r="CIJ134" s="103"/>
      <c r="CIK134" s="103"/>
      <c r="CIL134" s="103"/>
      <c r="CIM134" s="103"/>
      <c r="CIN134" s="103"/>
      <c r="CIO134" s="103"/>
      <c r="CIP134" s="103"/>
      <c r="CIQ134" s="103"/>
      <c r="CIR134" s="103"/>
      <c r="CIS134" s="103"/>
      <c r="CIT134" s="103"/>
      <c r="CIU134" s="103"/>
      <c r="CIV134" s="103"/>
      <c r="CIW134" s="103"/>
      <c r="CIX134" s="103"/>
      <c r="CIY134" s="103"/>
      <c r="CIZ134" s="103"/>
      <c r="CJA134" s="103"/>
      <c r="CJB134" s="103"/>
      <c r="CJC134" s="103"/>
      <c r="CJD134" s="103"/>
      <c r="CJE134" s="103"/>
      <c r="CJF134" s="103"/>
      <c r="CJG134" s="103"/>
      <c r="CJH134" s="103"/>
      <c r="CJI134" s="103"/>
      <c r="CJJ134" s="103"/>
      <c r="CJK134" s="103"/>
      <c r="CJL134" s="103"/>
      <c r="CJM134" s="103"/>
      <c r="CJN134" s="103"/>
      <c r="CJO134" s="103"/>
      <c r="CJP134" s="103"/>
      <c r="CJQ134" s="103"/>
      <c r="CJR134" s="103"/>
      <c r="CJS134" s="103"/>
      <c r="CJT134" s="103"/>
      <c r="CJU134" s="103"/>
      <c r="CJV134" s="103"/>
      <c r="CJW134" s="103"/>
      <c r="CJX134" s="103"/>
      <c r="CJY134" s="103"/>
      <c r="CJZ134" s="103"/>
      <c r="CKA134" s="103"/>
      <c r="CKB134" s="103"/>
      <c r="CKC134" s="103"/>
      <c r="CKD134" s="103"/>
      <c r="CKE134" s="103"/>
      <c r="CKF134" s="103"/>
      <c r="CKG134" s="103"/>
      <c r="CKH134" s="103"/>
      <c r="CKI134" s="103"/>
      <c r="CKJ134" s="103"/>
      <c r="CKK134" s="103"/>
      <c r="CKL134" s="103"/>
      <c r="CKM134" s="103"/>
      <c r="CKN134" s="103"/>
      <c r="CKO134" s="103"/>
      <c r="CKP134" s="103"/>
      <c r="CKQ134" s="103"/>
      <c r="CKR134" s="103"/>
      <c r="CKS134" s="103"/>
      <c r="CKT134" s="103"/>
      <c r="CKU134" s="103"/>
      <c r="CKV134" s="103"/>
      <c r="CKW134" s="103"/>
      <c r="CKX134" s="103"/>
      <c r="CKY134" s="103"/>
      <c r="CKZ134" s="103"/>
      <c r="CLA134" s="103"/>
      <c r="CLB134" s="103"/>
      <c r="CLC134" s="103"/>
      <c r="CLD134" s="103"/>
      <c r="CLE134" s="103"/>
      <c r="CLF134" s="103"/>
      <c r="CLG134" s="103"/>
      <c r="CLH134" s="103"/>
      <c r="CLI134" s="103"/>
      <c r="CLJ134" s="103"/>
      <c r="CLK134" s="103"/>
      <c r="CLL134" s="103"/>
      <c r="CLM134" s="103"/>
      <c r="CLN134" s="103"/>
      <c r="CLO134" s="103"/>
      <c r="CLP134" s="103"/>
      <c r="CLQ134" s="103"/>
      <c r="CLR134" s="103"/>
      <c r="CLS134" s="103"/>
      <c r="CLT134" s="103"/>
      <c r="CLU134" s="103"/>
      <c r="CLV134" s="103"/>
      <c r="CLW134" s="103"/>
      <c r="CLX134" s="103"/>
      <c r="CLY134" s="103"/>
      <c r="CLZ134" s="103"/>
      <c r="CMA134" s="103"/>
      <c r="CMB134" s="103"/>
      <c r="CMC134" s="103"/>
      <c r="CMD134" s="103"/>
      <c r="CME134" s="103"/>
      <c r="CMF134" s="103"/>
      <c r="CMG134" s="103"/>
      <c r="CMH134" s="103"/>
      <c r="CMI134" s="103"/>
      <c r="CMJ134" s="103"/>
      <c r="CMK134" s="103"/>
      <c r="CML134" s="103"/>
      <c r="CMM134" s="103"/>
      <c r="CMN134" s="103"/>
      <c r="CMO134" s="103"/>
      <c r="CMP134" s="103"/>
      <c r="CMQ134" s="103"/>
      <c r="CMR134" s="103"/>
      <c r="CMS134" s="103"/>
      <c r="CMT134" s="103"/>
      <c r="CMU134" s="103"/>
      <c r="CMV134" s="103"/>
      <c r="CMW134" s="103"/>
      <c r="CMX134" s="103"/>
      <c r="CMY134" s="103"/>
      <c r="CMZ134" s="103"/>
      <c r="CNA134" s="103"/>
      <c r="CNB134" s="103"/>
      <c r="CNC134" s="103"/>
      <c r="CND134" s="103"/>
      <c r="CNE134" s="103"/>
      <c r="CNF134" s="103"/>
      <c r="CNG134" s="103"/>
      <c r="CNH134" s="103"/>
      <c r="CNI134" s="103"/>
      <c r="CNJ134" s="103"/>
      <c r="CNK134" s="103"/>
      <c r="CNL134" s="103"/>
      <c r="CNM134" s="103"/>
      <c r="CNN134" s="103"/>
      <c r="CNO134" s="103"/>
      <c r="CNP134" s="103"/>
      <c r="CNQ134" s="103"/>
      <c r="CNR134" s="103"/>
      <c r="CNS134" s="103"/>
      <c r="CNT134" s="103"/>
      <c r="CNU134" s="103"/>
      <c r="CNV134" s="103"/>
      <c r="CNW134" s="103"/>
      <c r="CNX134" s="103"/>
      <c r="CNY134" s="103"/>
      <c r="CNZ134" s="103"/>
      <c r="COA134" s="103"/>
      <c r="COB134" s="103"/>
      <c r="COC134" s="103"/>
      <c r="COD134" s="103"/>
      <c r="COE134" s="103"/>
      <c r="COF134" s="103"/>
      <c r="COG134" s="103"/>
      <c r="COH134" s="103"/>
      <c r="COI134" s="103"/>
      <c r="COJ134" s="103"/>
      <c r="COK134" s="103"/>
      <c r="COL134" s="103"/>
      <c r="COM134" s="103"/>
      <c r="CON134" s="103"/>
      <c r="COO134" s="103"/>
      <c r="COP134" s="103"/>
      <c r="COQ134" s="103"/>
      <c r="COR134" s="103"/>
      <c r="COS134" s="103"/>
      <c r="COT134" s="103"/>
      <c r="COU134" s="103"/>
      <c r="COV134" s="103"/>
      <c r="COW134" s="103"/>
      <c r="COX134" s="103"/>
      <c r="COY134" s="103"/>
      <c r="COZ134" s="103"/>
      <c r="CPA134" s="103"/>
      <c r="CPB134" s="103"/>
      <c r="CPC134" s="103"/>
      <c r="CPD134" s="103"/>
      <c r="CPE134" s="103"/>
      <c r="CPF134" s="103"/>
      <c r="CPG134" s="103"/>
      <c r="CPH134" s="103"/>
      <c r="CPI134" s="103"/>
      <c r="CPJ134" s="103"/>
      <c r="CPK134" s="103"/>
      <c r="CPL134" s="103"/>
      <c r="CPM134" s="103"/>
      <c r="CPN134" s="103"/>
      <c r="CPO134" s="103"/>
      <c r="CPP134" s="103"/>
      <c r="CPQ134" s="103"/>
      <c r="CPR134" s="103"/>
      <c r="CPS134" s="103"/>
      <c r="CPT134" s="103"/>
      <c r="CPU134" s="103"/>
      <c r="CPV134" s="103"/>
      <c r="CPW134" s="103"/>
      <c r="CPX134" s="103"/>
      <c r="CPY134" s="103"/>
      <c r="CPZ134" s="103"/>
      <c r="CQA134" s="103"/>
      <c r="CQB134" s="103"/>
      <c r="CQC134" s="103"/>
      <c r="CQD134" s="103"/>
      <c r="CQE134" s="103"/>
      <c r="CQF134" s="103"/>
      <c r="CQG134" s="103"/>
      <c r="CQH134" s="103"/>
      <c r="CQI134" s="103"/>
      <c r="CQJ134" s="103"/>
      <c r="CQK134" s="103"/>
      <c r="CQL134" s="103"/>
      <c r="CQM134" s="103"/>
      <c r="CQN134" s="103"/>
      <c r="CQO134" s="103"/>
      <c r="CQP134" s="103"/>
      <c r="CQQ134" s="103"/>
      <c r="CQR134" s="103"/>
      <c r="CQS134" s="103"/>
      <c r="CQT134" s="103"/>
      <c r="CQU134" s="103"/>
      <c r="CQV134" s="103"/>
      <c r="CQW134" s="103"/>
      <c r="CQX134" s="103"/>
      <c r="CQY134" s="103"/>
      <c r="CQZ134" s="103"/>
      <c r="CRA134" s="103"/>
      <c r="CRB134" s="103"/>
      <c r="CRC134" s="103"/>
      <c r="CRD134" s="103"/>
      <c r="CRE134" s="103"/>
      <c r="CRF134" s="103"/>
      <c r="CRG134" s="103"/>
      <c r="CRH134" s="103"/>
      <c r="CRI134" s="103"/>
      <c r="CRJ134" s="103"/>
      <c r="CRK134" s="103"/>
      <c r="CRL134" s="103"/>
      <c r="CRM134" s="103"/>
      <c r="CRN134" s="103"/>
      <c r="CRO134" s="103"/>
      <c r="CRP134" s="103"/>
      <c r="CRQ134" s="103"/>
      <c r="CRR134" s="103"/>
      <c r="CRY134" s="103"/>
      <c r="CRZ134" s="103"/>
      <c r="CSA134" s="103"/>
      <c r="CSB134" s="103"/>
      <c r="CSC134" s="103"/>
      <c r="CSD134" s="103"/>
      <c r="CSE134" s="103"/>
      <c r="CSF134" s="103"/>
      <c r="CSG134" s="103"/>
      <c r="CSH134" s="103"/>
      <c r="CSI134" s="103"/>
      <c r="CSJ134" s="103"/>
      <c r="CSK134" s="103"/>
      <c r="CSL134" s="103"/>
      <c r="CSM134" s="103"/>
      <c r="CSN134" s="103"/>
      <c r="CSO134" s="103"/>
      <c r="CSP134" s="103"/>
      <c r="CSQ134" s="103"/>
      <c r="CSR134" s="103"/>
      <c r="CSS134" s="103"/>
      <c r="CST134" s="103"/>
      <c r="CSU134" s="103"/>
      <c r="CSV134" s="103"/>
      <c r="CSW134" s="103"/>
      <c r="CSX134" s="103"/>
      <c r="CSY134" s="103"/>
      <c r="CSZ134" s="103"/>
      <c r="CTA134" s="103"/>
      <c r="CTB134" s="103"/>
      <c r="CTC134" s="103"/>
      <c r="CTD134" s="103"/>
      <c r="CTE134" s="103"/>
      <c r="CTF134" s="103"/>
      <c r="CTG134" s="103"/>
      <c r="CTH134" s="103"/>
      <c r="CTI134" s="103"/>
      <c r="CTJ134" s="103"/>
      <c r="CTK134" s="103"/>
      <c r="CTL134" s="103"/>
      <c r="CTM134" s="103"/>
      <c r="CTN134" s="103"/>
      <c r="CTO134" s="103"/>
      <c r="CTP134" s="103"/>
      <c r="CTQ134" s="103"/>
      <c r="CTR134" s="103"/>
      <c r="CTS134" s="103"/>
      <c r="CTT134" s="103"/>
      <c r="CTU134" s="103"/>
      <c r="CTV134" s="103"/>
      <c r="CTW134" s="103"/>
      <c r="CTX134" s="103"/>
      <c r="CTY134" s="103"/>
      <c r="CTZ134" s="103"/>
      <c r="CUA134" s="103"/>
      <c r="CUB134" s="103"/>
      <c r="CUC134" s="103"/>
      <c r="CUD134" s="103"/>
      <c r="CUE134" s="103"/>
      <c r="CUF134" s="103"/>
      <c r="CUG134" s="103"/>
      <c r="CUH134" s="103"/>
      <c r="CUI134" s="103"/>
      <c r="CUJ134" s="103"/>
      <c r="CUK134" s="103"/>
      <c r="CUL134" s="103"/>
      <c r="CUM134" s="103"/>
      <c r="CUN134" s="103"/>
      <c r="CUO134" s="103"/>
      <c r="CUP134" s="103"/>
      <c r="CUQ134" s="103"/>
      <c r="CUR134" s="103"/>
      <c r="CUS134" s="103"/>
      <c r="CUT134" s="103"/>
      <c r="CUU134" s="103"/>
      <c r="CUV134" s="103"/>
      <c r="CUW134" s="103"/>
      <c r="CUX134" s="103"/>
      <c r="CUY134" s="103"/>
      <c r="CUZ134" s="103"/>
      <c r="CVA134" s="103"/>
      <c r="CVB134" s="103"/>
      <c r="CVC134" s="103"/>
      <c r="CVD134" s="103"/>
      <c r="CVE134" s="103"/>
      <c r="CVF134" s="103"/>
      <c r="CVG134" s="103"/>
      <c r="CVH134" s="103"/>
      <c r="CVI134" s="103"/>
      <c r="CVJ134" s="103"/>
      <c r="CVK134" s="103"/>
      <c r="CVL134" s="103"/>
      <c r="CVM134" s="103"/>
      <c r="CVN134" s="103"/>
      <c r="CVO134" s="103"/>
      <c r="CVP134" s="103"/>
      <c r="CVQ134" s="103"/>
      <c r="CVR134" s="103"/>
      <c r="CVS134" s="103"/>
      <c r="CVT134" s="103"/>
      <c r="CVU134" s="103"/>
      <c r="CVV134" s="103"/>
      <c r="CVW134" s="103"/>
      <c r="CVX134" s="103"/>
      <c r="CVY134" s="103"/>
      <c r="CVZ134" s="103"/>
      <c r="CWA134" s="103"/>
      <c r="CWB134" s="103"/>
      <c r="CWC134" s="103"/>
      <c r="CWD134" s="103"/>
      <c r="CWE134" s="103"/>
      <c r="CWF134" s="103"/>
      <c r="CWG134" s="103"/>
      <c r="CWH134" s="103"/>
      <c r="CWI134" s="103"/>
      <c r="CWJ134" s="103"/>
      <c r="CWK134" s="103"/>
      <c r="CWL134" s="103"/>
      <c r="CWM134" s="103"/>
      <c r="CWN134" s="103"/>
      <c r="CWO134" s="103"/>
      <c r="CWP134" s="103"/>
      <c r="CWQ134" s="103"/>
      <c r="CWR134" s="103"/>
      <c r="CWS134" s="103"/>
      <c r="CWT134" s="103"/>
      <c r="CWU134" s="103"/>
      <c r="CWV134" s="103"/>
      <c r="CWW134" s="103"/>
      <c r="CWX134" s="103"/>
      <c r="CWY134" s="103"/>
      <c r="CWZ134" s="103"/>
      <c r="CXA134" s="103"/>
      <c r="CXB134" s="103"/>
      <c r="CXC134" s="103"/>
      <c r="CXD134" s="103"/>
      <c r="CXE134" s="103"/>
      <c r="CXF134" s="103"/>
      <c r="CXG134" s="103"/>
      <c r="CXH134" s="103"/>
      <c r="CXI134" s="103"/>
      <c r="CXJ134" s="103"/>
      <c r="CXK134" s="103"/>
      <c r="CXL134" s="103"/>
      <c r="CXM134" s="103"/>
      <c r="CXN134" s="103"/>
      <c r="CXO134" s="103"/>
      <c r="CXP134" s="103"/>
      <c r="CXQ134" s="103"/>
      <c r="CXR134" s="103"/>
      <c r="CXS134" s="103"/>
      <c r="CXT134" s="103"/>
      <c r="CXU134" s="103"/>
      <c r="CXV134" s="103"/>
      <c r="CXW134" s="103"/>
      <c r="CXX134" s="103"/>
      <c r="CXY134" s="103"/>
      <c r="CXZ134" s="103"/>
      <c r="CYA134" s="103"/>
      <c r="CYB134" s="103"/>
      <c r="CYC134" s="103"/>
      <c r="CYD134" s="103"/>
      <c r="CYE134" s="103"/>
      <c r="CYF134" s="103"/>
      <c r="CYG134" s="103"/>
      <c r="CYH134" s="103"/>
      <c r="CYI134" s="103"/>
      <c r="CYJ134" s="103"/>
      <c r="CYK134" s="103"/>
      <c r="CYL134" s="103"/>
      <c r="CYM134" s="103"/>
      <c r="CYN134" s="103"/>
      <c r="CYO134" s="103"/>
      <c r="CYP134" s="103"/>
      <c r="CYQ134" s="103"/>
      <c r="CYR134" s="103"/>
      <c r="CYS134" s="103"/>
      <c r="CYT134" s="103"/>
      <c r="CYU134" s="103"/>
      <c r="CYV134" s="103"/>
      <c r="CYW134" s="103"/>
      <c r="CYX134" s="103"/>
      <c r="CYY134" s="103"/>
      <c r="CYZ134" s="103"/>
      <c r="CZA134" s="103"/>
      <c r="CZB134" s="103"/>
      <c r="CZC134" s="103"/>
      <c r="CZD134" s="103"/>
      <c r="CZE134" s="103"/>
      <c r="CZF134" s="103"/>
      <c r="CZG134" s="103"/>
      <c r="CZH134" s="103"/>
      <c r="CZI134" s="103"/>
      <c r="CZJ134" s="103"/>
      <c r="CZK134" s="103"/>
      <c r="CZL134" s="103"/>
      <c r="CZM134" s="103"/>
      <c r="CZN134" s="103"/>
      <c r="CZO134" s="103"/>
      <c r="CZP134" s="103"/>
      <c r="CZQ134" s="103"/>
      <c r="CZR134" s="103"/>
      <c r="CZS134" s="103"/>
      <c r="CZT134" s="103"/>
      <c r="CZU134" s="103"/>
      <c r="CZV134" s="103"/>
      <c r="CZW134" s="103"/>
      <c r="CZX134" s="103"/>
      <c r="CZY134" s="103"/>
      <c r="CZZ134" s="103"/>
      <c r="DAA134" s="103"/>
      <c r="DAB134" s="103"/>
      <c r="DAC134" s="103"/>
      <c r="DAD134" s="103"/>
      <c r="DAE134" s="103"/>
      <c r="DAF134" s="103"/>
      <c r="DAG134" s="103"/>
      <c r="DAH134" s="103"/>
      <c r="DAI134" s="103"/>
      <c r="DAJ134" s="103"/>
      <c r="DAK134" s="103"/>
      <c r="DAL134" s="103"/>
      <c r="DAM134" s="103"/>
      <c r="DAN134" s="103"/>
      <c r="DAO134" s="103"/>
      <c r="DAP134" s="103"/>
      <c r="DAQ134" s="103"/>
      <c r="DAR134" s="103"/>
      <c r="DAS134" s="103"/>
      <c r="DAT134" s="103"/>
      <c r="DAU134" s="103"/>
      <c r="DAV134" s="103"/>
      <c r="DAW134" s="103"/>
      <c r="DAX134" s="103"/>
      <c r="DAY134" s="103"/>
      <c r="DAZ134" s="103"/>
      <c r="DBA134" s="103"/>
      <c r="DBB134" s="103"/>
      <c r="DBC134" s="103"/>
      <c r="DBD134" s="103"/>
      <c r="DBE134" s="103"/>
      <c r="DBF134" s="103"/>
      <c r="DBG134" s="103"/>
      <c r="DBH134" s="103"/>
      <c r="DBI134" s="103"/>
      <c r="DBJ134" s="103"/>
      <c r="DBK134" s="103"/>
      <c r="DBL134" s="103"/>
      <c r="DBM134" s="103"/>
      <c r="DBN134" s="103"/>
      <c r="DBU134" s="103"/>
      <c r="DBV134" s="103"/>
      <c r="DBW134" s="103"/>
      <c r="DBX134" s="103"/>
      <c r="DBY134" s="103"/>
      <c r="DBZ134" s="103"/>
      <c r="DCA134" s="103"/>
      <c r="DCB134" s="103"/>
      <c r="DCC134" s="103"/>
      <c r="DCD134" s="103"/>
      <c r="DCE134" s="103"/>
      <c r="DCF134" s="103"/>
      <c r="DCG134" s="103"/>
      <c r="DCH134" s="103"/>
      <c r="DCI134" s="103"/>
      <c r="DCJ134" s="103"/>
      <c r="DCK134" s="103"/>
      <c r="DCL134" s="103"/>
      <c r="DCM134" s="103"/>
      <c r="DCN134" s="103"/>
      <c r="DCO134" s="103"/>
      <c r="DCP134" s="103"/>
      <c r="DCQ134" s="103"/>
      <c r="DCR134" s="103"/>
      <c r="DCS134" s="103"/>
      <c r="DCT134" s="103"/>
      <c r="DCU134" s="103"/>
      <c r="DCV134" s="103"/>
      <c r="DCW134" s="103"/>
      <c r="DCX134" s="103"/>
      <c r="DCY134" s="103"/>
      <c r="DCZ134" s="103"/>
      <c r="DDA134" s="103"/>
      <c r="DDB134" s="103"/>
      <c r="DDC134" s="103"/>
      <c r="DDD134" s="103"/>
      <c r="DDE134" s="103"/>
      <c r="DDF134" s="103"/>
      <c r="DDG134" s="103"/>
      <c r="DDH134" s="103"/>
      <c r="DDI134" s="103"/>
      <c r="DDJ134" s="103"/>
      <c r="DDK134" s="103"/>
      <c r="DDL134" s="103"/>
      <c r="DDM134" s="103"/>
      <c r="DDN134" s="103"/>
      <c r="DDO134" s="103"/>
      <c r="DDP134" s="103"/>
      <c r="DDQ134" s="103"/>
      <c r="DDR134" s="103"/>
      <c r="DDS134" s="103"/>
      <c r="DDT134" s="103"/>
      <c r="DDU134" s="103"/>
      <c r="DDV134" s="103"/>
      <c r="DDW134" s="103"/>
      <c r="DDX134" s="103"/>
      <c r="DDY134" s="103"/>
      <c r="DDZ134" s="103"/>
      <c r="DEA134" s="103"/>
      <c r="DEB134" s="103"/>
      <c r="DEC134" s="103"/>
      <c r="DED134" s="103"/>
      <c r="DEE134" s="103"/>
      <c r="DEF134" s="103"/>
      <c r="DEG134" s="103"/>
      <c r="DEH134" s="103"/>
      <c r="DEI134" s="103"/>
      <c r="DEJ134" s="103"/>
      <c r="DEK134" s="103"/>
      <c r="DEL134" s="103"/>
      <c r="DEM134" s="103"/>
      <c r="DEN134" s="103"/>
      <c r="DEO134" s="103"/>
      <c r="DEP134" s="103"/>
      <c r="DEQ134" s="103"/>
      <c r="DER134" s="103"/>
      <c r="DES134" s="103"/>
      <c r="DET134" s="103"/>
      <c r="DEU134" s="103"/>
      <c r="DEV134" s="103"/>
      <c r="DEW134" s="103"/>
      <c r="DEX134" s="103"/>
      <c r="DEY134" s="103"/>
      <c r="DEZ134" s="103"/>
      <c r="DFA134" s="103"/>
      <c r="DFB134" s="103"/>
      <c r="DFC134" s="103"/>
      <c r="DFD134" s="103"/>
      <c r="DFE134" s="103"/>
      <c r="DFF134" s="103"/>
      <c r="DFG134" s="103"/>
      <c r="DFH134" s="103"/>
      <c r="DFI134" s="103"/>
      <c r="DFJ134" s="103"/>
      <c r="DFK134" s="103"/>
      <c r="DFL134" s="103"/>
      <c r="DFM134" s="103"/>
      <c r="DFN134" s="103"/>
      <c r="DFO134" s="103"/>
      <c r="DFP134" s="103"/>
      <c r="DFQ134" s="103"/>
      <c r="DFR134" s="103"/>
      <c r="DFS134" s="103"/>
      <c r="DFT134" s="103"/>
      <c r="DFU134" s="103"/>
      <c r="DFV134" s="103"/>
      <c r="DFW134" s="103"/>
      <c r="DFX134" s="103"/>
      <c r="DFY134" s="103"/>
      <c r="DFZ134" s="103"/>
      <c r="DGA134" s="103"/>
      <c r="DGB134" s="103"/>
      <c r="DGC134" s="103"/>
      <c r="DGD134" s="103"/>
      <c r="DGE134" s="103"/>
      <c r="DGF134" s="103"/>
      <c r="DGG134" s="103"/>
      <c r="DGH134" s="103"/>
      <c r="DGI134" s="103"/>
      <c r="DGJ134" s="103"/>
      <c r="DGK134" s="103"/>
      <c r="DGL134" s="103"/>
      <c r="DGM134" s="103"/>
      <c r="DGN134" s="103"/>
      <c r="DGO134" s="103"/>
      <c r="DGP134" s="103"/>
      <c r="DGQ134" s="103"/>
      <c r="DGR134" s="103"/>
      <c r="DGS134" s="103"/>
      <c r="DGT134" s="103"/>
      <c r="DGU134" s="103"/>
      <c r="DGV134" s="103"/>
      <c r="DGW134" s="103"/>
      <c r="DGX134" s="103"/>
      <c r="DGY134" s="103"/>
      <c r="DGZ134" s="103"/>
      <c r="DHA134" s="103"/>
      <c r="DHB134" s="103"/>
      <c r="DHC134" s="103"/>
      <c r="DHD134" s="103"/>
      <c r="DHE134" s="103"/>
      <c r="DHF134" s="103"/>
      <c r="DHG134" s="103"/>
      <c r="DHH134" s="103"/>
      <c r="DHI134" s="103"/>
      <c r="DHJ134" s="103"/>
      <c r="DHK134" s="103"/>
      <c r="DHL134" s="103"/>
      <c r="DHM134" s="103"/>
      <c r="DHN134" s="103"/>
      <c r="DHO134" s="103"/>
      <c r="DHP134" s="103"/>
      <c r="DHQ134" s="103"/>
      <c r="DHR134" s="103"/>
      <c r="DHS134" s="103"/>
      <c r="DHT134" s="103"/>
      <c r="DHU134" s="103"/>
      <c r="DHV134" s="103"/>
      <c r="DHW134" s="103"/>
      <c r="DHX134" s="103"/>
      <c r="DHY134" s="103"/>
      <c r="DHZ134" s="103"/>
      <c r="DIA134" s="103"/>
      <c r="DIB134" s="103"/>
      <c r="DIC134" s="103"/>
      <c r="DID134" s="103"/>
      <c r="DIE134" s="103"/>
      <c r="DIF134" s="103"/>
      <c r="DIG134" s="103"/>
      <c r="DIH134" s="103"/>
      <c r="DII134" s="103"/>
      <c r="DIJ134" s="103"/>
      <c r="DIK134" s="103"/>
      <c r="DIL134" s="103"/>
      <c r="DIM134" s="103"/>
      <c r="DIN134" s="103"/>
      <c r="DIO134" s="103"/>
      <c r="DIP134" s="103"/>
      <c r="DIQ134" s="103"/>
      <c r="DIR134" s="103"/>
      <c r="DIS134" s="103"/>
      <c r="DIT134" s="103"/>
      <c r="DIU134" s="103"/>
      <c r="DIV134" s="103"/>
      <c r="DIW134" s="103"/>
      <c r="DIX134" s="103"/>
      <c r="DIY134" s="103"/>
      <c r="DIZ134" s="103"/>
      <c r="DJA134" s="103"/>
      <c r="DJB134" s="103"/>
      <c r="DJC134" s="103"/>
      <c r="DJD134" s="103"/>
      <c r="DJE134" s="103"/>
      <c r="DJF134" s="103"/>
      <c r="DJG134" s="103"/>
      <c r="DJH134" s="103"/>
      <c r="DJI134" s="103"/>
      <c r="DJJ134" s="103"/>
      <c r="DJK134" s="103"/>
      <c r="DJL134" s="103"/>
      <c r="DJM134" s="103"/>
      <c r="DJN134" s="103"/>
      <c r="DJO134" s="103"/>
      <c r="DJP134" s="103"/>
      <c r="DJQ134" s="103"/>
      <c r="DJR134" s="103"/>
      <c r="DJS134" s="103"/>
      <c r="DJT134" s="103"/>
      <c r="DJU134" s="103"/>
      <c r="DJV134" s="103"/>
      <c r="DJW134" s="103"/>
      <c r="DJX134" s="103"/>
      <c r="DJY134" s="103"/>
      <c r="DJZ134" s="103"/>
      <c r="DKA134" s="103"/>
      <c r="DKB134" s="103"/>
      <c r="DKC134" s="103"/>
      <c r="DKD134" s="103"/>
      <c r="DKE134" s="103"/>
      <c r="DKF134" s="103"/>
      <c r="DKG134" s="103"/>
      <c r="DKH134" s="103"/>
      <c r="DKI134" s="103"/>
      <c r="DKJ134" s="103"/>
      <c r="DKK134" s="103"/>
      <c r="DKL134" s="103"/>
      <c r="DKM134" s="103"/>
      <c r="DKN134" s="103"/>
      <c r="DKO134" s="103"/>
      <c r="DKP134" s="103"/>
      <c r="DKQ134" s="103"/>
      <c r="DKR134" s="103"/>
      <c r="DKS134" s="103"/>
      <c r="DKT134" s="103"/>
      <c r="DKU134" s="103"/>
      <c r="DKV134" s="103"/>
      <c r="DKW134" s="103"/>
      <c r="DKX134" s="103"/>
      <c r="DKY134" s="103"/>
      <c r="DKZ134" s="103"/>
      <c r="DLA134" s="103"/>
      <c r="DLB134" s="103"/>
      <c r="DLC134" s="103"/>
      <c r="DLD134" s="103"/>
      <c r="DLE134" s="103"/>
      <c r="DLF134" s="103"/>
      <c r="DLG134" s="103"/>
      <c r="DLH134" s="103"/>
      <c r="DLI134" s="103"/>
      <c r="DLJ134" s="103"/>
      <c r="DLQ134" s="103"/>
      <c r="DLR134" s="103"/>
      <c r="DLS134" s="103"/>
      <c r="DLT134" s="103"/>
      <c r="DLU134" s="103"/>
      <c r="DLV134" s="103"/>
      <c r="DLW134" s="103"/>
      <c r="DLX134" s="103"/>
      <c r="DLY134" s="103"/>
      <c r="DLZ134" s="103"/>
      <c r="DMA134" s="103"/>
      <c r="DMB134" s="103"/>
      <c r="DMC134" s="103"/>
      <c r="DMD134" s="103"/>
      <c r="DME134" s="103"/>
      <c r="DMF134" s="103"/>
      <c r="DMG134" s="103"/>
      <c r="DMH134" s="103"/>
      <c r="DMI134" s="103"/>
      <c r="DMJ134" s="103"/>
      <c r="DMK134" s="103"/>
      <c r="DML134" s="103"/>
      <c r="DMM134" s="103"/>
      <c r="DMN134" s="103"/>
      <c r="DMO134" s="103"/>
      <c r="DMP134" s="103"/>
      <c r="DMQ134" s="103"/>
      <c r="DMR134" s="103"/>
      <c r="DMS134" s="103"/>
      <c r="DMT134" s="103"/>
      <c r="DMU134" s="103"/>
      <c r="DMV134" s="103"/>
      <c r="DMW134" s="103"/>
      <c r="DMX134" s="103"/>
      <c r="DMY134" s="103"/>
      <c r="DMZ134" s="103"/>
      <c r="DNA134" s="103"/>
      <c r="DNB134" s="103"/>
      <c r="DNC134" s="103"/>
      <c r="DND134" s="103"/>
      <c r="DNE134" s="103"/>
      <c r="DNF134" s="103"/>
      <c r="DNG134" s="103"/>
      <c r="DNH134" s="103"/>
      <c r="DNI134" s="103"/>
      <c r="DNJ134" s="103"/>
      <c r="DNK134" s="103"/>
      <c r="DNL134" s="103"/>
      <c r="DNM134" s="103"/>
      <c r="DNN134" s="103"/>
      <c r="DNO134" s="103"/>
      <c r="DNP134" s="103"/>
      <c r="DNQ134" s="103"/>
      <c r="DNR134" s="103"/>
      <c r="DNS134" s="103"/>
      <c r="DNT134" s="103"/>
      <c r="DNU134" s="103"/>
      <c r="DNV134" s="103"/>
      <c r="DNW134" s="103"/>
      <c r="DNX134" s="103"/>
      <c r="DNY134" s="103"/>
      <c r="DNZ134" s="103"/>
      <c r="DOA134" s="103"/>
      <c r="DOB134" s="103"/>
      <c r="DOC134" s="103"/>
      <c r="DOD134" s="103"/>
      <c r="DOE134" s="103"/>
      <c r="DOF134" s="103"/>
      <c r="DOG134" s="103"/>
      <c r="DOH134" s="103"/>
      <c r="DOI134" s="103"/>
      <c r="DOJ134" s="103"/>
      <c r="DOK134" s="103"/>
      <c r="DOL134" s="103"/>
      <c r="DOM134" s="103"/>
      <c r="DON134" s="103"/>
      <c r="DOO134" s="103"/>
      <c r="DOP134" s="103"/>
      <c r="DOQ134" s="103"/>
      <c r="DOR134" s="103"/>
      <c r="DOS134" s="103"/>
      <c r="DOT134" s="103"/>
      <c r="DOU134" s="103"/>
      <c r="DOV134" s="103"/>
      <c r="DOW134" s="103"/>
      <c r="DOX134" s="103"/>
      <c r="DOY134" s="103"/>
      <c r="DOZ134" s="103"/>
      <c r="DPA134" s="103"/>
      <c r="DPB134" s="103"/>
      <c r="DPC134" s="103"/>
      <c r="DPD134" s="103"/>
      <c r="DPE134" s="103"/>
      <c r="DPF134" s="103"/>
      <c r="DPG134" s="103"/>
      <c r="DPH134" s="103"/>
      <c r="DPI134" s="103"/>
      <c r="DPJ134" s="103"/>
      <c r="DPK134" s="103"/>
      <c r="DPL134" s="103"/>
      <c r="DPM134" s="103"/>
      <c r="DPN134" s="103"/>
      <c r="DPO134" s="103"/>
      <c r="DPP134" s="103"/>
      <c r="DPQ134" s="103"/>
      <c r="DPR134" s="103"/>
      <c r="DPS134" s="103"/>
      <c r="DPT134" s="103"/>
      <c r="DPU134" s="103"/>
      <c r="DPV134" s="103"/>
      <c r="DPW134" s="103"/>
      <c r="DPX134" s="103"/>
      <c r="DPY134" s="103"/>
      <c r="DPZ134" s="103"/>
      <c r="DQA134" s="103"/>
      <c r="DQB134" s="103"/>
      <c r="DQC134" s="103"/>
      <c r="DQD134" s="103"/>
      <c r="DQE134" s="103"/>
      <c r="DQF134" s="103"/>
      <c r="DQG134" s="103"/>
      <c r="DQH134" s="103"/>
      <c r="DQI134" s="103"/>
      <c r="DQJ134" s="103"/>
      <c r="DQK134" s="103"/>
      <c r="DQL134" s="103"/>
      <c r="DQM134" s="103"/>
      <c r="DQN134" s="103"/>
      <c r="DQO134" s="103"/>
      <c r="DQP134" s="103"/>
      <c r="DQQ134" s="103"/>
      <c r="DQR134" s="103"/>
      <c r="DQS134" s="103"/>
      <c r="DQT134" s="103"/>
      <c r="DQU134" s="103"/>
      <c r="DQV134" s="103"/>
      <c r="DQW134" s="103"/>
      <c r="DQX134" s="103"/>
      <c r="DQY134" s="103"/>
      <c r="DQZ134" s="103"/>
      <c r="DRA134" s="103"/>
      <c r="DRB134" s="103"/>
      <c r="DRC134" s="103"/>
      <c r="DRD134" s="103"/>
      <c r="DRE134" s="103"/>
      <c r="DRF134" s="103"/>
      <c r="DRG134" s="103"/>
      <c r="DRH134" s="103"/>
      <c r="DRI134" s="103"/>
      <c r="DRJ134" s="103"/>
      <c r="DRK134" s="103"/>
      <c r="DRL134" s="103"/>
      <c r="DRM134" s="103"/>
      <c r="DRN134" s="103"/>
      <c r="DRO134" s="103"/>
      <c r="DRP134" s="103"/>
      <c r="DRQ134" s="103"/>
      <c r="DRR134" s="103"/>
      <c r="DRS134" s="103"/>
      <c r="DRT134" s="103"/>
      <c r="DRU134" s="103"/>
      <c r="DRV134" s="103"/>
      <c r="DRW134" s="103"/>
      <c r="DRX134" s="103"/>
      <c r="DRY134" s="103"/>
      <c r="DRZ134" s="103"/>
      <c r="DSA134" s="103"/>
      <c r="DSB134" s="103"/>
      <c r="DSC134" s="103"/>
      <c r="DSD134" s="103"/>
      <c r="DSE134" s="103"/>
      <c r="DSF134" s="103"/>
      <c r="DSG134" s="103"/>
      <c r="DSH134" s="103"/>
      <c r="DSI134" s="103"/>
      <c r="DSJ134" s="103"/>
      <c r="DSK134" s="103"/>
      <c r="DSL134" s="103"/>
      <c r="DSM134" s="103"/>
      <c r="DSN134" s="103"/>
      <c r="DSO134" s="103"/>
      <c r="DSP134" s="103"/>
      <c r="DSQ134" s="103"/>
      <c r="DSR134" s="103"/>
      <c r="DSS134" s="103"/>
      <c r="DST134" s="103"/>
      <c r="DSU134" s="103"/>
      <c r="DSV134" s="103"/>
      <c r="DSW134" s="103"/>
      <c r="DSX134" s="103"/>
      <c r="DSY134" s="103"/>
      <c r="DSZ134" s="103"/>
      <c r="DTA134" s="103"/>
      <c r="DTB134" s="103"/>
      <c r="DTC134" s="103"/>
      <c r="DTD134" s="103"/>
      <c r="DTE134" s="103"/>
      <c r="DTF134" s="103"/>
      <c r="DTG134" s="103"/>
      <c r="DTH134" s="103"/>
      <c r="DTI134" s="103"/>
      <c r="DTJ134" s="103"/>
      <c r="DTK134" s="103"/>
      <c r="DTL134" s="103"/>
      <c r="DTM134" s="103"/>
      <c r="DTN134" s="103"/>
      <c r="DTO134" s="103"/>
      <c r="DTP134" s="103"/>
      <c r="DTQ134" s="103"/>
      <c r="DTR134" s="103"/>
      <c r="DTS134" s="103"/>
      <c r="DTT134" s="103"/>
      <c r="DTU134" s="103"/>
      <c r="DTV134" s="103"/>
      <c r="DTW134" s="103"/>
      <c r="DTX134" s="103"/>
      <c r="DTY134" s="103"/>
      <c r="DTZ134" s="103"/>
      <c r="DUA134" s="103"/>
      <c r="DUB134" s="103"/>
      <c r="DUC134" s="103"/>
      <c r="DUD134" s="103"/>
      <c r="DUE134" s="103"/>
      <c r="DUF134" s="103"/>
      <c r="DUG134" s="103"/>
      <c r="DUH134" s="103"/>
      <c r="DUI134" s="103"/>
      <c r="DUJ134" s="103"/>
      <c r="DUK134" s="103"/>
      <c r="DUL134" s="103"/>
      <c r="DUM134" s="103"/>
      <c r="DUN134" s="103"/>
      <c r="DUO134" s="103"/>
      <c r="DUP134" s="103"/>
      <c r="DUQ134" s="103"/>
      <c r="DUR134" s="103"/>
      <c r="DUS134" s="103"/>
      <c r="DUT134" s="103"/>
      <c r="DUU134" s="103"/>
      <c r="DUV134" s="103"/>
      <c r="DUW134" s="103"/>
      <c r="DUX134" s="103"/>
      <c r="DUY134" s="103"/>
      <c r="DUZ134" s="103"/>
      <c r="DVA134" s="103"/>
      <c r="DVB134" s="103"/>
      <c r="DVC134" s="103"/>
      <c r="DVD134" s="103"/>
      <c r="DVE134" s="103"/>
      <c r="DVF134" s="103"/>
      <c r="DVM134" s="103"/>
      <c r="DVN134" s="103"/>
      <c r="DVO134" s="103"/>
      <c r="DVP134" s="103"/>
      <c r="DVQ134" s="103"/>
      <c r="DVR134" s="103"/>
      <c r="DVS134" s="103"/>
      <c r="DVT134" s="103"/>
      <c r="DVU134" s="103"/>
      <c r="DVV134" s="103"/>
      <c r="DVW134" s="103"/>
      <c r="DVX134" s="103"/>
      <c r="DVY134" s="103"/>
      <c r="DVZ134" s="103"/>
      <c r="DWA134" s="103"/>
      <c r="DWB134" s="103"/>
      <c r="DWC134" s="103"/>
      <c r="DWD134" s="103"/>
      <c r="DWE134" s="103"/>
      <c r="DWF134" s="103"/>
      <c r="DWG134" s="103"/>
      <c r="DWH134" s="103"/>
      <c r="DWI134" s="103"/>
      <c r="DWJ134" s="103"/>
      <c r="DWK134" s="103"/>
      <c r="DWL134" s="103"/>
      <c r="DWM134" s="103"/>
      <c r="DWN134" s="103"/>
      <c r="DWO134" s="103"/>
      <c r="DWP134" s="103"/>
      <c r="DWQ134" s="103"/>
      <c r="DWR134" s="103"/>
      <c r="DWS134" s="103"/>
      <c r="DWT134" s="103"/>
      <c r="DWU134" s="103"/>
      <c r="DWV134" s="103"/>
      <c r="DWW134" s="103"/>
      <c r="DWX134" s="103"/>
      <c r="DWY134" s="103"/>
      <c r="DWZ134" s="103"/>
      <c r="DXA134" s="103"/>
      <c r="DXB134" s="103"/>
      <c r="DXC134" s="103"/>
      <c r="DXD134" s="103"/>
      <c r="DXE134" s="103"/>
      <c r="DXF134" s="103"/>
      <c r="DXG134" s="103"/>
      <c r="DXH134" s="103"/>
      <c r="DXI134" s="103"/>
      <c r="DXJ134" s="103"/>
      <c r="DXK134" s="103"/>
      <c r="DXL134" s="103"/>
      <c r="DXM134" s="103"/>
      <c r="DXN134" s="103"/>
      <c r="DXO134" s="103"/>
      <c r="DXP134" s="103"/>
      <c r="DXQ134" s="103"/>
      <c r="DXR134" s="103"/>
      <c r="DXS134" s="103"/>
      <c r="DXT134" s="103"/>
      <c r="DXU134" s="103"/>
      <c r="DXV134" s="103"/>
      <c r="DXW134" s="103"/>
      <c r="DXX134" s="103"/>
      <c r="DXY134" s="103"/>
      <c r="DXZ134" s="103"/>
      <c r="DYA134" s="103"/>
      <c r="DYB134" s="103"/>
      <c r="DYC134" s="103"/>
      <c r="DYD134" s="103"/>
      <c r="DYE134" s="103"/>
      <c r="DYF134" s="103"/>
      <c r="DYG134" s="103"/>
      <c r="DYH134" s="103"/>
      <c r="DYI134" s="103"/>
      <c r="DYJ134" s="103"/>
      <c r="DYK134" s="103"/>
      <c r="DYL134" s="103"/>
      <c r="DYM134" s="103"/>
      <c r="DYN134" s="103"/>
      <c r="DYO134" s="103"/>
      <c r="DYP134" s="103"/>
      <c r="DYQ134" s="103"/>
      <c r="DYR134" s="103"/>
      <c r="DYS134" s="103"/>
      <c r="DYT134" s="103"/>
      <c r="DYU134" s="103"/>
      <c r="DYV134" s="103"/>
      <c r="DYW134" s="103"/>
      <c r="DYX134" s="103"/>
      <c r="DYY134" s="103"/>
      <c r="DYZ134" s="103"/>
      <c r="DZA134" s="103"/>
      <c r="DZB134" s="103"/>
      <c r="DZC134" s="103"/>
      <c r="DZD134" s="103"/>
      <c r="DZE134" s="103"/>
      <c r="DZF134" s="103"/>
      <c r="DZG134" s="103"/>
      <c r="DZH134" s="103"/>
      <c r="DZI134" s="103"/>
      <c r="DZJ134" s="103"/>
      <c r="DZK134" s="103"/>
      <c r="DZL134" s="103"/>
      <c r="DZM134" s="103"/>
      <c r="DZN134" s="103"/>
      <c r="DZO134" s="103"/>
      <c r="DZP134" s="103"/>
      <c r="DZQ134" s="103"/>
      <c r="DZR134" s="103"/>
      <c r="DZS134" s="103"/>
      <c r="DZT134" s="103"/>
      <c r="DZU134" s="103"/>
      <c r="DZV134" s="103"/>
      <c r="DZW134" s="103"/>
      <c r="DZX134" s="103"/>
      <c r="DZY134" s="103"/>
      <c r="DZZ134" s="103"/>
      <c r="EAA134" s="103"/>
      <c r="EAB134" s="103"/>
      <c r="EAC134" s="103"/>
      <c r="EAD134" s="103"/>
      <c r="EAE134" s="103"/>
      <c r="EAF134" s="103"/>
      <c r="EAG134" s="103"/>
      <c r="EAH134" s="103"/>
      <c r="EAI134" s="103"/>
      <c r="EAJ134" s="103"/>
      <c r="EAK134" s="103"/>
      <c r="EAL134" s="103"/>
      <c r="EAM134" s="103"/>
      <c r="EAN134" s="103"/>
      <c r="EAO134" s="103"/>
      <c r="EAP134" s="103"/>
      <c r="EAQ134" s="103"/>
      <c r="EAR134" s="103"/>
      <c r="EAS134" s="103"/>
      <c r="EAT134" s="103"/>
      <c r="EAU134" s="103"/>
      <c r="EAV134" s="103"/>
      <c r="EAW134" s="103"/>
      <c r="EAX134" s="103"/>
      <c r="EAY134" s="103"/>
      <c r="EAZ134" s="103"/>
      <c r="EBA134" s="103"/>
      <c r="EBB134" s="103"/>
      <c r="EBC134" s="103"/>
      <c r="EBD134" s="103"/>
      <c r="EBE134" s="103"/>
      <c r="EBF134" s="103"/>
      <c r="EBG134" s="103"/>
      <c r="EBH134" s="103"/>
      <c r="EBI134" s="103"/>
      <c r="EBJ134" s="103"/>
      <c r="EBK134" s="103"/>
      <c r="EBL134" s="103"/>
      <c r="EBM134" s="103"/>
      <c r="EBN134" s="103"/>
      <c r="EBO134" s="103"/>
      <c r="EBP134" s="103"/>
      <c r="EBQ134" s="103"/>
      <c r="EBR134" s="103"/>
      <c r="EBS134" s="103"/>
      <c r="EBT134" s="103"/>
      <c r="EBU134" s="103"/>
      <c r="EBV134" s="103"/>
      <c r="EBW134" s="103"/>
      <c r="EBX134" s="103"/>
      <c r="EBY134" s="103"/>
      <c r="EBZ134" s="103"/>
      <c r="ECA134" s="103"/>
      <c r="ECB134" s="103"/>
      <c r="ECC134" s="103"/>
      <c r="ECD134" s="103"/>
      <c r="ECE134" s="103"/>
      <c r="ECF134" s="103"/>
      <c r="ECG134" s="103"/>
      <c r="ECH134" s="103"/>
      <c r="ECI134" s="103"/>
      <c r="ECJ134" s="103"/>
      <c r="ECK134" s="103"/>
      <c r="ECL134" s="103"/>
      <c r="ECM134" s="103"/>
      <c r="ECN134" s="103"/>
      <c r="ECO134" s="103"/>
      <c r="ECP134" s="103"/>
      <c r="ECQ134" s="103"/>
      <c r="ECR134" s="103"/>
      <c r="ECS134" s="103"/>
      <c r="ECT134" s="103"/>
      <c r="ECU134" s="103"/>
      <c r="ECV134" s="103"/>
      <c r="ECW134" s="103"/>
      <c r="ECX134" s="103"/>
      <c r="ECY134" s="103"/>
      <c r="ECZ134" s="103"/>
      <c r="EDA134" s="103"/>
      <c r="EDB134" s="103"/>
      <c r="EDC134" s="103"/>
      <c r="EDD134" s="103"/>
      <c r="EDE134" s="103"/>
      <c r="EDF134" s="103"/>
      <c r="EDG134" s="103"/>
      <c r="EDH134" s="103"/>
      <c r="EDI134" s="103"/>
      <c r="EDJ134" s="103"/>
      <c r="EDK134" s="103"/>
      <c r="EDL134" s="103"/>
      <c r="EDM134" s="103"/>
      <c r="EDN134" s="103"/>
      <c r="EDO134" s="103"/>
      <c r="EDP134" s="103"/>
      <c r="EDQ134" s="103"/>
      <c r="EDR134" s="103"/>
      <c r="EDS134" s="103"/>
      <c r="EDT134" s="103"/>
      <c r="EDU134" s="103"/>
      <c r="EDV134" s="103"/>
      <c r="EDW134" s="103"/>
      <c r="EDX134" s="103"/>
      <c r="EDY134" s="103"/>
      <c r="EDZ134" s="103"/>
      <c r="EEA134" s="103"/>
      <c r="EEB134" s="103"/>
      <c r="EEC134" s="103"/>
      <c r="EED134" s="103"/>
      <c r="EEE134" s="103"/>
      <c r="EEF134" s="103"/>
      <c r="EEG134" s="103"/>
      <c r="EEH134" s="103"/>
      <c r="EEI134" s="103"/>
      <c r="EEJ134" s="103"/>
      <c r="EEK134" s="103"/>
      <c r="EEL134" s="103"/>
      <c r="EEM134" s="103"/>
      <c r="EEN134" s="103"/>
      <c r="EEO134" s="103"/>
      <c r="EEP134" s="103"/>
      <c r="EEQ134" s="103"/>
      <c r="EER134" s="103"/>
      <c r="EES134" s="103"/>
      <c r="EET134" s="103"/>
      <c r="EEU134" s="103"/>
      <c r="EEV134" s="103"/>
      <c r="EEW134" s="103"/>
      <c r="EEX134" s="103"/>
      <c r="EEY134" s="103"/>
      <c r="EEZ134" s="103"/>
      <c r="EFA134" s="103"/>
      <c r="EFB134" s="103"/>
      <c r="EFI134" s="103"/>
      <c r="EFJ134" s="103"/>
      <c r="EFK134" s="103"/>
      <c r="EFL134" s="103"/>
      <c r="EFM134" s="103"/>
      <c r="EFN134" s="103"/>
      <c r="EFO134" s="103"/>
      <c r="EFP134" s="103"/>
      <c r="EFQ134" s="103"/>
      <c r="EFR134" s="103"/>
      <c r="EFS134" s="103"/>
      <c r="EFT134" s="103"/>
      <c r="EFU134" s="103"/>
      <c r="EFV134" s="103"/>
      <c r="EFW134" s="103"/>
      <c r="EFX134" s="103"/>
      <c r="EFY134" s="103"/>
      <c r="EFZ134" s="103"/>
      <c r="EGA134" s="103"/>
      <c r="EGB134" s="103"/>
      <c r="EGC134" s="103"/>
      <c r="EGD134" s="103"/>
      <c r="EGE134" s="103"/>
      <c r="EGF134" s="103"/>
      <c r="EGG134" s="103"/>
      <c r="EGH134" s="103"/>
      <c r="EGI134" s="103"/>
      <c r="EGJ134" s="103"/>
      <c r="EGK134" s="103"/>
      <c r="EGL134" s="103"/>
      <c r="EGM134" s="103"/>
      <c r="EGN134" s="103"/>
      <c r="EGO134" s="103"/>
      <c r="EGP134" s="103"/>
      <c r="EGQ134" s="103"/>
      <c r="EGR134" s="103"/>
      <c r="EGS134" s="103"/>
      <c r="EGT134" s="103"/>
      <c r="EGU134" s="103"/>
      <c r="EGV134" s="103"/>
      <c r="EGW134" s="103"/>
      <c r="EGX134" s="103"/>
      <c r="EGY134" s="103"/>
      <c r="EGZ134" s="103"/>
      <c r="EHA134" s="103"/>
      <c r="EHB134" s="103"/>
      <c r="EHC134" s="103"/>
      <c r="EHD134" s="103"/>
      <c r="EHE134" s="103"/>
      <c r="EHF134" s="103"/>
      <c r="EHG134" s="103"/>
      <c r="EHH134" s="103"/>
      <c r="EHI134" s="103"/>
      <c r="EHJ134" s="103"/>
      <c r="EHK134" s="103"/>
      <c r="EHL134" s="103"/>
      <c r="EHM134" s="103"/>
      <c r="EHN134" s="103"/>
      <c r="EHO134" s="103"/>
      <c r="EHP134" s="103"/>
      <c r="EHQ134" s="103"/>
      <c r="EHR134" s="103"/>
      <c r="EHS134" s="103"/>
      <c r="EHT134" s="103"/>
      <c r="EHU134" s="103"/>
      <c r="EHV134" s="103"/>
      <c r="EHW134" s="103"/>
      <c r="EHX134" s="103"/>
      <c r="EHY134" s="103"/>
      <c r="EHZ134" s="103"/>
      <c r="EIA134" s="103"/>
      <c r="EIB134" s="103"/>
      <c r="EIC134" s="103"/>
      <c r="EID134" s="103"/>
      <c r="EIE134" s="103"/>
      <c r="EIF134" s="103"/>
      <c r="EIG134" s="103"/>
      <c r="EIH134" s="103"/>
      <c r="EII134" s="103"/>
      <c r="EIJ134" s="103"/>
      <c r="EIK134" s="103"/>
      <c r="EIL134" s="103"/>
      <c r="EIM134" s="103"/>
      <c r="EIN134" s="103"/>
      <c r="EIO134" s="103"/>
      <c r="EIP134" s="103"/>
      <c r="EIQ134" s="103"/>
      <c r="EIR134" s="103"/>
      <c r="EIS134" s="103"/>
      <c r="EIT134" s="103"/>
      <c r="EIU134" s="103"/>
      <c r="EIV134" s="103"/>
      <c r="EIW134" s="103"/>
      <c r="EIX134" s="103"/>
      <c r="EIY134" s="103"/>
      <c r="EIZ134" s="103"/>
      <c r="EJA134" s="103"/>
      <c r="EJB134" s="103"/>
      <c r="EJC134" s="103"/>
      <c r="EJD134" s="103"/>
      <c r="EJE134" s="103"/>
      <c r="EJF134" s="103"/>
      <c r="EJG134" s="103"/>
      <c r="EJH134" s="103"/>
      <c r="EJI134" s="103"/>
      <c r="EJJ134" s="103"/>
      <c r="EJK134" s="103"/>
      <c r="EJL134" s="103"/>
      <c r="EJM134" s="103"/>
      <c r="EJN134" s="103"/>
      <c r="EJO134" s="103"/>
      <c r="EJP134" s="103"/>
      <c r="EJQ134" s="103"/>
      <c r="EJR134" s="103"/>
      <c r="EJS134" s="103"/>
      <c r="EJT134" s="103"/>
      <c r="EJU134" s="103"/>
      <c r="EJV134" s="103"/>
      <c r="EJW134" s="103"/>
      <c r="EJX134" s="103"/>
      <c r="EJY134" s="103"/>
      <c r="EJZ134" s="103"/>
      <c r="EKA134" s="103"/>
      <c r="EKB134" s="103"/>
      <c r="EKC134" s="103"/>
      <c r="EKD134" s="103"/>
      <c r="EKE134" s="103"/>
      <c r="EKF134" s="103"/>
      <c r="EKG134" s="103"/>
      <c r="EKH134" s="103"/>
      <c r="EKI134" s="103"/>
      <c r="EKJ134" s="103"/>
      <c r="EKK134" s="103"/>
      <c r="EKL134" s="103"/>
      <c r="EKM134" s="103"/>
      <c r="EKN134" s="103"/>
      <c r="EKO134" s="103"/>
      <c r="EKP134" s="103"/>
      <c r="EKQ134" s="103"/>
      <c r="EKR134" s="103"/>
      <c r="EKS134" s="103"/>
      <c r="EKT134" s="103"/>
      <c r="EKU134" s="103"/>
      <c r="EKV134" s="103"/>
      <c r="EKW134" s="103"/>
      <c r="EKX134" s="103"/>
      <c r="EKY134" s="103"/>
      <c r="EKZ134" s="103"/>
      <c r="ELA134" s="103"/>
      <c r="ELB134" s="103"/>
      <c r="ELC134" s="103"/>
      <c r="ELD134" s="103"/>
      <c r="ELE134" s="103"/>
      <c r="ELF134" s="103"/>
      <c r="ELG134" s="103"/>
      <c r="ELH134" s="103"/>
      <c r="ELI134" s="103"/>
      <c r="ELJ134" s="103"/>
      <c r="ELK134" s="103"/>
      <c r="ELL134" s="103"/>
      <c r="ELM134" s="103"/>
      <c r="ELN134" s="103"/>
      <c r="ELO134" s="103"/>
      <c r="ELP134" s="103"/>
      <c r="ELQ134" s="103"/>
      <c r="ELR134" s="103"/>
      <c r="ELS134" s="103"/>
      <c r="ELT134" s="103"/>
      <c r="ELU134" s="103"/>
      <c r="ELV134" s="103"/>
      <c r="ELW134" s="103"/>
      <c r="ELX134" s="103"/>
      <c r="ELY134" s="103"/>
      <c r="ELZ134" s="103"/>
      <c r="EMA134" s="103"/>
      <c r="EMB134" s="103"/>
      <c r="EMC134" s="103"/>
      <c r="EMD134" s="103"/>
      <c r="EME134" s="103"/>
      <c r="EMF134" s="103"/>
      <c r="EMG134" s="103"/>
      <c r="EMH134" s="103"/>
      <c r="EMI134" s="103"/>
      <c r="EMJ134" s="103"/>
      <c r="EMK134" s="103"/>
      <c r="EML134" s="103"/>
      <c r="EMM134" s="103"/>
      <c r="EMN134" s="103"/>
      <c r="EMO134" s="103"/>
      <c r="EMP134" s="103"/>
      <c r="EMQ134" s="103"/>
      <c r="EMR134" s="103"/>
      <c r="EMS134" s="103"/>
      <c r="EMT134" s="103"/>
      <c r="EMU134" s="103"/>
      <c r="EMV134" s="103"/>
      <c r="EMW134" s="103"/>
      <c r="EMX134" s="103"/>
      <c r="EMY134" s="103"/>
      <c r="EMZ134" s="103"/>
      <c r="ENA134" s="103"/>
      <c r="ENB134" s="103"/>
      <c r="ENC134" s="103"/>
      <c r="END134" s="103"/>
      <c r="ENE134" s="103"/>
      <c r="ENF134" s="103"/>
      <c r="ENG134" s="103"/>
      <c r="ENH134" s="103"/>
      <c r="ENI134" s="103"/>
      <c r="ENJ134" s="103"/>
      <c r="ENK134" s="103"/>
      <c r="ENL134" s="103"/>
      <c r="ENM134" s="103"/>
      <c r="ENN134" s="103"/>
      <c r="ENO134" s="103"/>
      <c r="ENP134" s="103"/>
      <c r="ENQ134" s="103"/>
      <c r="ENR134" s="103"/>
      <c r="ENS134" s="103"/>
      <c r="ENT134" s="103"/>
      <c r="ENU134" s="103"/>
      <c r="ENV134" s="103"/>
      <c r="ENW134" s="103"/>
      <c r="ENX134" s="103"/>
      <c r="ENY134" s="103"/>
      <c r="ENZ134" s="103"/>
      <c r="EOA134" s="103"/>
      <c r="EOB134" s="103"/>
      <c r="EOC134" s="103"/>
      <c r="EOD134" s="103"/>
      <c r="EOE134" s="103"/>
      <c r="EOF134" s="103"/>
      <c r="EOG134" s="103"/>
      <c r="EOH134" s="103"/>
      <c r="EOI134" s="103"/>
      <c r="EOJ134" s="103"/>
      <c r="EOK134" s="103"/>
      <c r="EOL134" s="103"/>
      <c r="EOM134" s="103"/>
      <c r="EON134" s="103"/>
      <c r="EOO134" s="103"/>
      <c r="EOP134" s="103"/>
      <c r="EOQ134" s="103"/>
      <c r="EOR134" s="103"/>
      <c r="EOS134" s="103"/>
      <c r="EOT134" s="103"/>
      <c r="EOU134" s="103"/>
      <c r="EOV134" s="103"/>
      <c r="EOW134" s="103"/>
      <c r="EOX134" s="103"/>
      <c r="EPE134" s="103"/>
      <c r="EPF134" s="103"/>
      <c r="EPG134" s="103"/>
      <c r="EPH134" s="103"/>
      <c r="EPI134" s="103"/>
      <c r="EPJ134" s="103"/>
      <c r="EPK134" s="103"/>
      <c r="EPL134" s="103"/>
      <c r="EPM134" s="103"/>
      <c r="EPN134" s="103"/>
      <c r="EPO134" s="103"/>
      <c r="EPP134" s="103"/>
      <c r="EPQ134" s="103"/>
      <c r="EPR134" s="103"/>
      <c r="EPS134" s="103"/>
      <c r="EPT134" s="103"/>
      <c r="EPU134" s="103"/>
      <c r="EPV134" s="103"/>
      <c r="EPW134" s="103"/>
      <c r="EPX134" s="103"/>
      <c r="EPY134" s="103"/>
      <c r="EPZ134" s="103"/>
      <c r="EQA134" s="103"/>
      <c r="EQB134" s="103"/>
      <c r="EQC134" s="103"/>
      <c r="EQD134" s="103"/>
      <c r="EQE134" s="103"/>
      <c r="EQF134" s="103"/>
      <c r="EQG134" s="103"/>
      <c r="EQH134" s="103"/>
      <c r="EQI134" s="103"/>
      <c r="EQJ134" s="103"/>
      <c r="EQK134" s="103"/>
      <c r="EQL134" s="103"/>
      <c r="EQM134" s="103"/>
      <c r="EQN134" s="103"/>
      <c r="EQO134" s="103"/>
      <c r="EQP134" s="103"/>
      <c r="EQQ134" s="103"/>
      <c r="EQR134" s="103"/>
      <c r="EQS134" s="103"/>
      <c r="EQT134" s="103"/>
      <c r="EQU134" s="103"/>
      <c r="EQV134" s="103"/>
      <c r="EQW134" s="103"/>
      <c r="EQX134" s="103"/>
      <c r="EQY134" s="103"/>
      <c r="EQZ134" s="103"/>
      <c r="ERA134" s="103"/>
      <c r="ERB134" s="103"/>
      <c r="ERC134" s="103"/>
      <c r="ERD134" s="103"/>
      <c r="ERE134" s="103"/>
      <c r="ERF134" s="103"/>
      <c r="ERG134" s="103"/>
      <c r="ERH134" s="103"/>
      <c r="ERI134" s="103"/>
      <c r="ERJ134" s="103"/>
      <c r="ERK134" s="103"/>
      <c r="ERL134" s="103"/>
      <c r="ERM134" s="103"/>
      <c r="ERN134" s="103"/>
      <c r="ERO134" s="103"/>
      <c r="ERP134" s="103"/>
      <c r="ERQ134" s="103"/>
      <c r="ERR134" s="103"/>
      <c r="ERS134" s="103"/>
      <c r="ERT134" s="103"/>
      <c r="ERU134" s="103"/>
      <c r="ERV134" s="103"/>
      <c r="ERW134" s="103"/>
      <c r="ERX134" s="103"/>
      <c r="ERY134" s="103"/>
      <c r="ERZ134" s="103"/>
      <c r="ESA134" s="103"/>
      <c r="ESB134" s="103"/>
      <c r="ESC134" s="103"/>
      <c r="ESD134" s="103"/>
      <c r="ESE134" s="103"/>
      <c r="ESF134" s="103"/>
      <c r="ESG134" s="103"/>
      <c r="ESH134" s="103"/>
      <c r="ESI134" s="103"/>
      <c r="ESJ134" s="103"/>
      <c r="ESK134" s="103"/>
      <c r="ESL134" s="103"/>
      <c r="ESM134" s="103"/>
      <c r="ESN134" s="103"/>
      <c r="ESO134" s="103"/>
      <c r="ESP134" s="103"/>
      <c r="ESQ134" s="103"/>
      <c r="ESR134" s="103"/>
      <c r="ESS134" s="103"/>
      <c r="EST134" s="103"/>
      <c r="ESU134" s="103"/>
      <c r="ESV134" s="103"/>
      <c r="ESW134" s="103"/>
      <c r="ESX134" s="103"/>
      <c r="ESY134" s="103"/>
      <c r="ESZ134" s="103"/>
      <c r="ETA134" s="103"/>
      <c r="ETB134" s="103"/>
      <c r="ETC134" s="103"/>
      <c r="ETD134" s="103"/>
      <c r="ETE134" s="103"/>
      <c r="ETF134" s="103"/>
      <c r="ETG134" s="103"/>
      <c r="ETH134" s="103"/>
      <c r="ETI134" s="103"/>
      <c r="ETJ134" s="103"/>
      <c r="ETK134" s="103"/>
      <c r="ETL134" s="103"/>
      <c r="ETM134" s="103"/>
      <c r="ETN134" s="103"/>
      <c r="ETO134" s="103"/>
      <c r="ETP134" s="103"/>
      <c r="ETQ134" s="103"/>
      <c r="ETR134" s="103"/>
      <c r="ETS134" s="103"/>
      <c r="ETT134" s="103"/>
      <c r="ETU134" s="103"/>
      <c r="ETV134" s="103"/>
      <c r="ETW134" s="103"/>
      <c r="ETX134" s="103"/>
      <c r="ETY134" s="103"/>
      <c r="ETZ134" s="103"/>
      <c r="EUA134" s="103"/>
      <c r="EUB134" s="103"/>
      <c r="EUC134" s="103"/>
      <c r="EUD134" s="103"/>
      <c r="EUE134" s="103"/>
      <c r="EUF134" s="103"/>
      <c r="EUG134" s="103"/>
      <c r="EUH134" s="103"/>
      <c r="EUI134" s="103"/>
      <c r="EUJ134" s="103"/>
      <c r="EUK134" s="103"/>
      <c r="EUL134" s="103"/>
      <c r="EUM134" s="103"/>
      <c r="EUN134" s="103"/>
      <c r="EUO134" s="103"/>
      <c r="EUP134" s="103"/>
      <c r="EUQ134" s="103"/>
      <c r="EUR134" s="103"/>
      <c r="EUS134" s="103"/>
      <c r="EUT134" s="103"/>
      <c r="EUU134" s="103"/>
      <c r="EUV134" s="103"/>
      <c r="EUW134" s="103"/>
      <c r="EUX134" s="103"/>
      <c r="EUY134" s="103"/>
      <c r="EUZ134" s="103"/>
      <c r="EVA134" s="103"/>
      <c r="EVB134" s="103"/>
      <c r="EVC134" s="103"/>
      <c r="EVD134" s="103"/>
      <c r="EVE134" s="103"/>
      <c r="EVF134" s="103"/>
      <c r="EVG134" s="103"/>
      <c r="EVH134" s="103"/>
      <c r="EVI134" s="103"/>
      <c r="EVJ134" s="103"/>
      <c r="EVK134" s="103"/>
      <c r="EVL134" s="103"/>
      <c r="EVM134" s="103"/>
      <c r="EVN134" s="103"/>
      <c r="EVO134" s="103"/>
      <c r="EVP134" s="103"/>
      <c r="EVQ134" s="103"/>
      <c r="EVR134" s="103"/>
      <c r="EVS134" s="103"/>
      <c r="EVT134" s="103"/>
      <c r="EVU134" s="103"/>
      <c r="EVV134" s="103"/>
      <c r="EVW134" s="103"/>
      <c r="EVX134" s="103"/>
      <c r="EVY134" s="103"/>
      <c r="EVZ134" s="103"/>
      <c r="EWA134" s="103"/>
      <c r="EWB134" s="103"/>
      <c r="EWC134" s="103"/>
      <c r="EWD134" s="103"/>
      <c r="EWE134" s="103"/>
      <c r="EWF134" s="103"/>
      <c r="EWG134" s="103"/>
      <c r="EWH134" s="103"/>
      <c r="EWI134" s="103"/>
      <c r="EWJ134" s="103"/>
      <c r="EWK134" s="103"/>
      <c r="EWL134" s="103"/>
      <c r="EWM134" s="103"/>
      <c r="EWN134" s="103"/>
      <c r="EWO134" s="103"/>
      <c r="EWP134" s="103"/>
      <c r="EWQ134" s="103"/>
      <c r="EWR134" s="103"/>
      <c r="EWS134" s="103"/>
      <c r="EWT134" s="103"/>
      <c r="EWU134" s="103"/>
      <c r="EWV134" s="103"/>
      <c r="EWW134" s="103"/>
      <c r="EWX134" s="103"/>
      <c r="EWY134" s="103"/>
      <c r="EWZ134" s="103"/>
      <c r="EXA134" s="103"/>
      <c r="EXB134" s="103"/>
      <c r="EXC134" s="103"/>
      <c r="EXD134" s="103"/>
      <c r="EXE134" s="103"/>
      <c r="EXF134" s="103"/>
      <c r="EXG134" s="103"/>
      <c r="EXH134" s="103"/>
      <c r="EXI134" s="103"/>
      <c r="EXJ134" s="103"/>
      <c r="EXK134" s="103"/>
      <c r="EXL134" s="103"/>
      <c r="EXM134" s="103"/>
      <c r="EXN134" s="103"/>
      <c r="EXO134" s="103"/>
      <c r="EXP134" s="103"/>
      <c r="EXQ134" s="103"/>
      <c r="EXR134" s="103"/>
      <c r="EXS134" s="103"/>
      <c r="EXT134" s="103"/>
      <c r="EXU134" s="103"/>
      <c r="EXV134" s="103"/>
      <c r="EXW134" s="103"/>
      <c r="EXX134" s="103"/>
      <c r="EXY134" s="103"/>
      <c r="EXZ134" s="103"/>
      <c r="EYA134" s="103"/>
      <c r="EYB134" s="103"/>
      <c r="EYC134" s="103"/>
      <c r="EYD134" s="103"/>
      <c r="EYE134" s="103"/>
      <c r="EYF134" s="103"/>
      <c r="EYG134" s="103"/>
      <c r="EYH134" s="103"/>
      <c r="EYI134" s="103"/>
      <c r="EYJ134" s="103"/>
      <c r="EYK134" s="103"/>
      <c r="EYL134" s="103"/>
      <c r="EYM134" s="103"/>
      <c r="EYN134" s="103"/>
      <c r="EYO134" s="103"/>
      <c r="EYP134" s="103"/>
      <c r="EYQ134" s="103"/>
      <c r="EYR134" s="103"/>
      <c r="EYS134" s="103"/>
      <c r="EYT134" s="103"/>
      <c r="EZA134" s="103"/>
      <c r="EZB134" s="103"/>
      <c r="EZC134" s="103"/>
      <c r="EZD134" s="103"/>
      <c r="EZE134" s="103"/>
      <c r="EZF134" s="103"/>
      <c r="EZG134" s="103"/>
      <c r="EZH134" s="103"/>
      <c r="EZI134" s="103"/>
      <c r="EZJ134" s="103"/>
      <c r="EZK134" s="103"/>
      <c r="EZL134" s="103"/>
      <c r="EZM134" s="103"/>
      <c r="EZN134" s="103"/>
      <c r="EZO134" s="103"/>
      <c r="EZP134" s="103"/>
      <c r="EZQ134" s="103"/>
      <c r="EZR134" s="103"/>
      <c r="EZS134" s="103"/>
      <c r="EZT134" s="103"/>
      <c r="EZU134" s="103"/>
      <c r="EZV134" s="103"/>
      <c r="EZW134" s="103"/>
      <c r="EZX134" s="103"/>
      <c r="EZY134" s="103"/>
      <c r="EZZ134" s="103"/>
      <c r="FAA134" s="103"/>
      <c r="FAB134" s="103"/>
      <c r="FAC134" s="103"/>
      <c r="FAD134" s="103"/>
      <c r="FAE134" s="103"/>
      <c r="FAF134" s="103"/>
      <c r="FAG134" s="103"/>
      <c r="FAH134" s="103"/>
      <c r="FAI134" s="103"/>
      <c r="FAJ134" s="103"/>
      <c r="FAK134" s="103"/>
      <c r="FAL134" s="103"/>
      <c r="FAM134" s="103"/>
      <c r="FAN134" s="103"/>
      <c r="FAO134" s="103"/>
      <c r="FAP134" s="103"/>
      <c r="FAQ134" s="103"/>
      <c r="FAR134" s="103"/>
      <c r="FAS134" s="103"/>
      <c r="FAT134" s="103"/>
      <c r="FAU134" s="103"/>
      <c r="FAV134" s="103"/>
      <c r="FAW134" s="103"/>
      <c r="FAX134" s="103"/>
      <c r="FAY134" s="103"/>
      <c r="FAZ134" s="103"/>
      <c r="FBA134" s="103"/>
      <c r="FBB134" s="103"/>
      <c r="FBC134" s="103"/>
      <c r="FBD134" s="103"/>
      <c r="FBE134" s="103"/>
      <c r="FBF134" s="103"/>
      <c r="FBG134" s="103"/>
      <c r="FBH134" s="103"/>
      <c r="FBI134" s="103"/>
      <c r="FBJ134" s="103"/>
      <c r="FBK134" s="103"/>
      <c r="FBL134" s="103"/>
      <c r="FBM134" s="103"/>
      <c r="FBN134" s="103"/>
      <c r="FBO134" s="103"/>
      <c r="FBP134" s="103"/>
      <c r="FBQ134" s="103"/>
      <c r="FBR134" s="103"/>
      <c r="FBS134" s="103"/>
      <c r="FBT134" s="103"/>
      <c r="FBU134" s="103"/>
      <c r="FBV134" s="103"/>
      <c r="FBW134" s="103"/>
      <c r="FBX134" s="103"/>
      <c r="FBY134" s="103"/>
      <c r="FBZ134" s="103"/>
      <c r="FCA134" s="103"/>
      <c r="FCB134" s="103"/>
      <c r="FCC134" s="103"/>
      <c r="FCD134" s="103"/>
      <c r="FCE134" s="103"/>
      <c r="FCF134" s="103"/>
      <c r="FCG134" s="103"/>
      <c r="FCH134" s="103"/>
      <c r="FCI134" s="103"/>
      <c r="FCJ134" s="103"/>
      <c r="FCK134" s="103"/>
      <c r="FCL134" s="103"/>
      <c r="FCM134" s="103"/>
      <c r="FCN134" s="103"/>
      <c r="FCO134" s="103"/>
      <c r="FCP134" s="103"/>
      <c r="FCQ134" s="103"/>
      <c r="FCR134" s="103"/>
      <c r="FCS134" s="103"/>
      <c r="FCT134" s="103"/>
      <c r="FCU134" s="103"/>
      <c r="FCV134" s="103"/>
      <c r="FCW134" s="103"/>
      <c r="FCX134" s="103"/>
      <c r="FCY134" s="103"/>
      <c r="FCZ134" s="103"/>
      <c r="FDA134" s="103"/>
      <c r="FDB134" s="103"/>
      <c r="FDC134" s="103"/>
      <c r="FDD134" s="103"/>
      <c r="FDE134" s="103"/>
      <c r="FDF134" s="103"/>
      <c r="FDG134" s="103"/>
      <c r="FDH134" s="103"/>
      <c r="FDI134" s="103"/>
      <c r="FDJ134" s="103"/>
      <c r="FDK134" s="103"/>
      <c r="FDL134" s="103"/>
      <c r="FDM134" s="103"/>
      <c r="FDN134" s="103"/>
      <c r="FDO134" s="103"/>
      <c r="FDP134" s="103"/>
      <c r="FDQ134" s="103"/>
      <c r="FDR134" s="103"/>
      <c r="FDS134" s="103"/>
      <c r="FDT134" s="103"/>
      <c r="FDU134" s="103"/>
      <c r="FDV134" s="103"/>
      <c r="FDW134" s="103"/>
      <c r="FDX134" s="103"/>
      <c r="FDY134" s="103"/>
      <c r="FDZ134" s="103"/>
      <c r="FEA134" s="103"/>
      <c r="FEB134" s="103"/>
      <c r="FEC134" s="103"/>
      <c r="FED134" s="103"/>
      <c r="FEE134" s="103"/>
      <c r="FEF134" s="103"/>
      <c r="FEG134" s="103"/>
      <c r="FEH134" s="103"/>
      <c r="FEI134" s="103"/>
      <c r="FEJ134" s="103"/>
      <c r="FEK134" s="103"/>
      <c r="FEL134" s="103"/>
      <c r="FEM134" s="103"/>
      <c r="FEN134" s="103"/>
      <c r="FEO134" s="103"/>
      <c r="FEP134" s="103"/>
      <c r="FEQ134" s="103"/>
      <c r="FER134" s="103"/>
      <c r="FES134" s="103"/>
      <c r="FET134" s="103"/>
      <c r="FEU134" s="103"/>
      <c r="FEV134" s="103"/>
      <c r="FEW134" s="103"/>
      <c r="FEX134" s="103"/>
      <c r="FEY134" s="103"/>
      <c r="FEZ134" s="103"/>
      <c r="FFA134" s="103"/>
      <c r="FFB134" s="103"/>
      <c r="FFC134" s="103"/>
      <c r="FFD134" s="103"/>
      <c r="FFE134" s="103"/>
      <c r="FFF134" s="103"/>
      <c r="FFG134" s="103"/>
      <c r="FFH134" s="103"/>
      <c r="FFI134" s="103"/>
      <c r="FFJ134" s="103"/>
      <c r="FFK134" s="103"/>
      <c r="FFL134" s="103"/>
      <c r="FFM134" s="103"/>
      <c r="FFN134" s="103"/>
      <c r="FFO134" s="103"/>
      <c r="FFP134" s="103"/>
      <c r="FFQ134" s="103"/>
      <c r="FFR134" s="103"/>
      <c r="FFS134" s="103"/>
      <c r="FFT134" s="103"/>
      <c r="FFU134" s="103"/>
      <c r="FFV134" s="103"/>
      <c r="FFW134" s="103"/>
      <c r="FFX134" s="103"/>
      <c r="FFY134" s="103"/>
      <c r="FFZ134" s="103"/>
      <c r="FGA134" s="103"/>
      <c r="FGB134" s="103"/>
      <c r="FGC134" s="103"/>
      <c r="FGD134" s="103"/>
      <c r="FGE134" s="103"/>
      <c r="FGF134" s="103"/>
      <c r="FGG134" s="103"/>
      <c r="FGH134" s="103"/>
      <c r="FGI134" s="103"/>
      <c r="FGJ134" s="103"/>
      <c r="FGK134" s="103"/>
      <c r="FGL134" s="103"/>
      <c r="FGM134" s="103"/>
      <c r="FGN134" s="103"/>
      <c r="FGO134" s="103"/>
      <c r="FGP134" s="103"/>
      <c r="FGQ134" s="103"/>
      <c r="FGR134" s="103"/>
      <c r="FGS134" s="103"/>
      <c r="FGT134" s="103"/>
      <c r="FGU134" s="103"/>
      <c r="FGV134" s="103"/>
      <c r="FGW134" s="103"/>
      <c r="FGX134" s="103"/>
      <c r="FGY134" s="103"/>
      <c r="FGZ134" s="103"/>
      <c r="FHA134" s="103"/>
      <c r="FHB134" s="103"/>
      <c r="FHC134" s="103"/>
      <c r="FHD134" s="103"/>
      <c r="FHE134" s="103"/>
      <c r="FHF134" s="103"/>
      <c r="FHG134" s="103"/>
      <c r="FHH134" s="103"/>
      <c r="FHI134" s="103"/>
      <c r="FHJ134" s="103"/>
      <c r="FHK134" s="103"/>
      <c r="FHL134" s="103"/>
      <c r="FHM134" s="103"/>
      <c r="FHN134" s="103"/>
      <c r="FHO134" s="103"/>
      <c r="FHP134" s="103"/>
      <c r="FHQ134" s="103"/>
      <c r="FHR134" s="103"/>
      <c r="FHS134" s="103"/>
      <c r="FHT134" s="103"/>
      <c r="FHU134" s="103"/>
      <c r="FHV134" s="103"/>
      <c r="FHW134" s="103"/>
      <c r="FHX134" s="103"/>
      <c r="FHY134" s="103"/>
      <c r="FHZ134" s="103"/>
      <c r="FIA134" s="103"/>
      <c r="FIB134" s="103"/>
      <c r="FIC134" s="103"/>
      <c r="FID134" s="103"/>
      <c r="FIE134" s="103"/>
      <c r="FIF134" s="103"/>
      <c r="FIG134" s="103"/>
      <c r="FIH134" s="103"/>
      <c r="FII134" s="103"/>
      <c r="FIJ134" s="103"/>
      <c r="FIK134" s="103"/>
      <c r="FIL134" s="103"/>
      <c r="FIM134" s="103"/>
      <c r="FIN134" s="103"/>
      <c r="FIO134" s="103"/>
      <c r="FIP134" s="103"/>
      <c r="FIW134" s="103"/>
      <c r="FIX134" s="103"/>
      <c r="FIY134" s="103"/>
      <c r="FIZ134" s="103"/>
      <c r="FJA134" s="103"/>
      <c r="FJB134" s="103"/>
      <c r="FJC134" s="103"/>
      <c r="FJD134" s="103"/>
      <c r="FJE134" s="103"/>
      <c r="FJF134" s="103"/>
      <c r="FJG134" s="103"/>
      <c r="FJH134" s="103"/>
      <c r="FJI134" s="103"/>
      <c r="FJJ134" s="103"/>
      <c r="FJK134" s="103"/>
      <c r="FJL134" s="103"/>
      <c r="FJM134" s="103"/>
      <c r="FJN134" s="103"/>
      <c r="FJO134" s="103"/>
      <c r="FJP134" s="103"/>
      <c r="FJQ134" s="103"/>
      <c r="FJR134" s="103"/>
      <c r="FJS134" s="103"/>
      <c r="FJT134" s="103"/>
      <c r="FJU134" s="103"/>
      <c r="FJV134" s="103"/>
      <c r="FJW134" s="103"/>
      <c r="FJX134" s="103"/>
      <c r="FJY134" s="103"/>
      <c r="FJZ134" s="103"/>
      <c r="FKA134" s="103"/>
      <c r="FKB134" s="103"/>
      <c r="FKC134" s="103"/>
      <c r="FKD134" s="103"/>
      <c r="FKE134" s="103"/>
      <c r="FKF134" s="103"/>
      <c r="FKG134" s="103"/>
      <c r="FKH134" s="103"/>
      <c r="FKI134" s="103"/>
      <c r="FKJ134" s="103"/>
      <c r="FKK134" s="103"/>
      <c r="FKL134" s="103"/>
      <c r="FKM134" s="103"/>
      <c r="FKN134" s="103"/>
      <c r="FKO134" s="103"/>
      <c r="FKP134" s="103"/>
      <c r="FKQ134" s="103"/>
      <c r="FKR134" s="103"/>
      <c r="FKS134" s="103"/>
      <c r="FKT134" s="103"/>
      <c r="FKU134" s="103"/>
      <c r="FKV134" s="103"/>
      <c r="FKW134" s="103"/>
      <c r="FKX134" s="103"/>
      <c r="FKY134" s="103"/>
      <c r="FKZ134" s="103"/>
      <c r="FLA134" s="103"/>
      <c r="FLB134" s="103"/>
      <c r="FLC134" s="103"/>
      <c r="FLD134" s="103"/>
      <c r="FLE134" s="103"/>
      <c r="FLF134" s="103"/>
      <c r="FLG134" s="103"/>
      <c r="FLH134" s="103"/>
      <c r="FLI134" s="103"/>
      <c r="FLJ134" s="103"/>
      <c r="FLK134" s="103"/>
      <c r="FLL134" s="103"/>
      <c r="FLM134" s="103"/>
      <c r="FLN134" s="103"/>
      <c r="FLO134" s="103"/>
      <c r="FLP134" s="103"/>
      <c r="FLQ134" s="103"/>
      <c r="FLR134" s="103"/>
      <c r="FLS134" s="103"/>
      <c r="FLT134" s="103"/>
      <c r="FLU134" s="103"/>
      <c r="FLV134" s="103"/>
      <c r="FLW134" s="103"/>
      <c r="FLX134" s="103"/>
      <c r="FLY134" s="103"/>
      <c r="FLZ134" s="103"/>
      <c r="FMA134" s="103"/>
      <c r="FMB134" s="103"/>
      <c r="FMC134" s="103"/>
      <c r="FMD134" s="103"/>
      <c r="FME134" s="103"/>
      <c r="FMF134" s="103"/>
      <c r="FMG134" s="103"/>
      <c r="FMH134" s="103"/>
      <c r="FMI134" s="103"/>
      <c r="FMJ134" s="103"/>
      <c r="FMK134" s="103"/>
      <c r="FML134" s="103"/>
      <c r="FMM134" s="103"/>
      <c r="FMN134" s="103"/>
      <c r="FMO134" s="103"/>
      <c r="FMP134" s="103"/>
      <c r="FMQ134" s="103"/>
      <c r="FMR134" s="103"/>
      <c r="FMS134" s="103"/>
      <c r="FMT134" s="103"/>
      <c r="FMU134" s="103"/>
      <c r="FMV134" s="103"/>
      <c r="FMW134" s="103"/>
      <c r="FMX134" s="103"/>
      <c r="FMY134" s="103"/>
      <c r="FMZ134" s="103"/>
      <c r="FNA134" s="103"/>
      <c r="FNB134" s="103"/>
      <c r="FNC134" s="103"/>
      <c r="FND134" s="103"/>
      <c r="FNE134" s="103"/>
      <c r="FNF134" s="103"/>
      <c r="FNG134" s="103"/>
      <c r="FNH134" s="103"/>
      <c r="FNI134" s="103"/>
      <c r="FNJ134" s="103"/>
      <c r="FNK134" s="103"/>
      <c r="FNL134" s="103"/>
      <c r="FNM134" s="103"/>
      <c r="FNN134" s="103"/>
      <c r="FNO134" s="103"/>
      <c r="FNP134" s="103"/>
      <c r="FNQ134" s="103"/>
      <c r="FNR134" s="103"/>
      <c r="FNS134" s="103"/>
      <c r="FNT134" s="103"/>
      <c r="FNU134" s="103"/>
      <c r="FNV134" s="103"/>
      <c r="FNW134" s="103"/>
      <c r="FNX134" s="103"/>
      <c r="FNY134" s="103"/>
      <c r="FNZ134" s="103"/>
      <c r="FOA134" s="103"/>
      <c r="FOB134" s="103"/>
      <c r="FOC134" s="103"/>
      <c r="FOD134" s="103"/>
      <c r="FOE134" s="103"/>
      <c r="FOF134" s="103"/>
      <c r="FOG134" s="103"/>
      <c r="FOH134" s="103"/>
      <c r="FOI134" s="103"/>
      <c r="FOJ134" s="103"/>
      <c r="FOK134" s="103"/>
      <c r="FOL134" s="103"/>
      <c r="FOM134" s="103"/>
      <c r="FON134" s="103"/>
      <c r="FOO134" s="103"/>
      <c r="FOP134" s="103"/>
      <c r="FOQ134" s="103"/>
      <c r="FOR134" s="103"/>
      <c r="FOS134" s="103"/>
      <c r="FOT134" s="103"/>
      <c r="FOU134" s="103"/>
      <c r="FOV134" s="103"/>
      <c r="FOW134" s="103"/>
      <c r="FOX134" s="103"/>
      <c r="FOY134" s="103"/>
      <c r="FOZ134" s="103"/>
      <c r="FPA134" s="103"/>
      <c r="FPB134" s="103"/>
      <c r="FPC134" s="103"/>
      <c r="FPD134" s="103"/>
      <c r="FPE134" s="103"/>
      <c r="FPF134" s="103"/>
      <c r="FPG134" s="103"/>
      <c r="FPH134" s="103"/>
      <c r="FPI134" s="103"/>
      <c r="FPJ134" s="103"/>
      <c r="FPK134" s="103"/>
      <c r="FPL134" s="103"/>
      <c r="FPM134" s="103"/>
      <c r="FPN134" s="103"/>
      <c r="FPO134" s="103"/>
      <c r="FPP134" s="103"/>
      <c r="FPQ134" s="103"/>
      <c r="FPR134" s="103"/>
      <c r="FPS134" s="103"/>
      <c r="FPT134" s="103"/>
      <c r="FPU134" s="103"/>
      <c r="FPV134" s="103"/>
      <c r="FPW134" s="103"/>
      <c r="FPX134" s="103"/>
      <c r="FPY134" s="103"/>
      <c r="FPZ134" s="103"/>
      <c r="FQA134" s="103"/>
      <c r="FQB134" s="103"/>
      <c r="FQC134" s="103"/>
      <c r="FQD134" s="103"/>
      <c r="FQE134" s="103"/>
      <c r="FQF134" s="103"/>
      <c r="FQG134" s="103"/>
      <c r="FQH134" s="103"/>
      <c r="FQI134" s="103"/>
      <c r="FQJ134" s="103"/>
      <c r="FQK134" s="103"/>
      <c r="FQL134" s="103"/>
      <c r="FQM134" s="103"/>
      <c r="FQN134" s="103"/>
      <c r="FQO134" s="103"/>
      <c r="FQP134" s="103"/>
      <c r="FQQ134" s="103"/>
      <c r="FQR134" s="103"/>
      <c r="FQS134" s="103"/>
      <c r="FQT134" s="103"/>
      <c r="FQU134" s="103"/>
      <c r="FQV134" s="103"/>
      <c r="FQW134" s="103"/>
      <c r="FQX134" s="103"/>
      <c r="FQY134" s="103"/>
      <c r="FQZ134" s="103"/>
      <c r="FRA134" s="103"/>
      <c r="FRB134" s="103"/>
      <c r="FRC134" s="103"/>
      <c r="FRD134" s="103"/>
      <c r="FRE134" s="103"/>
      <c r="FRF134" s="103"/>
      <c r="FRG134" s="103"/>
      <c r="FRH134" s="103"/>
      <c r="FRI134" s="103"/>
      <c r="FRJ134" s="103"/>
      <c r="FRK134" s="103"/>
      <c r="FRL134" s="103"/>
      <c r="FRM134" s="103"/>
      <c r="FRN134" s="103"/>
      <c r="FRO134" s="103"/>
      <c r="FRP134" s="103"/>
      <c r="FRQ134" s="103"/>
      <c r="FRR134" s="103"/>
      <c r="FRS134" s="103"/>
      <c r="FRT134" s="103"/>
      <c r="FRU134" s="103"/>
      <c r="FRV134" s="103"/>
      <c r="FRW134" s="103"/>
      <c r="FRX134" s="103"/>
      <c r="FRY134" s="103"/>
      <c r="FRZ134" s="103"/>
      <c r="FSA134" s="103"/>
      <c r="FSB134" s="103"/>
      <c r="FSC134" s="103"/>
      <c r="FSD134" s="103"/>
      <c r="FSE134" s="103"/>
      <c r="FSF134" s="103"/>
      <c r="FSG134" s="103"/>
      <c r="FSH134" s="103"/>
      <c r="FSI134" s="103"/>
      <c r="FSJ134" s="103"/>
      <c r="FSK134" s="103"/>
      <c r="FSL134" s="103"/>
      <c r="FSS134" s="103"/>
      <c r="FST134" s="103"/>
      <c r="FSU134" s="103"/>
      <c r="FSV134" s="103"/>
      <c r="FSW134" s="103"/>
      <c r="FSX134" s="103"/>
      <c r="FSY134" s="103"/>
      <c r="FSZ134" s="103"/>
      <c r="FTA134" s="103"/>
      <c r="FTB134" s="103"/>
      <c r="FTC134" s="103"/>
      <c r="FTD134" s="103"/>
      <c r="FTE134" s="103"/>
      <c r="FTF134" s="103"/>
      <c r="FTG134" s="103"/>
      <c r="FTH134" s="103"/>
      <c r="FTI134" s="103"/>
      <c r="FTJ134" s="103"/>
      <c r="FTK134" s="103"/>
      <c r="FTL134" s="103"/>
      <c r="FTM134" s="103"/>
      <c r="FTN134" s="103"/>
      <c r="FTO134" s="103"/>
      <c r="FTP134" s="103"/>
      <c r="FTQ134" s="103"/>
      <c r="FTR134" s="103"/>
      <c r="FTS134" s="103"/>
      <c r="FTT134" s="103"/>
      <c r="FTU134" s="103"/>
      <c r="FTV134" s="103"/>
      <c r="FTW134" s="103"/>
      <c r="FTX134" s="103"/>
      <c r="FTY134" s="103"/>
      <c r="FTZ134" s="103"/>
      <c r="FUA134" s="103"/>
      <c r="FUB134" s="103"/>
      <c r="FUC134" s="103"/>
      <c r="FUD134" s="103"/>
      <c r="FUE134" s="103"/>
      <c r="FUF134" s="103"/>
      <c r="FUG134" s="103"/>
      <c r="FUH134" s="103"/>
      <c r="FUI134" s="103"/>
      <c r="FUJ134" s="103"/>
      <c r="FUK134" s="103"/>
      <c r="FUL134" s="103"/>
      <c r="FUM134" s="103"/>
      <c r="FUN134" s="103"/>
      <c r="FUO134" s="103"/>
      <c r="FUP134" s="103"/>
      <c r="FUQ134" s="103"/>
      <c r="FUR134" s="103"/>
      <c r="FUS134" s="103"/>
      <c r="FUT134" s="103"/>
      <c r="FUU134" s="103"/>
      <c r="FUV134" s="103"/>
      <c r="FUW134" s="103"/>
      <c r="FUX134" s="103"/>
      <c r="FUY134" s="103"/>
      <c r="FUZ134" s="103"/>
      <c r="FVA134" s="103"/>
      <c r="FVB134" s="103"/>
      <c r="FVC134" s="103"/>
      <c r="FVD134" s="103"/>
      <c r="FVE134" s="103"/>
      <c r="FVF134" s="103"/>
      <c r="FVG134" s="103"/>
      <c r="FVH134" s="103"/>
      <c r="FVI134" s="103"/>
      <c r="FVJ134" s="103"/>
      <c r="FVK134" s="103"/>
      <c r="FVL134" s="103"/>
      <c r="FVM134" s="103"/>
      <c r="FVN134" s="103"/>
      <c r="FVO134" s="103"/>
      <c r="FVP134" s="103"/>
      <c r="FVQ134" s="103"/>
      <c r="FVR134" s="103"/>
      <c r="FVS134" s="103"/>
      <c r="FVT134" s="103"/>
      <c r="FVU134" s="103"/>
      <c r="FVV134" s="103"/>
      <c r="FVW134" s="103"/>
      <c r="FVX134" s="103"/>
      <c r="FVY134" s="103"/>
      <c r="FVZ134" s="103"/>
      <c r="FWA134" s="103"/>
      <c r="FWB134" s="103"/>
      <c r="FWC134" s="103"/>
      <c r="FWD134" s="103"/>
      <c r="FWE134" s="103"/>
      <c r="FWF134" s="103"/>
      <c r="FWG134" s="103"/>
      <c r="FWH134" s="103"/>
      <c r="FWI134" s="103"/>
      <c r="FWJ134" s="103"/>
      <c r="FWK134" s="103"/>
      <c r="FWL134" s="103"/>
      <c r="FWM134" s="103"/>
      <c r="FWN134" s="103"/>
      <c r="FWO134" s="103"/>
      <c r="FWP134" s="103"/>
      <c r="FWQ134" s="103"/>
      <c r="FWR134" s="103"/>
      <c r="FWS134" s="103"/>
      <c r="FWT134" s="103"/>
      <c r="FWU134" s="103"/>
      <c r="FWV134" s="103"/>
      <c r="FWW134" s="103"/>
      <c r="FWX134" s="103"/>
      <c r="FWY134" s="103"/>
      <c r="FWZ134" s="103"/>
      <c r="FXA134" s="103"/>
      <c r="FXB134" s="103"/>
      <c r="FXC134" s="103"/>
      <c r="FXD134" s="103"/>
      <c r="FXE134" s="103"/>
      <c r="FXF134" s="103"/>
      <c r="FXG134" s="103"/>
      <c r="FXH134" s="103"/>
      <c r="FXI134" s="103"/>
      <c r="FXJ134" s="103"/>
      <c r="FXK134" s="103"/>
      <c r="FXL134" s="103"/>
      <c r="FXM134" s="103"/>
      <c r="FXN134" s="103"/>
      <c r="FXO134" s="103"/>
      <c r="FXP134" s="103"/>
      <c r="FXQ134" s="103"/>
      <c r="FXR134" s="103"/>
      <c r="FXS134" s="103"/>
      <c r="FXT134" s="103"/>
      <c r="FXU134" s="103"/>
      <c r="FXV134" s="103"/>
      <c r="FXW134" s="103"/>
      <c r="FXX134" s="103"/>
      <c r="FXY134" s="103"/>
      <c r="FXZ134" s="103"/>
      <c r="FYA134" s="103"/>
      <c r="FYB134" s="103"/>
      <c r="FYC134" s="103"/>
      <c r="FYD134" s="103"/>
      <c r="FYE134" s="103"/>
      <c r="FYF134" s="103"/>
      <c r="FYG134" s="103"/>
      <c r="FYH134" s="103"/>
      <c r="FYI134" s="103"/>
      <c r="FYJ134" s="103"/>
      <c r="FYK134" s="103"/>
      <c r="FYL134" s="103"/>
      <c r="FYM134" s="103"/>
      <c r="FYN134" s="103"/>
      <c r="FYO134" s="103"/>
      <c r="FYP134" s="103"/>
      <c r="FYQ134" s="103"/>
      <c r="FYR134" s="103"/>
      <c r="FYS134" s="103"/>
      <c r="FYT134" s="103"/>
      <c r="FYU134" s="103"/>
      <c r="FYV134" s="103"/>
      <c r="FYW134" s="103"/>
      <c r="FYX134" s="103"/>
      <c r="FYY134" s="103"/>
      <c r="FYZ134" s="103"/>
      <c r="FZA134" s="103"/>
      <c r="FZB134" s="103"/>
      <c r="FZC134" s="103"/>
      <c r="FZD134" s="103"/>
      <c r="FZE134" s="103"/>
      <c r="FZF134" s="103"/>
      <c r="FZG134" s="103"/>
      <c r="FZH134" s="103"/>
      <c r="FZI134" s="103"/>
      <c r="FZJ134" s="103"/>
      <c r="FZK134" s="103"/>
      <c r="FZL134" s="103"/>
      <c r="FZM134" s="103"/>
      <c r="FZN134" s="103"/>
      <c r="FZO134" s="103"/>
      <c r="FZP134" s="103"/>
      <c r="FZQ134" s="103"/>
      <c r="FZR134" s="103"/>
      <c r="FZS134" s="103"/>
      <c r="FZT134" s="103"/>
      <c r="FZU134" s="103"/>
      <c r="FZV134" s="103"/>
      <c r="FZW134" s="103"/>
      <c r="FZX134" s="103"/>
      <c r="FZY134" s="103"/>
      <c r="FZZ134" s="103"/>
      <c r="GAA134" s="103"/>
      <c r="GAB134" s="103"/>
      <c r="GAC134" s="103"/>
      <c r="GAD134" s="103"/>
      <c r="GAE134" s="103"/>
      <c r="GAF134" s="103"/>
      <c r="GAG134" s="103"/>
      <c r="GAH134" s="103"/>
      <c r="GAI134" s="103"/>
      <c r="GAJ134" s="103"/>
      <c r="GAK134" s="103"/>
      <c r="GAL134" s="103"/>
      <c r="GAM134" s="103"/>
      <c r="GAN134" s="103"/>
      <c r="GAO134" s="103"/>
      <c r="GAP134" s="103"/>
      <c r="GAQ134" s="103"/>
      <c r="GAR134" s="103"/>
      <c r="GAS134" s="103"/>
      <c r="GAT134" s="103"/>
      <c r="GAU134" s="103"/>
      <c r="GAV134" s="103"/>
      <c r="GAW134" s="103"/>
      <c r="GAX134" s="103"/>
      <c r="GAY134" s="103"/>
      <c r="GAZ134" s="103"/>
      <c r="GBA134" s="103"/>
      <c r="GBB134" s="103"/>
      <c r="GBC134" s="103"/>
      <c r="GBD134" s="103"/>
      <c r="GBE134" s="103"/>
      <c r="GBF134" s="103"/>
      <c r="GBG134" s="103"/>
      <c r="GBH134" s="103"/>
      <c r="GBI134" s="103"/>
      <c r="GBJ134" s="103"/>
      <c r="GBK134" s="103"/>
      <c r="GBL134" s="103"/>
      <c r="GBM134" s="103"/>
      <c r="GBN134" s="103"/>
      <c r="GBO134" s="103"/>
      <c r="GBP134" s="103"/>
      <c r="GBQ134" s="103"/>
      <c r="GBR134" s="103"/>
      <c r="GBS134" s="103"/>
      <c r="GBT134" s="103"/>
      <c r="GBU134" s="103"/>
      <c r="GBV134" s="103"/>
      <c r="GBW134" s="103"/>
      <c r="GBX134" s="103"/>
      <c r="GBY134" s="103"/>
      <c r="GBZ134" s="103"/>
      <c r="GCA134" s="103"/>
      <c r="GCB134" s="103"/>
      <c r="GCC134" s="103"/>
      <c r="GCD134" s="103"/>
      <c r="GCE134" s="103"/>
      <c r="GCF134" s="103"/>
      <c r="GCG134" s="103"/>
      <c r="GCH134" s="103"/>
      <c r="GCO134" s="103"/>
      <c r="GCP134" s="103"/>
      <c r="GCQ134" s="103"/>
      <c r="GCR134" s="103"/>
      <c r="GCS134" s="103"/>
      <c r="GCT134" s="103"/>
      <c r="GCU134" s="103"/>
      <c r="GCV134" s="103"/>
      <c r="GCW134" s="103"/>
      <c r="GCX134" s="103"/>
      <c r="GCY134" s="103"/>
      <c r="GCZ134" s="103"/>
      <c r="GDA134" s="103"/>
      <c r="GDB134" s="103"/>
      <c r="GDC134" s="103"/>
      <c r="GDD134" s="103"/>
      <c r="GDE134" s="103"/>
      <c r="GDF134" s="103"/>
      <c r="GDG134" s="103"/>
      <c r="GDH134" s="103"/>
      <c r="GDI134" s="103"/>
      <c r="GDJ134" s="103"/>
      <c r="GDK134" s="103"/>
      <c r="GDL134" s="103"/>
      <c r="GDM134" s="103"/>
      <c r="GDN134" s="103"/>
      <c r="GDO134" s="103"/>
      <c r="GDP134" s="103"/>
      <c r="GDQ134" s="103"/>
      <c r="GDR134" s="103"/>
      <c r="GDS134" s="103"/>
      <c r="GDT134" s="103"/>
      <c r="GDU134" s="103"/>
      <c r="GDV134" s="103"/>
      <c r="GDW134" s="103"/>
      <c r="GDX134" s="103"/>
      <c r="GDY134" s="103"/>
      <c r="GDZ134" s="103"/>
      <c r="GEA134" s="103"/>
      <c r="GEB134" s="103"/>
      <c r="GEC134" s="103"/>
      <c r="GED134" s="103"/>
      <c r="GEE134" s="103"/>
      <c r="GEF134" s="103"/>
      <c r="GEG134" s="103"/>
      <c r="GEH134" s="103"/>
      <c r="GEI134" s="103"/>
      <c r="GEJ134" s="103"/>
      <c r="GEK134" s="103"/>
      <c r="GEL134" s="103"/>
      <c r="GEM134" s="103"/>
      <c r="GEN134" s="103"/>
      <c r="GEO134" s="103"/>
      <c r="GEP134" s="103"/>
      <c r="GEQ134" s="103"/>
      <c r="GER134" s="103"/>
      <c r="GES134" s="103"/>
      <c r="GET134" s="103"/>
      <c r="GEU134" s="103"/>
      <c r="GEV134" s="103"/>
      <c r="GEW134" s="103"/>
      <c r="GEX134" s="103"/>
      <c r="GEY134" s="103"/>
      <c r="GEZ134" s="103"/>
      <c r="GFA134" s="103"/>
      <c r="GFB134" s="103"/>
      <c r="GFC134" s="103"/>
      <c r="GFD134" s="103"/>
      <c r="GFE134" s="103"/>
      <c r="GFF134" s="103"/>
      <c r="GFG134" s="103"/>
      <c r="GFH134" s="103"/>
      <c r="GFI134" s="103"/>
      <c r="GFJ134" s="103"/>
      <c r="GFK134" s="103"/>
      <c r="GFL134" s="103"/>
      <c r="GFM134" s="103"/>
      <c r="GFN134" s="103"/>
      <c r="GFO134" s="103"/>
      <c r="GFP134" s="103"/>
      <c r="GFQ134" s="103"/>
      <c r="GFR134" s="103"/>
      <c r="GFS134" s="103"/>
      <c r="GFT134" s="103"/>
      <c r="GFU134" s="103"/>
      <c r="GFV134" s="103"/>
      <c r="GFW134" s="103"/>
      <c r="GFX134" s="103"/>
      <c r="GFY134" s="103"/>
      <c r="GFZ134" s="103"/>
      <c r="GGA134" s="103"/>
      <c r="GGB134" s="103"/>
      <c r="GGC134" s="103"/>
      <c r="GGD134" s="103"/>
      <c r="GGE134" s="103"/>
      <c r="GGF134" s="103"/>
      <c r="GGG134" s="103"/>
      <c r="GGH134" s="103"/>
      <c r="GGI134" s="103"/>
      <c r="GGJ134" s="103"/>
      <c r="GGK134" s="103"/>
      <c r="GGL134" s="103"/>
      <c r="GGM134" s="103"/>
      <c r="GGN134" s="103"/>
      <c r="GGO134" s="103"/>
      <c r="GGP134" s="103"/>
      <c r="GGQ134" s="103"/>
      <c r="GGR134" s="103"/>
      <c r="GGS134" s="103"/>
      <c r="GGT134" s="103"/>
      <c r="GGU134" s="103"/>
      <c r="GGV134" s="103"/>
      <c r="GGW134" s="103"/>
      <c r="GGX134" s="103"/>
      <c r="GGY134" s="103"/>
      <c r="GGZ134" s="103"/>
      <c r="GHA134" s="103"/>
      <c r="GHB134" s="103"/>
      <c r="GHC134" s="103"/>
      <c r="GHD134" s="103"/>
      <c r="GHE134" s="103"/>
      <c r="GHF134" s="103"/>
      <c r="GHG134" s="103"/>
      <c r="GHH134" s="103"/>
      <c r="GHI134" s="103"/>
      <c r="GHJ134" s="103"/>
      <c r="GHK134" s="103"/>
      <c r="GHL134" s="103"/>
      <c r="GHM134" s="103"/>
      <c r="GHN134" s="103"/>
      <c r="GHO134" s="103"/>
      <c r="GHP134" s="103"/>
      <c r="GHQ134" s="103"/>
      <c r="GHR134" s="103"/>
      <c r="GHS134" s="103"/>
      <c r="GHT134" s="103"/>
      <c r="GHU134" s="103"/>
      <c r="GHV134" s="103"/>
      <c r="GHW134" s="103"/>
      <c r="GHX134" s="103"/>
      <c r="GHY134" s="103"/>
      <c r="GHZ134" s="103"/>
      <c r="GIA134" s="103"/>
      <c r="GIB134" s="103"/>
      <c r="GIC134" s="103"/>
      <c r="GID134" s="103"/>
      <c r="GIE134" s="103"/>
      <c r="GIF134" s="103"/>
      <c r="GIG134" s="103"/>
      <c r="GIH134" s="103"/>
      <c r="GII134" s="103"/>
      <c r="GIJ134" s="103"/>
      <c r="GIK134" s="103"/>
      <c r="GIL134" s="103"/>
      <c r="GIM134" s="103"/>
      <c r="GIN134" s="103"/>
      <c r="GIO134" s="103"/>
      <c r="GIP134" s="103"/>
      <c r="GIQ134" s="103"/>
      <c r="GIR134" s="103"/>
      <c r="GIS134" s="103"/>
      <c r="GIT134" s="103"/>
      <c r="GIU134" s="103"/>
      <c r="GIV134" s="103"/>
      <c r="GIW134" s="103"/>
      <c r="GIX134" s="103"/>
      <c r="GIY134" s="103"/>
      <c r="GIZ134" s="103"/>
      <c r="GJA134" s="103"/>
      <c r="GJB134" s="103"/>
      <c r="GJC134" s="103"/>
      <c r="GJD134" s="103"/>
      <c r="GJE134" s="103"/>
      <c r="GJF134" s="103"/>
      <c r="GJG134" s="103"/>
      <c r="GJH134" s="103"/>
      <c r="GJI134" s="103"/>
      <c r="GJJ134" s="103"/>
      <c r="GJK134" s="103"/>
      <c r="GJL134" s="103"/>
      <c r="GJM134" s="103"/>
      <c r="GJN134" s="103"/>
      <c r="GJO134" s="103"/>
      <c r="GJP134" s="103"/>
      <c r="GJQ134" s="103"/>
      <c r="GJR134" s="103"/>
      <c r="GJS134" s="103"/>
      <c r="GJT134" s="103"/>
      <c r="GJU134" s="103"/>
      <c r="GJV134" s="103"/>
      <c r="GJW134" s="103"/>
      <c r="GJX134" s="103"/>
      <c r="GJY134" s="103"/>
      <c r="GJZ134" s="103"/>
      <c r="GKA134" s="103"/>
      <c r="GKB134" s="103"/>
      <c r="GKC134" s="103"/>
      <c r="GKD134" s="103"/>
      <c r="GKE134" s="103"/>
      <c r="GKF134" s="103"/>
      <c r="GKG134" s="103"/>
      <c r="GKH134" s="103"/>
      <c r="GKI134" s="103"/>
      <c r="GKJ134" s="103"/>
      <c r="GKK134" s="103"/>
      <c r="GKL134" s="103"/>
      <c r="GKM134" s="103"/>
      <c r="GKN134" s="103"/>
      <c r="GKO134" s="103"/>
      <c r="GKP134" s="103"/>
      <c r="GKQ134" s="103"/>
      <c r="GKR134" s="103"/>
      <c r="GKS134" s="103"/>
      <c r="GKT134" s="103"/>
      <c r="GKU134" s="103"/>
      <c r="GKV134" s="103"/>
      <c r="GKW134" s="103"/>
      <c r="GKX134" s="103"/>
      <c r="GKY134" s="103"/>
      <c r="GKZ134" s="103"/>
      <c r="GLA134" s="103"/>
      <c r="GLB134" s="103"/>
      <c r="GLC134" s="103"/>
      <c r="GLD134" s="103"/>
      <c r="GLE134" s="103"/>
      <c r="GLF134" s="103"/>
      <c r="GLG134" s="103"/>
      <c r="GLH134" s="103"/>
      <c r="GLI134" s="103"/>
      <c r="GLJ134" s="103"/>
      <c r="GLK134" s="103"/>
      <c r="GLL134" s="103"/>
      <c r="GLM134" s="103"/>
      <c r="GLN134" s="103"/>
      <c r="GLO134" s="103"/>
      <c r="GLP134" s="103"/>
      <c r="GLQ134" s="103"/>
      <c r="GLR134" s="103"/>
      <c r="GLS134" s="103"/>
      <c r="GLT134" s="103"/>
      <c r="GLU134" s="103"/>
      <c r="GLV134" s="103"/>
      <c r="GLW134" s="103"/>
      <c r="GLX134" s="103"/>
      <c r="GLY134" s="103"/>
      <c r="GLZ134" s="103"/>
      <c r="GMA134" s="103"/>
      <c r="GMB134" s="103"/>
      <c r="GMC134" s="103"/>
      <c r="GMD134" s="103"/>
      <c r="GMK134" s="103"/>
      <c r="GML134" s="103"/>
      <c r="GMM134" s="103"/>
      <c r="GMN134" s="103"/>
      <c r="GMO134" s="103"/>
      <c r="GMP134" s="103"/>
      <c r="GMQ134" s="103"/>
      <c r="GMR134" s="103"/>
      <c r="GMS134" s="103"/>
      <c r="GMT134" s="103"/>
      <c r="GMU134" s="103"/>
      <c r="GMV134" s="103"/>
      <c r="GMW134" s="103"/>
      <c r="GMX134" s="103"/>
      <c r="GMY134" s="103"/>
      <c r="GMZ134" s="103"/>
      <c r="GNA134" s="103"/>
      <c r="GNB134" s="103"/>
      <c r="GNC134" s="103"/>
      <c r="GND134" s="103"/>
      <c r="GNE134" s="103"/>
      <c r="GNF134" s="103"/>
      <c r="GNG134" s="103"/>
      <c r="GNH134" s="103"/>
      <c r="GNI134" s="103"/>
      <c r="GNJ134" s="103"/>
      <c r="GNK134" s="103"/>
      <c r="GNL134" s="103"/>
      <c r="GNM134" s="103"/>
      <c r="GNN134" s="103"/>
      <c r="GNO134" s="103"/>
      <c r="GNP134" s="103"/>
      <c r="GNQ134" s="103"/>
      <c r="GNR134" s="103"/>
      <c r="GNS134" s="103"/>
      <c r="GNT134" s="103"/>
      <c r="GNU134" s="103"/>
      <c r="GNV134" s="103"/>
      <c r="GNW134" s="103"/>
      <c r="GNX134" s="103"/>
      <c r="GNY134" s="103"/>
      <c r="GNZ134" s="103"/>
      <c r="GOA134" s="103"/>
      <c r="GOB134" s="103"/>
      <c r="GOC134" s="103"/>
      <c r="GOD134" s="103"/>
      <c r="GOE134" s="103"/>
      <c r="GOF134" s="103"/>
      <c r="GOG134" s="103"/>
      <c r="GOH134" s="103"/>
      <c r="GOI134" s="103"/>
      <c r="GOJ134" s="103"/>
      <c r="GOK134" s="103"/>
      <c r="GOL134" s="103"/>
      <c r="GOM134" s="103"/>
      <c r="GON134" s="103"/>
      <c r="GOO134" s="103"/>
      <c r="GOP134" s="103"/>
      <c r="GOQ134" s="103"/>
      <c r="GOR134" s="103"/>
      <c r="GOS134" s="103"/>
      <c r="GOT134" s="103"/>
      <c r="GOU134" s="103"/>
      <c r="GOV134" s="103"/>
      <c r="GOW134" s="103"/>
      <c r="GOX134" s="103"/>
      <c r="GOY134" s="103"/>
      <c r="GOZ134" s="103"/>
      <c r="GPA134" s="103"/>
      <c r="GPB134" s="103"/>
      <c r="GPC134" s="103"/>
      <c r="GPD134" s="103"/>
      <c r="GPE134" s="103"/>
      <c r="GPF134" s="103"/>
      <c r="GPG134" s="103"/>
      <c r="GPH134" s="103"/>
      <c r="GPI134" s="103"/>
      <c r="GPJ134" s="103"/>
      <c r="GPK134" s="103"/>
      <c r="GPL134" s="103"/>
      <c r="GPM134" s="103"/>
      <c r="GPN134" s="103"/>
      <c r="GPO134" s="103"/>
      <c r="GPP134" s="103"/>
      <c r="GPQ134" s="103"/>
      <c r="GPR134" s="103"/>
      <c r="GPS134" s="103"/>
      <c r="GPT134" s="103"/>
      <c r="GPU134" s="103"/>
      <c r="GPV134" s="103"/>
      <c r="GPW134" s="103"/>
      <c r="GPX134" s="103"/>
      <c r="GPY134" s="103"/>
      <c r="GPZ134" s="103"/>
      <c r="GQA134" s="103"/>
      <c r="GQB134" s="103"/>
      <c r="GQC134" s="103"/>
      <c r="GQD134" s="103"/>
      <c r="GQE134" s="103"/>
      <c r="GQF134" s="103"/>
      <c r="GQG134" s="103"/>
      <c r="GQH134" s="103"/>
      <c r="GQI134" s="103"/>
      <c r="GQJ134" s="103"/>
      <c r="GQK134" s="103"/>
      <c r="GQL134" s="103"/>
      <c r="GQM134" s="103"/>
      <c r="GQN134" s="103"/>
      <c r="GQO134" s="103"/>
      <c r="GQP134" s="103"/>
      <c r="GQQ134" s="103"/>
      <c r="GQR134" s="103"/>
      <c r="GQS134" s="103"/>
      <c r="GQT134" s="103"/>
      <c r="GQU134" s="103"/>
      <c r="GQV134" s="103"/>
      <c r="GQW134" s="103"/>
      <c r="GQX134" s="103"/>
      <c r="GQY134" s="103"/>
      <c r="GQZ134" s="103"/>
      <c r="GRA134" s="103"/>
      <c r="GRB134" s="103"/>
      <c r="GRC134" s="103"/>
      <c r="GRD134" s="103"/>
      <c r="GRE134" s="103"/>
      <c r="GRF134" s="103"/>
      <c r="GRG134" s="103"/>
      <c r="GRH134" s="103"/>
      <c r="GRI134" s="103"/>
      <c r="GRJ134" s="103"/>
      <c r="GRK134" s="103"/>
      <c r="GRL134" s="103"/>
      <c r="GRM134" s="103"/>
      <c r="GRN134" s="103"/>
      <c r="GRO134" s="103"/>
      <c r="GRP134" s="103"/>
      <c r="GRQ134" s="103"/>
      <c r="GRR134" s="103"/>
      <c r="GRS134" s="103"/>
      <c r="GRT134" s="103"/>
      <c r="GRU134" s="103"/>
      <c r="GRV134" s="103"/>
      <c r="GRW134" s="103"/>
      <c r="GRX134" s="103"/>
      <c r="GRY134" s="103"/>
      <c r="GRZ134" s="103"/>
      <c r="GSA134" s="103"/>
      <c r="GSB134" s="103"/>
      <c r="GSC134" s="103"/>
      <c r="GSD134" s="103"/>
      <c r="GSE134" s="103"/>
      <c r="GSF134" s="103"/>
      <c r="GSG134" s="103"/>
      <c r="GSH134" s="103"/>
      <c r="GSI134" s="103"/>
      <c r="GSJ134" s="103"/>
      <c r="GSK134" s="103"/>
      <c r="GSL134" s="103"/>
      <c r="GSM134" s="103"/>
      <c r="GSN134" s="103"/>
      <c r="GSO134" s="103"/>
      <c r="GSP134" s="103"/>
      <c r="GSQ134" s="103"/>
      <c r="GSR134" s="103"/>
      <c r="GSS134" s="103"/>
      <c r="GST134" s="103"/>
      <c r="GSU134" s="103"/>
      <c r="GSV134" s="103"/>
      <c r="GSW134" s="103"/>
      <c r="GSX134" s="103"/>
      <c r="GSY134" s="103"/>
      <c r="GSZ134" s="103"/>
      <c r="GTA134" s="103"/>
      <c r="GTB134" s="103"/>
      <c r="GTC134" s="103"/>
      <c r="GTD134" s="103"/>
      <c r="GTE134" s="103"/>
      <c r="GTF134" s="103"/>
      <c r="GTG134" s="103"/>
      <c r="GTH134" s="103"/>
      <c r="GTI134" s="103"/>
      <c r="GTJ134" s="103"/>
      <c r="GTK134" s="103"/>
      <c r="GTL134" s="103"/>
      <c r="GTM134" s="103"/>
      <c r="GTN134" s="103"/>
      <c r="GTO134" s="103"/>
      <c r="GTP134" s="103"/>
      <c r="GTQ134" s="103"/>
      <c r="GTR134" s="103"/>
      <c r="GTS134" s="103"/>
      <c r="GTT134" s="103"/>
      <c r="GTU134" s="103"/>
      <c r="GTV134" s="103"/>
      <c r="GTW134" s="103"/>
      <c r="GTX134" s="103"/>
      <c r="GTY134" s="103"/>
      <c r="GTZ134" s="103"/>
      <c r="GUA134" s="103"/>
      <c r="GUB134" s="103"/>
      <c r="GUC134" s="103"/>
      <c r="GUD134" s="103"/>
      <c r="GUE134" s="103"/>
      <c r="GUF134" s="103"/>
      <c r="GUG134" s="103"/>
      <c r="GUH134" s="103"/>
      <c r="GUI134" s="103"/>
      <c r="GUJ134" s="103"/>
      <c r="GUK134" s="103"/>
      <c r="GUL134" s="103"/>
      <c r="GUM134" s="103"/>
      <c r="GUN134" s="103"/>
      <c r="GUO134" s="103"/>
      <c r="GUP134" s="103"/>
      <c r="GUQ134" s="103"/>
      <c r="GUR134" s="103"/>
      <c r="GUS134" s="103"/>
      <c r="GUT134" s="103"/>
      <c r="GUU134" s="103"/>
      <c r="GUV134" s="103"/>
      <c r="GUW134" s="103"/>
      <c r="GUX134" s="103"/>
      <c r="GUY134" s="103"/>
      <c r="GUZ134" s="103"/>
      <c r="GVA134" s="103"/>
      <c r="GVB134" s="103"/>
      <c r="GVC134" s="103"/>
      <c r="GVD134" s="103"/>
      <c r="GVE134" s="103"/>
      <c r="GVF134" s="103"/>
      <c r="GVG134" s="103"/>
      <c r="GVH134" s="103"/>
      <c r="GVI134" s="103"/>
      <c r="GVJ134" s="103"/>
      <c r="GVK134" s="103"/>
      <c r="GVL134" s="103"/>
      <c r="GVM134" s="103"/>
      <c r="GVN134" s="103"/>
      <c r="GVO134" s="103"/>
      <c r="GVP134" s="103"/>
      <c r="GVQ134" s="103"/>
      <c r="GVR134" s="103"/>
      <c r="GVS134" s="103"/>
      <c r="GVT134" s="103"/>
      <c r="GVU134" s="103"/>
      <c r="GVV134" s="103"/>
      <c r="GVW134" s="103"/>
      <c r="GVX134" s="103"/>
      <c r="GVY134" s="103"/>
      <c r="GVZ134" s="103"/>
      <c r="GWG134" s="103"/>
      <c r="GWH134" s="103"/>
      <c r="GWI134" s="103"/>
      <c r="GWJ134" s="103"/>
      <c r="GWK134" s="103"/>
      <c r="GWL134" s="103"/>
      <c r="GWM134" s="103"/>
      <c r="GWN134" s="103"/>
      <c r="GWO134" s="103"/>
      <c r="GWP134" s="103"/>
      <c r="GWQ134" s="103"/>
      <c r="GWR134" s="103"/>
      <c r="GWS134" s="103"/>
      <c r="GWT134" s="103"/>
      <c r="GWU134" s="103"/>
      <c r="GWV134" s="103"/>
      <c r="GWW134" s="103"/>
      <c r="GWX134" s="103"/>
      <c r="GWY134" s="103"/>
      <c r="GWZ134" s="103"/>
      <c r="GXA134" s="103"/>
      <c r="GXB134" s="103"/>
      <c r="GXC134" s="103"/>
      <c r="GXD134" s="103"/>
      <c r="GXE134" s="103"/>
      <c r="GXF134" s="103"/>
      <c r="GXG134" s="103"/>
      <c r="GXH134" s="103"/>
      <c r="GXI134" s="103"/>
      <c r="GXJ134" s="103"/>
      <c r="GXK134" s="103"/>
      <c r="GXL134" s="103"/>
      <c r="GXM134" s="103"/>
      <c r="GXN134" s="103"/>
      <c r="GXO134" s="103"/>
      <c r="GXP134" s="103"/>
      <c r="GXQ134" s="103"/>
      <c r="GXR134" s="103"/>
      <c r="GXS134" s="103"/>
      <c r="GXT134" s="103"/>
      <c r="GXU134" s="103"/>
      <c r="GXV134" s="103"/>
      <c r="GXW134" s="103"/>
      <c r="GXX134" s="103"/>
      <c r="GXY134" s="103"/>
      <c r="GXZ134" s="103"/>
      <c r="GYA134" s="103"/>
      <c r="GYB134" s="103"/>
      <c r="GYC134" s="103"/>
      <c r="GYD134" s="103"/>
      <c r="GYE134" s="103"/>
      <c r="GYF134" s="103"/>
      <c r="GYG134" s="103"/>
      <c r="GYH134" s="103"/>
      <c r="GYI134" s="103"/>
      <c r="GYJ134" s="103"/>
      <c r="GYK134" s="103"/>
      <c r="GYL134" s="103"/>
      <c r="GYM134" s="103"/>
      <c r="GYN134" s="103"/>
      <c r="GYO134" s="103"/>
      <c r="GYP134" s="103"/>
      <c r="GYQ134" s="103"/>
      <c r="GYR134" s="103"/>
      <c r="GYS134" s="103"/>
      <c r="GYT134" s="103"/>
      <c r="GYU134" s="103"/>
      <c r="GYV134" s="103"/>
      <c r="GYW134" s="103"/>
      <c r="GYX134" s="103"/>
      <c r="GYY134" s="103"/>
      <c r="GYZ134" s="103"/>
      <c r="GZA134" s="103"/>
      <c r="GZB134" s="103"/>
      <c r="GZC134" s="103"/>
      <c r="GZD134" s="103"/>
      <c r="GZE134" s="103"/>
      <c r="GZF134" s="103"/>
      <c r="GZG134" s="103"/>
      <c r="GZH134" s="103"/>
      <c r="GZI134" s="103"/>
      <c r="GZJ134" s="103"/>
      <c r="GZK134" s="103"/>
      <c r="GZL134" s="103"/>
      <c r="GZM134" s="103"/>
      <c r="GZN134" s="103"/>
      <c r="GZO134" s="103"/>
      <c r="GZP134" s="103"/>
      <c r="GZQ134" s="103"/>
      <c r="GZR134" s="103"/>
      <c r="GZS134" s="103"/>
      <c r="GZT134" s="103"/>
      <c r="GZU134" s="103"/>
      <c r="GZV134" s="103"/>
      <c r="GZW134" s="103"/>
      <c r="GZX134" s="103"/>
      <c r="GZY134" s="103"/>
      <c r="GZZ134" s="103"/>
      <c r="HAA134" s="103"/>
      <c r="HAB134" s="103"/>
      <c r="HAC134" s="103"/>
      <c r="HAD134" s="103"/>
      <c r="HAE134" s="103"/>
      <c r="HAF134" s="103"/>
      <c r="HAG134" s="103"/>
      <c r="HAH134" s="103"/>
      <c r="HAI134" s="103"/>
      <c r="HAJ134" s="103"/>
      <c r="HAK134" s="103"/>
      <c r="HAL134" s="103"/>
      <c r="HAM134" s="103"/>
      <c r="HAN134" s="103"/>
      <c r="HAO134" s="103"/>
      <c r="HAP134" s="103"/>
      <c r="HAQ134" s="103"/>
      <c r="HAR134" s="103"/>
      <c r="HAS134" s="103"/>
      <c r="HAT134" s="103"/>
      <c r="HAU134" s="103"/>
      <c r="HAV134" s="103"/>
      <c r="HAW134" s="103"/>
      <c r="HAX134" s="103"/>
      <c r="HAY134" s="103"/>
      <c r="HAZ134" s="103"/>
      <c r="HBA134" s="103"/>
      <c r="HBB134" s="103"/>
      <c r="HBC134" s="103"/>
      <c r="HBD134" s="103"/>
      <c r="HBE134" s="103"/>
      <c r="HBF134" s="103"/>
      <c r="HBG134" s="103"/>
      <c r="HBH134" s="103"/>
      <c r="HBI134" s="103"/>
      <c r="HBJ134" s="103"/>
      <c r="HBK134" s="103"/>
      <c r="HBL134" s="103"/>
      <c r="HBM134" s="103"/>
      <c r="HBN134" s="103"/>
      <c r="HBO134" s="103"/>
      <c r="HBP134" s="103"/>
      <c r="HBQ134" s="103"/>
      <c r="HBR134" s="103"/>
      <c r="HBS134" s="103"/>
      <c r="HBT134" s="103"/>
      <c r="HBU134" s="103"/>
      <c r="HBV134" s="103"/>
      <c r="HBW134" s="103"/>
      <c r="HBX134" s="103"/>
      <c r="HBY134" s="103"/>
      <c r="HBZ134" s="103"/>
      <c r="HCA134" s="103"/>
      <c r="HCB134" s="103"/>
      <c r="HCC134" s="103"/>
      <c r="HCD134" s="103"/>
      <c r="HCE134" s="103"/>
      <c r="HCF134" s="103"/>
      <c r="HCG134" s="103"/>
      <c r="HCH134" s="103"/>
      <c r="HCI134" s="103"/>
      <c r="HCJ134" s="103"/>
      <c r="HCK134" s="103"/>
      <c r="HCL134" s="103"/>
      <c r="HCM134" s="103"/>
      <c r="HCN134" s="103"/>
      <c r="HCO134" s="103"/>
      <c r="HCP134" s="103"/>
      <c r="HCQ134" s="103"/>
      <c r="HCR134" s="103"/>
      <c r="HCS134" s="103"/>
      <c r="HCT134" s="103"/>
      <c r="HCU134" s="103"/>
      <c r="HCV134" s="103"/>
      <c r="HCW134" s="103"/>
      <c r="HCX134" s="103"/>
      <c r="HCY134" s="103"/>
      <c r="HCZ134" s="103"/>
      <c r="HDA134" s="103"/>
      <c r="HDB134" s="103"/>
      <c r="HDC134" s="103"/>
      <c r="HDD134" s="103"/>
      <c r="HDE134" s="103"/>
      <c r="HDF134" s="103"/>
      <c r="HDG134" s="103"/>
      <c r="HDH134" s="103"/>
      <c r="HDI134" s="103"/>
      <c r="HDJ134" s="103"/>
      <c r="HDK134" s="103"/>
      <c r="HDL134" s="103"/>
      <c r="HDM134" s="103"/>
      <c r="HDN134" s="103"/>
      <c r="HDO134" s="103"/>
      <c r="HDP134" s="103"/>
      <c r="HDQ134" s="103"/>
      <c r="HDR134" s="103"/>
      <c r="HDS134" s="103"/>
      <c r="HDT134" s="103"/>
      <c r="HDU134" s="103"/>
      <c r="HDV134" s="103"/>
      <c r="HDW134" s="103"/>
      <c r="HDX134" s="103"/>
      <c r="HDY134" s="103"/>
      <c r="HDZ134" s="103"/>
      <c r="HEA134" s="103"/>
      <c r="HEB134" s="103"/>
      <c r="HEC134" s="103"/>
      <c r="HED134" s="103"/>
      <c r="HEE134" s="103"/>
      <c r="HEF134" s="103"/>
      <c r="HEG134" s="103"/>
      <c r="HEH134" s="103"/>
      <c r="HEI134" s="103"/>
      <c r="HEJ134" s="103"/>
      <c r="HEK134" s="103"/>
      <c r="HEL134" s="103"/>
      <c r="HEM134" s="103"/>
      <c r="HEN134" s="103"/>
      <c r="HEO134" s="103"/>
      <c r="HEP134" s="103"/>
      <c r="HEQ134" s="103"/>
      <c r="HER134" s="103"/>
      <c r="HES134" s="103"/>
      <c r="HET134" s="103"/>
      <c r="HEU134" s="103"/>
      <c r="HEV134" s="103"/>
      <c r="HEW134" s="103"/>
      <c r="HEX134" s="103"/>
      <c r="HEY134" s="103"/>
      <c r="HEZ134" s="103"/>
      <c r="HFA134" s="103"/>
      <c r="HFB134" s="103"/>
      <c r="HFC134" s="103"/>
      <c r="HFD134" s="103"/>
      <c r="HFE134" s="103"/>
      <c r="HFF134" s="103"/>
      <c r="HFG134" s="103"/>
      <c r="HFH134" s="103"/>
      <c r="HFI134" s="103"/>
      <c r="HFJ134" s="103"/>
      <c r="HFK134" s="103"/>
      <c r="HFL134" s="103"/>
      <c r="HFM134" s="103"/>
      <c r="HFN134" s="103"/>
      <c r="HFO134" s="103"/>
      <c r="HFP134" s="103"/>
      <c r="HFQ134" s="103"/>
      <c r="HFR134" s="103"/>
      <c r="HFS134" s="103"/>
      <c r="HFT134" s="103"/>
      <c r="HFU134" s="103"/>
      <c r="HFV134" s="103"/>
      <c r="HGC134" s="103"/>
      <c r="HGD134" s="103"/>
      <c r="HGE134" s="103"/>
      <c r="HGF134" s="103"/>
      <c r="HGG134" s="103"/>
      <c r="HGH134" s="103"/>
      <c r="HGI134" s="103"/>
      <c r="HGJ134" s="103"/>
      <c r="HGK134" s="103"/>
      <c r="HGL134" s="103"/>
      <c r="HGM134" s="103"/>
      <c r="HGN134" s="103"/>
      <c r="HGO134" s="103"/>
      <c r="HGP134" s="103"/>
      <c r="HGQ134" s="103"/>
      <c r="HGR134" s="103"/>
      <c r="HGS134" s="103"/>
      <c r="HGT134" s="103"/>
      <c r="HGU134" s="103"/>
      <c r="HGV134" s="103"/>
      <c r="HGW134" s="103"/>
      <c r="HGX134" s="103"/>
      <c r="HGY134" s="103"/>
      <c r="HGZ134" s="103"/>
      <c r="HHA134" s="103"/>
      <c r="HHB134" s="103"/>
      <c r="HHC134" s="103"/>
      <c r="HHD134" s="103"/>
      <c r="HHE134" s="103"/>
      <c r="HHF134" s="103"/>
      <c r="HHG134" s="103"/>
      <c r="HHH134" s="103"/>
      <c r="HHI134" s="103"/>
      <c r="HHJ134" s="103"/>
      <c r="HHK134" s="103"/>
      <c r="HHL134" s="103"/>
      <c r="HHM134" s="103"/>
      <c r="HHN134" s="103"/>
      <c r="HHO134" s="103"/>
      <c r="HHP134" s="103"/>
      <c r="HHQ134" s="103"/>
      <c r="HHR134" s="103"/>
      <c r="HHS134" s="103"/>
      <c r="HHT134" s="103"/>
      <c r="HHU134" s="103"/>
      <c r="HHV134" s="103"/>
      <c r="HHW134" s="103"/>
      <c r="HHX134" s="103"/>
      <c r="HHY134" s="103"/>
      <c r="HHZ134" s="103"/>
      <c r="HIA134" s="103"/>
      <c r="HIB134" s="103"/>
      <c r="HIC134" s="103"/>
      <c r="HID134" s="103"/>
      <c r="HIE134" s="103"/>
      <c r="HIF134" s="103"/>
      <c r="HIG134" s="103"/>
      <c r="HIH134" s="103"/>
      <c r="HII134" s="103"/>
      <c r="HIJ134" s="103"/>
      <c r="HIK134" s="103"/>
      <c r="HIL134" s="103"/>
      <c r="HIM134" s="103"/>
      <c r="HIN134" s="103"/>
      <c r="HIO134" s="103"/>
      <c r="HIP134" s="103"/>
      <c r="HIQ134" s="103"/>
      <c r="HIR134" s="103"/>
      <c r="HIS134" s="103"/>
      <c r="HIT134" s="103"/>
      <c r="HIU134" s="103"/>
      <c r="HIV134" s="103"/>
      <c r="HIW134" s="103"/>
      <c r="HIX134" s="103"/>
      <c r="HIY134" s="103"/>
      <c r="HIZ134" s="103"/>
      <c r="HJA134" s="103"/>
      <c r="HJB134" s="103"/>
      <c r="HJC134" s="103"/>
      <c r="HJD134" s="103"/>
      <c r="HJE134" s="103"/>
      <c r="HJF134" s="103"/>
      <c r="HJG134" s="103"/>
      <c r="HJH134" s="103"/>
      <c r="HJI134" s="103"/>
      <c r="HJJ134" s="103"/>
      <c r="HJK134" s="103"/>
      <c r="HJL134" s="103"/>
      <c r="HJM134" s="103"/>
      <c r="HJN134" s="103"/>
      <c r="HJO134" s="103"/>
      <c r="HJP134" s="103"/>
      <c r="HJQ134" s="103"/>
      <c r="HJR134" s="103"/>
      <c r="HJS134" s="103"/>
      <c r="HJT134" s="103"/>
      <c r="HJU134" s="103"/>
      <c r="HJV134" s="103"/>
      <c r="HJW134" s="103"/>
      <c r="HJX134" s="103"/>
      <c r="HJY134" s="103"/>
      <c r="HJZ134" s="103"/>
      <c r="HKA134" s="103"/>
      <c r="HKB134" s="103"/>
      <c r="HKC134" s="103"/>
      <c r="HKD134" s="103"/>
      <c r="HKE134" s="103"/>
      <c r="HKF134" s="103"/>
      <c r="HKG134" s="103"/>
      <c r="HKH134" s="103"/>
      <c r="HKI134" s="103"/>
      <c r="HKJ134" s="103"/>
      <c r="HKK134" s="103"/>
      <c r="HKL134" s="103"/>
      <c r="HKM134" s="103"/>
      <c r="HKN134" s="103"/>
      <c r="HKO134" s="103"/>
      <c r="HKP134" s="103"/>
      <c r="HKQ134" s="103"/>
      <c r="HKR134" s="103"/>
      <c r="HKS134" s="103"/>
      <c r="HKT134" s="103"/>
      <c r="HKU134" s="103"/>
      <c r="HKV134" s="103"/>
      <c r="HKW134" s="103"/>
      <c r="HKX134" s="103"/>
      <c r="HKY134" s="103"/>
      <c r="HKZ134" s="103"/>
      <c r="HLA134" s="103"/>
      <c r="HLB134" s="103"/>
      <c r="HLC134" s="103"/>
      <c r="HLD134" s="103"/>
      <c r="HLE134" s="103"/>
      <c r="HLF134" s="103"/>
      <c r="HLG134" s="103"/>
      <c r="HLH134" s="103"/>
      <c r="HLI134" s="103"/>
      <c r="HLJ134" s="103"/>
      <c r="HLK134" s="103"/>
      <c r="HLL134" s="103"/>
      <c r="HLM134" s="103"/>
      <c r="HLN134" s="103"/>
      <c r="HLO134" s="103"/>
      <c r="HLP134" s="103"/>
      <c r="HLQ134" s="103"/>
      <c r="HLR134" s="103"/>
      <c r="HLS134" s="103"/>
      <c r="HLT134" s="103"/>
      <c r="HLU134" s="103"/>
      <c r="HLV134" s="103"/>
      <c r="HLW134" s="103"/>
      <c r="HLX134" s="103"/>
      <c r="HLY134" s="103"/>
      <c r="HLZ134" s="103"/>
      <c r="HMA134" s="103"/>
      <c r="HMB134" s="103"/>
      <c r="HMC134" s="103"/>
      <c r="HMD134" s="103"/>
      <c r="HME134" s="103"/>
      <c r="HMF134" s="103"/>
      <c r="HMG134" s="103"/>
      <c r="HMH134" s="103"/>
      <c r="HMI134" s="103"/>
      <c r="HMJ134" s="103"/>
      <c r="HMK134" s="103"/>
      <c r="HML134" s="103"/>
      <c r="HMM134" s="103"/>
      <c r="HMN134" s="103"/>
      <c r="HMO134" s="103"/>
      <c r="HMP134" s="103"/>
      <c r="HMQ134" s="103"/>
      <c r="HMR134" s="103"/>
      <c r="HMS134" s="103"/>
      <c r="HMT134" s="103"/>
      <c r="HMU134" s="103"/>
      <c r="HMV134" s="103"/>
      <c r="HMW134" s="103"/>
      <c r="HMX134" s="103"/>
      <c r="HMY134" s="103"/>
      <c r="HMZ134" s="103"/>
      <c r="HNA134" s="103"/>
      <c r="HNB134" s="103"/>
      <c r="HNC134" s="103"/>
      <c r="HND134" s="103"/>
      <c r="HNE134" s="103"/>
      <c r="HNF134" s="103"/>
      <c r="HNG134" s="103"/>
      <c r="HNH134" s="103"/>
      <c r="HNI134" s="103"/>
      <c r="HNJ134" s="103"/>
      <c r="HNK134" s="103"/>
      <c r="HNL134" s="103"/>
      <c r="HNM134" s="103"/>
      <c r="HNN134" s="103"/>
      <c r="HNO134" s="103"/>
      <c r="HNP134" s="103"/>
      <c r="HNQ134" s="103"/>
      <c r="HNR134" s="103"/>
      <c r="HNS134" s="103"/>
      <c r="HNT134" s="103"/>
      <c r="HNU134" s="103"/>
      <c r="HNV134" s="103"/>
      <c r="HNW134" s="103"/>
      <c r="HNX134" s="103"/>
      <c r="HNY134" s="103"/>
      <c r="HNZ134" s="103"/>
      <c r="HOA134" s="103"/>
      <c r="HOB134" s="103"/>
      <c r="HOC134" s="103"/>
      <c r="HOD134" s="103"/>
      <c r="HOE134" s="103"/>
      <c r="HOF134" s="103"/>
      <c r="HOG134" s="103"/>
      <c r="HOH134" s="103"/>
      <c r="HOI134" s="103"/>
      <c r="HOJ134" s="103"/>
      <c r="HOK134" s="103"/>
      <c r="HOL134" s="103"/>
      <c r="HOM134" s="103"/>
      <c r="HON134" s="103"/>
      <c r="HOO134" s="103"/>
      <c r="HOP134" s="103"/>
      <c r="HOQ134" s="103"/>
      <c r="HOR134" s="103"/>
      <c r="HOS134" s="103"/>
      <c r="HOT134" s="103"/>
      <c r="HOU134" s="103"/>
      <c r="HOV134" s="103"/>
      <c r="HOW134" s="103"/>
      <c r="HOX134" s="103"/>
      <c r="HOY134" s="103"/>
      <c r="HOZ134" s="103"/>
      <c r="HPA134" s="103"/>
      <c r="HPB134" s="103"/>
      <c r="HPC134" s="103"/>
      <c r="HPD134" s="103"/>
      <c r="HPE134" s="103"/>
      <c r="HPF134" s="103"/>
      <c r="HPG134" s="103"/>
      <c r="HPH134" s="103"/>
      <c r="HPI134" s="103"/>
      <c r="HPJ134" s="103"/>
      <c r="HPK134" s="103"/>
      <c r="HPL134" s="103"/>
      <c r="HPM134" s="103"/>
      <c r="HPN134" s="103"/>
      <c r="HPO134" s="103"/>
      <c r="HPP134" s="103"/>
      <c r="HPQ134" s="103"/>
      <c r="HPR134" s="103"/>
      <c r="HPY134" s="103"/>
      <c r="HPZ134" s="103"/>
      <c r="HQA134" s="103"/>
      <c r="HQB134" s="103"/>
      <c r="HQC134" s="103"/>
      <c r="HQD134" s="103"/>
      <c r="HQE134" s="103"/>
      <c r="HQF134" s="103"/>
      <c r="HQG134" s="103"/>
      <c r="HQH134" s="103"/>
      <c r="HQI134" s="103"/>
      <c r="HQJ134" s="103"/>
      <c r="HQK134" s="103"/>
      <c r="HQL134" s="103"/>
      <c r="HQM134" s="103"/>
      <c r="HQN134" s="103"/>
      <c r="HQO134" s="103"/>
      <c r="HQP134" s="103"/>
      <c r="HQQ134" s="103"/>
      <c r="HQR134" s="103"/>
      <c r="HQS134" s="103"/>
      <c r="HQT134" s="103"/>
      <c r="HQU134" s="103"/>
      <c r="HQV134" s="103"/>
      <c r="HQW134" s="103"/>
      <c r="HQX134" s="103"/>
      <c r="HQY134" s="103"/>
      <c r="HQZ134" s="103"/>
      <c r="HRA134" s="103"/>
      <c r="HRB134" s="103"/>
      <c r="HRC134" s="103"/>
      <c r="HRD134" s="103"/>
      <c r="HRE134" s="103"/>
      <c r="HRF134" s="103"/>
      <c r="HRG134" s="103"/>
      <c r="HRH134" s="103"/>
      <c r="HRI134" s="103"/>
      <c r="HRJ134" s="103"/>
      <c r="HRK134" s="103"/>
      <c r="HRL134" s="103"/>
      <c r="HRM134" s="103"/>
      <c r="HRN134" s="103"/>
      <c r="HRO134" s="103"/>
      <c r="HRP134" s="103"/>
      <c r="HRQ134" s="103"/>
      <c r="HRR134" s="103"/>
      <c r="HRS134" s="103"/>
      <c r="HRT134" s="103"/>
      <c r="HRU134" s="103"/>
      <c r="HRV134" s="103"/>
      <c r="HRW134" s="103"/>
      <c r="HRX134" s="103"/>
      <c r="HRY134" s="103"/>
      <c r="HRZ134" s="103"/>
      <c r="HSA134" s="103"/>
      <c r="HSB134" s="103"/>
      <c r="HSC134" s="103"/>
      <c r="HSD134" s="103"/>
      <c r="HSE134" s="103"/>
      <c r="HSF134" s="103"/>
      <c r="HSG134" s="103"/>
      <c r="HSH134" s="103"/>
      <c r="HSI134" s="103"/>
      <c r="HSJ134" s="103"/>
      <c r="HSK134" s="103"/>
      <c r="HSL134" s="103"/>
      <c r="HSM134" s="103"/>
      <c r="HSN134" s="103"/>
      <c r="HSO134" s="103"/>
      <c r="HSP134" s="103"/>
      <c r="HSQ134" s="103"/>
      <c r="HSR134" s="103"/>
      <c r="HSS134" s="103"/>
      <c r="HST134" s="103"/>
      <c r="HSU134" s="103"/>
      <c r="HSV134" s="103"/>
      <c r="HSW134" s="103"/>
      <c r="HSX134" s="103"/>
      <c r="HSY134" s="103"/>
      <c r="HSZ134" s="103"/>
      <c r="HTA134" s="103"/>
      <c r="HTB134" s="103"/>
      <c r="HTC134" s="103"/>
      <c r="HTD134" s="103"/>
      <c r="HTE134" s="103"/>
      <c r="HTF134" s="103"/>
      <c r="HTG134" s="103"/>
      <c r="HTH134" s="103"/>
      <c r="HTI134" s="103"/>
      <c r="HTJ134" s="103"/>
      <c r="HTK134" s="103"/>
      <c r="HTL134" s="103"/>
      <c r="HTM134" s="103"/>
      <c r="HTN134" s="103"/>
      <c r="HTO134" s="103"/>
      <c r="HTP134" s="103"/>
      <c r="HTQ134" s="103"/>
      <c r="HTR134" s="103"/>
      <c r="HTS134" s="103"/>
      <c r="HTT134" s="103"/>
      <c r="HTU134" s="103"/>
      <c r="HTV134" s="103"/>
      <c r="HTW134" s="103"/>
      <c r="HTX134" s="103"/>
      <c r="HTY134" s="103"/>
      <c r="HTZ134" s="103"/>
      <c r="HUA134" s="103"/>
      <c r="HUB134" s="103"/>
      <c r="HUC134" s="103"/>
      <c r="HUD134" s="103"/>
      <c r="HUE134" s="103"/>
      <c r="HUF134" s="103"/>
      <c r="HUG134" s="103"/>
      <c r="HUH134" s="103"/>
      <c r="HUI134" s="103"/>
      <c r="HUJ134" s="103"/>
      <c r="HUK134" s="103"/>
      <c r="HUL134" s="103"/>
      <c r="HUM134" s="103"/>
      <c r="HUN134" s="103"/>
      <c r="HUO134" s="103"/>
      <c r="HUP134" s="103"/>
      <c r="HUQ134" s="103"/>
      <c r="HUR134" s="103"/>
      <c r="HUS134" s="103"/>
      <c r="HUT134" s="103"/>
      <c r="HUU134" s="103"/>
      <c r="HUV134" s="103"/>
      <c r="HUW134" s="103"/>
      <c r="HUX134" s="103"/>
      <c r="HUY134" s="103"/>
      <c r="HUZ134" s="103"/>
      <c r="HVA134" s="103"/>
      <c r="HVB134" s="103"/>
      <c r="HVC134" s="103"/>
      <c r="HVD134" s="103"/>
      <c r="HVE134" s="103"/>
      <c r="HVF134" s="103"/>
      <c r="HVG134" s="103"/>
      <c r="HVH134" s="103"/>
      <c r="HVI134" s="103"/>
      <c r="HVJ134" s="103"/>
      <c r="HVK134" s="103"/>
      <c r="HVL134" s="103"/>
      <c r="HVM134" s="103"/>
      <c r="HVN134" s="103"/>
      <c r="HVO134" s="103"/>
      <c r="HVP134" s="103"/>
      <c r="HVQ134" s="103"/>
      <c r="HVR134" s="103"/>
      <c r="HVS134" s="103"/>
      <c r="HVT134" s="103"/>
      <c r="HVU134" s="103"/>
      <c r="HVV134" s="103"/>
      <c r="HVW134" s="103"/>
      <c r="HVX134" s="103"/>
      <c r="HVY134" s="103"/>
      <c r="HVZ134" s="103"/>
      <c r="HWA134" s="103"/>
      <c r="HWB134" s="103"/>
      <c r="HWC134" s="103"/>
      <c r="HWD134" s="103"/>
      <c r="HWE134" s="103"/>
      <c r="HWF134" s="103"/>
      <c r="HWG134" s="103"/>
      <c r="HWH134" s="103"/>
      <c r="HWI134" s="103"/>
      <c r="HWJ134" s="103"/>
      <c r="HWK134" s="103"/>
      <c r="HWL134" s="103"/>
      <c r="HWM134" s="103"/>
      <c r="HWN134" s="103"/>
      <c r="HWO134" s="103"/>
      <c r="HWP134" s="103"/>
      <c r="HWQ134" s="103"/>
      <c r="HWR134" s="103"/>
      <c r="HWS134" s="103"/>
      <c r="HWT134" s="103"/>
      <c r="HWU134" s="103"/>
      <c r="HWV134" s="103"/>
      <c r="HWW134" s="103"/>
      <c r="HWX134" s="103"/>
      <c r="HWY134" s="103"/>
      <c r="HWZ134" s="103"/>
      <c r="HXA134" s="103"/>
      <c r="HXB134" s="103"/>
      <c r="HXC134" s="103"/>
      <c r="HXD134" s="103"/>
      <c r="HXE134" s="103"/>
      <c r="HXF134" s="103"/>
      <c r="HXG134" s="103"/>
      <c r="HXH134" s="103"/>
      <c r="HXI134" s="103"/>
      <c r="HXJ134" s="103"/>
      <c r="HXK134" s="103"/>
      <c r="HXL134" s="103"/>
      <c r="HXM134" s="103"/>
      <c r="HXN134" s="103"/>
      <c r="HXO134" s="103"/>
      <c r="HXP134" s="103"/>
      <c r="HXQ134" s="103"/>
      <c r="HXR134" s="103"/>
      <c r="HXS134" s="103"/>
      <c r="HXT134" s="103"/>
      <c r="HXU134" s="103"/>
      <c r="HXV134" s="103"/>
      <c r="HXW134" s="103"/>
      <c r="HXX134" s="103"/>
      <c r="HXY134" s="103"/>
      <c r="HXZ134" s="103"/>
      <c r="HYA134" s="103"/>
      <c r="HYB134" s="103"/>
      <c r="HYC134" s="103"/>
      <c r="HYD134" s="103"/>
      <c r="HYE134" s="103"/>
      <c r="HYF134" s="103"/>
      <c r="HYG134" s="103"/>
      <c r="HYH134" s="103"/>
      <c r="HYI134" s="103"/>
      <c r="HYJ134" s="103"/>
      <c r="HYK134" s="103"/>
      <c r="HYL134" s="103"/>
      <c r="HYM134" s="103"/>
      <c r="HYN134" s="103"/>
      <c r="HYO134" s="103"/>
      <c r="HYP134" s="103"/>
      <c r="HYQ134" s="103"/>
      <c r="HYR134" s="103"/>
      <c r="HYS134" s="103"/>
      <c r="HYT134" s="103"/>
      <c r="HYU134" s="103"/>
      <c r="HYV134" s="103"/>
      <c r="HYW134" s="103"/>
      <c r="HYX134" s="103"/>
      <c r="HYY134" s="103"/>
      <c r="HYZ134" s="103"/>
      <c r="HZA134" s="103"/>
      <c r="HZB134" s="103"/>
      <c r="HZC134" s="103"/>
      <c r="HZD134" s="103"/>
      <c r="HZE134" s="103"/>
      <c r="HZF134" s="103"/>
      <c r="HZG134" s="103"/>
      <c r="HZH134" s="103"/>
      <c r="HZI134" s="103"/>
      <c r="HZJ134" s="103"/>
      <c r="HZK134" s="103"/>
      <c r="HZL134" s="103"/>
      <c r="HZM134" s="103"/>
      <c r="HZN134" s="103"/>
      <c r="HZU134" s="103"/>
      <c r="HZV134" s="103"/>
      <c r="HZW134" s="103"/>
      <c r="HZX134" s="103"/>
      <c r="HZY134" s="103"/>
      <c r="HZZ134" s="103"/>
      <c r="IAA134" s="103"/>
      <c r="IAB134" s="103"/>
      <c r="IAC134" s="103"/>
      <c r="IAD134" s="103"/>
      <c r="IAE134" s="103"/>
      <c r="IAF134" s="103"/>
      <c r="IAG134" s="103"/>
      <c r="IAH134" s="103"/>
      <c r="IAI134" s="103"/>
      <c r="IAJ134" s="103"/>
      <c r="IAK134" s="103"/>
      <c r="IAL134" s="103"/>
      <c r="IAM134" s="103"/>
      <c r="IAN134" s="103"/>
      <c r="IAO134" s="103"/>
      <c r="IAP134" s="103"/>
      <c r="IAQ134" s="103"/>
      <c r="IAR134" s="103"/>
      <c r="IAS134" s="103"/>
      <c r="IAT134" s="103"/>
      <c r="IAU134" s="103"/>
      <c r="IAV134" s="103"/>
      <c r="IAW134" s="103"/>
      <c r="IAX134" s="103"/>
      <c r="IAY134" s="103"/>
      <c r="IAZ134" s="103"/>
      <c r="IBA134" s="103"/>
      <c r="IBB134" s="103"/>
      <c r="IBC134" s="103"/>
      <c r="IBD134" s="103"/>
      <c r="IBE134" s="103"/>
      <c r="IBF134" s="103"/>
      <c r="IBG134" s="103"/>
      <c r="IBH134" s="103"/>
      <c r="IBI134" s="103"/>
      <c r="IBJ134" s="103"/>
      <c r="IBK134" s="103"/>
      <c r="IBL134" s="103"/>
      <c r="IBM134" s="103"/>
      <c r="IBN134" s="103"/>
      <c r="IBO134" s="103"/>
      <c r="IBP134" s="103"/>
      <c r="IBQ134" s="103"/>
      <c r="IBR134" s="103"/>
      <c r="IBS134" s="103"/>
      <c r="IBT134" s="103"/>
      <c r="IBU134" s="103"/>
      <c r="IBV134" s="103"/>
      <c r="IBW134" s="103"/>
      <c r="IBX134" s="103"/>
      <c r="IBY134" s="103"/>
      <c r="IBZ134" s="103"/>
      <c r="ICA134" s="103"/>
      <c r="ICB134" s="103"/>
      <c r="ICC134" s="103"/>
      <c r="ICD134" s="103"/>
      <c r="ICE134" s="103"/>
      <c r="ICF134" s="103"/>
      <c r="ICG134" s="103"/>
      <c r="ICH134" s="103"/>
      <c r="ICI134" s="103"/>
      <c r="ICJ134" s="103"/>
      <c r="ICK134" s="103"/>
      <c r="ICL134" s="103"/>
      <c r="ICM134" s="103"/>
      <c r="ICN134" s="103"/>
      <c r="ICO134" s="103"/>
      <c r="ICP134" s="103"/>
      <c r="ICQ134" s="103"/>
      <c r="ICR134" s="103"/>
      <c r="ICS134" s="103"/>
      <c r="ICT134" s="103"/>
      <c r="ICU134" s="103"/>
      <c r="ICV134" s="103"/>
      <c r="ICW134" s="103"/>
      <c r="ICX134" s="103"/>
      <c r="ICY134" s="103"/>
      <c r="ICZ134" s="103"/>
      <c r="IDA134" s="103"/>
      <c r="IDB134" s="103"/>
      <c r="IDC134" s="103"/>
      <c r="IDD134" s="103"/>
      <c r="IDE134" s="103"/>
      <c r="IDF134" s="103"/>
      <c r="IDG134" s="103"/>
      <c r="IDH134" s="103"/>
      <c r="IDI134" s="103"/>
      <c r="IDJ134" s="103"/>
      <c r="IDK134" s="103"/>
      <c r="IDL134" s="103"/>
      <c r="IDM134" s="103"/>
      <c r="IDN134" s="103"/>
      <c r="IDO134" s="103"/>
      <c r="IDP134" s="103"/>
      <c r="IDQ134" s="103"/>
      <c r="IDR134" s="103"/>
      <c r="IDS134" s="103"/>
      <c r="IDT134" s="103"/>
      <c r="IDU134" s="103"/>
      <c r="IDV134" s="103"/>
      <c r="IDW134" s="103"/>
      <c r="IDX134" s="103"/>
      <c r="IDY134" s="103"/>
      <c r="IDZ134" s="103"/>
      <c r="IEA134" s="103"/>
      <c r="IEB134" s="103"/>
      <c r="IEC134" s="103"/>
      <c r="IED134" s="103"/>
      <c r="IEE134" s="103"/>
      <c r="IEF134" s="103"/>
      <c r="IEG134" s="103"/>
      <c r="IEH134" s="103"/>
      <c r="IEI134" s="103"/>
      <c r="IEJ134" s="103"/>
      <c r="IEK134" s="103"/>
      <c r="IEL134" s="103"/>
      <c r="IEM134" s="103"/>
      <c r="IEN134" s="103"/>
      <c r="IEO134" s="103"/>
      <c r="IEP134" s="103"/>
      <c r="IEQ134" s="103"/>
      <c r="IER134" s="103"/>
      <c r="IES134" s="103"/>
      <c r="IET134" s="103"/>
      <c r="IEU134" s="103"/>
      <c r="IEV134" s="103"/>
      <c r="IEW134" s="103"/>
      <c r="IEX134" s="103"/>
      <c r="IEY134" s="103"/>
      <c r="IEZ134" s="103"/>
      <c r="IFA134" s="103"/>
      <c r="IFB134" s="103"/>
      <c r="IFC134" s="103"/>
      <c r="IFD134" s="103"/>
      <c r="IFE134" s="103"/>
      <c r="IFF134" s="103"/>
      <c r="IFG134" s="103"/>
      <c r="IFH134" s="103"/>
      <c r="IFI134" s="103"/>
      <c r="IFJ134" s="103"/>
      <c r="IFK134" s="103"/>
      <c r="IFL134" s="103"/>
      <c r="IFM134" s="103"/>
      <c r="IFN134" s="103"/>
      <c r="IFO134" s="103"/>
      <c r="IFP134" s="103"/>
      <c r="IFQ134" s="103"/>
      <c r="IFR134" s="103"/>
      <c r="IFS134" s="103"/>
      <c r="IFT134" s="103"/>
      <c r="IFU134" s="103"/>
      <c r="IFV134" s="103"/>
      <c r="IFW134" s="103"/>
      <c r="IFX134" s="103"/>
      <c r="IFY134" s="103"/>
      <c r="IFZ134" s="103"/>
      <c r="IGA134" s="103"/>
      <c r="IGB134" s="103"/>
      <c r="IGC134" s="103"/>
      <c r="IGD134" s="103"/>
      <c r="IGE134" s="103"/>
      <c r="IGF134" s="103"/>
      <c r="IGG134" s="103"/>
      <c r="IGH134" s="103"/>
      <c r="IGI134" s="103"/>
      <c r="IGJ134" s="103"/>
      <c r="IGK134" s="103"/>
      <c r="IGL134" s="103"/>
      <c r="IGM134" s="103"/>
      <c r="IGN134" s="103"/>
      <c r="IGO134" s="103"/>
      <c r="IGP134" s="103"/>
      <c r="IGQ134" s="103"/>
      <c r="IGR134" s="103"/>
      <c r="IGS134" s="103"/>
      <c r="IGT134" s="103"/>
      <c r="IGU134" s="103"/>
      <c r="IGV134" s="103"/>
      <c r="IGW134" s="103"/>
      <c r="IGX134" s="103"/>
      <c r="IGY134" s="103"/>
      <c r="IGZ134" s="103"/>
      <c r="IHA134" s="103"/>
      <c r="IHB134" s="103"/>
      <c r="IHC134" s="103"/>
      <c r="IHD134" s="103"/>
      <c r="IHE134" s="103"/>
      <c r="IHF134" s="103"/>
      <c r="IHG134" s="103"/>
      <c r="IHH134" s="103"/>
      <c r="IHI134" s="103"/>
      <c r="IHJ134" s="103"/>
      <c r="IHK134" s="103"/>
      <c r="IHL134" s="103"/>
      <c r="IHM134" s="103"/>
      <c r="IHN134" s="103"/>
      <c r="IHO134" s="103"/>
      <c r="IHP134" s="103"/>
      <c r="IHQ134" s="103"/>
      <c r="IHR134" s="103"/>
      <c r="IHS134" s="103"/>
      <c r="IHT134" s="103"/>
      <c r="IHU134" s="103"/>
      <c r="IHV134" s="103"/>
      <c r="IHW134" s="103"/>
      <c r="IHX134" s="103"/>
      <c r="IHY134" s="103"/>
      <c r="IHZ134" s="103"/>
      <c r="IIA134" s="103"/>
      <c r="IIB134" s="103"/>
      <c r="IIC134" s="103"/>
      <c r="IID134" s="103"/>
      <c r="IIE134" s="103"/>
      <c r="IIF134" s="103"/>
      <c r="IIG134" s="103"/>
      <c r="IIH134" s="103"/>
      <c r="III134" s="103"/>
      <c r="IIJ134" s="103"/>
      <c r="IIK134" s="103"/>
      <c r="IIL134" s="103"/>
      <c r="IIM134" s="103"/>
      <c r="IIN134" s="103"/>
      <c r="IIO134" s="103"/>
      <c r="IIP134" s="103"/>
      <c r="IIQ134" s="103"/>
      <c r="IIR134" s="103"/>
      <c r="IIS134" s="103"/>
      <c r="IIT134" s="103"/>
      <c r="IIU134" s="103"/>
      <c r="IIV134" s="103"/>
      <c r="IIW134" s="103"/>
      <c r="IIX134" s="103"/>
      <c r="IIY134" s="103"/>
      <c r="IIZ134" s="103"/>
      <c r="IJA134" s="103"/>
      <c r="IJB134" s="103"/>
      <c r="IJC134" s="103"/>
      <c r="IJD134" s="103"/>
      <c r="IJE134" s="103"/>
      <c r="IJF134" s="103"/>
      <c r="IJG134" s="103"/>
      <c r="IJH134" s="103"/>
      <c r="IJI134" s="103"/>
      <c r="IJJ134" s="103"/>
      <c r="IJQ134" s="103"/>
      <c r="IJR134" s="103"/>
      <c r="IJS134" s="103"/>
      <c r="IJT134" s="103"/>
      <c r="IJU134" s="103"/>
      <c r="IJV134" s="103"/>
      <c r="IJW134" s="103"/>
      <c r="IJX134" s="103"/>
      <c r="IJY134" s="103"/>
      <c r="IJZ134" s="103"/>
      <c r="IKA134" s="103"/>
      <c r="IKB134" s="103"/>
      <c r="IKC134" s="103"/>
      <c r="IKD134" s="103"/>
      <c r="IKE134" s="103"/>
      <c r="IKF134" s="103"/>
      <c r="IKG134" s="103"/>
      <c r="IKH134" s="103"/>
      <c r="IKI134" s="103"/>
      <c r="IKJ134" s="103"/>
      <c r="IKK134" s="103"/>
      <c r="IKL134" s="103"/>
      <c r="IKM134" s="103"/>
      <c r="IKN134" s="103"/>
      <c r="IKO134" s="103"/>
      <c r="IKP134" s="103"/>
      <c r="IKQ134" s="103"/>
      <c r="IKR134" s="103"/>
      <c r="IKS134" s="103"/>
      <c r="IKT134" s="103"/>
      <c r="IKU134" s="103"/>
      <c r="IKV134" s="103"/>
      <c r="IKW134" s="103"/>
      <c r="IKX134" s="103"/>
      <c r="IKY134" s="103"/>
      <c r="IKZ134" s="103"/>
      <c r="ILA134" s="103"/>
      <c r="ILB134" s="103"/>
      <c r="ILC134" s="103"/>
      <c r="ILD134" s="103"/>
      <c r="ILE134" s="103"/>
      <c r="ILF134" s="103"/>
      <c r="ILG134" s="103"/>
      <c r="ILH134" s="103"/>
      <c r="ILI134" s="103"/>
      <c r="ILJ134" s="103"/>
      <c r="ILK134" s="103"/>
      <c r="ILL134" s="103"/>
      <c r="ILM134" s="103"/>
      <c r="ILN134" s="103"/>
      <c r="ILO134" s="103"/>
      <c r="ILP134" s="103"/>
      <c r="ILQ134" s="103"/>
      <c r="ILR134" s="103"/>
      <c r="ILS134" s="103"/>
      <c r="ILT134" s="103"/>
      <c r="ILU134" s="103"/>
      <c r="ILV134" s="103"/>
      <c r="ILW134" s="103"/>
      <c r="ILX134" s="103"/>
      <c r="ILY134" s="103"/>
      <c r="ILZ134" s="103"/>
      <c r="IMA134" s="103"/>
      <c r="IMB134" s="103"/>
      <c r="IMC134" s="103"/>
      <c r="IMD134" s="103"/>
      <c r="IME134" s="103"/>
      <c r="IMF134" s="103"/>
      <c r="IMG134" s="103"/>
      <c r="IMH134" s="103"/>
      <c r="IMI134" s="103"/>
      <c r="IMJ134" s="103"/>
      <c r="IMK134" s="103"/>
      <c r="IML134" s="103"/>
      <c r="IMM134" s="103"/>
      <c r="IMN134" s="103"/>
      <c r="IMO134" s="103"/>
      <c r="IMP134" s="103"/>
      <c r="IMQ134" s="103"/>
      <c r="IMR134" s="103"/>
      <c r="IMS134" s="103"/>
      <c r="IMT134" s="103"/>
      <c r="IMU134" s="103"/>
      <c r="IMV134" s="103"/>
      <c r="IMW134" s="103"/>
      <c r="IMX134" s="103"/>
      <c r="IMY134" s="103"/>
      <c r="IMZ134" s="103"/>
      <c r="INA134" s="103"/>
      <c r="INB134" s="103"/>
      <c r="INC134" s="103"/>
      <c r="IND134" s="103"/>
      <c r="INE134" s="103"/>
      <c r="INF134" s="103"/>
      <c r="ING134" s="103"/>
      <c r="INH134" s="103"/>
      <c r="INI134" s="103"/>
      <c r="INJ134" s="103"/>
      <c r="INK134" s="103"/>
      <c r="INL134" s="103"/>
      <c r="INM134" s="103"/>
      <c r="INN134" s="103"/>
      <c r="INO134" s="103"/>
      <c r="INP134" s="103"/>
      <c r="INQ134" s="103"/>
      <c r="INR134" s="103"/>
      <c r="INS134" s="103"/>
      <c r="INT134" s="103"/>
      <c r="INU134" s="103"/>
      <c r="INV134" s="103"/>
      <c r="INW134" s="103"/>
      <c r="INX134" s="103"/>
      <c r="INY134" s="103"/>
      <c r="INZ134" s="103"/>
      <c r="IOA134" s="103"/>
      <c r="IOB134" s="103"/>
      <c r="IOC134" s="103"/>
      <c r="IOD134" s="103"/>
      <c r="IOE134" s="103"/>
      <c r="IOF134" s="103"/>
      <c r="IOG134" s="103"/>
      <c r="IOH134" s="103"/>
      <c r="IOI134" s="103"/>
      <c r="IOJ134" s="103"/>
      <c r="IOK134" s="103"/>
      <c r="IOL134" s="103"/>
      <c r="IOM134" s="103"/>
      <c r="ION134" s="103"/>
      <c r="IOO134" s="103"/>
      <c r="IOP134" s="103"/>
      <c r="IOQ134" s="103"/>
      <c r="IOR134" s="103"/>
      <c r="IOS134" s="103"/>
      <c r="IOT134" s="103"/>
      <c r="IOU134" s="103"/>
      <c r="IOV134" s="103"/>
      <c r="IOW134" s="103"/>
      <c r="IOX134" s="103"/>
      <c r="IOY134" s="103"/>
      <c r="IOZ134" s="103"/>
      <c r="IPA134" s="103"/>
      <c r="IPB134" s="103"/>
      <c r="IPC134" s="103"/>
      <c r="IPD134" s="103"/>
      <c r="IPE134" s="103"/>
      <c r="IPF134" s="103"/>
      <c r="IPG134" s="103"/>
      <c r="IPH134" s="103"/>
      <c r="IPI134" s="103"/>
      <c r="IPJ134" s="103"/>
      <c r="IPK134" s="103"/>
      <c r="IPL134" s="103"/>
      <c r="IPM134" s="103"/>
      <c r="IPN134" s="103"/>
      <c r="IPO134" s="103"/>
      <c r="IPP134" s="103"/>
      <c r="IPQ134" s="103"/>
      <c r="IPR134" s="103"/>
      <c r="IPS134" s="103"/>
      <c r="IPT134" s="103"/>
      <c r="IPU134" s="103"/>
      <c r="IPV134" s="103"/>
      <c r="IPW134" s="103"/>
      <c r="IPX134" s="103"/>
      <c r="IPY134" s="103"/>
      <c r="IPZ134" s="103"/>
      <c r="IQA134" s="103"/>
      <c r="IQB134" s="103"/>
      <c r="IQC134" s="103"/>
      <c r="IQD134" s="103"/>
      <c r="IQE134" s="103"/>
      <c r="IQF134" s="103"/>
      <c r="IQG134" s="103"/>
      <c r="IQH134" s="103"/>
      <c r="IQI134" s="103"/>
      <c r="IQJ134" s="103"/>
      <c r="IQK134" s="103"/>
      <c r="IQL134" s="103"/>
      <c r="IQM134" s="103"/>
      <c r="IQN134" s="103"/>
      <c r="IQO134" s="103"/>
      <c r="IQP134" s="103"/>
      <c r="IQQ134" s="103"/>
      <c r="IQR134" s="103"/>
      <c r="IQS134" s="103"/>
      <c r="IQT134" s="103"/>
      <c r="IQU134" s="103"/>
      <c r="IQV134" s="103"/>
      <c r="IQW134" s="103"/>
      <c r="IQX134" s="103"/>
      <c r="IQY134" s="103"/>
      <c r="IQZ134" s="103"/>
      <c r="IRA134" s="103"/>
      <c r="IRB134" s="103"/>
      <c r="IRC134" s="103"/>
      <c r="IRD134" s="103"/>
      <c r="IRE134" s="103"/>
      <c r="IRF134" s="103"/>
      <c r="IRG134" s="103"/>
      <c r="IRH134" s="103"/>
      <c r="IRI134" s="103"/>
      <c r="IRJ134" s="103"/>
      <c r="IRK134" s="103"/>
      <c r="IRL134" s="103"/>
      <c r="IRM134" s="103"/>
      <c r="IRN134" s="103"/>
      <c r="IRO134" s="103"/>
      <c r="IRP134" s="103"/>
      <c r="IRQ134" s="103"/>
      <c r="IRR134" s="103"/>
      <c r="IRS134" s="103"/>
      <c r="IRT134" s="103"/>
      <c r="IRU134" s="103"/>
      <c r="IRV134" s="103"/>
      <c r="IRW134" s="103"/>
      <c r="IRX134" s="103"/>
      <c r="IRY134" s="103"/>
      <c r="IRZ134" s="103"/>
      <c r="ISA134" s="103"/>
      <c r="ISB134" s="103"/>
      <c r="ISC134" s="103"/>
      <c r="ISD134" s="103"/>
      <c r="ISE134" s="103"/>
      <c r="ISF134" s="103"/>
      <c r="ISG134" s="103"/>
      <c r="ISH134" s="103"/>
      <c r="ISI134" s="103"/>
      <c r="ISJ134" s="103"/>
      <c r="ISK134" s="103"/>
      <c r="ISL134" s="103"/>
      <c r="ISM134" s="103"/>
      <c r="ISN134" s="103"/>
      <c r="ISO134" s="103"/>
      <c r="ISP134" s="103"/>
      <c r="ISQ134" s="103"/>
      <c r="ISR134" s="103"/>
      <c r="ISS134" s="103"/>
      <c r="IST134" s="103"/>
      <c r="ISU134" s="103"/>
      <c r="ISV134" s="103"/>
      <c r="ISW134" s="103"/>
      <c r="ISX134" s="103"/>
      <c r="ISY134" s="103"/>
      <c r="ISZ134" s="103"/>
      <c r="ITA134" s="103"/>
      <c r="ITB134" s="103"/>
      <c r="ITC134" s="103"/>
      <c r="ITD134" s="103"/>
      <c r="ITE134" s="103"/>
      <c r="ITF134" s="103"/>
      <c r="ITM134" s="103"/>
      <c r="ITN134" s="103"/>
      <c r="ITO134" s="103"/>
      <c r="ITP134" s="103"/>
      <c r="ITQ134" s="103"/>
      <c r="ITR134" s="103"/>
      <c r="ITS134" s="103"/>
      <c r="ITT134" s="103"/>
      <c r="ITU134" s="103"/>
      <c r="ITV134" s="103"/>
      <c r="ITW134" s="103"/>
      <c r="ITX134" s="103"/>
      <c r="ITY134" s="103"/>
      <c r="ITZ134" s="103"/>
      <c r="IUA134" s="103"/>
      <c r="IUB134" s="103"/>
      <c r="IUC134" s="103"/>
      <c r="IUD134" s="103"/>
      <c r="IUE134" s="103"/>
      <c r="IUF134" s="103"/>
      <c r="IUG134" s="103"/>
      <c r="IUH134" s="103"/>
      <c r="IUI134" s="103"/>
      <c r="IUJ134" s="103"/>
      <c r="IUK134" s="103"/>
      <c r="IUL134" s="103"/>
      <c r="IUM134" s="103"/>
      <c r="IUN134" s="103"/>
      <c r="IUO134" s="103"/>
      <c r="IUP134" s="103"/>
      <c r="IUQ134" s="103"/>
      <c r="IUR134" s="103"/>
      <c r="IUS134" s="103"/>
      <c r="IUT134" s="103"/>
      <c r="IUU134" s="103"/>
      <c r="IUV134" s="103"/>
      <c r="IUW134" s="103"/>
      <c r="IUX134" s="103"/>
      <c r="IUY134" s="103"/>
      <c r="IUZ134" s="103"/>
      <c r="IVA134" s="103"/>
      <c r="IVB134" s="103"/>
      <c r="IVC134" s="103"/>
      <c r="IVD134" s="103"/>
      <c r="IVE134" s="103"/>
      <c r="IVF134" s="103"/>
      <c r="IVG134" s="103"/>
      <c r="IVH134" s="103"/>
      <c r="IVI134" s="103"/>
      <c r="IVJ134" s="103"/>
      <c r="IVK134" s="103"/>
      <c r="IVL134" s="103"/>
      <c r="IVM134" s="103"/>
      <c r="IVN134" s="103"/>
      <c r="IVO134" s="103"/>
      <c r="IVP134" s="103"/>
      <c r="IVQ134" s="103"/>
      <c r="IVR134" s="103"/>
      <c r="IVS134" s="103"/>
      <c r="IVT134" s="103"/>
      <c r="IVU134" s="103"/>
      <c r="IVV134" s="103"/>
      <c r="IVW134" s="103"/>
      <c r="IVX134" s="103"/>
      <c r="IVY134" s="103"/>
      <c r="IVZ134" s="103"/>
      <c r="IWA134" s="103"/>
      <c r="IWB134" s="103"/>
      <c r="IWC134" s="103"/>
      <c r="IWD134" s="103"/>
      <c r="IWE134" s="103"/>
      <c r="IWF134" s="103"/>
      <c r="IWG134" s="103"/>
      <c r="IWH134" s="103"/>
      <c r="IWI134" s="103"/>
      <c r="IWJ134" s="103"/>
      <c r="IWK134" s="103"/>
      <c r="IWL134" s="103"/>
      <c r="IWM134" s="103"/>
      <c r="IWN134" s="103"/>
      <c r="IWO134" s="103"/>
      <c r="IWP134" s="103"/>
      <c r="IWQ134" s="103"/>
      <c r="IWR134" s="103"/>
      <c r="IWS134" s="103"/>
      <c r="IWT134" s="103"/>
      <c r="IWU134" s="103"/>
      <c r="IWV134" s="103"/>
      <c r="IWW134" s="103"/>
      <c r="IWX134" s="103"/>
      <c r="IWY134" s="103"/>
      <c r="IWZ134" s="103"/>
      <c r="IXA134" s="103"/>
      <c r="IXB134" s="103"/>
      <c r="IXC134" s="103"/>
      <c r="IXD134" s="103"/>
      <c r="IXE134" s="103"/>
      <c r="IXF134" s="103"/>
      <c r="IXG134" s="103"/>
      <c r="IXH134" s="103"/>
      <c r="IXI134" s="103"/>
      <c r="IXJ134" s="103"/>
      <c r="IXK134" s="103"/>
      <c r="IXL134" s="103"/>
      <c r="IXM134" s="103"/>
      <c r="IXN134" s="103"/>
      <c r="IXO134" s="103"/>
      <c r="IXP134" s="103"/>
      <c r="IXQ134" s="103"/>
      <c r="IXR134" s="103"/>
      <c r="IXS134" s="103"/>
      <c r="IXT134" s="103"/>
      <c r="IXU134" s="103"/>
      <c r="IXV134" s="103"/>
      <c r="IXW134" s="103"/>
      <c r="IXX134" s="103"/>
      <c r="IXY134" s="103"/>
      <c r="IXZ134" s="103"/>
      <c r="IYA134" s="103"/>
      <c r="IYB134" s="103"/>
      <c r="IYC134" s="103"/>
      <c r="IYD134" s="103"/>
      <c r="IYE134" s="103"/>
      <c r="IYF134" s="103"/>
      <c r="IYG134" s="103"/>
      <c r="IYH134" s="103"/>
      <c r="IYI134" s="103"/>
      <c r="IYJ134" s="103"/>
      <c r="IYK134" s="103"/>
      <c r="IYL134" s="103"/>
      <c r="IYM134" s="103"/>
      <c r="IYN134" s="103"/>
      <c r="IYO134" s="103"/>
      <c r="IYP134" s="103"/>
      <c r="IYQ134" s="103"/>
      <c r="IYR134" s="103"/>
      <c r="IYS134" s="103"/>
      <c r="IYT134" s="103"/>
      <c r="IYU134" s="103"/>
      <c r="IYV134" s="103"/>
      <c r="IYW134" s="103"/>
      <c r="IYX134" s="103"/>
      <c r="IYY134" s="103"/>
      <c r="IYZ134" s="103"/>
      <c r="IZA134" s="103"/>
      <c r="IZB134" s="103"/>
      <c r="IZC134" s="103"/>
      <c r="IZD134" s="103"/>
      <c r="IZE134" s="103"/>
      <c r="IZF134" s="103"/>
      <c r="IZG134" s="103"/>
      <c r="IZH134" s="103"/>
      <c r="IZI134" s="103"/>
      <c r="IZJ134" s="103"/>
      <c r="IZK134" s="103"/>
      <c r="IZL134" s="103"/>
      <c r="IZM134" s="103"/>
      <c r="IZN134" s="103"/>
      <c r="IZO134" s="103"/>
      <c r="IZP134" s="103"/>
      <c r="IZQ134" s="103"/>
      <c r="IZR134" s="103"/>
      <c r="IZS134" s="103"/>
      <c r="IZT134" s="103"/>
      <c r="IZU134" s="103"/>
      <c r="IZV134" s="103"/>
      <c r="IZW134" s="103"/>
      <c r="IZX134" s="103"/>
      <c r="IZY134" s="103"/>
      <c r="IZZ134" s="103"/>
      <c r="JAA134" s="103"/>
      <c r="JAB134" s="103"/>
      <c r="JAC134" s="103"/>
      <c r="JAD134" s="103"/>
      <c r="JAE134" s="103"/>
      <c r="JAF134" s="103"/>
      <c r="JAG134" s="103"/>
      <c r="JAH134" s="103"/>
      <c r="JAI134" s="103"/>
      <c r="JAJ134" s="103"/>
      <c r="JAK134" s="103"/>
      <c r="JAL134" s="103"/>
      <c r="JAM134" s="103"/>
      <c r="JAN134" s="103"/>
      <c r="JAO134" s="103"/>
      <c r="JAP134" s="103"/>
      <c r="JAQ134" s="103"/>
      <c r="JAR134" s="103"/>
      <c r="JAS134" s="103"/>
      <c r="JAT134" s="103"/>
      <c r="JAU134" s="103"/>
      <c r="JAV134" s="103"/>
      <c r="JAW134" s="103"/>
      <c r="JAX134" s="103"/>
      <c r="JAY134" s="103"/>
      <c r="JAZ134" s="103"/>
      <c r="JBA134" s="103"/>
      <c r="JBB134" s="103"/>
      <c r="JBC134" s="103"/>
      <c r="JBD134" s="103"/>
      <c r="JBE134" s="103"/>
      <c r="JBF134" s="103"/>
      <c r="JBG134" s="103"/>
      <c r="JBH134" s="103"/>
      <c r="JBI134" s="103"/>
      <c r="JBJ134" s="103"/>
      <c r="JBK134" s="103"/>
      <c r="JBL134" s="103"/>
      <c r="JBM134" s="103"/>
      <c r="JBN134" s="103"/>
      <c r="JBO134" s="103"/>
      <c r="JBP134" s="103"/>
      <c r="JBQ134" s="103"/>
      <c r="JBR134" s="103"/>
      <c r="JBS134" s="103"/>
      <c r="JBT134" s="103"/>
      <c r="JBU134" s="103"/>
      <c r="JBV134" s="103"/>
      <c r="JBW134" s="103"/>
      <c r="JBX134" s="103"/>
      <c r="JBY134" s="103"/>
      <c r="JBZ134" s="103"/>
      <c r="JCA134" s="103"/>
      <c r="JCB134" s="103"/>
      <c r="JCC134" s="103"/>
      <c r="JCD134" s="103"/>
      <c r="JCE134" s="103"/>
      <c r="JCF134" s="103"/>
      <c r="JCG134" s="103"/>
      <c r="JCH134" s="103"/>
      <c r="JCI134" s="103"/>
      <c r="JCJ134" s="103"/>
      <c r="JCK134" s="103"/>
      <c r="JCL134" s="103"/>
      <c r="JCM134" s="103"/>
      <c r="JCN134" s="103"/>
      <c r="JCO134" s="103"/>
      <c r="JCP134" s="103"/>
      <c r="JCQ134" s="103"/>
      <c r="JCR134" s="103"/>
      <c r="JCS134" s="103"/>
      <c r="JCT134" s="103"/>
      <c r="JCU134" s="103"/>
      <c r="JCV134" s="103"/>
      <c r="JCW134" s="103"/>
      <c r="JCX134" s="103"/>
      <c r="JCY134" s="103"/>
      <c r="JCZ134" s="103"/>
      <c r="JDA134" s="103"/>
      <c r="JDB134" s="103"/>
      <c r="JDI134" s="103"/>
      <c r="JDJ134" s="103"/>
      <c r="JDK134" s="103"/>
      <c r="JDL134" s="103"/>
      <c r="JDM134" s="103"/>
      <c r="JDN134" s="103"/>
      <c r="JDO134" s="103"/>
      <c r="JDP134" s="103"/>
      <c r="JDQ134" s="103"/>
      <c r="JDR134" s="103"/>
      <c r="JDS134" s="103"/>
      <c r="JDT134" s="103"/>
      <c r="JDU134" s="103"/>
      <c r="JDV134" s="103"/>
      <c r="JDW134" s="103"/>
      <c r="JDX134" s="103"/>
      <c r="JDY134" s="103"/>
      <c r="JDZ134" s="103"/>
      <c r="JEA134" s="103"/>
      <c r="JEB134" s="103"/>
      <c r="JEC134" s="103"/>
      <c r="JED134" s="103"/>
      <c r="JEE134" s="103"/>
      <c r="JEF134" s="103"/>
      <c r="JEG134" s="103"/>
      <c r="JEH134" s="103"/>
      <c r="JEI134" s="103"/>
      <c r="JEJ134" s="103"/>
      <c r="JEK134" s="103"/>
      <c r="JEL134" s="103"/>
      <c r="JEM134" s="103"/>
      <c r="JEN134" s="103"/>
      <c r="JEO134" s="103"/>
      <c r="JEP134" s="103"/>
      <c r="JEQ134" s="103"/>
      <c r="JER134" s="103"/>
      <c r="JES134" s="103"/>
      <c r="JET134" s="103"/>
      <c r="JEU134" s="103"/>
      <c r="JEV134" s="103"/>
      <c r="JEW134" s="103"/>
      <c r="JEX134" s="103"/>
      <c r="JEY134" s="103"/>
      <c r="JEZ134" s="103"/>
      <c r="JFA134" s="103"/>
      <c r="JFB134" s="103"/>
      <c r="JFC134" s="103"/>
      <c r="JFD134" s="103"/>
      <c r="JFE134" s="103"/>
      <c r="JFF134" s="103"/>
      <c r="JFG134" s="103"/>
      <c r="JFH134" s="103"/>
      <c r="JFI134" s="103"/>
      <c r="JFJ134" s="103"/>
      <c r="JFK134" s="103"/>
      <c r="JFL134" s="103"/>
      <c r="JFM134" s="103"/>
      <c r="JFN134" s="103"/>
      <c r="JFO134" s="103"/>
      <c r="JFP134" s="103"/>
      <c r="JFQ134" s="103"/>
      <c r="JFR134" s="103"/>
      <c r="JFS134" s="103"/>
      <c r="JFT134" s="103"/>
      <c r="JFU134" s="103"/>
      <c r="JFV134" s="103"/>
      <c r="JFW134" s="103"/>
      <c r="JFX134" s="103"/>
      <c r="JFY134" s="103"/>
      <c r="JFZ134" s="103"/>
      <c r="JGA134" s="103"/>
      <c r="JGB134" s="103"/>
      <c r="JGC134" s="103"/>
      <c r="JGD134" s="103"/>
      <c r="JGE134" s="103"/>
      <c r="JGF134" s="103"/>
      <c r="JGG134" s="103"/>
      <c r="JGH134" s="103"/>
      <c r="JGI134" s="103"/>
      <c r="JGJ134" s="103"/>
      <c r="JGK134" s="103"/>
      <c r="JGL134" s="103"/>
      <c r="JGM134" s="103"/>
      <c r="JGN134" s="103"/>
      <c r="JGO134" s="103"/>
      <c r="JGP134" s="103"/>
      <c r="JGQ134" s="103"/>
      <c r="JGR134" s="103"/>
      <c r="JGS134" s="103"/>
      <c r="JGT134" s="103"/>
      <c r="JGU134" s="103"/>
      <c r="JGV134" s="103"/>
      <c r="JGW134" s="103"/>
      <c r="JGX134" s="103"/>
      <c r="JGY134" s="103"/>
      <c r="JGZ134" s="103"/>
      <c r="JHA134" s="103"/>
      <c r="JHB134" s="103"/>
      <c r="JHC134" s="103"/>
      <c r="JHD134" s="103"/>
      <c r="JHE134" s="103"/>
      <c r="JHF134" s="103"/>
      <c r="JHG134" s="103"/>
      <c r="JHH134" s="103"/>
      <c r="JHI134" s="103"/>
      <c r="JHJ134" s="103"/>
      <c r="JHK134" s="103"/>
      <c r="JHL134" s="103"/>
      <c r="JHM134" s="103"/>
      <c r="JHN134" s="103"/>
      <c r="JHO134" s="103"/>
      <c r="JHP134" s="103"/>
      <c r="JHQ134" s="103"/>
      <c r="JHR134" s="103"/>
      <c r="JHS134" s="103"/>
      <c r="JHT134" s="103"/>
      <c r="JHU134" s="103"/>
      <c r="JHV134" s="103"/>
      <c r="JHW134" s="103"/>
      <c r="JHX134" s="103"/>
      <c r="JHY134" s="103"/>
      <c r="JHZ134" s="103"/>
      <c r="JIA134" s="103"/>
      <c r="JIB134" s="103"/>
      <c r="JIC134" s="103"/>
      <c r="JID134" s="103"/>
      <c r="JIE134" s="103"/>
      <c r="JIF134" s="103"/>
      <c r="JIG134" s="103"/>
      <c r="JIH134" s="103"/>
      <c r="JII134" s="103"/>
      <c r="JIJ134" s="103"/>
      <c r="JIK134" s="103"/>
      <c r="JIL134" s="103"/>
      <c r="JIM134" s="103"/>
      <c r="JIN134" s="103"/>
      <c r="JIO134" s="103"/>
      <c r="JIP134" s="103"/>
      <c r="JIQ134" s="103"/>
      <c r="JIR134" s="103"/>
      <c r="JIS134" s="103"/>
      <c r="JIT134" s="103"/>
      <c r="JIU134" s="103"/>
      <c r="JIV134" s="103"/>
      <c r="JIW134" s="103"/>
      <c r="JIX134" s="103"/>
      <c r="JIY134" s="103"/>
      <c r="JIZ134" s="103"/>
      <c r="JJA134" s="103"/>
      <c r="JJB134" s="103"/>
      <c r="JJC134" s="103"/>
      <c r="JJD134" s="103"/>
      <c r="JJE134" s="103"/>
      <c r="JJF134" s="103"/>
      <c r="JJG134" s="103"/>
      <c r="JJH134" s="103"/>
      <c r="JJI134" s="103"/>
      <c r="JJJ134" s="103"/>
      <c r="JJK134" s="103"/>
      <c r="JJL134" s="103"/>
      <c r="JJM134" s="103"/>
      <c r="JJN134" s="103"/>
      <c r="JJO134" s="103"/>
      <c r="JJP134" s="103"/>
      <c r="JJQ134" s="103"/>
      <c r="JJR134" s="103"/>
      <c r="JJS134" s="103"/>
      <c r="JJT134" s="103"/>
      <c r="JJU134" s="103"/>
      <c r="JJV134" s="103"/>
      <c r="JJW134" s="103"/>
      <c r="JJX134" s="103"/>
      <c r="JJY134" s="103"/>
      <c r="JJZ134" s="103"/>
      <c r="JKA134" s="103"/>
      <c r="JKB134" s="103"/>
      <c r="JKC134" s="103"/>
      <c r="JKD134" s="103"/>
      <c r="JKE134" s="103"/>
      <c r="JKF134" s="103"/>
      <c r="JKG134" s="103"/>
      <c r="JKH134" s="103"/>
      <c r="JKI134" s="103"/>
      <c r="JKJ134" s="103"/>
      <c r="JKK134" s="103"/>
      <c r="JKL134" s="103"/>
      <c r="JKM134" s="103"/>
      <c r="JKN134" s="103"/>
      <c r="JKO134" s="103"/>
      <c r="JKP134" s="103"/>
      <c r="JKQ134" s="103"/>
      <c r="JKR134" s="103"/>
      <c r="JKS134" s="103"/>
      <c r="JKT134" s="103"/>
      <c r="JKU134" s="103"/>
      <c r="JKV134" s="103"/>
      <c r="JKW134" s="103"/>
      <c r="JKX134" s="103"/>
      <c r="JKY134" s="103"/>
      <c r="JKZ134" s="103"/>
      <c r="JLA134" s="103"/>
      <c r="JLB134" s="103"/>
      <c r="JLC134" s="103"/>
      <c r="JLD134" s="103"/>
      <c r="JLE134" s="103"/>
      <c r="JLF134" s="103"/>
      <c r="JLG134" s="103"/>
      <c r="JLH134" s="103"/>
      <c r="JLI134" s="103"/>
      <c r="JLJ134" s="103"/>
      <c r="JLK134" s="103"/>
      <c r="JLL134" s="103"/>
      <c r="JLM134" s="103"/>
      <c r="JLN134" s="103"/>
      <c r="JLO134" s="103"/>
      <c r="JLP134" s="103"/>
      <c r="JLQ134" s="103"/>
      <c r="JLR134" s="103"/>
      <c r="JLS134" s="103"/>
      <c r="JLT134" s="103"/>
      <c r="JLU134" s="103"/>
      <c r="JLV134" s="103"/>
      <c r="JLW134" s="103"/>
      <c r="JLX134" s="103"/>
      <c r="JLY134" s="103"/>
      <c r="JLZ134" s="103"/>
      <c r="JMA134" s="103"/>
      <c r="JMB134" s="103"/>
      <c r="JMC134" s="103"/>
      <c r="JMD134" s="103"/>
      <c r="JME134" s="103"/>
      <c r="JMF134" s="103"/>
      <c r="JMG134" s="103"/>
      <c r="JMH134" s="103"/>
      <c r="JMI134" s="103"/>
      <c r="JMJ134" s="103"/>
      <c r="JMK134" s="103"/>
      <c r="JML134" s="103"/>
      <c r="JMM134" s="103"/>
      <c r="JMN134" s="103"/>
      <c r="JMO134" s="103"/>
      <c r="JMP134" s="103"/>
      <c r="JMQ134" s="103"/>
      <c r="JMR134" s="103"/>
      <c r="JMS134" s="103"/>
      <c r="JMT134" s="103"/>
      <c r="JMU134" s="103"/>
      <c r="JMV134" s="103"/>
      <c r="JMW134" s="103"/>
      <c r="JMX134" s="103"/>
      <c r="JNE134" s="103"/>
      <c r="JNF134" s="103"/>
      <c r="JNG134" s="103"/>
      <c r="JNH134" s="103"/>
      <c r="JNI134" s="103"/>
      <c r="JNJ134" s="103"/>
      <c r="JNK134" s="103"/>
      <c r="JNL134" s="103"/>
      <c r="JNM134" s="103"/>
      <c r="JNN134" s="103"/>
      <c r="JNO134" s="103"/>
      <c r="JNP134" s="103"/>
      <c r="JNQ134" s="103"/>
      <c r="JNR134" s="103"/>
      <c r="JNS134" s="103"/>
      <c r="JNT134" s="103"/>
      <c r="JNU134" s="103"/>
      <c r="JNV134" s="103"/>
      <c r="JNW134" s="103"/>
      <c r="JNX134" s="103"/>
      <c r="JNY134" s="103"/>
      <c r="JNZ134" s="103"/>
      <c r="JOA134" s="103"/>
      <c r="JOB134" s="103"/>
      <c r="JOC134" s="103"/>
      <c r="JOD134" s="103"/>
      <c r="JOE134" s="103"/>
      <c r="JOF134" s="103"/>
      <c r="JOG134" s="103"/>
      <c r="JOH134" s="103"/>
      <c r="JOI134" s="103"/>
      <c r="JOJ134" s="103"/>
      <c r="JOK134" s="103"/>
      <c r="JOL134" s="103"/>
      <c r="JOM134" s="103"/>
      <c r="JON134" s="103"/>
      <c r="JOO134" s="103"/>
      <c r="JOP134" s="103"/>
      <c r="JOQ134" s="103"/>
      <c r="JOR134" s="103"/>
      <c r="JOS134" s="103"/>
      <c r="JOT134" s="103"/>
      <c r="JOU134" s="103"/>
      <c r="JOV134" s="103"/>
      <c r="JOW134" s="103"/>
      <c r="JOX134" s="103"/>
      <c r="JOY134" s="103"/>
      <c r="JOZ134" s="103"/>
      <c r="JPA134" s="103"/>
      <c r="JPB134" s="103"/>
      <c r="JPC134" s="103"/>
      <c r="JPD134" s="103"/>
      <c r="JPE134" s="103"/>
      <c r="JPF134" s="103"/>
      <c r="JPG134" s="103"/>
      <c r="JPH134" s="103"/>
      <c r="JPI134" s="103"/>
      <c r="JPJ134" s="103"/>
      <c r="JPK134" s="103"/>
      <c r="JPL134" s="103"/>
      <c r="JPM134" s="103"/>
      <c r="JPN134" s="103"/>
      <c r="JPO134" s="103"/>
      <c r="JPP134" s="103"/>
      <c r="JPQ134" s="103"/>
      <c r="JPR134" s="103"/>
      <c r="JPS134" s="103"/>
      <c r="JPT134" s="103"/>
      <c r="JPU134" s="103"/>
      <c r="JPV134" s="103"/>
      <c r="JPW134" s="103"/>
      <c r="JPX134" s="103"/>
      <c r="JPY134" s="103"/>
      <c r="JPZ134" s="103"/>
      <c r="JQA134" s="103"/>
      <c r="JQB134" s="103"/>
      <c r="JQC134" s="103"/>
      <c r="JQD134" s="103"/>
      <c r="JQE134" s="103"/>
      <c r="JQF134" s="103"/>
      <c r="JQG134" s="103"/>
      <c r="JQH134" s="103"/>
      <c r="JQI134" s="103"/>
      <c r="JQJ134" s="103"/>
      <c r="JQK134" s="103"/>
      <c r="JQL134" s="103"/>
      <c r="JQM134" s="103"/>
      <c r="JQN134" s="103"/>
      <c r="JQO134" s="103"/>
      <c r="JQP134" s="103"/>
      <c r="JQQ134" s="103"/>
      <c r="JQR134" s="103"/>
      <c r="JQS134" s="103"/>
      <c r="JQT134" s="103"/>
      <c r="JQU134" s="103"/>
      <c r="JQV134" s="103"/>
      <c r="JQW134" s="103"/>
      <c r="JQX134" s="103"/>
      <c r="JQY134" s="103"/>
      <c r="JQZ134" s="103"/>
      <c r="JRA134" s="103"/>
      <c r="JRB134" s="103"/>
      <c r="JRC134" s="103"/>
      <c r="JRD134" s="103"/>
      <c r="JRE134" s="103"/>
      <c r="JRF134" s="103"/>
      <c r="JRG134" s="103"/>
      <c r="JRH134" s="103"/>
      <c r="JRI134" s="103"/>
      <c r="JRJ134" s="103"/>
      <c r="JRK134" s="103"/>
      <c r="JRL134" s="103"/>
      <c r="JRM134" s="103"/>
      <c r="JRN134" s="103"/>
      <c r="JRO134" s="103"/>
      <c r="JRP134" s="103"/>
      <c r="JRQ134" s="103"/>
      <c r="JRR134" s="103"/>
      <c r="JRS134" s="103"/>
      <c r="JRT134" s="103"/>
      <c r="JRU134" s="103"/>
      <c r="JRV134" s="103"/>
      <c r="JRW134" s="103"/>
      <c r="JRX134" s="103"/>
      <c r="JRY134" s="103"/>
      <c r="JRZ134" s="103"/>
      <c r="JSA134" s="103"/>
      <c r="JSB134" s="103"/>
      <c r="JSC134" s="103"/>
      <c r="JSD134" s="103"/>
      <c r="JSE134" s="103"/>
      <c r="JSF134" s="103"/>
      <c r="JSG134" s="103"/>
      <c r="JSH134" s="103"/>
      <c r="JSI134" s="103"/>
      <c r="JSJ134" s="103"/>
      <c r="JSK134" s="103"/>
      <c r="JSL134" s="103"/>
      <c r="JSM134" s="103"/>
      <c r="JSN134" s="103"/>
      <c r="JSO134" s="103"/>
      <c r="JSP134" s="103"/>
      <c r="JSQ134" s="103"/>
      <c r="JSR134" s="103"/>
      <c r="JSS134" s="103"/>
      <c r="JST134" s="103"/>
      <c r="JSU134" s="103"/>
      <c r="JSV134" s="103"/>
      <c r="JSW134" s="103"/>
      <c r="JSX134" s="103"/>
      <c r="JSY134" s="103"/>
      <c r="JSZ134" s="103"/>
      <c r="JTA134" s="103"/>
      <c r="JTB134" s="103"/>
      <c r="JTC134" s="103"/>
      <c r="JTD134" s="103"/>
      <c r="JTE134" s="103"/>
      <c r="JTF134" s="103"/>
      <c r="JTG134" s="103"/>
      <c r="JTH134" s="103"/>
      <c r="JTI134" s="103"/>
      <c r="JTJ134" s="103"/>
      <c r="JTK134" s="103"/>
      <c r="JTL134" s="103"/>
      <c r="JTM134" s="103"/>
      <c r="JTN134" s="103"/>
      <c r="JTO134" s="103"/>
      <c r="JTP134" s="103"/>
      <c r="JTQ134" s="103"/>
      <c r="JTR134" s="103"/>
      <c r="JTS134" s="103"/>
      <c r="JTT134" s="103"/>
      <c r="JTU134" s="103"/>
      <c r="JTV134" s="103"/>
      <c r="JTW134" s="103"/>
      <c r="JTX134" s="103"/>
      <c r="JTY134" s="103"/>
      <c r="JTZ134" s="103"/>
      <c r="JUA134" s="103"/>
      <c r="JUB134" s="103"/>
      <c r="JUC134" s="103"/>
      <c r="JUD134" s="103"/>
      <c r="JUE134" s="103"/>
      <c r="JUF134" s="103"/>
      <c r="JUG134" s="103"/>
      <c r="JUH134" s="103"/>
      <c r="JUI134" s="103"/>
      <c r="JUJ134" s="103"/>
      <c r="JUK134" s="103"/>
      <c r="JUL134" s="103"/>
      <c r="JUM134" s="103"/>
      <c r="JUN134" s="103"/>
      <c r="JUO134" s="103"/>
      <c r="JUP134" s="103"/>
      <c r="JUQ134" s="103"/>
      <c r="JUR134" s="103"/>
      <c r="JUS134" s="103"/>
      <c r="JUT134" s="103"/>
      <c r="JUU134" s="103"/>
      <c r="JUV134" s="103"/>
      <c r="JUW134" s="103"/>
      <c r="JUX134" s="103"/>
      <c r="JUY134" s="103"/>
      <c r="JUZ134" s="103"/>
      <c r="JVA134" s="103"/>
      <c r="JVB134" s="103"/>
      <c r="JVC134" s="103"/>
      <c r="JVD134" s="103"/>
      <c r="JVE134" s="103"/>
      <c r="JVF134" s="103"/>
      <c r="JVG134" s="103"/>
      <c r="JVH134" s="103"/>
      <c r="JVI134" s="103"/>
      <c r="JVJ134" s="103"/>
      <c r="JVK134" s="103"/>
      <c r="JVL134" s="103"/>
      <c r="JVM134" s="103"/>
      <c r="JVN134" s="103"/>
      <c r="JVO134" s="103"/>
      <c r="JVP134" s="103"/>
      <c r="JVQ134" s="103"/>
      <c r="JVR134" s="103"/>
      <c r="JVS134" s="103"/>
      <c r="JVT134" s="103"/>
      <c r="JVU134" s="103"/>
      <c r="JVV134" s="103"/>
      <c r="JVW134" s="103"/>
      <c r="JVX134" s="103"/>
      <c r="JVY134" s="103"/>
      <c r="JVZ134" s="103"/>
      <c r="JWA134" s="103"/>
      <c r="JWB134" s="103"/>
      <c r="JWC134" s="103"/>
      <c r="JWD134" s="103"/>
      <c r="JWE134" s="103"/>
      <c r="JWF134" s="103"/>
      <c r="JWG134" s="103"/>
      <c r="JWH134" s="103"/>
      <c r="JWI134" s="103"/>
      <c r="JWJ134" s="103"/>
      <c r="JWK134" s="103"/>
      <c r="JWL134" s="103"/>
      <c r="JWM134" s="103"/>
      <c r="JWN134" s="103"/>
      <c r="JWO134" s="103"/>
      <c r="JWP134" s="103"/>
      <c r="JWQ134" s="103"/>
      <c r="JWR134" s="103"/>
      <c r="JWS134" s="103"/>
      <c r="JWT134" s="103"/>
      <c r="JXA134" s="103"/>
      <c r="JXB134" s="103"/>
      <c r="JXC134" s="103"/>
      <c r="JXD134" s="103"/>
      <c r="JXE134" s="103"/>
      <c r="JXF134" s="103"/>
      <c r="JXG134" s="103"/>
      <c r="JXH134" s="103"/>
      <c r="JXI134" s="103"/>
      <c r="JXJ134" s="103"/>
      <c r="JXK134" s="103"/>
      <c r="JXL134" s="103"/>
      <c r="JXM134" s="103"/>
      <c r="JXN134" s="103"/>
      <c r="JXO134" s="103"/>
      <c r="JXP134" s="103"/>
      <c r="JXQ134" s="103"/>
      <c r="JXR134" s="103"/>
      <c r="JXS134" s="103"/>
      <c r="JXT134" s="103"/>
      <c r="JXU134" s="103"/>
      <c r="JXV134" s="103"/>
      <c r="JXW134" s="103"/>
      <c r="JXX134" s="103"/>
      <c r="JXY134" s="103"/>
      <c r="JXZ134" s="103"/>
      <c r="JYA134" s="103"/>
      <c r="JYB134" s="103"/>
      <c r="JYC134" s="103"/>
      <c r="JYD134" s="103"/>
      <c r="JYE134" s="103"/>
      <c r="JYF134" s="103"/>
      <c r="JYG134" s="103"/>
      <c r="JYH134" s="103"/>
      <c r="JYI134" s="103"/>
      <c r="JYJ134" s="103"/>
      <c r="JYK134" s="103"/>
      <c r="JYL134" s="103"/>
      <c r="JYM134" s="103"/>
      <c r="JYN134" s="103"/>
      <c r="JYO134" s="103"/>
      <c r="JYP134" s="103"/>
      <c r="JYQ134" s="103"/>
      <c r="JYR134" s="103"/>
      <c r="JYS134" s="103"/>
      <c r="JYT134" s="103"/>
      <c r="JYU134" s="103"/>
      <c r="JYV134" s="103"/>
      <c r="JYW134" s="103"/>
      <c r="JYX134" s="103"/>
      <c r="JYY134" s="103"/>
      <c r="JYZ134" s="103"/>
      <c r="JZA134" s="103"/>
      <c r="JZB134" s="103"/>
      <c r="JZC134" s="103"/>
      <c r="JZD134" s="103"/>
      <c r="JZE134" s="103"/>
      <c r="JZF134" s="103"/>
      <c r="JZG134" s="103"/>
      <c r="JZH134" s="103"/>
      <c r="JZI134" s="103"/>
      <c r="JZJ134" s="103"/>
      <c r="JZK134" s="103"/>
      <c r="JZL134" s="103"/>
      <c r="JZM134" s="103"/>
      <c r="JZN134" s="103"/>
      <c r="JZO134" s="103"/>
      <c r="JZP134" s="103"/>
      <c r="JZQ134" s="103"/>
      <c r="JZR134" s="103"/>
      <c r="JZS134" s="103"/>
      <c r="JZT134" s="103"/>
      <c r="JZU134" s="103"/>
      <c r="JZV134" s="103"/>
      <c r="JZW134" s="103"/>
      <c r="JZX134" s="103"/>
      <c r="JZY134" s="103"/>
      <c r="JZZ134" s="103"/>
      <c r="KAA134" s="103"/>
      <c r="KAB134" s="103"/>
      <c r="KAC134" s="103"/>
      <c r="KAD134" s="103"/>
      <c r="KAE134" s="103"/>
      <c r="KAF134" s="103"/>
      <c r="KAG134" s="103"/>
      <c r="KAH134" s="103"/>
      <c r="KAI134" s="103"/>
      <c r="KAJ134" s="103"/>
      <c r="KAK134" s="103"/>
      <c r="KAL134" s="103"/>
      <c r="KAM134" s="103"/>
      <c r="KAN134" s="103"/>
      <c r="KAO134" s="103"/>
      <c r="KAP134" s="103"/>
      <c r="KAQ134" s="103"/>
      <c r="KAR134" s="103"/>
      <c r="KAS134" s="103"/>
      <c r="KAT134" s="103"/>
      <c r="KAU134" s="103"/>
      <c r="KAV134" s="103"/>
      <c r="KAW134" s="103"/>
      <c r="KAX134" s="103"/>
      <c r="KAY134" s="103"/>
      <c r="KAZ134" s="103"/>
      <c r="KBA134" s="103"/>
      <c r="KBB134" s="103"/>
      <c r="KBC134" s="103"/>
      <c r="KBD134" s="103"/>
      <c r="KBE134" s="103"/>
      <c r="KBF134" s="103"/>
      <c r="KBG134" s="103"/>
      <c r="KBH134" s="103"/>
      <c r="KBI134" s="103"/>
      <c r="KBJ134" s="103"/>
      <c r="KBK134" s="103"/>
      <c r="KBL134" s="103"/>
      <c r="KBM134" s="103"/>
      <c r="KBN134" s="103"/>
      <c r="KBO134" s="103"/>
      <c r="KBP134" s="103"/>
      <c r="KBQ134" s="103"/>
      <c r="KBR134" s="103"/>
      <c r="KBS134" s="103"/>
      <c r="KBT134" s="103"/>
      <c r="KBU134" s="103"/>
      <c r="KBV134" s="103"/>
      <c r="KBW134" s="103"/>
      <c r="KBX134" s="103"/>
      <c r="KBY134" s="103"/>
      <c r="KBZ134" s="103"/>
      <c r="KCA134" s="103"/>
      <c r="KCB134" s="103"/>
      <c r="KCC134" s="103"/>
      <c r="KCD134" s="103"/>
      <c r="KCE134" s="103"/>
      <c r="KCF134" s="103"/>
      <c r="KCG134" s="103"/>
      <c r="KCH134" s="103"/>
      <c r="KCI134" s="103"/>
      <c r="KCJ134" s="103"/>
      <c r="KCK134" s="103"/>
      <c r="KCL134" s="103"/>
      <c r="KCM134" s="103"/>
      <c r="KCN134" s="103"/>
      <c r="KCO134" s="103"/>
      <c r="KCP134" s="103"/>
      <c r="KCQ134" s="103"/>
      <c r="KCR134" s="103"/>
      <c r="KCS134" s="103"/>
      <c r="KCT134" s="103"/>
      <c r="KCU134" s="103"/>
      <c r="KCV134" s="103"/>
      <c r="KCW134" s="103"/>
      <c r="KCX134" s="103"/>
      <c r="KCY134" s="103"/>
      <c r="KCZ134" s="103"/>
      <c r="KDA134" s="103"/>
      <c r="KDB134" s="103"/>
      <c r="KDC134" s="103"/>
      <c r="KDD134" s="103"/>
      <c r="KDE134" s="103"/>
      <c r="KDF134" s="103"/>
      <c r="KDG134" s="103"/>
      <c r="KDH134" s="103"/>
      <c r="KDI134" s="103"/>
      <c r="KDJ134" s="103"/>
      <c r="KDK134" s="103"/>
      <c r="KDL134" s="103"/>
      <c r="KDM134" s="103"/>
      <c r="KDN134" s="103"/>
      <c r="KDO134" s="103"/>
      <c r="KDP134" s="103"/>
      <c r="KDQ134" s="103"/>
      <c r="KDR134" s="103"/>
      <c r="KDS134" s="103"/>
      <c r="KDT134" s="103"/>
      <c r="KDU134" s="103"/>
      <c r="KDV134" s="103"/>
      <c r="KDW134" s="103"/>
      <c r="KDX134" s="103"/>
      <c r="KDY134" s="103"/>
      <c r="KDZ134" s="103"/>
      <c r="KEA134" s="103"/>
      <c r="KEB134" s="103"/>
      <c r="KEC134" s="103"/>
      <c r="KED134" s="103"/>
      <c r="KEE134" s="103"/>
      <c r="KEF134" s="103"/>
      <c r="KEG134" s="103"/>
      <c r="KEH134" s="103"/>
      <c r="KEI134" s="103"/>
      <c r="KEJ134" s="103"/>
      <c r="KEK134" s="103"/>
      <c r="KEL134" s="103"/>
      <c r="KEM134" s="103"/>
      <c r="KEN134" s="103"/>
      <c r="KEO134" s="103"/>
      <c r="KEP134" s="103"/>
      <c r="KEQ134" s="103"/>
      <c r="KER134" s="103"/>
      <c r="KES134" s="103"/>
      <c r="KET134" s="103"/>
      <c r="KEU134" s="103"/>
      <c r="KEV134" s="103"/>
      <c r="KEW134" s="103"/>
      <c r="KEX134" s="103"/>
      <c r="KEY134" s="103"/>
      <c r="KEZ134" s="103"/>
      <c r="KFA134" s="103"/>
      <c r="KFB134" s="103"/>
      <c r="KFC134" s="103"/>
      <c r="KFD134" s="103"/>
      <c r="KFE134" s="103"/>
      <c r="KFF134" s="103"/>
      <c r="KFG134" s="103"/>
      <c r="KFH134" s="103"/>
      <c r="KFI134" s="103"/>
      <c r="KFJ134" s="103"/>
      <c r="KFK134" s="103"/>
      <c r="KFL134" s="103"/>
      <c r="KFM134" s="103"/>
      <c r="KFN134" s="103"/>
      <c r="KFO134" s="103"/>
      <c r="KFP134" s="103"/>
      <c r="KFQ134" s="103"/>
      <c r="KFR134" s="103"/>
      <c r="KFS134" s="103"/>
      <c r="KFT134" s="103"/>
      <c r="KFU134" s="103"/>
      <c r="KFV134" s="103"/>
      <c r="KFW134" s="103"/>
      <c r="KFX134" s="103"/>
      <c r="KFY134" s="103"/>
      <c r="KFZ134" s="103"/>
      <c r="KGA134" s="103"/>
      <c r="KGB134" s="103"/>
      <c r="KGC134" s="103"/>
      <c r="KGD134" s="103"/>
      <c r="KGE134" s="103"/>
      <c r="KGF134" s="103"/>
      <c r="KGG134" s="103"/>
      <c r="KGH134" s="103"/>
      <c r="KGI134" s="103"/>
      <c r="KGJ134" s="103"/>
      <c r="KGK134" s="103"/>
      <c r="KGL134" s="103"/>
      <c r="KGM134" s="103"/>
      <c r="KGN134" s="103"/>
      <c r="KGO134" s="103"/>
      <c r="KGP134" s="103"/>
      <c r="KGW134" s="103"/>
      <c r="KGX134" s="103"/>
      <c r="KGY134" s="103"/>
      <c r="KGZ134" s="103"/>
      <c r="KHA134" s="103"/>
      <c r="KHB134" s="103"/>
      <c r="KHC134" s="103"/>
      <c r="KHD134" s="103"/>
      <c r="KHE134" s="103"/>
      <c r="KHF134" s="103"/>
      <c r="KHG134" s="103"/>
      <c r="KHH134" s="103"/>
      <c r="KHI134" s="103"/>
      <c r="KHJ134" s="103"/>
      <c r="KHK134" s="103"/>
      <c r="KHL134" s="103"/>
      <c r="KHM134" s="103"/>
      <c r="KHN134" s="103"/>
      <c r="KHO134" s="103"/>
      <c r="KHP134" s="103"/>
      <c r="KHQ134" s="103"/>
      <c r="KHR134" s="103"/>
      <c r="KHS134" s="103"/>
      <c r="KHT134" s="103"/>
      <c r="KHU134" s="103"/>
      <c r="KHV134" s="103"/>
      <c r="KHW134" s="103"/>
      <c r="KHX134" s="103"/>
      <c r="KHY134" s="103"/>
      <c r="KHZ134" s="103"/>
      <c r="KIA134" s="103"/>
      <c r="KIB134" s="103"/>
      <c r="KIC134" s="103"/>
      <c r="KID134" s="103"/>
      <c r="KIE134" s="103"/>
      <c r="KIF134" s="103"/>
      <c r="KIG134" s="103"/>
      <c r="KIH134" s="103"/>
      <c r="KII134" s="103"/>
      <c r="KIJ134" s="103"/>
      <c r="KIK134" s="103"/>
      <c r="KIL134" s="103"/>
      <c r="KIM134" s="103"/>
      <c r="KIN134" s="103"/>
      <c r="KIO134" s="103"/>
      <c r="KIP134" s="103"/>
      <c r="KIQ134" s="103"/>
      <c r="KIR134" s="103"/>
      <c r="KIS134" s="103"/>
      <c r="KIT134" s="103"/>
      <c r="KIU134" s="103"/>
      <c r="KIV134" s="103"/>
      <c r="KIW134" s="103"/>
      <c r="KIX134" s="103"/>
      <c r="KIY134" s="103"/>
      <c r="KIZ134" s="103"/>
      <c r="KJA134" s="103"/>
      <c r="KJB134" s="103"/>
      <c r="KJC134" s="103"/>
      <c r="KJD134" s="103"/>
      <c r="KJE134" s="103"/>
      <c r="KJF134" s="103"/>
      <c r="KJG134" s="103"/>
      <c r="KJH134" s="103"/>
      <c r="KJI134" s="103"/>
      <c r="KJJ134" s="103"/>
      <c r="KJK134" s="103"/>
      <c r="KJL134" s="103"/>
      <c r="KJM134" s="103"/>
      <c r="KJN134" s="103"/>
      <c r="KJO134" s="103"/>
      <c r="KJP134" s="103"/>
      <c r="KJQ134" s="103"/>
      <c r="KJR134" s="103"/>
      <c r="KJS134" s="103"/>
      <c r="KJT134" s="103"/>
      <c r="KJU134" s="103"/>
      <c r="KJV134" s="103"/>
      <c r="KJW134" s="103"/>
      <c r="KJX134" s="103"/>
      <c r="KJY134" s="103"/>
      <c r="KJZ134" s="103"/>
      <c r="KKA134" s="103"/>
      <c r="KKB134" s="103"/>
      <c r="KKC134" s="103"/>
      <c r="KKD134" s="103"/>
      <c r="KKE134" s="103"/>
      <c r="KKF134" s="103"/>
      <c r="KKG134" s="103"/>
      <c r="KKH134" s="103"/>
      <c r="KKI134" s="103"/>
      <c r="KKJ134" s="103"/>
      <c r="KKK134" s="103"/>
      <c r="KKL134" s="103"/>
      <c r="KKM134" s="103"/>
      <c r="KKN134" s="103"/>
      <c r="KKO134" s="103"/>
      <c r="KKP134" s="103"/>
      <c r="KKQ134" s="103"/>
      <c r="KKR134" s="103"/>
      <c r="KKS134" s="103"/>
      <c r="KKT134" s="103"/>
      <c r="KKU134" s="103"/>
      <c r="KKV134" s="103"/>
      <c r="KKW134" s="103"/>
      <c r="KKX134" s="103"/>
      <c r="KKY134" s="103"/>
      <c r="KKZ134" s="103"/>
      <c r="KLA134" s="103"/>
      <c r="KLB134" s="103"/>
      <c r="KLC134" s="103"/>
      <c r="KLD134" s="103"/>
      <c r="KLE134" s="103"/>
      <c r="KLF134" s="103"/>
      <c r="KLG134" s="103"/>
      <c r="KLH134" s="103"/>
      <c r="KLI134" s="103"/>
      <c r="KLJ134" s="103"/>
      <c r="KLK134" s="103"/>
      <c r="KLL134" s="103"/>
      <c r="KLM134" s="103"/>
      <c r="KLN134" s="103"/>
      <c r="KLO134" s="103"/>
      <c r="KLP134" s="103"/>
      <c r="KLQ134" s="103"/>
      <c r="KLR134" s="103"/>
      <c r="KLS134" s="103"/>
      <c r="KLT134" s="103"/>
      <c r="KLU134" s="103"/>
      <c r="KLV134" s="103"/>
      <c r="KLW134" s="103"/>
      <c r="KLX134" s="103"/>
      <c r="KLY134" s="103"/>
      <c r="KLZ134" s="103"/>
      <c r="KMA134" s="103"/>
      <c r="KMB134" s="103"/>
      <c r="KMC134" s="103"/>
      <c r="KMD134" s="103"/>
      <c r="KME134" s="103"/>
      <c r="KMF134" s="103"/>
      <c r="KMG134" s="103"/>
      <c r="KMH134" s="103"/>
      <c r="KMI134" s="103"/>
      <c r="KMJ134" s="103"/>
      <c r="KMK134" s="103"/>
      <c r="KML134" s="103"/>
      <c r="KMM134" s="103"/>
      <c r="KMN134" s="103"/>
      <c r="KMO134" s="103"/>
      <c r="KMP134" s="103"/>
      <c r="KMQ134" s="103"/>
      <c r="KMR134" s="103"/>
      <c r="KMS134" s="103"/>
      <c r="KMT134" s="103"/>
      <c r="KMU134" s="103"/>
      <c r="KMV134" s="103"/>
      <c r="KMW134" s="103"/>
      <c r="KMX134" s="103"/>
      <c r="KMY134" s="103"/>
      <c r="KMZ134" s="103"/>
      <c r="KNA134" s="103"/>
      <c r="KNB134" s="103"/>
      <c r="KNC134" s="103"/>
      <c r="KND134" s="103"/>
      <c r="KNE134" s="103"/>
      <c r="KNF134" s="103"/>
      <c r="KNG134" s="103"/>
      <c r="KNH134" s="103"/>
      <c r="KNI134" s="103"/>
      <c r="KNJ134" s="103"/>
      <c r="KNK134" s="103"/>
      <c r="KNL134" s="103"/>
      <c r="KNM134" s="103"/>
      <c r="KNN134" s="103"/>
      <c r="KNO134" s="103"/>
      <c r="KNP134" s="103"/>
      <c r="KNQ134" s="103"/>
      <c r="KNR134" s="103"/>
      <c r="KNS134" s="103"/>
      <c r="KNT134" s="103"/>
      <c r="KNU134" s="103"/>
      <c r="KNV134" s="103"/>
      <c r="KNW134" s="103"/>
      <c r="KNX134" s="103"/>
      <c r="KNY134" s="103"/>
      <c r="KNZ134" s="103"/>
      <c r="KOA134" s="103"/>
      <c r="KOB134" s="103"/>
      <c r="KOC134" s="103"/>
      <c r="KOD134" s="103"/>
      <c r="KOE134" s="103"/>
      <c r="KOF134" s="103"/>
      <c r="KOG134" s="103"/>
      <c r="KOH134" s="103"/>
      <c r="KOI134" s="103"/>
      <c r="KOJ134" s="103"/>
      <c r="KOK134" s="103"/>
      <c r="KOL134" s="103"/>
      <c r="KOM134" s="103"/>
      <c r="KON134" s="103"/>
      <c r="KOO134" s="103"/>
      <c r="KOP134" s="103"/>
      <c r="KOQ134" s="103"/>
      <c r="KOR134" s="103"/>
      <c r="KOS134" s="103"/>
      <c r="KOT134" s="103"/>
      <c r="KOU134" s="103"/>
      <c r="KOV134" s="103"/>
      <c r="KOW134" s="103"/>
      <c r="KOX134" s="103"/>
      <c r="KOY134" s="103"/>
      <c r="KOZ134" s="103"/>
      <c r="KPA134" s="103"/>
      <c r="KPB134" s="103"/>
      <c r="KPC134" s="103"/>
      <c r="KPD134" s="103"/>
      <c r="KPE134" s="103"/>
      <c r="KPF134" s="103"/>
      <c r="KPG134" s="103"/>
      <c r="KPH134" s="103"/>
      <c r="KPI134" s="103"/>
      <c r="KPJ134" s="103"/>
      <c r="KPK134" s="103"/>
      <c r="KPL134" s="103"/>
      <c r="KPM134" s="103"/>
      <c r="KPN134" s="103"/>
      <c r="KPO134" s="103"/>
      <c r="KPP134" s="103"/>
      <c r="KPQ134" s="103"/>
      <c r="KPR134" s="103"/>
      <c r="KPS134" s="103"/>
      <c r="KPT134" s="103"/>
      <c r="KPU134" s="103"/>
      <c r="KPV134" s="103"/>
      <c r="KPW134" s="103"/>
      <c r="KPX134" s="103"/>
      <c r="KPY134" s="103"/>
      <c r="KPZ134" s="103"/>
      <c r="KQA134" s="103"/>
      <c r="KQB134" s="103"/>
      <c r="KQC134" s="103"/>
      <c r="KQD134" s="103"/>
      <c r="KQE134" s="103"/>
      <c r="KQF134" s="103"/>
      <c r="KQG134" s="103"/>
      <c r="KQH134" s="103"/>
      <c r="KQI134" s="103"/>
      <c r="KQJ134" s="103"/>
      <c r="KQK134" s="103"/>
      <c r="KQL134" s="103"/>
      <c r="KQS134" s="103"/>
      <c r="KQT134" s="103"/>
      <c r="KQU134" s="103"/>
      <c r="KQV134" s="103"/>
      <c r="KQW134" s="103"/>
      <c r="KQX134" s="103"/>
      <c r="KQY134" s="103"/>
      <c r="KQZ134" s="103"/>
      <c r="KRA134" s="103"/>
      <c r="KRB134" s="103"/>
      <c r="KRC134" s="103"/>
      <c r="KRD134" s="103"/>
      <c r="KRE134" s="103"/>
      <c r="KRF134" s="103"/>
      <c r="KRG134" s="103"/>
      <c r="KRH134" s="103"/>
      <c r="KRI134" s="103"/>
      <c r="KRJ134" s="103"/>
      <c r="KRK134" s="103"/>
      <c r="KRL134" s="103"/>
      <c r="KRM134" s="103"/>
      <c r="KRN134" s="103"/>
      <c r="KRO134" s="103"/>
      <c r="KRP134" s="103"/>
      <c r="KRQ134" s="103"/>
      <c r="KRR134" s="103"/>
      <c r="KRS134" s="103"/>
      <c r="KRT134" s="103"/>
      <c r="KRU134" s="103"/>
      <c r="KRV134" s="103"/>
      <c r="KRW134" s="103"/>
      <c r="KRX134" s="103"/>
      <c r="KRY134" s="103"/>
      <c r="KRZ134" s="103"/>
      <c r="KSA134" s="103"/>
      <c r="KSB134" s="103"/>
      <c r="KSC134" s="103"/>
      <c r="KSD134" s="103"/>
      <c r="KSE134" s="103"/>
      <c r="KSF134" s="103"/>
      <c r="KSG134" s="103"/>
      <c r="KSH134" s="103"/>
      <c r="KSI134" s="103"/>
      <c r="KSJ134" s="103"/>
      <c r="KSK134" s="103"/>
      <c r="KSL134" s="103"/>
      <c r="KSM134" s="103"/>
      <c r="KSN134" s="103"/>
      <c r="KSO134" s="103"/>
      <c r="KSP134" s="103"/>
      <c r="KSQ134" s="103"/>
      <c r="KSR134" s="103"/>
      <c r="KSS134" s="103"/>
      <c r="KST134" s="103"/>
      <c r="KSU134" s="103"/>
      <c r="KSV134" s="103"/>
      <c r="KSW134" s="103"/>
      <c r="KSX134" s="103"/>
      <c r="KSY134" s="103"/>
      <c r="KSZ134" s="103"/>
      <c r="KTA134" s="103"/>
      <c r="KTB134" s="103"/>
      <c r="KTC134" s="103"/>
      <c r="KTD134" s="103"/>
      <c r="KTE134" s="103"/>
      <c r="KTF134" s="103"/>
      <c r="KTG134" s="103"/>
      <c r="KTH134" s="103"/>
      <c r="KTI134" s="103"/>
      <c r="KTJ134" s="103"/>
      <c r="KTK134" s="103"/>
      <c r="KTL134" s="103"/>
      <c r="KTM134" s="103"/>
      <c r="KTN134" s="103"/>
      <c r="KTO134" s="103"/>
      <c r="KTP134" s="103"/>
      <c r="KTQ134" s="103"/>
      <c r="KTR134" s="103"/>
      <c r="KTS134" s="103"/>
      <c r="KTT134" s="103"/>
      <c r="KTU134" s="103"/>
      <c r="KTV134" s="103"/>
      <c r="KTW134" s="103"/>
      <c r="KTX134" s="103"/>
      <c r="KTY134" s="103"/>
      <c r="KTZ134" s="103"/>
      <c r="KUA134" s="103"/>
      <c r="KUB134" s="103"/>
      <c r="KUC134" s="103"/>
      <c r="KUD134" s="103"/>
      <c r="KUE134" s="103"/>
      <c r="KUF134" s="103"/>
      <c r="KUG134" s="103"/>
      <c r="KUH134" s="103"/>
      <c r="KUI134" s="103"/>
      <c r="KUJ134" s="103"/>
      <c r="KUK134" s="103"/>
      <c r="KUL134" s="103"/>
      <c r="KUM134" s="103"/>
      <c r="KUN134" s="103"/>
      <c r="KUO134" s="103"/>
      <c r="KUP134" s="103"/>
      <c r="KUQ134" s="103"/>
      <c r="KUR134" s="103"/>
      <c r="KUS134" s="103"/>
      <c r="KUT134" s="103"/>
      <c r="KUU134" s="103"/>
      <c r="KUV134" s="103"/>
      <c r="KUW134" s="103"/>
      <c r="KUX134" s="103"/>
      <c r="KUY134" s="103"/>
      <c r="KUZ134" s="103"/>
      <c r="KVA134" s="103"/>
      <c r="KVB134" s="103"/>
      <c r="KVC134" s="103"/>
      <c r="KVD134" s="103"/>
      <c r="KVE134" s="103"/>
      <c r="KVF134" s="103"/>
      <c r="KVG134" s="103"/>
      <c r="KVH134" s="103"/>
      <c r="KVI134" s="103"/>
      <c r="KVJ134" s="103"/>
      <c r="KVK134" s="103"/>
      <c r="KVL134" s="103"/>
      <c r="KVM134" s="103"/>
      <c r="KVN134" s="103"/>
      <c r="KVO134" s="103"/>
      <c r="KVP134" s="103"/>
      <c r="KVQ134" s="103"/>
      <c r="KVR134" s="103"/>
      <c r="KVS134" s="103"/>
      <c r="KVT134" s="103"/>
      <c r="KVU134" s="103"/>
      <c r="KVV134" s="103"/>
      <c r="KVW134" s="103"/>
      <c r="KVX134" s="103"/>
      <c r="KVY134" s="103"/>
      <c r="KVZ134" s="103"/>
      <c r="KWA134" s="103"/>
      <c r="KWB134" s="103"/>
      <c r="KWC134" s="103"/>
      <c r="KWD134" s="103"/>
      <c r="KWE134" s="103"/>
      <c r="KWF134" s="103"/>
      <c r="KWG134" s="103"/>
      <c r="KWH134" s="103"/>
      <c r="KWI134" s="103"/>
      <c r="KWJ134" s="103"/>
      <c r="KWK134" s="103"/>
      <c r="KWL134" s="103"/>
      <c r="KWM134" s="103"/>
      <c r="KWN134" s="103"/>
      <c r="KWO134" s="103"/>
      <c r="KWP134" s="103"/>
      <c r="KWQ134" s="103"/>
      <c r="KWR134" s="103"/>
      <c r="KWS134" s="103"/>
      <c r="KWT134" s="103"/>
      <c r="KWU134" s="103"/>
      <c r="KWV134" s="103"/>
      <c r="KWW134" s="103"/>
      <c r="KWX134" s="103"/>
      <c r="KWY134" s="103"/>
      <c r="KWZ134" s="103"/>
      <c r="KXA134" s="103"/>
      <c r="KXB134" s="103"/>
      <c r="KXC134" s="103"/>
      <c r="KXD134" s="103"/>
      <c r="KXE134" s="103"/>
      <c r="KXF134" s="103"/>
      <c r="KXG134" s="103"/>
      <c r="KXH134" s="103"/>
      <c r="KXI134" s="103"/>
      <c r="KXJ134" s="103"/>
      <c r="KXK134" s="103"/>
      <c r="KXL134" s="103"/>
      <c r="KXM134" s="103"/>
      <c r="KXN134" s="103"/>
      <c r="KXO134" s="103"/>
      <c r="KXP134" s="103"/>
      <c r="KXQ134" s="103"/>
      <c r="KXR134" s="103"/>
      <c r="KXS134" s="103"/>
      <c r="KXT134" s="103"/>
      <c r="KXU134" s="103"/>
      <c r="KXV134" s="103"/>
      <c r="KXW134" s="103"/>
      <c r="KXX134" s="103"/>
      <c r="KXY134" s="103"/>
      <c r="KXZ134" s="103"/>
      <c r="KYA134" s="103"/>
      <c r="KYB134" s="103"/>
      <c r="KYC134" s="103"/>
      <c r="KYD134" s="103"/>
      <c r="KYE134" s="103"/>
      <c r="KYF134" s="103"/>
      <c r="KYG134" s="103"/>
      <c r="KYH134" s="103"/>
      <c r="KYI134" s="103"/>
      <c r="KYJ134" s="103"/>
      <c r="KYK134" s="103"/>
      <c r="KYL134" s="103"/>
      <c r="KYM134" s="103"/>
      <c r="KYN134" s="103"/>
      <c r="KYO134" s="103"/>
      <c r="KYP134" s="103"/>
      <c r="KYQ134" s="103"/>
      <c r="KYR134" s="103"/>
      <c r="KYS134" s="103"/>
      <c r="KYT134" s="103"/>
      <c r="KYU134" s="103"/>
      <c r="KYV134" s="103"/>
      <c r="KYW134" s="103"/>
      <c r="KYX134" s="103"/>
      <c r="KYY134" s="103"/>
      <c r="KYZ134" s="103"/>
      <c r="KZA134" s="103"/>
      <c r="KZB134" s="103"/>
      <c r="KZC134" s="103"/>
      <c r="KZD134" s="103"/>
      <c r="KZE134" s="103"/>
      <c r="KZF134" s="103"/>
      <c r="KZG134" s="103"/>
      <c r="KZH134" s="103"/>
      <c r="KZI134" s="103"/>
      <c r="KZJ134" s="103"/>
      <c r="KZK134" s="103"/>
      <c r="KZL134" s="103"/>
      <c r="KZM134" s="103"/>
      <c r="KZN134" s="103"/>
      <c r="KZO134" s="103"/>
      <c r="KZP134" s="103"/>
      <c r="KZQ134" s="103"/>
      <c r="KZR134" s="103"/>
      <c r="KZS134" s="103"/>
      <c r="KZT134" s="103"/>
      <c r="KZU134" s="103"/>
      <c r="KZV134" s="103"/>
      <c r="KZW134" s="103"/>
      <c r="KZX134" s="103"/>
      <c r="KZY134" s="103"/>
      <c r="KZZ134" s="103"/>
      <c r="LAA134" s="103"/>
      <c r="LAB134" s="103"/>
      <c r="LAC134" s="103"/>
      <c r="LAD134" s="103"/>
      <c r="LAE134" s="103"/>
      <c r="LAF134" s="103"/>
      <c r="LAG134" s="103"/>
      <c r="LAH134" s="103"/>
      <c r="LAO134" s="103"/>
      <c r="LAP134" s="103"/>
      <c r="LAQ134" s="103"/>
      <c r="LAR134" s="103"/>
      <c r="LAS134" s="103"/>
      <c r="LAT134" s="103"/>
      <c r="LAU134" s="103"/>
      <c r="LAV134" s="103"/>
      <c r="LAW134" s="103"/>
      <c r="LAX134" s="103"/>
      <c r="LAY134" s="103"/>
      <c r="LAZ134" s="103"/>
      <c r="LBA134" s="103"/>
      <c r="LBB134" s="103"/>
      <c r="LBC134" s="103"/>
      <c r="LBD134" s="103"/>
      <c r="LBE134" s="103"/>
      <c r="LBF134" s="103"/>
      <c r="LBG134" s="103"/>
      <c r="LBH134" s="103"/>
      <c r="LBI134" s="103"/>
      <c r="LBJ134" s="103"/>
      <c r="LBK134" s="103"/>
      <c r="LBL134" s="103"/>
      <c r="LBM134" s="103"/>
      <c r="LBN134" s="103"/>
      <c r="LBO134" s="103"/>
      <c r="LBP134" s="103"/>
      <c r="LBQ134" s="103"/>
      <c r="LBR134" s="103"/>
      <c r="LBS134" s="103"/>
      <c r="LBT134" s="103"/>
      <c r="LBU134" s="103"/>
      <c r="LBV134" s="103"/>
      <c r="LBW134" s="103"/>
      <c r="LBX134" s="103"/>
      <c r="LBY134" s="103"/>
      <c r="LBZ134" s="103"/>
      <c r="LCA134" s="103"/>
      <c r="LCB134" s="103"/>
      <c r="LCC134" s="103"/>
      <c r="LCD134" s="103"/>
      <c r="LCE134" s="103"/>
      <c r="LCF134" s="103"/>
      <c r="LCG134" s="103"/>
      <c r="LCH134" s="103"/>
      <c r="LCI134" s="103"/>
      <c r="LCJ134" s="103"/>
      <c r="LCK134" s="103"/>
      <c r="LCL134" s="103"/>
      <c r="LCM134" s="103"/>
      <c r="LCN134" s="103"/>
      <c r="LCO134" s="103"/>
      <c r="LCP134" s="103"/>
      <c r="LCQ134" s="103"/>
      <c r="LCR134" s="103"/>
      <c r="LCS134" s="103"/>
      <c r="LCT134" s="103"/>
      <c r="LCU134" s="103"/>
      <c r="LCV134" s="103"/>
      <c r="LCW134" s="103"/>
      <c r="LCX134" s="103"/>
      <c r="LCY134" s="103"/>
      <c r="LCZ134" s="103"/>
      <c r="LDA134" s="103"/>
      <c r="LDB134" s="103"/>
      <c r="LDC134" s="103"/>
      <c r="LDD134" s="103"/>
      <c r="LDE134" s="103"/>
      <c r="LDF134" s="103"/>
      <c r="LDG134" s="103"/>
      <c r="LDH134" s="103"/>
      <c r="LDI134" s="103"/>
      <c r="LDJ134" s="103"/>
      <c r="LDK134" s="103"/>
      <c r="LDL134" s="103"/>
      <c r="LDM134" s="103"/>
      <c r="LDN134" s="103"/>
      <c r="LDO134" s="103"/>
      <c r="LDP134" s="103"/>
      <c r="LDQ134" s="103"/>
      <c r="LDR134" s="103"/>
      <c r="LDS134" s="103"/>
      <c r="LDT134" s="103"/>
      <c r="LDU134" s="103"/>
      <c r="LDV134" s="103"/>
      <c r="LDW134" s="103"/>
      <c r="LDX134" s="103"/>
      <c r="LDY134" s="103"/>
      <c r="LDZ134" s="103"/>
      <c r="LEA134" s="103"/>
      <c r="LEB134" s="103"/>
      <c r="LEC134" s="103"/>
      <c r="LED134" s="103"/>
      <c r="LEE134" s="103"/>
      <c r="LEF134" s="103"/>
      <c r="LEG134" s="103"/>
      <c r="LEH134" s="103"/>
      <c r="LEI134" s="103"/>
      <c r="LEJ134" s="103"/>
      <c r="LEK134" s="103"/>
      <c r="LEL134" s="103"/>
      <c r="LEM134" s="103"/>
      <c r="LEN134" s="103"/>
      <c r="LEO134" s="103"/>
      <c r="LEP134" s="103"/>
      <c r="LEQ134" s="103"/>
      <c r="LER134" s="103"/>
      <c r="LES134" s="103"/>
      <c r="LET134" s="103"/>
      <c r="LEU134" s="103"/>
      <c r="LEV134" s="103"/>
      <c r="LEW134" s="103"/>
      <c r="LEX134" s="103"/>
      <c r="LEY134" s="103"/>
      <c r="LEZ134" s="103"/>
      <c r="LFA134" s="103"/>
      <c r="LFB134" s="103"/>
      <c r="LFC134" s="103"/>
      <c r="LFD134" s="103"/>
      <c r="LFE134" s="103"/>
      <c r="LFF134" s="103"/>
      <c r="LFG134" s="103"/>
      <c r="LFH134" s="103"/>
      <c r="LFI134" s="103"/>
      <c r="LFJ134" s="103"/>
      <c r="LFK134" s="103"/>
      <c r="LFL134" s="103"/>
      <c r="LFM134" s="103"/>
      <c r="LFN134" s="103"/>
      <c r="LFO134" s="103"/>
      <c r="LFP134" s="103"/>
      <c r="LFQ134" s="103"/>
      <c r="LFR134" s="103"/>
      <c r="LFS134" s="103"/>
      <c r="LFT134" s="103"/>
      <c r="LFU134" s="103"/>
      <c r="LFV134" s="103"/>
      <c r="LFW134" s="103"/>
      <c r="LFX134" s="103"/>
      <c r="LFY134" s="103"/>
      <c r="LFZ134" s="103"/>
      <c r="LGA134" s="103"/>
      <c r="LGB134" s="103"/>
      <c r="LGC134" s="103"/>
      <c r="LGD134" s="103"/>
      <c r="LGE134" s="103"/>
      <c r="LGF134" s="103"/>
      <c r="LGG134" s="103"/>
      <c r="LGH134" s="103"/>
      <c r="LGI134" s="103"/>
      <c r="LGJ134" s="103"/>
      <c r="LGK134" s="103"/>
      <c r="LGL134" s="103"/>
      <c r="LGM134" s="103"/>
      <c r="LGN134" s="103"/>
      <c r="LGO134" s="103"/>
      <c r="LGP134" s="103"/>
      <c r="LGQ134" s="103"/>
      <c r="LGR134" s="103"/>
      <c r="LGS134" s="103"/>
      <c r="LGT134" s="103"/>
      <c r="LGU134" s="103"/>
      <c r="LGV134" s="103"/>
      <c r="LGW134" s="103"/>
      <c r="LGX134" s="103"/>
      <c r="LGY134" s="103"/>
      <c r="LGZ134" s="103"/>
      <c r="LHA134" s="103"/>
      <c r="LHB134" s="103"/>
      <c r="LHC134" s="103"/>
      <c r="LHD134" s="103"/>
      <c r="LHE134" s="103"/>
      <c r="LHF134" s="103"/>
      <c r="LHG134" s="103"/>
      <c r="LHH134" s="103"/>
      <c r="LHI134" s="103"/>
      <c r="LHJ134" s="103"/>
      <c r="LHK134" s="103"/>
      <c r="LHL134" s="103"/>
      <c r="LHM134" s="103"/>
      <c r="LHN134" s="103"/>
      <c r="LHO134" s="103"/>
      <c r="LHP134" s="103"/>
      <c r="LHQ134" s="103"/>
      <c r="LHR134" s="103"/>
      <c r="LHS134" s="103"/>
      <c r="LHT134" s="103"/>
      <c r="LHU134" s="103"/>
      <c r="LHV134" s="103"/>
      <c r="LHW134" s="103"/>
      <c r="LHX134" s="103"/>
      <c r="LHY134" s="103"/>
      <c r="LHZ134" s="103"/>
      <c r="LIA134" s="103"/>
      <c r="LIB134" s="103"/>
      <c r="LIC134" s="103"/>
      <c r="LID134" s="103"/>
      <c r="LIE134" s="103"/>
      <c r="LIF134" s="103"/>
      <c r="LIG134" s="103"/>
      <c r="LIH134" s="103"/>
      <c r="LII134" s="103"/>
      <c r="LIJ134" s="103"/>
      <c r="LIK134" s="103"/>
      <c r="LIL134" s="103"/>
      <c r="LIM134" s="103"/>
      <c r="LIN134" s="103"/>
      <c r="LIO134" s="103"/>
      <c r="LIP134" s="103"/>
      <c r="LIQ134" s="103"/>
      <c r="LIR134" s="103"/>
      <c r="LIS134" s="103"/>
      <c r="LIT134" s="103"/>
      <c r="LIU134" s="103"/>
      <c r="LIV134" s="103"/>
      <c r="LIW134" s="103"/>
      <c r="LIX134" s="103"/>
      <c r="LIY134" s="103"/>
      <c r="LIZ134" s="103"/>
      <c r="LJA134" s="103"/>
      <c r="LJB134" s="103"/>
      <c r="LJC134" s="103"/>
      <c r="LJD134" s="103"/>
      <c r="LJE134" s="103"/>
      <c r="LJF134" s="103"/>
      <c r="LJG134" s="103"/>
      <c r="LJH134" s="103"/>
      <c r="LJI134" s="103"/>
      <c r="LJJ134" s="103"/>
      <c r="LJK134" s="103"/>
      <c r="LJL134" s="103"/>
      <c r="LJM134" s="103"/>
      <c r="LJN134" s="103"/>
      <c r="LJO134" s="103"/>
      <c r="LJP134" s="103"/>
      <c r="LJQ134" s="103"/>
      <c r="LJR134" s="103"/>
      <c r="LJS134" s="103"/>
      <c r="LJT134" s="103"/>
      <c r="LJU134" s="103"/>
      <c r="LJV134" s="103"/>
      <c r="LJW134" s="103"/>
      <c r="LJX134" s="103"/>
      <c r="LJY134" s="103"/>
      <c r="LJZ134" s="103"/>
      <c r="LKA134" s="103"/>
      <c r="LKB134" s="103"/>
      <c r="LKC134" s="103"/>
      <c r="LKD134" s="103"/>
      <c r="LKK134" s="103"/>
      <c r="LKL134" s="103"/>
      <c r="LKM134" s="103"/>
      <c r="LKN134" s="103"/>
      <c r="LKO134" s="103"/>
      <c r="LKP134" s="103"/>
      <c r="LKQ134" s="103"/>
      <c r="LKR134" s="103"/>
      <c r="LKS134" s="103"/>
      <c r="LKT134" s="103"/>
      <c r="LKU134" s="103"/>
      <c r="LKV134" s="103"/>
      <c r="LKW134" s="103"/>
      <c r="LKX134" s="103"/>
      <c r="LKY134" s="103"/>
      <c r="LKZ134" s="103"/>
      <c r="LLA134" s="103"/>
      <c r="LLB134" s="103"/>
      <c r="LLC134" s="103"/>
      <c r="LLD134" s="103"/>
      <c r="LLE134" s="103"/>
      <c r="LLF134" s="103"/>
      <c r="LLG134" s="103"/>
      <c r="LLH134" s="103"/>
      <c r="LLI134" s="103"/>
      <c r="LLJ134" s="103"/>
      <c r="LLK134" s="103"/>
      <c r="LLL134" s="103"/>
      <c r="LLM134" s="103"/>
      <c r="LLN134" s="103"/>
      <c r="LLO134" s="103"/>
      <c r="LLP134" s="103"/>
      <c r="LLQ134" s="103"/>
      <c r="LLR134" s="103"/>
      <c r="LLS134" s="103"/>
      <c r="LLT134" s="103"/>
      <c r="LLU134" s="103"/>
      <c r="LLV134" s="103"/>
      <c r="LLW134" s="103"/>
      <c r="LLX134" s="103"/>
      <c r="LLY134" s="103"/>
      <c r="LLZ134" s="103"/>
      <c r="LMA134" s="103"/>
      <c r="LMB134" s="103"/>
      <c r="LMC134" s="103"/>
      <c r="LMD134" s="103"/>
      <c r="LME134" s="103"/>
      <c r="LMF134" s="103"/>
      <c r="LMG134" s="103"/>
      <c r="LMH134" s="103"/>
      <c r="LMI134" s="103"/>
      <c r="LMJ134" s="103"/>
      <c r="LMK134" s="103"/>
      <c r="LML134" s="103"/>
      <c r="LMM134" s="103"/>
      <c r="LMN134" s="103"/>
      <c r="LMO134" s="103"/>
      <c r="LMP134" s="103"/>
      <c r="LMQ134" s="103"/>
      <c r="LMR134" s="103"/>
      <c r="LMS134" s="103"/>
      <c r="LMT134" s="103"/>
      <c r="LMU134" s="103"/>
      <c r="LMV134" s="103"/>
      <c r="LMW134" s="103"/>
      <c r="LMX134" s="103"/>
      <c r="LMY134" s="103"/>
      <c r="LMZ134" s="103"/>
      <c r="LNA134" s="103"/>
      <c r="LNB134" s="103"/>
      <c r="LNC134" s="103"/>
      <c r="LND134" s="103"/>
      <c r="LNE134" s="103"/>
      <c r="LNF134" s="103"/>
      <c r="LNG134" s="103"/>
      <c r="LNH134" s="103"/>
      <c r="LNI134" s="103"/>
      <c r="LNJ134" s="103"/>
      <c r="LNK134" s="103"/>
      <c r="LNL134" s="103"/>
      <c r="LNM134" s="103"/>
      <c r="LNN134" s="103"/>
      <c r="LNO134" s="103"/>
      <c r="LNP134" s="103"/>
      <c r="LNQ134" s="103"/>
      <c r="LNR134" s="103"/>
      <c r="LNS134" s="103"/>
      <c r="LNT134" s="103"/>
      <c r="LNU134" s="103"/>
      <c r="LNV134" s="103"/>
      <c r="LNW134" s="103"/>
      <c r="LNX134" s="103"/>
      <c r="LNY134" s="103"/>
      <c r="LNZ134" s="103"/>
      <c r="LOA134" s="103"/>
      <c r="LOB134" s="103"/>
      <c r="LOC134" s="103"/>
      <c r="LOD134" s="103"/>
      <c r="LOE134" s="103"/>
      <c r="LOF134" s="103"/>
      <c r="LOG134" s="103"/>
      <c r="LOH134" s="103"/>
      <c r="LOI134" s="103"/>
      <c r="LOJ134" s="103"/>
      <c r="LOK134" s="103"/>
      <c r="LOL134" s="103"/>
      <c r="LOM134" s="103"/>
      <c r="LON134" s="103"/>
      <c r="LOO134" s="103"/>
      <c r="LOP134" s="103"/>
      <c r="LOQ134" s="103"/>
      <c r="LOR134" s="103"/>
      <c r="LOS134" s="103"/>
      <c r="LOT134" s="103"/>
      <c r="LOU134" s="103"/>
      <c r="LOV134" s="103"/>
      <c r="LOW134" s="103"/>
      <c r="LOX134" s="103"/>
      <c r="LOY134" s="103"/>
      <c r="LOZ134" s="103"/>
      <c r="LPA134" s="103"/>
      <c r="LPB134" s="103"/>
      <c r="LPC134" s="103"/>
      <c r="LPD134" s="103"/>
      <c r="LPE134" s="103"/>
      <c r="LPF134" s="103"/>
      <c r="LPG134" s="103"/>
      <c r="LPH134" s="103"/>
      <c r="LPI134" s="103"/>
      <c r="LPJ134" s="103"/>
      <c r="LPK134" s="103"/>
      <c r="LPL134" s="103"/>
      <c r="LPM134" s="103"/>
      <c r="LPN134" s="103"/>
      <c r="LPO134" s="103"/>
      <c r="LPP134" s="103"/>
      <c r="LPQ134" s="103"/>
      <c r="LPR134" s="103"/>
      <c r="LPS134" s="103"/>
      <c r="LPT134" s="103"/>
      <c r="LPU134" s="103"/>
      <c r="LPV134" s="103"/>
      <c r="LPW134" s="103"/>
      <c r="LPX134" s="103"/>
      <c r="LPY134" s="103"/>
      <c r="LPZ134" s="103"/>
      <c r="LQA134" s="103"/>
      <c r="LQB134" s="103"/>
      <c r="LQC134" s="103"/>
      <c r="LQD134" s="103"/>
      <c r="LQE134" s="103"/>
      <c r="LQF134" s="103"/>
      <c r="LQG134" s="103"/>
      <c r="LQH134" s="103"/>
      <c r="LQI134" s="103"/>
      <c r="LQJ134" s="103"/>
      <c r="LQK134" s="103"/>
      <c r="LQL134" s="103"/>
      <c r="LQM134" s="103"/>
      <c r="LQN134" s="103"/>
      <c r="LQO134" s="103"/>
      <c r="LQP134" s="103"/>
      <c r="LQQ134" s="103"/>
      <c r="LQR134" s="103"/>
      <c r="LQS134" s="103"/>
      <c r="LQT134" s="103"/>
      <c r="LQU134" s="103"/>
      <c r="LQV134" s="103"/>
      <c r="LQW134" s="103"/>
      <c r="LQX134" s="103"/>
      <c r="LQY134" s="103"/>
      <c r="LQZ134" s="103"/>
      <c r="LRA134" s="103"/>
      <c r="LRB134" s="103"/>
      <c r="LRC134" s="103"/>
      <c r="LRD134" s="103"/>
      <c r="LRE134" s="103"/>
      <c r="LRF134" s="103"/>
      <c r="LRG134" s="103"/>
      <c r="LRH134" s="103"/>
      <c r="LRI134" s="103"/>
      <c r="LRJ134" s="103"/>
      <c r="LRK134" s="103"/>
      <c r="LRL134" s="103"/>
      <c r="LRM134" s="103"/>
      <c r="LRN134" s="103"/>
      <c r="LRO134" s="103"/>
      <c r="LRP134" s="103"/>
      <c r="LRQ134" s="103"/>
      <c r="LRR134" s="103"/>
      <c r="LRS134" s="103"/>
      <c r="LRT134" s="103"/>
      <c r="LRU134" s="103"/>
      <c r="LRV134" s="103"/>
      <c r="LRW134" s="103"/>
      <c r="LRX134" s="103"/>
      <c r="LRY134" s="103"/>
      <c r="LRZ134" s="103"/>
      <c r="LSA134" s="103"/>
      <c r="LSB134" s="103"/>
      <c r="LSC134" s="103"/>
      <c r="LSD134" s="103"/>
      <c r="LSE134" s="103"/>
      <c r="LSF134" s="103"/>
      <c r="LSG134" s="103"/>
      <c r="LSH134" s="103"/>
      <c r="LSI134" s="103"/>
      <c r="LSJ134" s="103"/>
      <c r="LSK134" s="103"/>
      <c r="LSL134" s="103"/>
      <c r="LSM134" s="103"/>
      <c r="LSN134" s="103"/>
      <c r="LSO134" s="103"/>
      <c r="LSP134" s="103"/>
      <c r="LSQ134" s="103"/>
      <c r="LSR134" s="103"/>
      <c r="LSS134" s="103"/>
      <c r="LST134" s="103"/>
      <c r="LSU134" s="103"/>
      <c r="LSV134" s="103"/>
      <c r="LSW134" s="103"/>
      <c r="LSX134" s="103"/>
      <c r="LSY134" s="103"/>
      <c r="LSZ134" s="103"/>
      <c r="LTA134" s="103"/>
      <c r="LTB134" s="103"/>
      <c r="LTC134" s="103"/>
      <c r="LTD134" s="103"/>
      <c r="LTE134" s="103"/>
      <c r="LTF134" s="103"/>
      <c r="LTG134" s="103"/>
      <c r="LTH134" s="103"/>
      <c r="LTI134" s="103"/>
      <c r="LTJ134" s="103"/>
      <c r="LTK134" s="103"/>
      <c r="LTL134" s="103"/>
      <c r="LTM134" s="103"/>
      <c r="LTN134" s="103"/>
      <c r="LTO134" s="103"/>
      <c r="LTP134" s="103"/>
      <c r="LTQ134" s="103"/>
      <c r="LTR134" s="103"/>
      <c r="LTS134" s="103"/>
      <c r="LTT134" s="103"/>
      <c r="LTU134" s="103"/>
      <c r="LTV134" s="103"/>
      <c r="LTW134" s="103"/>
      <c r="LTX134" s="103"/>
      <c r="LTY134" s="103"/>
      <c r="LTZ134" s="103"/>
      <c r="LUG134" s="103"/>
      <c r="LUH134" s="103"/>
      <c r="LUI134" s="103"/>
      <c r="LUJ134" s="103"/>
      <c r="LUK134" s="103"/>
      <c r="LUL134" s="103"/>
      <c r="LUM134" s="103"/>
      <c r="LUN134" s="103"/>
      <c r="LUO134" s="103"/>
      <c r="LUP134" s="103"/>
      <c r="LUQ134" s="103"/>
      <c r="LUR134" s="103"/>
      <c r="LUS134" s="103"/>
      <c r="LUT134" s="103"/>
      <c r="LUU134" s="103"/>
      <c r="LUV134" s="103"/>
      <c r="LUW134" s="103"/>
      <c r="LUX134" s="103"/>
      <c r="LUY134" s="103"/>
      <c r="LUZ134" s="103"/>
      <c r="LVA134" s="103"/>
      <c r="LVB134" s="103"/>
      <c r="LVC134" s="103"/>
      <c r="LVD134" s="103"/>
      <c r="LVE134" s="103"/>
      <c r="LVF134" s="103"/>
      <c r="LVG134" s="103"/>
      <c r="LVH134" s="103"/>
      <c r="LVI134" s="103"/>
      <c r="LVJ134" s="103"/>
      <c r="LVK134" s="103"/>
      <c r="LVL134" s="103"/>
      <c r="LVM134" s="103"/>
      <c r="LVN134" s="103"/>
      <c r="LVO134" s="103"/>
      <c r="LVP134" s="103"/>
      <c r="LVQ134" s="103"/>
      <c r="LVR134" s="103"/>
      <c r="LVS134" s="103"/>
      <c r="LVT134" s="103"/>
      <c r="LVU134" s="103"/>
      <c r="LVV134" s="103"/>
      <c r="LVW134" s="103"/>
      <c r="LVX134" s="103"/>
      <c r="LVY134" s="103"/>
      <c r="LVZ134" s="103"/>
      <c r="LWA134" s="103"/>
      <c r="LWB134" s="103"/>
      <c r="LWC134" s="103"/>
      <c r="LWD134" s="103"/>
      <c r="LWE134" s="103"/>
      <c r="LWF134" s="103"/>
      <c r="LWG134" s="103"/>
      <c r="LWH134" s="103"/>
      <c r="LWI134" s="103"/>
      <c r="LWJ134" s="103"/>
      <c r="LWK134" s="103"/>
      <c r="LWL134" s="103"/>
      <c r="LWM134" s="103"/>
      <c r="LWN134" s="103"/>
      <c r="LWO134" s="103"/>
      <c r="LWP134" s="103"/>
      <c r="LWQ134" s="103"/>
      <c r="LWR134" s="103"/>
      <c r="LWS134" s="103"/>
      <c r="LWT134" s="103"/>
      <c r="LWU134" s="103"/>
      <c r="LWV134" s="103"/>
      <c r="LWW134" s="103"/>
      <c r="LWX134" s="103"/>
      <c r="LWY134" s="103"/>
      <c r="LWZ134" s="103"/>
      <c r="LXA134" s="103"/>
      <c r="LXB134" s="103"/>
      <c r="LXC134" s="103"/>
      <c r="LXD134" s="103"/>
      <c r="LXE134" s="103"/>
      <c r="LXF134" s="103"/>
      <c r="LXG134" s="103"/>
      <c r="LXH134" s="103"/>
      <c r="LXI134" s="103"/>
      <c r="LXJ134" s="103"/>
      <c r="LXK134" s="103"/>
      <c r="LXL134" s="103"/>
      <c r="LXM134" s="103"/>
      <c r="LXN134" s="103"/>
      <c r="LXO134" s="103"/>
      <c r="LXP134" s="103"/>
      <c r="LXQ134" s="103"/>
      <c r="LXR134" s="103"/>
      <c r="LXS134" s="103"/>
      <c r="LXT134" s="103"/>
      <c r="LXU134" s="103"/>
      <c r="LXV134" s="103"/>
      <c r="LXW134" s="103"/>
      <c r="LXX134" s="103"/>
      <c r="LXY134" s="103"/>
      <c r="LXZ134" s="103"/>
      <c r="LYA134" s="103"/>
      <c r="LYB134" s="103"/>
      <c r="LYC134" s="103"/>
      <c r="LYD134" s="103"/>
      <c r="LYE134" s="103"/>
      <c r="LYF134" s="103"/>
      <c r="LYG134" s="103"/>
      <c r="LYH134" s="103"/>
      <c r="LYI134" s="103"/>
      <c r="LYJ134" s="103"/>
      <c r="LYK134" s="103"/>
      <c r="LYL134" s="103"/>
      <c r="LYM134" s="103"/>
      <c r="LYN134" s="103"/>
      <c r="LYO134" s="103"/>
      <c r="LYP134" s="103"/>
      <c r="LYQ134" s="103"/>
      <c r="LYR134" s="103"/>
      <c r="LYS134" s="103"/>
      <c r="LYT134" s="103"/>
      <c r="LYU134" s="103"/>
      <c r="LYV134" s="103"/>
      <c r="LYW134" s="103"/>
      <c r="LYX134" s="103"/>
      <c r="LYY134" s="103"/>
      <c r="LYZ134" s="103"/>
      <c r="LZA134" s="103"/>
      <c r="LZB134" s="103"/>
      <c r="LZC134" s="103"/>
      <c r="LZD134" s="103"/>
      <c r="LZE134" s="103"/>
      <c r="LZF134" s="103"/>
      <c r="LZG134" s="103"/>
      <c r="LZH134" s="103"/>
      <c r="LZI134" s="103"/>
      <c r="LZJ134" s="103"/>
      <c r="LZK134" s="103"/>
      <c r="LZL134" s="103"/>
      <c r="LZM134" s="103"/>
      <c r="LZN134" s="103"/>
      <c r="LZO134" s="103"/>
      <c r="LZP134" s="103"/>
      <c r="LZQ134" s="103"/>
      <c r="LZR134" s="103"/>
      <c r="LZS134" s="103"/>
      <c r="LZT134" s="103"/>
      <c r="LZU134" s="103"/>
      <c r="LZV134" s="103"/>
      <c r="LZW134" s="103"/>
      <c r="LZX134" s="103"/>
      <c r="LZY134" s="103"/>
      <c r="LZZ134" s="103"/>
      <c r="MAA134" s="103"/>
      <c r="MAB134" s="103"/>
      <c r="MAC134" s="103"/>
      <c r="MAD134" s="103"/>
      <c r="MAE134" s="103"/>
      <c r="MAF134" s="103"/>
      <c r="MAG134" s="103"/>
      <c r="MAH134" s="103"/>
      <c r="MAI134" s="103"/>
      <c r="MAJ134" s="103"/>
      <c r="MAK134" s="103"/>
      <c r="MAL134" s="103"/>
      <c r="MAM134" s="103"/>
      <c r="MAN134" s="103"/>
      <c r="MAO134" s="103"/>
      <c r="MAP134" s="103"/>
      <c r="MAQ134" s="103"/>
      <c r="MAR134" s="103"/>
      <c r="MAS134" s="103"/>
      <c r="MAT134" s="103"/>
      <c r="MAU134" s="103"/>
      <c r="MAV134" s="103"/>
      <c r="MAW134" s="103"/>
      <c r="MAX134" s="103"/>
      <c r="MAY134" s="103"/>
      <c r="MAZ134" s="103"/>
      <c r="MBA134" s="103"/>
      <c r="MBB134" s="103"/>
      <c r="MBC134" s="103"/>
      <c r="MBD134" s="103"/>
      <c r="MBE134" s="103"/>
      <c r="MBF134" s="103"/>
      <c r="MBG134" s="103"/>
      <c r="MBH134" s="103"/>
      <c r="MBI134" s="103"/>
      <c r="MBJ134" s="103"/>
      <c r="MBK134" s="103"/>
      <c r="MBL134" s="103"/>
      <c r="MBM134" s="103"/>
      <c r="MBN134" s="103"/>
      <c r="MBO134" s="103"/>
      <c r="MBP134" s="103"/>
      <c r="MBQ134" s="103"/>
      <c r="MBR134" s="103"/>
      <c r="MBS134" s="103"/>
      <c r="MBT134" s="103"/>
      <c r="MBU134" s="103"/>
      <c r="MBV134" s="103"/>
      <c r="MBW134" s="103"/>
      <c r="MBX134" s="103"/>
      <c r="MBY134" s="103"/>
      <c r="MBZ134" s="103"/>
      <c r="MCA134" s="103"/>
      <c r="MCB134" s="103"/>
      <c r="MCC134" s="103"/>
      <c r="MCD134" s="103"/>
      <c r="MCE134" s="103"/>
      <c r="MCF134" s="103"/>
      <c r="MCG134" s="103"/>
      <c r="MCH134" s="103"/>
      <c r="MCI134" s="103"/>
      <c r="MCJ134" s="103"/>
      <c r="MCK134" s="103"/>
      <c r="MCL134" s="103"/>
      <c r="MCM134" s="103"/>
      <c r="MCN134" s="103"/>
      <c r="MCO134" s="103"/>
      <c r="MCP134" s="103"/>
      <c r="MCQ134" s="103"/>
      <c r="MCR134" s="103"/>
      <c r="MCS134" s="103"/>
      <c r="MCT134" s="103"/>
      <c r="MCU134" s="103"/>
      <c r="MCV134" s="103"/>
      <c r="MCW134" s="103"/>
      <c r="MCX134" s="103"/>
      <c r="MCY134" s="103"/>
      <c r="MCZ134" s="103"/>
      <c r="MDA134" s="103"/>
      <c r="MDB134" s="103"/>
      <c r="MDC134" s="103"/>
      <c r="MDD134" s="103"/>
      <c r="MDE134" s="103"/>
      <c r="MDF134" s="103"/>
      <c r="MDG134" s="103"/>
      <c r="MDH134" s="103"/>
      <c r="MDI134" s="103"/>
      <c r="MDJ134" s="103"/>
      <c r="MDK134" s="103"/>
      <c r="MDL134" s="103"/>
      <c r="MDM134" s="103"/>
      <c r="MDN134" s="103"/>
      <c r="MDO134" s="103"/>
      <c r="MDP134" s="103"/>
      <c r="MDQ134" s="103"/>
      <c r="MDR134" s="103"/>
      <c r="MDS134" s="103"/>
      <c r="MDT134" s="103"/>
      <c r="MDU134" s="103"/>
      <c r="MDV134" s="103"/>
      <c r="MEC134" s="103"/>
      <c r="MED134" s="103"/>
      <c r="MEE134" s="103"/>
      <c r="MEF134" s="103"/>
      <c r="MEG134" s="103"/>
      <c r="MEH134" s="103"/>
      <c r="MEI134" s="103"/>
      <c r="MEJ134" s="103"/>
      <c r="MEK134" s="103"/>
      <c r="MEL134" s="103"/>
      <c r="MEM134" s="103"/>
      <c r="MEN134" s="103"/>
      <c r="MEO134" s="103"/>
      <c r="MEP134" s="103"/>
      <c r="MEQ134" s="103"/>
      <c r="MER134" s="103"/>
      <c r="MES134" s="103"/>
      <c r="MET134" s="103"/>
      <c r="MEU134" s="103"/>
      <c r="MEV134" s="103"/>
      <c r="MEW134" s="103"/>
      <c r="MEX134" s="103"/>
      <c r="MEY134" s="103"/>
      <c r="MEZ134" s="103"/>
      <c r="MFA134" s="103"/>
      <c r="MFB134" s="103"/>
      <c r="MFC134" s="103"/>
      <c r="MFD134" s="103"/>
      <c r="MFE134" s="103"/>
      <c r="MFF134" s="103"/>
      <c r="MFG134" s="103"/>
      <c r="MFH134" s="103"/>
      <c r="MFI134" s="103"/>
      <c r="MFJ134" s="103"/>
      <c r="MFK134" s="103"/>
      <c r="MFL134" s="103"/>
      <c r="MFM134" s="103"/>
      <c r="MFN134" s="103"/>
      <c r="MFO134" s="103"/>
      <c r="MFP134" s="103"/>
      <c r="MFQ134" s="103"/>
      <c r="MFR134" s="103"/>
      <c r="MFS134" s="103"/>
      <c r="MFT134" s="103"/>
      <c r="MFU134" s="103"/>
      <c r="MFV134" s="103"/>
      <c r="MFW134" s="103"/>
      <c r="MFX134" s="103"/>
      <c r="MFY134" s="103"/>
      <c r="MFZ134" s="103"/>
      <c r="MGA134" s="103"/>
      <c r="MGB134" s="103"/>
      <c r="MGC134" s="103"/>
      <c r="MGD134" s="103"/>
      <c r="MGE134" s="103"/>
      <c r="MGF134" s="103"/>
      <c r="MGG134" s="103"/>
      <c r="MGH134" s="103"/>
      <c r="MGI134" s="103"/>
      <c r="MGJ134" s="103"/>
      <c r="MGK134" s="103"/>
      <c r="MGL134" s="103"/>
      <c r="MGM134" s="103"/>
      <c r="MGN134" s="103"/>
      <c r="MGO134" s="103"/>
      <c r="MGP134" s="103"/>
      <c r="MGQ134" s="103"/>
      <c r="MGR134" s="103"/>
      <c r="MGS134" s="103"/>
      <c r="MGT134" s="103"/>
      <c r="MGU134" s="103"/>
      <c r="MGV134" s="103"/>
      <c r="MGW134" s="103"/>
      <c r="MGX134" s="103"/>
      <c r="MGY134" s="103"/>
      <c r="MGZ134" s="103"/>
      <c r="MHA134" s="103"/>
      <c r="MHB134" s="103"/>
      <c r="MHC134" s="103"/>
      <c r="MHD134" s="103"/>
      <c r="MHE134" s="103"/>
      <c r="MHF134" s="103"/>
      <c r="MHG134" s="103"/>
      <c r="MHH134" s="103"/>
      <c r="MHI134" s="103"/>
      <c r="MHJ134" s="103"/>
      <c r="MHK134" s="103"/>
      <c r="MHL134" s="103"/>
      <c r="MHM134" s="103"/>
      <c r="MHN134" s="103"/>
      <c r="MHO134" s="103"/>
      <c r="MHP134" s="103"/>
      <c r="MHQ134" s="103"/>
      <c r="MHR134" s="103"/>
      <c r="MHS134" s="103"/>
      <c r="MHT134" s="103"/>
      <c r="MHU134" s="103"/>
      <c r="MHV134" s="103"/>
      <c r="MHW134" s="103"/>
      <c r="MHX134" s="103"/>
      <c r="MHY134" s="103"/>
      <c r="MHZ134" s="103"/>
      <c r="MIA134" s="103"/>
      <c r="MIB134" s="103"/>
      <c r="MIC134" s="103"/>
      <c r="MID134" s="103"/>
      <c r="MIE134" s="103"/>
      <c r="MIF134" s="103"/>
      <c r="MIG134" s="103"/>
      <c r="MIH134" s="103"/>
      <c r="MII134" s="103"/>
      <c r="MIJ134" s="103"/>
      <c r="MIK134" s="103"/>
      <c r="MIL134" s="103"/>
      <c r="MIM134" s="103"/>
      <c r="MIN134" s="103"/>
      <c r="MIO134" s="103"/>
      <c r="MIP134" s="103"/>
      <c r="MIQ134" s="103"/>
      <c r="MIR134" s="103"/>
      <c r="MIS134" s="103"/>
      <c r="MIT134" s="103"/>
      <c r="MIU134" s="103"/>
      <c r="MIV134" s="103"/>
      <c r="MIW134" s="103"/>
      <c r="MIX134" s="103"/>
      <c r="MIY134" s="103"/>
      <c r="MIZ134" s="103"/>
      <c r="MJA134" s="103"/>
      <c r="MJB134" s="103"/>
      <c r="MJC134" s="103"/>
      <c r="MJD134" s="103"/>
      <c r="MJE134" s="103"/>
      <c r="MJF134" s="103"/>
      <c r="MJG134" s="103"/>
      <c r="MJH134" s="103"/>
      <c r="MJI134" s="103"/>
      <c r="MJJ134" s="103"/>
      <c r="MJK134" s="103"/>
      <c r="MJL134" s="103"/>
      <c r="MJM134" s="103"/>
      <c r="MJN134" s="103"/>
      <c r="MJO134" s="103"/>
      <c r="MJP134" s="103"/>
      <c r="MJQ134" s="103"/>
      <c r="MJR134" s="103"/>
      <c r="MJS134" s="103"/>
      <c r="MJT134" s="103"/>
      <c r="MJU134" s="103"/>
      <c r="MJV134" s="103"/>
      <c r="MJW134" s="103"/>
      <c r="MJX134" s="103"/>
      <c r="MJY134" s="103"/>
      <c r="MJZ134" s="103"/>
      <c r="MKA134" s="103"/>
      <c r="MKB134" s="103"/>
      <c r="MKC134" s="103"/>
      <c r="MKD134" s="103"/>
      <c r="MKE134" s="103"/>
      <c r="MKF134" s="103"/>
      <c r="MKG134" s="103"/>
      <c r="MKH134" s="103"/>
      <c r="MKI134" s="103"/>
      <c r="MKJ134" s="103"/>
      <c r="MKK134" s="103"/>
      <c r="MKL134" s="103"/>
      <c r="MKM134" s="103"/>
      <c r="MKN134" s="103"/>
      <c r="MKO134" s="103"/>
      <c r="MKP134" s="103"/>
      <c r="MKQ134" s="103"/>
      <c r="MKR134" s="103"/>
      <c r="MKS134" s="103"/>
      <c r="MKT134" s="103"/>
      <c r="MKU134" s="103"/>
      <c r="MKV134" s="103"/>
      <c r="MKW134" s="103"/>
      <c r="MKX134" s="103"/>
      <c r="MKY134" s="103"/>
      <c r="MKZ134" s="103"/>
      <c r="MLA134" s="103"/>
      <c r="MLB134" s="103"/>
      <c r="MLC134" s="103"/>
      <c r="MLD134" s="103"/>
      <c r="MLE134" s="103"/>
      <c r="MLF134" s="103"/>
      <c r="MLG134" s="103"/>
      <c r="MLH134" s="103"/>
      <c r="MLI134" s="103"/>
      <c r="MLJ134" s="103"/>
      <c r="MLK134" s="103"/>
      <c r="MLL134" s="103"/>
      <c r="MLM134" s="103"/>
      <c r="MLN134" s="103"/>
      <c r="MLO134" s="103"/>
      <c r="MLP134" s="103"/>
      <c r="MLQ134" s="103"/>
      <c r="MLR134" s="103"/>
      <c r="MLS134" s="103"/>
      <c r="MLT134" s="103"/>
      <c r="MLU134" s="103"/>
      <c r="MLV134" s="103"/>
      <c r="MLW134" s="103"/>
      <c r="MLX134" s="103"/>
      <c r="MLY134" s="103"/>
      <c r="MLZ134" s="103"/>
      <c r="MMA134" s="103"/>
      <c r="MMB134" s="103"/>
      <c r="MMC134" s="103"/>
      <c r="MMD134" s="103"/>
      <c r="MME134" s="103"/>
      <c r="MMF134" s="103"/>
      <c r="MMG134" s="103"/>
      <c r="MMH134" s="103"/>
      <c r="MMI134" s="103"/>
      <c r="MMJ134" s="103"/>
      <c r="MMK134" s="103"/>
      <c r="MML134" s="103"/>
      <c r="MMM134" s="103"/>
      <c r="MMN134" s="103"/>
      <c r="MMO134" s="103"/>
      <c r="MMP134" s="103"/>
      <c r="MMQ134" s="103"/>
      <c r="MMR134" s="103"/>
      <c r="MMS134" s="103"/>
      <c r="MMT134" s="103"/>
      <c r="MMU134" s="103"/>
      <c r="MMV134" s="103"/>
      <c r="MMW134" s="103"/>
      <c r="MMX134" s="103"/>
      <c r="MMY134" s="103"/>
      <c r="MMZ134" s="103"/>
      <c r="MNA134" s="103"/>
      <c r="MNB134" s="103"/>
      <c r="MNC134" s="103"/>
      <c r="MND134" s="103"/>
      <c r="MNE134" s="103"/>
      <c r="MNF134" s="103"/>
      <c r="MNG134" s="103"/>
      <c r="MNH134" s="103"/>
      <c r="MNI134" s="103"/>
      <c r="MNJ134" s="103"/>
      <c r="MNK134" s="103"/>
      <c r="MNL134" s="103"/>
      <c r="MNM134" s="103"/>
      <c r="MNN134" s="103"/>
      <c r="MNO134" s="103"/>
      <c r="MNP134" s="103"/>
      <c r="MNQ134" s="103"/>
      <c r="MNR134" s="103"/>
      <c r="MNY134" s="103"/>
      <c r="MNZ134" s="103"/>
      <c r="MOA134" s="103"/>
      <c r="MOB134" s="103"/>
      <c r="MOC134" s="103"/>
      <c r="MOD134" s="103"/>
      <c r="MOE134" s="103"/>
      <c r="MOF134" s="103"/>
      <c r="MOG134" s="103"/>
      <c r="MOH134" s="103"/>
      <c r="MOI134" s="103"/>
      <c r="MOJ134" s="103"/>
      <c r="MOK134" s="103"/>
      <c r="MOL134" s="103"/>
      <c r="MOM134" s="103"/>
      <c r="MON134" s="103"/>
      <c r="MOO134" s="103"/>
      <c r="MOP134" s="103"/>
      <c r="MOQ134" s="103"/>
      <c r="MOR134" s="103"/>
      <c r="MOS134" s="103"/>
      <c r="MOT134" s="103"/>
      <c r="MOU134" s="103"/>
      <c r="MOV134" s="103"/>
      <c r="MOW134" s="103"/>
      <c r="MOX134" s="103"/>
      <c r="MOY134" s="103"/>
      <c r="MOZ134" s="103"/>
      <c r="MPA134" s="103"/>
      <c r="MPB134" s="103"/>
      <c r="MPC134" s="103"/>
      <c r="MPD134" s="103"/>
      <c r="MPE134" s="103"/>
      <c r="MPF134" s="103"/>
      <c r="MPG134" s="103"/>
      <c r="MPH134" s="103"/>
      <c r="MPI134" s="103"/>
      <c r="MPJ134" s="103"/>
      <c r="MPK134" s="103"/>
      <c r="MPL134" s="103"/>
      <c r="MPM134" s="103"/>
      <c r="MPN134" s="103"/>
      <c r="MPO134" s="103"/>
      <c r="MPP134" s="103"/>
      <c r="MPQ134" s="103"/>
      <c r="MPR134" s="103"/>
      <c r="MPS134" s="103"/>
      <c r="MPT134" s="103"/>
      <c r="MPU134" s="103"/>
      <c r="MPV134" s="103"/>
      <c r="MPW134" s="103"/>
      <c r="MPX134" s="103"/>
      <c r="MPY134" s="103"/>
      <c r="MPZ134" s="103"/>
      <c r="MQA134" s="103"/>
      <c r="MQB134" s="103"/>
      <c r="MQC134" s="103"/>
      <c r="MQD134" s="103"/>
      <c r="MQE134" s="103"/>
      <c r="MQF134" s="103"/>
      <c r="MQG134" s="103"/>
      <c r="MQH134" s="103"/>
      <c r="MQI134" s="103"/>
      <c r="MQJ134" s="103"/>
      <c r="MQK134" s="103"/>
      <c r="MQL134" s="103"/>
      <c r="MQM134" s="103"/>
      <c r="MQN134" s="103"/>
      <c r="MQO134" s="103"/>
      <c r="MQP134" s="103"/>
      <c r="MQQ134" s="103"/>
      <c r="MQR134" s="103"/>
      <c r="MQS134" s="103"/>
      <c r="MQT134" s="103"/>
      <c r="MQU134" s="103"/>
      <c r="MQV134" s="103"/>
      <c r="MQW134" s="103"/>
      <c r="MQX134" s="103"/>
      <c r="MQY134" s="103"/>
      <c r="MQZ134" s="103"/>
      <c r="MRA134" s="103"/>
      <c r="MRB134" s="103"/>
      <c r="MRC134" s="103"/>
      <c r="MRD134" s="103"/>
      <c r="MRE134" s="103"/>
      <c r="MRF134" s="103"/>
      <c r="MRG134" s="103"/>
      <c r="MRH134" s="103"/>
      <c r="MRI134" s="103"/>
      <c r="MRJ134" s="103"/>
      <c r="MRK134" s="103"/>
      <c r="MRL134" s="103"/>
      <c r="MRM134" s="103"/>
      <c r="MRN134" s="103"/>
      <c r="MRO134" s="103"/>
      <c r="MRP134" s="103"/>
      <c r="MRQ134" s="103"/>
      <c r="MRR134" s="103"/>
      <c r="MRS134" s="103"/>
      <c r="MRT134" s="103"/>
      <c r="MRU134" s="103"/>
      <c r="MRV134" s="103"/>
      <c r="MRW134" s="103"/>
      <c r="MRX134" s="103"/>
      <c r="MRY134" s="103"/>
      <c r="MRZ134" s="103"/>
      <c r="MSA134" s="103"/>
      <c r="MSB134" s="103"/>
      <c r="MSC134" s="103"/>
      <c r="MSD134" s="103"/>
      <c r="MSE134" s="103"/>
      <c r="MSF134" s="103"/>
      <c r="MSG134" s="103"/>
      <c r="MSH134" s="103"/>
      <c r="MSI134" s="103"/>
      <c r="MSJ134" s="103"/>
      <c r="MSK134" s="103"/>
      <c r="MSL134" s="103"/>
      <c r="MSM134" s="103"/>
      <c r="MSN134" s="103"/>
      <c r="MSO134" s="103"/>
      <c r="MSP134" s="103"/>
      <c r="MSQ134" s="103"/>
      <c r="MSR134" s="103"/>
      <c r="MSS134" s="103"/>
      <c r="MST134" s="103"/>
      <c r="MSU134" s="103"/>
      <c r="MSV134" s="103"/>
      <c r="MSW134" s="103"/>
      <c r="MSX134" s="103"/>
      <c r="MSY134" s="103"/>
      <c r="MSZ134" s="103"/>
      <c r="MTA134" s="103"/>
      <c r="MTB134" s="103"/>
      <c r="MTC134" s="103"/>
      <c r="MTD134" s="103"/>
      <c r="MTE134" s="103"/>
      <c r="MTF134" s="103"/>
      <c r="MTG134" s="103"/>
      <c r="MTH134" s="103"/>
      <c r="MTI134" s="103"/>
      <c r="MTJ134" s="103"/>
      <c r="MTK134" s="103"/>
      <c r="MTL134" s="103"/>
      <c r="MTM134" s="103"/>
      <c r="MTN134" s="103"/>
      <c r="MTO134" s="103"/>
      <c r="MTP134" s="103"/>
      <c r="MTQ134" s="103"/>
      <c r="MTR134" s="103"/>
      <c r="MTS134" s="103"/>
      <c r="MTT134" s="103"/>
      <c r="MTU134" s="103"/>
      <c r="MTV134" s="103"/>
      <c r="MTW134" s="103"/>
      <c r="MTX134" s="103"/>
      <c r="MTY134" s="103"/>
      <c r="MTZ134" s="103"/>
      <c r="MUA134" s="103"/>
      <c r="MUB134" s="103"/>
      <c r="MUC134" s="103"/>
      <c r="MUD134" s="103"/>
      <c r="MUE134" s="103"/>
      <c r="MUF134" s="103"/>
      <c r="MUG134" s="103"/>
      <c r="MUH134" s="103"/>
      <c r="MUI134" s="103"/>
      <c r="MUJ134" s="103"/>
      <c r="MUK134" s="103"/>
      <c r="MUL134" s="103"/>
      <c r="MUM134" s="103"/>
      <c r="MUN134" s="103"/>
      <c r="MUO134" s="103"/>
      <c r="MUP134" s="103"/>
      <c r="MUQ134" s="103"/>
      <c r="MUR134" s="103"/>
      <c r="MUS134" s="103"/>
      <c r="MUT134" s="103"/>
      <c r="MUU134" s="103"/>
      <c r="MUV134" s="103"/>
      <c r="MUW134" s="103"/>
      <c r="MUX134" s="103"/>
      <c r="MUY134" s="103"/>
      <c r="MUZ134" s="103"/>
      <c r="MVA134" s="103"/>
      <c r="MVB134" s="103"/>
      <c r="MVC134" s="103"/>
      <c r="MVD134" s="103"/>
      <c r="MVE134" s="103"/>
      <c r="MVF134" s="103"/>
      <c r="MVG134" s="103"/>
      <c r="MVH134" s="103"/>
      <c r="MVI134" s="103"/>
      <c r="MVJ134" s="103"/>
      <c r="MVK134" s="103"/>
      <c r="MVL134" s="103"/>
      <c r="MVM134" s="103"/>
      <c r="MVN134" s="103"/>
      <c r="MVO134" s="103"/>
      <c r="MVP134" s="103"/>
      <c r="MVQ134" s="103"/>
      <c r="MVR134" s="103"/>
      <c r="MVS134" s="103"/>
      <c r="MVT134" s="103"/>
      <c r="MVU134" s="103"/>
      <c r="MVV134" s="103"/>
      <c r="MVW134" s="103"/>
      <c r="MVX134" s="103"/>
      <c r="MVY134" s="103"/>
      <c r="MVZ134" s="103"/>
      <c r="MWA134" s="103"/>
      <c r="MWB134" s="103"/>
      <c r="MWC134" s="103"/>
      <c r="MWD134" s="103"/>
      <c r="MWE134" s="103"/>
      <c r="MWF134" s="103"/>
      <c r="MWG134" s="103"/>
      <c r="MWH134" s="103"/>
      <c r="MWI134" s="103"/>
      <c r="MWJ134" s="103"/>
      <c r="MWK134" s="103"/>
      <c r="MWL134" s="103"/>
      <c r="MWM134" s="103"/>
      <c r="MWN134" s="103"/>
      <c r="MWO134" s="103"/>
      <c r="MWP134" s="103"/>
      <c r="MWQ134" s="103"/>
      <c r="MWR134" s="103"/>
      <c r="MWS134" s="103"/>
      <c r="MWT134" s="103"/>
      <c r="MWU134" s="103"/>
      <c r="MWV134" s="103"/>
      <c r="MWW134" s="103"/>
      <c r="MWX134" s="103"/>
      <c r="MWY134" s="103"/>
      <c r="MWZ134" s="103"/>
      <c r="MXA134" s="103"/>
      <c r="MXB134" s="103"/>
      <c r="MXC134" s="103"/>
      <c r="MXD134" s="103"/>
      <c r="MXE134" s="103"/>
      <c r="MXF134" s="103"/>
      <c r="MXG134" s="103"/>
      <c r="MXH134" s="103"/>
      <c r="MXI134" s="103"/>
      <c r="MXJ134" s="103"/>
      <c r="MXK134" s="103"/>
      <c r="MXL134" s="103"/>
      <c r="MXM134" s="103"/>
      <c r="MXN134" s="103"/>
      <c r="MXU134" s="103"/>
      <c r="MXV134" s="103"/>
      <c r="MXW134" s="103"/>
      <c r="MXX134" s="103"/>
      <c r="MXY134" s="103"/>
      <c r="MXZ134" s="103"/>
      <c r="MYA134" s="103"/>
      <c r="MYB134" s="103"/>
      <c r="MYC134" s="103"/>
      <c r="MYD134" s="103"/>
      <c r="MYE134" s="103"/>
      <c r="MYF134" s="103"/>
      <c r="MYG134" s="103"/>
      <c r="MYH134" s="103"/>
      <c r="MYI134" s="103"/>
      <c r="MYJ134" s="103"/>
      <c r="MYK134" s="103"/>
      <c r="MYL134" s="103"/>
      <c r="MYM134" s="103"/>
      <c r="MYN134" s="103"/>
      <c r="MYO134" s="103"/>
      <c r="MYP134" s="103"/>
      <c r="MYQ134" s="103"/>
      <c r="MYR134" s="103"/>
      <c r="MYS134" s="103"/>
      <c r="MYT134" s="103"/>
      <c r="MYU134" s="103"/>
      <c r="MYV134" s="103"/>
      <c r="MYW134" s="103"/>
      <c r="MYX134" s="103"/>
      <c r="MYY134" s="103"/>
      <c r="MYZ134" s="103"/>
      <c r="MZA134" s="103"/>
      <c r="MZB134" s="103"/>
      <c r="MZC134" s="103"/>
      <c r="MZD134" s="103"/>
      <c r="MZE134" s="103"/>
      <c r="MZF134" s="103"/>
      <c r="MZG134" s="103"/>
      <c r="MZH134" s="103"/>
      <c r="MZI134" s="103"/>
      <c r="MZJ134" s="103"/>
      <c r="MZK134" s="103"/>
      <c r="MZL134" s="103"/>
      <c r="MZM134" s="103"/>
      <c r="MZN134" s="103"/>
      <c r="MZO134" s="103"/>
      <c r="MZP134" s="103"/>
      <c r="MZQ134" s="103"/>
      <c r="MZR134" s="103"/>
      <c r="MZS134" s="103"/>
      <c r="MZT134" s="103"/>
      <c r="MZU134" s="103"/>
      <c r="MZV134" s="103"/>
      <c r="MZW134" s="103"/>
      <c r="MZX134" s="103"/>
      <c r="MZY134" s="103"/>
      <c r="MZZ134" s="103"/>
      <c r="NAA134" s="103"/>
      <c r="NAB134" s="103"/>
      <c r="NAC134" s="103"/>
      <c r="NAD134" s="103"/>
      <c r="NAE134" s="103"/>
      <c r="NAF134" s="103"/>
      <c r="NAG134" s="103"/>
      <c r="NAH134" s="103"/>
      <c r="NAI134" s="103"/>
      <c r="NAJ134" s="103"/>
      <c r="NAK134" s="103"/>
      <c r="NAL134" s="103"/>
      <c r="NAM134" s="103"/>
      <c r="NAN134" s="103"/>
      <c r="NAO134" s="103"/>
      <c r="NAP134" s="103"/>
      <c r="NAQ134" s="103"/>
      <c r="NAR134" s="103"/>
      <c r="NAS134" s="103"/>
      <c r="NAT134" s="103"/>
      <c r="NAU134" s="103"/>
      <c r="NAV134" s="103"/>
      <c r="NAW134" s="103"/>
      <c r="NAX134" s="103"/>
      <c r="NAY134" s="103"/>
      <c r="NAZ134" s="103"/>
      <c r="NBA134" s="103"/>
      <c r="NBB134" s="103"/>
      <c r="NBC134" s="103"/>
      <c r="NBD134" s="103"/>
      <c r="NBE134" s="103"/>
      <c r="NBF134" s="103"/>
      <c r="NBG134" s="103"/>
      <c r="NBH134" s="103"/>
      <c r="NBI134" s="103"/>
      <c r="NBJ134" s="103"/>
      <c r="NBK134" s="103"/>
      <c r="NBL134" s="103"/>
      <c r="NBM134" s="103"/>
      <c r="NBN134" s="103"/>
      <c r="NBO134" s="103"/>
      <c r="NBP134" s="103"/>
      <c r="NBQ134" s="103"/>
      <c r="NBR134" s="103"/>
      <c r="NBS134" s="103"/>
      <c r="NBT134" s="103"/>
      <c r="NBU134" s="103"/>
      <c r="NBV134" s="103"/>
      <c r="NBW134" s="103"/>
      <c r="NBX134" s="103"/>
      <c r="NBY134" s="103"/>
      <c r="NBZ134" s="103"/>
      <c r="NCA134" s="103"/>
      <c r="NCB134" s="103"/>
      <c r="NCC134" s="103"/>
      <c r="NCD134" s="103"/>
      <c r="NCE134" s="103"/>
      <c r="NCF134" s="103"/>
      <c r="NCG134" s="103"/>
      <c r="NCH134" s="103"/>
      <c r="NCI134" s="103"/>
      <c r="NCJ134" s="103"/>
      <c r="NCK134" s="103"/>
      <c r="NCL134" s="103"/>
      <c r="NCM134" s="103"/>
      <c r="NCN134" s="103"/>
      <c r="NCO134" s="103"/>
      <c r="NCP134" s="103"/>
      <c r="NCQ134" s="103"/>
      <c r="NCR134" s="103"/>
      <c r="NCS134" s="103"/>
      <c r="NCT134" s="103"/>
      <c r="NCU134" s="103"/>
      <c r="NCV134" s="103"/>
      <c r="NCW134" s="103"/>
      <c r="NCX134" s="103"/>
      <c r="NCY134" s="103"/>
      <c r="NCZ134" s="103"/>
      <c r="NDA134" s="103"/>
      <c r="NDB134" s="103"/>
      <c r="NDC134" s="103"/>
      <c r="NDD134" s="103"/>
      <c r="NDE134" s="103"/>
      <c r="NDF134" s="103"/>
      <c r="NDG134" s="103"/>
      <c r="NDH134" s="103"/>
      <c r="NDI134" s="103"/>
      <c r="NDJ134" s="103"/>
      <c r="NDK134" s="103"/>
      <c r="NDL134" s="103"/>
      <c r="NDM134" s="103"/>
      <c r="NDN134" s="103"/>
      <c r="NDO134" s="103"/>
      <c r="NDP134" s="103"/>
      <c r="NDQ134" s="103"/>
      <c r="NDR134" s="103"/>
      <c r="NDS134" s="103"/>
      <c r="NDT134" s="103"/>
      <c r="NDU134" s="103"/>
      <c r="NDV134" s="103"/>
      <c r="NDW134" s="103"/>
      <c r="NDX134" s="103"/>
      <c r="NDY134" s="103"/>
      <c r="NDZ134" s="103"/>
      <c r="NEA134" s="103"/>
      <c r="NEB134" s="103"/>
      <c r="NEC134" s="103"/>
      <c r="NED134" s="103"/>
      <c r="NEE134" s="103"/>
      <c r="NEF134" s="103"/>
      <c r="NEG134" s="103"/>
      <c r="NEH134" s="103"/>
      <c r="NEI134" s="103"/>
      <c r="NEJ134" s="103"/>
      <c r="NEK134" s="103"/>
      <c r="NEL134" s="103"/>
      <c r="NEM134" s="103"/>
      <c r="NEN134" s="103"/>
      <c r="NEO134" s="103"/>
      <c r="NEP134" s="103"/>
      <c r="NEQ134" s="103"/>
      <c r="NER134" s="103"/>
      <c r="NES134" s="103"/>
      <c r="NET134" s="103"/>
      <c r="NEU134" s="103"/>
      <c r="NEV134" s="103"/>
      <c r="NEW134" s="103"/>
      <c r="NEX134" s="103"/>
      <c r="NEY134" s="103"/>
      <c r="NEZ134" s="103"/>
      <c r="NFA134" s="103"/>
      <c r="NFB134" s="103"/>
      <c r="NFC134" s="103"/>
      <c r="NFD134" s="103"/>
      <c r="NFE134" s="103"/>
      <c r="NFF134" s="103"/>
      <c r="NFG134" s="103"/>
      <c r="NFH134" s="103"/>
      <c r="NFI134" s="103"/>
      <c r="NFJ134" s="103"/>
      <c r="NFK134" s="103"/>
      <c r="NFL134" s="103"/>
      <c r="NFM134" s="103"/>
      <c r="NFN134" s="103"/>
      <c r="NFO134" s="103"/>
      <c r="NFP134" s="103"/>
      <c r="NFQ134" s="103"/>
      <c r="NFR134" s="103"/>
      <c r="NFS134" s="103"/>
      <c r="NFT134" s="103"/>
      <c r="NFU134" s="103"/>
      <c r="NFV134" s="103"/>
      <c r="NFW134" s="103"/>
      <c r="NFX134" s="103"/>
      <c r="NFY134" s="103"/>
      <c r="NFZ134" s="103"/>
      <c r="NGA134" s="103"/>
      <c r="NGB134" s="103"/>
      <c r="NGC134" s="103"/>
      <c r="NGD134" s="103"/>
      <c r="NGE134" s="103"/>
      <c r="NGF134" s="103"/>
      <c r="NGG134" s="103"/>
      <c r="NGH134" s="103"/>
      <c r="NGI134" s="103"/>
      <c r="NGJ134" s="103"/>
      <c r="NGK134" s="103"/>
      <c r="NGL134" s="103"/>
      <c r="NGM134" s="103"/>
      <c r="NGN134" s="103"/>
      <c r="NGO134" s="103"/>
      <c r="NGP134" s="103"/>
      <c r="NGQ134" s="103"/>
      <c r="NGR134" s="103"/>
      <c r="NGS134" s="103"/>
      <c r="NGT134" s="103"/>
      <c r="NGU134" s="103"/>
      <c r="NGV134" s="103"/>
      <c r="NGW134" s="103"/>
      <c r="NGX134" s="103"/>
      <c r="NGY134" s="103"/>
      <c r="NGZ134" s="103"/>
      <c r="NHA134" s="103"/>
      <c r="NHB134" s="103"/>
      <c r="NHC134" s="103"/>
      <c r="NHD134" s="103"/>
      <c r="NHE134" s="103"/>
      <c r="NHF134" s="103"/>
      <c r="NHG134" s="103"/>
      <c r="NHH134" s="103"/>
      <c r="NHI134" s="103"/>
      <c r="NHJ134" s="103"/>
      <c r="NHQ134" s="103"/>
      <c r="NHR134" s="103"/>
      <c r="NHS134" s="103"/>
      <c r="NHT134" s="103"/>
      <c r="NHU134" s="103"/>
      <c r="NHV134" s="103"/>
      <c r="NHW134" s="103"/>
      <c r="NHX134" s="103"/>
      <c r="NHY134" s="103"/>
      <c r="NHZ134" s="103"/>
      <c r="NIA134" s="103"/>
      <c r="NIB134" s="103"/>
      <c r="NIC134" s="103"/>
      <c r="NID134" s="103"/>
      <c r="NIE134" s="103"/>
      <c r="NIF134" s="103"/>
      <c r="NIG134" s="103"/>
      <c r="NIH134" s="103"/>
      <c r="NII134" s="103"/>
      <c r="NIJ134" s="103"/>
      <c r="NIK134" s="103"/>
      <c r="NIL134" s="103"/>
      <c r="NIM134" s="103"/>
      <c r="NIN134" s="103"/>
      <c r="NIO134" s="103"/>
      <c r="NIP134" s="103"/>
      <c r="NIQ134" s="103"/>
      <c r="NIR134" s="103"/>
      <c r="NIS134" s="103"/>
      <c r="NIT134" s="103"/>
      <c r="NIU134" s="103"/>
      <c r="NIV134" s="103"/>
      <c r="NIW134" s="103"/>
      <c r="NIX134" s="103"/>
      <c r="NIY134" s="103"/>
      <c r="NIZ134" s="103"/>
      <c r="NJA134" s="103"/>
      <c r="NJB134" s="103"/>
      <c r="NJC134" s="103"/>
      <c r="NJD134" s="103"/>
      <c r="NJE134" s="103"/>
      <c r="NJF134" s="103"/>
      <c r="NJG134" s="103"/>
      <c r="NJH134" s="103"/>
      <c r="NJI134" s="103"/>
      <c r="NJJ134" s="103"/>
      <c r="NJK134" s="103"/>
      <c r="NJL134" s="103"/>
      <c r="NJM134" s="103"/>
      <c r="NJN134" s="103"/>
      <c r="NJO134" s="103"/>
      <c r="NJP134" s="103"/>
      <c r="NJQ134" s="103"/>
      <c r="NJR134" s="103"/>
      <c r="NJS134" s="103"/>
      <c r="NJT134" s="103"/>
      <c r="NJU134" s="103"/>
      <c r="NJV134" s="103"/>
      <c r="NJW134" s="103"/>
      <c r="NJX134" s="103"/>
      <c r="NJY134" s="103"/>
      <c r="NJZ134" s="103"/>
      <c r="NKA134" s="103"/>
      <c r="NKB134" s="103"/>
      <c r="NKC134" s="103"/>
      <c r="NKD134" s="103"/>
      <c r="NKE134" s="103"/>
      <c r="NKF134" s="103"/>
      <c r="NKG134" s="103"/>
      <c r="NKH134" s="103"/>
      <c r="NKI134" s="103"/>
      <c r="NKJ134" s="103"/>
      <c r="NKK134" s="103"/>
      <c r="NKL134" s="103"/>
      <c r="NKM134" s="103"/>
      <c r="NKN134" s="103"/>
      <c r="NKO134" s="103"/>
      <c r="NKP134" s="103"/>
      <c r="NKQ134" s="103"/>
      <c r="NKR134" s="103"/>
      <c r="NKS134" s="103"/>
      <c r="NKT134" s="103"/>
      <c r="NKU134" s="103"/>
      <c r="NKV134" s="103"/>
      <c r="NKW134" s="103"/>
      <c r="NKX134" s="103"/>
      <c r="NKY134" s="103"/>
      <c r="NKZ134" s="103"/>
      <c r="NLA134" s="103"/>
      <c r="NLB134" s="103"/>
      <c r="NLC134" s="103"/>
      <c r="NLD134" s="103"/>
      <c r="NLE134" s="103"/>
      <c r="NLF134" s="103"/>
      <c r="NLG134" s="103"/>
      <c r="NLH134" s="103"/>
      <c r="NLI134" s="103"/>
      <c r="NLJ134" s="103"/>
      <c r="NLK134" s="103"/>
      <c r="NLL134" s="103"/>
      <c r="NLM134" s="103"/>
      <c r="NLN134" s="103"/>
      <c r="NLO134" s="103"/>
      <c r="NLP134" s="103"/>
      <c r="NLQ134" s="103"/>
      <c r="NLR134" s="103"/>
      <c r="NLS134" s="103"/>
      <c r="NLT134" s="103"/>
      <c r="NLU134" s="103"/>
      <c r="NLV134" s="103"/>
      <c r="NLW134" s="103"/>
      <c r="NLX134" s="103"/>
      <c r="NLY134" s="103"/>
      <c r="NLZ134" s="103"/>
      <c r="NMA134" s="103"/>
      <c r="NMB134" s="103"/>
      <c r="NMC134" s="103"/>
      <c r="NMD134" s="103"/>
      <c r="NME134" s="103"/>
      <c r="NMF134" s="103"/>
      <c r="NMG134" s="103"/>
      <c r="NMH134" s="103"/>
      <c r="NMI134" s="103"/>
      <c r="NMJ134" s="103"/>
      <c r="NMK134" s="103"/>
      <c r="NML134" s="103"/>
      <c r="NMM134" s="103"/>
      <c r="NMN134" s="103"/>
      <c r="NMO134" s="103"/>
      <c r="NMP134" s="103"/>
      <c r="NMQ134" s="103"/>
      <c r="NMR134" s="103"/>
      <c r="NMS134" s="103"/>
      <c r="NMT134" s="103"/>
      <c r="NMU134" s="103"/>
      <c r="NMV134" s="103"/>
      <c r="NMW134" s="103"/>
      <c r="NMX134" s="103"/>
      <c r="NMY134" s="103"/>
      <c r="NMZ134" s="103"/>
      <c r="NNA134" s="103"/>
      <c r="NNB134" s="103"/>
      <c r="NNC134" s="103"/>
      <c r="NND134" s="103"/>
      <c r="NNE134" s="103"/>
      <c r="NNF134" s="103"/>
      <c r="NNG134" s="103"/>
      <c r="NNH134" s="103"/>
      <c r="NNI134" s="103"/>
      <c r="NNJ134" s="103"/>
      <c r="NNK134" s="103"/>
      <c r="NNL134" s="103"/>
      <c r="NNM134" s="103"/>
      <c r="NNN134" s="103"/>
      <c r="NNO134" s="103"/>
      <c r="NNP134" s="103"/>
      <c r="NNQ134" s="103"/>
      <c r="NNR134" s="103"/>
      <c r="NNS134" s="103"/>
      <c r="NNT134" s="103"/>
      <c r="NNU134" s="103"/>
      <c r="NNV134" s="103"/>
      <c r="NNW134" s="103"/>
      <c r="NNX134" s="103"/>
      <c r="NNY134" s="103"/>
      <c r="NNZ134" s="103"/>
      <c r="NOA134" s="103"/>
      <c r="NOB134" s="103"/>
      <c r="NOC134" s="103"/>
      <c r="NOD134" s="103"/>
      <c r="NOE134" s="103"/>
      <c r="NOF134" s="103"/>
      <c r="NOG134" s="103"/>
      <c r="NOH134" s="103"/>
      <c r="NOI134" s="103"/>
      <c r="NOJ134" s="103"/>
      <c r="NOK134" s="103"/>
      <c r="NOL134" s="103"/>
      <c r="NOM134" s="103"/>
      <c r="NON134" s="103"/>
      <c r="NOO134" s="103"/>
      <c r="NOP134" s="103"/>
      <c r="NOQ134" s="103"/>
      <c r="NOR134" s="103"/>
      <c r="NOS134" s="103"/>
      <c r="NOT134" s="103"/>
      <c r="NOU134" s="103"/>
      <c r="NOV134" s="103"/>
      <c r="NOW134" s="103"/>
      <c r="NOX134" s="103"/>
      <c r="NOY134" s="103"/>
      <c r="NOZ134" s="103"/>
      <c r="NPA134" s="103"/>
      <c r="NPB134" s="103"/>
      <c r="NPC134" s="103"/>
      <c r="NPD134" s="103"/>
      <c r="NPE134" s="103"/>
      <c r="NPF134" s="103"/>
      <c r="NPG134" s="103"/>
      <c r="NPH134" s="103"/>
      <c r="NPI134" s="103"/>
      <c r="NPJ134" s="103"/>
      <c r="NPK134" s="103"/>
      <c r="NPL134" s="103"/>
      <c r="NPM134" s="103"/>
      <c r="NPN134" s="103"/>
      <c r="NPO134" s="103"/>
      <c r="NPP134" s="103"/>
      <c r="NPQ134" s="103"/>
      <c r="NPR134" s="103"/>
      <c r="NPS134" s="103"/>
      <c r="NPT134" s="103"/>
      <c r="NPU134" s="103"/>
      <c r="NPV134" s="103"/>
      <c r="NPW134" s="103"/>
      <c r="NPX134" s="103"/>
      <c r="NPY134" s="103"/>
      <c r="NPZ134" s="103"/>
      <c r="NQA134" s="103"/>
      <c r="NQB134" s="103"/>
      <c r="NQC134" s="103"/>
      <c r="NQD134" s="103"/>
      <c r="NQE134" s="103"/>
      <c r="NQF134" s="103"/>
      <c r="NQG134" s="103"/>
      <c r="NQH134" s="103"/>
      <c r="NQI134" s="103"/>
      <c r="NQJ134" s="103"/>
      <c r="NQK134" s="103"/>
      <c r="NQL134" s="103"/>
      <c r="NQM134" s="103"/>
      <c r="NQN134" s="103"/>
      <c r="NQO134" s="103"/>
      <c r="NQP134" s="103"/>
      <c r="NQQ134" s="103"/>
      <c r="NQR134" s="103"/>
      <c r="NQS134" s="103"/>
      <c r="NQT134" s="103"/>
      <c r="NQU134" s="103"/>
      <c r="NQV134" s="103"/>
      <c r="NQW134" s="103"/>
      <c r="NQX134" s="103"/>
      <c r="NQY134" s="103"/>
      <c r="NQZ134" s="103"/>
      <c r="NRA134" s="103"/>
      <c r="NRB134" s="103"/>
      <c r="NRC134" s="103"/>
      <c r="NRD134" s="103"/>
      <c r="NRE134" s="103"/>
      <c r="NRF134" s="103"/>
      <c r="NRM134" s="103"/>
      <c r="NRN134" s="103"/>
      <c r="NRO134" s="103"/>
      <c r="NRP134" s="103"/>
      <c r="NRQ134" s="103"/>
      <c r="NRR134" s="103"/>
      <c r="NRS134" s="103"/>
      <c r="NRT134" s="103"/>
      <c r="NRU134" s="103"/>
      <c r="NRV134" s="103"/>
      <c r="NRW134" s="103"/>
      <c r="NRX134" s="103"/>
      <c r="NRY134" s="103"/>
      <c r="NRZ134" s="103"/>
      <c r="NSA134" s="103"/>
      <c r="NSB134" s="103"/>
      <c r="NSC134" s="103"/>
      <c r="NSD134" s="103"/>
      <c r="NSE134" s="103"/>
      <c r="NSF134" s="103"/>
      <c r="NSG134" s="103"/>
      <c r="NSH134" s="103"/>
      <c r="NSI134" s="103"/>
      <c r="NSJ134" s="103"/>
      <c r="NSK134" s="103"/>
      <c r="NSL134" s="103"/>
      <c r="NSM134" s="103"/>
      <c r="NSN134" s="103"/>
      <c r="NSO134" s="103"/>
      <c r="NSP134" s="103"/>
      <c r="NSQ134" s="103"/>
      <c r="NSR134" s="103"/>
      <c r="NSS134" s="103"/>
      <c r="NST134" s="103"/>
      <c r="NSU134" s="103"/>
      <c r="NSV134" s="103"/>
      <c r="NSW134" s="103"/>
      <c r="NSX134" s="103"/>
      <c r="NSY134" s="103"/>
      <c r="NSZ134" s="103"/>
      <c r="NTA134" s="103"/>
      <c r="NTB134" s="103"/>
      <c r="NTC134" s="103"/>
      <c r="NTD134" s="103"/>
      <c r="NTE134" s="103"/>
      <c r="NTF134" s="103"/>
      <c r="NTG134" s="103"/>
      <c r="NTH134" s="103"/>
      <c r="NTI134" s="103"/>
      <c r="NTJ134" s="103"/>
      <c r="NTK134" s="103"/>
      <c r="NTL134" s="103"/>
      <c r="NTM134" s="103"/>
      <c r="NTN134" s="103"/>
      <c r="NTO134" s="103"/>
      <c r="NTP134" s="103"/>
      <c r="NTQ134" s="103"/>
      <c r="NTR134" s="103"/>
      <c r="NTS134" s="103"/>
      <c r="NTT134" s="103"/>
      <c r="NTU134" s="103"/>
      <c r="NTV134" s="103"/>
      <c r="NTW134" s="103"/>
      <c r="NTX134" s="103"/>
      <c r="NTY134" s="103"/>
      <c r="NTZ134" s="103"/>
      <c r="NUA134" s="103"/>
      <c r="NUB134" s="103"/>
      <c r="NUC134" s="103"/>
      <c r="NUD134" s="103"/>
      <c r="NUE134" s="103"/>
      <c r="NUF134" s="103"/>
      <c r="NUG134" s="103"/>
      <c r="NUH134" s="103"/>
      <c r="NUI134" s="103"/>
      <c r="NUJ134" s="103"/>
      <c r="NUK134" s="103"/>
      <c r="NUL134" s="103"/>
      <c r="NUM134" s="103"/>
      <c r="NUN134" s="103"/>
      <c r="NUO134" s="103"/>
      <c r="NUP134" s="103"/>
      <c r="NUQ134" s="103"/>
      <c r="NUR134" s="103"/>
      <c r="NUS134" s="103"/>
      <c r="NUT134" s="103"/>
      <c r="NUU134" s="103"/>
      <c r="NUV134" s="103"/>
      <c r="NUW134" s="103"/>
      <c r="NUX134" s="103"/>
      <c r="NUY134" s="103"/>
      <c r="NUZ134" s="103"/>
      <c r="NVA134" s="103"/>
      <c r="NVB134" s="103"/>
      <c r="NVC134" s="103"/>
      <c r="NVD134" s="103"/>
      <c r="NVE134" s="103"/>
      <c r="NVF134" s="103"/>
      <c r="NVG134" s="103"/>
      <c r="NVH134" s="103"/>
      <c r="NVI134" s="103"/>
      <c r="NVJ134" s="103"/>
      <c r="NVK134" s="103"/>
      <c r="NVL134" s="103"/>
      <c r="NVM134" s="103"/>
      <c r="NVN134" s="103"/>
      <c r="NVO134" s="103"/>
      <c r="NVP134" s="103"/>
      <c r="NVQ134" s="103"/>
      <c r="NVR134" s="103"/>
      <c r="NVS134" s="103"/>
      <c r="NVT134" s="103"/>
      <c r="NVU134" s="103"/>
      <c r="NVV134" s="103"/>
      <c r="NVW134" s="103"/>
      <c r="NVX134" s="103"/>
      <c r="NVY134" s="103"/>
      <c r="NVZ134" s="103"/>
      <c r="NWA134" s="103"/>
      <c r="NWB134" s="103"/>
      <c r="NWC134" s="103"/>
      <c r="NWD134" s="103"/>
      <c r="NWE134" s="103"/>
      <c r="NWF134" s="103"/>
      <c r="NWG134" s="103"/>
      <c r="NWH134" s="103"/>
      <c r="NWI134" s="103"/>
      <c r="NWJ134" s="103"/>
      <c r="NWK134" s="103"/>
      <c r="NWL134" s="103"/>
      <c r="NWM134" s="103"/>
      <c r="NWN134" s="103"/>
      <c r="NWO134" s="103"/>
      <c r="NWP134" s="103"/>
      <c r="NWQ134" s="103"/>
      <c r="NWR134" s="103"/>
      <c r="NWS134" s="103"/>
      <c r="NWT134" s="103"/>
      <c r="NWU134" s="103"/>
      <c r="NWV134" s="103"/>
      <c r="NWW134" s="103"/>
      <c r="NWX134" s="103"/>
      <c r="NWY134" s="103"/>
      <c r="NWZ134" s="103"/>
      <c r="NXA134" s="103"/>
      <c r="NXB134" s="103"/>
      <c r="NXC134" s="103"/>
      <c r="NXD134" s="103"/>
      <c r="NXE134" s="103"/>
      <c r="NXF134" s="103"/>
      <c r="NXG134" s="103"/>
      <c r="NXH134" s="103"/>
      <c r="NXI134" s="103"/>
      <c r="NXJ134" s="103"/>
      <c r="NXK134" s="103"/>
      <c r="NXL134" s="103"/>
      <c r="NXM134" s="103"/>
      <c r="NXN134" s="103"/>
      <c r="NXO134" s="103"/>
      <c r="NXP134" s="103"/>
      <c r="NXQ134" s="103"/>
      <c r="NXR134" s="103"/>
      <c r="NXS134" s="103"/>
      <c r="NXT134" s="103"/>
      <c r="NXU134" s="103"/>
      <c r="NXV134" s="103"/>
      <c r="NXW134" s="103"/>
      <c r="NXX134" s="103"/>
      <c r="NXY134" s="103"/>
      <c r="NXZ134" s="103"/>
      <c r="NYA134" s="103"/>
      <c r="NYB134" s="103"/>
      <c r="NYC134" s="103"/>
      <c r="NYD134" s="103"/>
      <c r="NYE134" s="103"/>
      <c r="NYF134" s="103"/>
      <c r="NYG134" s="103"/>
      <c r="NYH134" s="103"/>
      <c r="NYI134" s="103"/>
      <c r="NYJ134" s="103"/>
      <c r="NYK134" s="103"/>
      <c r="NYL134" s="103"/>
      <c r="NYM134" s="103"/>
      <c r="NYN134" s="103"/>
      <c r="NYO134" s="103"/>
      <c r="NYP134" s="103"/>
      <c r="NYQ134" s="103"/>
      <c r="NYR134" s="103"/>
      <c r="NYS134" s="103"/>
      <c r="NYT134" s="103"/>
      <c r="NYU134" s="103"/>
      <c r="NYV134" s="103"/>
      <c r="NYW134" s="103"/>
      <c r="NYX134" s="103"/>
      <c r="NYY134" s="103"/>
      <c r="NYZ134" s="103"/>
      <c r="NZA134" s="103"/>
      <c r="NZB134" s="103"/>
      <c r="NZC134" s="103"/>
      <c r="NZD134" s="103"/>
      <c r="NZE134" s="103"/>
      <c r="NZF134" s="103"/>
      <c r="NZG134" s="103"/>
      <c r="NZH134" s="103"/>
      <c r="NZI134" s="103"/>
      <c r="NZJ134" s="103"/>
      <c r="NZK134" s="103"/>
      <c r="NZL134" s="103"/>
      <c r="NZM134" s="103"/>
      <c r="NZN134" s="103"/>
      <c r="NZO134" s="103"/>
      <c r="NZP134" s="103"/>
      <c r="NZQ134" s="103"/>
      <c r="NZR134" s="103"/>
      <c r="NZS134" s="103"/>
      <c r="NZT134" s="103"/>
      <c r="NZU134" s="103"/>
      <c r="NZV134" s="103"/>
      <c r="NZW134" s="103"/>
      <c r="NZX134" s="103"/>
      <c r="NZY134" s="103"/>
      <c r="NZZ134" s="103"/>
      <c r="OAA134" s="103"/>
      <c r="OAB134" s="103"/>
      <c r="OAC134" s="103"/>
      <c r="OAD134" s="103"/>
      <c r="OAE134" s="103"/>
      <c r="OAF134" s="103"/>
      <c r="OAG134" s="103"/>
      <c r="OAH134" s="103"/>
      <c r="OAI134" s="103"/>
      <c r="OAJ134" s="103"/>
      <c r="OAK134" s="103"/>
      <c r="OAL134" s="103"/>
      <c r="OAM134" s="103"/>
      <c r="OAN134" s="103"/>
      <c r="OAO134" s="103"/>
      <c r="OAP134" s="103"/>
      <c r="OAQ134" s="103"/>
      <c r="OAR134" s="103"/>
      <c r="OAS134" s="103"/>
      <c r="OAT134" s="103"/>
      <c r="OAU134" s="103"/>
      <c r="OAV134" s="103"/>
      <c r="OAW134" s="103"/>
      <c r="OAX134" s="103"/>
      <c r="OAY134" s="103"/>
      <c r="OAZ134" s="103"/>
      <c r="OBA134" s="103"/>
      <c r="OBB134" s="103"/>
      <c r="OBI134" s="103"/>
      <c r="OBJ134" s="103"/>
      <c r="OBK134" s="103"/>
      <c r="OBL134" s="103"/>
      <c r="OBM134" s="103"/>
      <c r="OBN134" s="103"/>
      <c r="OBO134" s="103"/>
      <c r="OBP134" s="103"/>
      <c r="OBQ134" s="103"/>
      <c r="OBR134" s="103"/>
      <c r="OBS134" s="103"/>
      <c r="OBT134" s="103"/>
      <c r="OBU134" s="103"/>
      <c r="OBV134" s="103"/>
      <c r="OBW134" s="103"/>
      <c r="OBX134" s="103"/>
      <c r="OBY134" s="103"/>
      <c r="OBZ134" s="103"/>
      <c r="OCA134" s="103"/>
      <c r="OCB134" s="103"/>
      <c r="OCC134" s="103"/>
      <c r="OCD134" s="103"/>
      <c r="OCE134" s="103"/>
      <c r="OCF134" s="103"/>
      <c r="OCG134" s="103"/>
      <c r="OCH134" s="103"/>
      <c r="OCI134" s="103"/>
      <c r="OCJ134" s="103"/>
      <c r="OCK134" s="103"/>
      <c r="OCL134" s="103"/>
      <c r="OCM134" s="103"/>
      <c r="OCN134" s="103"/>
      <c r="OCO134" s="103"/>
      <c r="OCP134" s="103"/>
      <c r="OCQ134" s="103"/>
      <c r="OCR134" s="103"/>
      <c r="OCS134" s="103"/>
      <c r="OCT134" s="103"/>
      <c r="OCU134" s="103"/>
      <c r="OCV134" s="103"/>
      <c r="OCW134" s="103"/>
      <c r="OCX134" s="103"/>
      <c r="OCY134" s="103"/>
      <c r="OCZ134" s="103"/>
      <c r="ODA134" s="103"/>
      <c r="ODB134" s="103"/>
      <c r="ODC134" s="103"/>
      <c r="ODD134" s="103"/>
      <c r="ODE134" s="103"/>
      <c r="ODF134" s="103"/>
      <c r="ODG134" s="103"/>
      <c r="ODH134" s="103"/>
      <c r="ODI134" s="103"/>
      <c r="ODJ134" s="103"/>
      <c r="ODK134" s="103"/>
      <c r="ODL134" s="103"/>
      <c r="ODM134" s="103"/>
      <c r="ODN134" s="103"/>
      <c r="ODO134" s="103"/>
      <c r="ODP134" s="103"/>
      <c r="ODQ134" s="103"/>
      <c r="ODR134" s="103"/>
      <c r="ODS134" s="103"/>
      <c r="ODT134" s="103"/>
      <c r="ODU134" s="103"/>
      <c r="ODV134" s="103"/>
      <c r="ODW134" s="103"/>
      <c r="ODX134" s="103"/>
      <c r="ODY134" s="103"/>
      <c r="ODZ134" s="103"/>
      <c r="OEA134" s="103"/>
      <c r="OEB134" s="103"/>
      <c r="OEC134" s="103"/>
      <c r="OED134" s="103"/>
      <c r="OEE134" s="103"/>
      <c r="OEF134" s="103"/>
      <c r="OEG134" s="103"/>
      <c r="OEH134" s="103"/>
      <c r="OEI134" s="103"/>
      <c r="OEJ134" s="103"/>
      <c r="OEK134" s="103"/>
      <c r="OEL134" s="103"/>
      <c r="OEM134" s="103"/>
      <c r="OEN134" s="103"/>
      <c r="OEO134" s="103"/>
      <c r="OEP134" s="103"/>
      <c r="OEQ134" s="103"/>
      <c r="OER134" s="103"/>
      <c r="OES134" s="103"/>
      <c r="OET134" s="103"/>
      <c r="OEU134" s="103"/>
      <c r="OEV134" s="103"/>
      <c r="OEW134" s="103"/>
      <c r="OEX134" s="103"/>
      <c r="OEY134" s="103"/>
      <c r="OEZ134" s="103"/>
      <c r="OFA134" s="103"/>
      <c r="OFB134" s="103"/>
      <c r="OFC134" s="103"/>
      <c r="OFD134" s="103"/>
      <c r="OFE134" s="103"/>
      <c r="OFF134" s="103"/>
      <c r="OFG134" s="103"/>
      <c r="OFH134" s="103"/>
      <c r="OFI134" s="103"/>
      <c r="OFJ134" s="103"/>
      <c r="OFK134" s="103"/>
      <c r="OFL134" s="103"/>
      <c r="OFM134" s="103"/>
      <c r="OFN134" s="103"/>
      <c r="OFO134" s="103"/>
      <c r="OFP134" s="103"/>
      <c r="OFQ134" s="103"/>
      <c r="OFR134" s="103"/>
      <c r="OFS134" s="103"/>
      <c r="OFT134" s="103"/>
      <c r="OFU134" s="103"/>
      <c r="OFV134" s="103"/>
      <c r="OFW134" s="103"/>
      <c r="OFX134" s="103"/>
      <c r="OFY134" s="103"/>
      <c r="OFZ134" s="103"/>
      <c r="OGA134" s="103"/>
      <c r="OGB134" s="103"/>
      <c r="OGC134" s="103"/>
      <c r="OGD134" s="103"/>
      <c r="OGE134" s="103"/>
      <c r="OGF134" s="103"/>
      <c r="OGG134" s="103"/>
      <c r="OGH134" s="103"/>
      <c r="OGI134" s="103"/>
      <c r="OGJ134" s="103"/>
      <c r="OGK134" s="103"/>
      <c r="OGL134" s="103"/>
      <c r="OGM134" s="103"/>
      <c r="OGN134" s="103"/>
      <c r="OGO134" s="103"/>
      <c r="OGP134" s="103"/>
      <c r="OGQ134" s="103"/>
      <c r="OGR134" s="103"/>
      <c r="OGS134" s="103"/>
      <c r="OGT134" s="103"/>
      <c r="OGU134" s="103"/>
      <c r="OGV134" s="103"/>
      <c r="OGW134" s="103"/>
      <c r="OGX134" s="103"/>
      <c r="OGY134" s="103"/>
      <c r="OGZ134" s="103"/>
      <c r="OHA134" s="103"/>
      <c r="OHB134" s="103"/>
      <c r="OHC134" s="103"/>
      <c r="OHD134" s="103"/>
      <c r="OHE134" s="103"/>
      <c r="OHF134" s="103"/>
      <c r="OHG134" s="103"/>
      <c r="OHH134" s="103"/>
      <c r="OHI134" s="103"/>
      <c r="OHJ134" s="103"/>
      <c r="OHK134" s="103"/>
      <c r="OHL134" s="103"/>
      <c r="OHM134" s="103"/>
      <c r="OHN134" s="103"/>
      <c r="OHO134" s="103"/>
      <c r="OHP134" s="103"/>
      <c r="OHQ134" s="103"/>
      <c r="OHR134" s="103"/>
      <c r="OHS134" s="103"/>
      <c r="OHT134" s="103"/>
      <c r="OHU134" s="103"/>
      <c r="OHV134" s="103"/>
      <c r="OHW134" s="103"/>
      <c r="OHX134" s="103"/>
      <c r="OHY134" s="103"/>
      <c r="OHZ134" s="103"/>
      <c r="OIA134" s="103"/>
      <c r="OIB134" s="103"/>
      <c r="OIC134" s="103"/>
      <c r="OID134" s="103"/>
      <c r="OIE134" s="103"/>
      <c r="OIF134" s="103"/>
      <c r="OIG134" s="103"/>
      <c r="OIH134" s="103"/>
      <c r="OII134" s="103"/>
      <c r="OIJ134" s="103"/>
      <c r="OIK134" s="103"/>
      <c r="OIL134" s="103"/>
      <c r="OIM134" s="103"/>
      <c r="OIN134" s="103"/>
      <c r="OIO134" s="103"/>
      <c r="OIP134" s="103"/>
      <c r="OIQ134" s="103"/>
      <c r="OIR134" s="103"/>
      <c r="OIS134" s="103"/>
      <c r="OIT134" s="103"/>
      <c r="OIU134" s="103"/>
      <c r="OIV134" s="103"/>
      <c r="OIW134" s="103"/>
      <c r="OIX134" s="103"/>
      <c r="OIY134" s="103"/>
      <c r="OIZ134" s="103"/>
      <c r="OJA134" s="103"/>
      <c r="OJB134" s="103"/>
      <c r="OJC134" s="103"/>
      <c r="OJD134" s="103"/>
      <c r="OJE134" s="103"/>
      <c r="OJF134" s="103"/>
      <c r="OJG134" s="103"/>
      <c r="OJH134" s="103"/>
      <c r="OJI134" s="103"/>
      <c r="OJJ134" s="103"/>
      <c r="OJK134" s="103"/>
      <c r="OJL134" s="103"/>
      <c r="OJM134" s="103"/>
      <c r="OJN134" s="103"/>
      <c r="OJO134" s="103"/>
      <c r="OJP134" s="103"/>
      <c r="OJQ134" s="103"/>
      <c r="OJR134" s="103"/>
      <c r="OJS134" s="103"/>
      <c r="OJT134" s="103"/>
      <c r="OJU134" s="103"/>
      <c r="OJV134" s="103"/>
      <c r="OJW134" s="103"/>
      <c r="OJX134" s="103"/>
      <c r="OJY134" s="103"/>
      <c r="OJZ134" s="103"/>
      <c r="OKA134" s="103"/>
      <c r="OKB134" s="103"/>
      <c r="OKC134" s="103"/>
      <c r="OKD134" s="103"/>
      <c r="OKE134" s="103"/>
      <c r="OKF134" s="103"/>
      <c r="OKG134" s="103"/>
      <c r="OKH134" s="103"/>
      <c r="OKI134" s="103"/>
      <c r="OKJ134" s="103"/>
      <c r="OKK134" s="103"/>
      <c r="OKL134" s="103"/>
      <c r="OKM134" s="103"/>
      <c r="OKN134" s="103"/>
      <c r="OKO134" s="103"/>
      <c r="OKP134" s="103"/>
      <c r="OKQ134" s="103"/>
      <c r="OKR134" s="103"/>
      <c r="OKS134" s="103"/>
      <c r="OKT134" s="103"/>
      <c r="OKU134" s="103"/>
      <c r="OKV134" s="103"/>
      <c r="OKW134" s="103"/>
      <c r="OKX134" s="103"/>
      <c r="OLE134" s="103"/>
      <c r="OLF134" s="103"/>
      <c r="OLG134" s="103"/>
      <c r="OLH134" s="103"/>
      <c r="OLI134" s="103"/>
      <c r="OLJ134" s="103"/>
      <c r="OLK134" s="103"/>
      <c r="OLL134" s="103"/>
      <c r="OLM134" s="103"/>
      <c r="OLN134" s="103"/>
      <c r="OLO134" s="103"/>
      <c r="OLP134" s="103"/>
      <c r="OLQ134" s="103"/>
      <c r="OLR134" s="103"/>
      <c r="OLS134" s="103"/>
      <c r="OLT134" s="103"/>
      <c r="OLU134" s="103"/>
      <c r="OLV134" s="103"/>
      <c r="OLW134" s="103"/>
      <c r="OLX134" s="103"/>
      <c r="OLY134" s="103"/>
      <c r="OLZ134" s="103"/>
      <c r="OMA134" s="103"/>
      <c r="OMB134" s="103"/>
      <c r="OMC134" s="103"/>
      <c r="OMD134" s="103"/>
      <c r="OME134" s="103"/>
      <c r="OMF134" s="103"/>
      <c r="OMG134" s="103"/>
      <c r="OMH134" s="103"/>
      <c r="OMI134" s="103"/>
      <c r="OMJ134" s="103"/>
      <c r="OMK134" s="103"/>
      <c r="OML134" s="103"/>
      <c r="OMM134" s="103"/>
      <c r="OMN134" s="103"/>
      <c r="OMO134" s="103"/>
      <c r="OMP134" s="103"/>
      <c r="OMQ134" s="103"/>
      <c r="OMR134" s="103"/>
      <c r="OMS134" s="103"/>
      <c r="OMT134" s="103"/>
      <c r="OMU134" s="103"/>
      <c r="OMV134" s="103"/>
      <c r="OMW134" s="103"/>
      <c r="OMX134" s="103"/>
      <c r="OMY134" s="103"/>
      <c r="OMZ134" s="103"/>
      <c r="ONA134" s="103"/>
      <c r="ONB134" s="103"/>
      <c r="ONC134" s="103"/>
      <c r="OND134" s="103"/>
      <c r="ONE134" s="103"/>
      <c r="ONF134" s="103"/>
      <c r="ONG134" s="103"/>
      <c r="ONH134" s="103"/>
      <c r="ONI134" s="103"/>
      <c r="ONJ134" s="103"/>
      <c r="ONK134" s="103"/>
      <c r="ONL134" s="103"/>
      <c r="ONM134" s="103"/>
      <c r="ONN134" s="103"/>
      <c r="ONO134" s="103"/>
      <c r="ONP134" s="103"/>
      <c r="ONQ134" s="103"/>
      <c r="ONR134" s="103"/>
      <c r="ONS134" s="103"/>
      <c r="ONT134" s="103"/>
      <c r="ONU134" s="103"/>
      <c r="ONV134" s="103"/>
      <c r="ONW134" s="103"/>
      <c r="ONX134" s="103"/>
      <c r="ONY134" s="103"/>
      <c r="ONZ134" s="103"/>
      <c r="OOA134" s="103"/>
      <c r="OOB134" s="103"/>
      <c r="OOC134" s="103"/>
      <c r="OOD134" s="103"/>
      <c r="OOE134" s="103"/>
      <c r="OOF134" s="103"/>
      <c r="OOG134" s="103"/>
      <c r="OOH134" s="103"/>
      <c r="OOI134" s="103"/>
      <c r="OOJ134" s="103"/>
      <c r="OOK134" s="103"/>
      <c r="OOL134" s="103"/>
      <c r="OOM134" s="103"/>
      <c r="OON134" s="103"/>
      <c r="OOO134" s="103"/>
      <c r="OOP134" s="103"/>
      <c r="OOQ134" s="103"/>
      <c r="OOR134" s="103"/>
      <c r="OOS134" s="103"/>
      <c r="OOT134" s="103"/>
      <c r="OOU134" s="103"/>
      <c r="OOV134" s="103"/>
      <c r="OOW134" s="103"/>
      <c r="OOX134" s="103"/>
      <c r="OOY134" s="103"/>
      <c r="OOZ134" s="103"/>
      <c r="OPA134" s="103"/>
      <c r="OPB134" s="103"/>
      <c r="OPC134" s="103"/>
      <c r="OPD134" s="103"/>
      <c r="OPE134" s="103"/>
      <c r="OPF134" s="103"/>
      <c r="OPG134" s="103"/>
      <c r="OPH134" s="103"/>
      <c r="OPI134" s="103"/>
      <c r="OPJ134" s="103"/>
      <c r="OPK134" s="103"/>
      <c r="OPL134" s="103"/>
      <c r="OPM134" s="103"/>
      <c r="OPN134" s="103"/>
      <c r="OPO134" s="103"/>
      <c r="OPP134" s="103"/>
      <c r="OPQ134" s="103"/>
      <c r="OPR134" s="103"/>
      <c r="OPS134" s="103"/>
      <c r="OPT134" s="103"/>
      <c r="OPU134" s="103"/>
      <c r="OPV134" s="103"/>
      <c r="OPW134" s="103"/>
      <c r="OPX134" s="103"/>
      <c r="OPY134" s="103"/>
      <c r="OPZ134" s="103"/>
      <c r="OQA134" s="103"/>
      <c r="OQB134" s="103"/>
      <c r="OQC134" s="103"/>
      <c r="OQD134" s="103"/>
      <c r="OQE134" s="103"/>
      <c r="OQF134" s="103"/>
      <c r="OQG134" s="103"/>
      <c r="OQH134" s="103"/>
      <c r="OQI134" s="103"/>
      <c r="OQJ134" s="103"/>
      <c r="OQK134" s="103"/>
      <c r="OQL134" s="103"/>
      <c r="OQM134" s="103"/>
      <c r="OQN134" s="103"/>
      <c r="OQO134" s="103"/>
      <c r="OQP134" s="103"/>
      <c r="OQQ134" s="103"/>
      <c r="OQR134" s="103"/>
      <c r="OQS134" s="103"/>
      <c r="OQT134" s="103"/>
      <c r="OQU134" s="103"/>
      <c r="OQV134" s="103"/>
      <c r="OQW134" s="103"/>
      <c r="OQX134" s="103"/>
      <c r="OQY134" s="103"/>
      <c r="OQZ134" s="103"/>
      <c r="ORA134" s="103"/>
      <c r="ORB134" s="103"/>
      <c r="ORC134" s="103"/>
      <c r="ORD134" s="103"/>
      <c r="ORE134" s="103"/>
      <c r="ORF134" s="103"/>
      <c r="ORG134" s="103"/>
      <c r="ORH134" s="103"/>
      <c r="ORI134" s="103"/>
      <c r="ORJ134" s="103"/>
      <c r="ORK134" s="103"/>
      <c r="ORL134" s="103"/>
      <c r="ORM134" s="103"/>
      <c r="ORN134" s="103"/>
      <c r="ORO134" s="103"/>
      <c r="ORP134" s="103"/>
      <c r="ORQ134" s="103"/>
      <c r="ORR134" s="103"/>
      <c r="ORS134" s="103"/>
      <c r="ORT134" s="103"/>
      <c r="ORU134" s="103"/>
      <c r="ORV134" s="103"/>
      <c r="ORW134" s="103"/>
      <c r="ORX134" s="103"/>
      <c r="ORY134" s="103"/>
      <c r="ORZ134" s="103"/>
      <c r="OSA134" s="103"/>
      <c r="OSB134" s="103"/>
      <c r="OSC134" s="103"/>
      <c r="OSD134" s="103"/>
      <c r="OSE134" s="103"/>
      <c r="OSF134" s="103"/>
      <c r="OSG134" s="103"/>
      <c r="OSH134" s="103"/>
      <c r="OSI134" s="103"/>
      <c r="OSJ134" s="103"/>
      <c r="OSK134" s="103"/>
      <c r="OSL134" s="103"/>
      <c r="OSM134" s="103"/>
      <c r="OSN134" s="103"/>
      <c r="OSO134" s="103"/>
      <c r="OSP134" s="103"/>
      <c r="OSQ134" s="103"/>
      <c r="OSR134" s="103"/>
      <c r="OSS134" s="103"/>
      <c r="OST134" s="103"/>
      <c r="OSU134" s="103"/>
      <c r="OSV134" s="103"/>
      <c r="OSW134" s="103"/>
      <c r="OSX134" s="103"/>
      <c r="OSY134" s="103"/>
      <c r="OSZ134" s="103"/>
      <c r="OTA134" s="103"/>
      <c r="OTB134" s="103"/>
      <c r="OTC134" s="103"/>
      <c r="OTD134" s="103"/>
      <c r="OTE134" s="103"/>
      <c r="OTF134" s="103"/>
      <c r="OTG134" s="103"/>
      <c r="OTH134" s="103"/>
      <c r="OTI134" s="103"/>
      <c r="OTJ134" s="103"/>
      <c r="OTK134" s="103"/>
      <c r="OTL134" s="103"/>
      <c r="OTM134" s="103"/>
      <c r="OTN134" s="103"/>
      <c r="OTO134" s="103"/>
      <c r="OTP134" s="103"/>
      <c r="OTQ134" s="103"/>
      <c r="OTR134" s="103"/>
      <c r="OTS134" s="103"/>
      <c r="OTT134" s="103"/>
      <c r="OTU134" s="103"/>
      <c r="OTV134" s="103"/>
      <c r="OTW134" s="103"/>
      <c r="OTX134" s="103"/>
      <c r="OTY134" s="103"/>
      <c r="OTZ134" s="103"/>
      <c r="OUA134" s="103"/>
      <c r="OUB134" s="103"/>
      <c r="OUC134" s="103"/>
      <c r="OUD134" s="103"/>
      <c r="OUE134" s="103"/>
      <c r="OUF134" s="103"/>
      <c r="OUG134" s="103"/>
      <c r="OUH134" s="103"/>
      <c r="OUI134" s="103"/>
      <c r="OUJ134" s="103"/>
      <c r="OUK134" s="103"/>
      <c r="OUL134" s="103"/>
      <c r="OUM134" s="103"/>
      <c r="OUN134" s="103"/>
      <c r="OUO134" s="103"/>
      <c r="OUP134" s="103"/>
      <c r="OUQ134" s="103"/>
      <c r="OUR134" s="103"/>
      <c r="OUS134" s="103"/>
      <c r="OUT134" s="103"/>
      <c r="OVA134" s="103"/>
      <c r="OVB134" s="103"/>
      <c r="OVC134" s="103"/>
      <c r="OVD134" s="103"/>
      <c r="OVE134" s="103"/>
      <c r="OVF134" s="103"/>
      <c r="OVG134" s="103"/>
      <c r="OVH134" s="103"/>
      <c r="OVI134" s="103"/>
      <c r="OVJ134" s="103"/>
      <c r="OVK134" s="103"/>
      <c r="OVL134" s="103"/>
      <c r="OVM134" s="103"/>
      <c r="OVN134" s="103"/>
      <c r="OVO134" s="103"/>
      <c r="OVP134" s="103"/>
      <c r="OVQ134" s="103"/>
      <c r="OVR134" s="103"/>
      <c r="OVS134" s="103"/>
      <c r="OVT134" s="103"/>
      <c r="OVU134" s="103"/>
      <c r="OVV134" s="103"/>
      <c r="OVW134" s="103"/>
      <c r="OVX134" s="103"/>
      <c r="OVY134" s="103"/>
      <c r="OVZ134" s="103"/>
      <c r="OWA134" s="103"/>
      <c r="OWB134" s="103"/>
      <c r="OWC134" s="103"/>
      <c r="OWD134" s="103"/>
      <c r="OWE134" s="103"/>
      <c r="OWF134" s="103"/>
      <c r="OWG134" s="103"/>
      <c r="OWH134" s="103"/>
      <c r="OWI134" s="103"/>
      <c r="OWJ134" s="103"/>
      <c r="OWK134" s="103"/>
      <c r="OWL134" s="103"/>
      <c r="OWM134" s="103"/>
      <c r="OWN134" s="103"/>
      <c r="OWO134" s="103"/>
      <c r="OWP134" s="103"/>
      <c r="OWQ134" s="103"/>
      <c r="OWR134" s="103"/>
      <c r="OWS134" s="103"/>
      <c r="OWT134" s="103"/>
      <c r="OWU134" s="103"/>
      <c r="OWV134" s="103"/>
      <c r="OWW134" s="103"/>
      <c r="OWX134" s="103"/>
      <c r="OWY134" s="103"/>
      <c r="OWZ134" s="103"/>
      <c r="OXA134" s="103"/>
      <c r="OXB134" s="103"/>
      <c r="OXC134" s="103"/>
      <c r="OXD134" s="103"/>
      <c r="OXE134" s="103"/>
      <c r="OXF134" s="103"/>
      <c r="OXG134" s="103"/>
      <c r="OXH134" s="103"/>
      <c r="OXI134" s="103"/>
      <c r="OXJ134" s="103"/>
      <c r="OXK134" s="103"/>
      <c r="OXL134" s="103"/>
      <c r="OXM134" s="103"/>
      <c r="OXN134" s="103"/>
      <c r="OXO134" s="103"/>
      <c r="OXP134" s="103"/>
      <c r="OXQ134" s="103"/>
      <c r="OXR134" s="103"/>
      <c r="OXS134" s="103"/>
      <c r="OXT134" s="103"/>
      <c r="OXU134" s="103"/>
      <c r="OXV134" s="103"/>
      <c r="OXW134" s="103"/>
      <c r="OXX134" s="103"/>
      <c r="OXY134" s="103"/>
      <c r="OXZ134" s="103"/>
      <c r="OYA134" s="103"/>
      <c r="OYB134" s="103"/>
      <c r="OYC134" s="103"/>
      <c r="OYD134" s="103"/>
      <c r="OYE134" s="103"/>
      <c r="OYF134" s="103"/>
      <c r="OYG134" s="103"/>
      <c r="OYH134" s="103"/>
      <c r="OYI134" s="103"/>
      <c r="OYJ134" s="103"/>
      <c r="OYK134" s="103"/>
      <c r="OYL134" s="103"/>
      <c r="OYM134" s="103"/>
      <c r="OYN134" s="103"/>
      <c r="OYO134" s="103"/>
      <c r="OYP134" s="103"/>
      <c r="OYQ134" s="103"/>
      <c r="OYR134" s="103"/>
      <c r="OYS134" s="103"/>
      <c r="OYT134" s="103"/>
      <c r="OYU134" s="103"/>
      <c r="OYV134" s="103"/>
      <c r="OYW134" s="103"/>
      <c r="OYX134" s="103"/>
      <c r="OYY134" s="103"/>
      <c r="OYZ134" s="103"/>
      <c r="OZA134" s="103"/>
      <c r="OZB134" s="103"/>
      <c r="OZC134" s="103"/>
      <c r="OZD134" s="103"/>
      <c r="OZE134" s="103"/>
      <c r="OZF134" s="103"/>
      <c r="OZG134" s="103"/>
      <c r="OZH134" s="103"/>
      <c r="OZI134" s="103"/>
      <c r="OZJ134" s="103"/>
      <c r="OZK134" s="103"/>
      <c r="OZL134" s="103"/>
      <c r="OZM134" s="103"/>
      <c r="OZN134" s="103"/>
      <c r="OZO134" s="103"/>
      <c r="OZP134" s="103"/>
      <c r="OZQ134" s="103"/>
      <c r="OZR134" s="103"/>
      <c r="OZS134" s="103"/>
      <c r="OZT134" s="103"/>
      <c r="OZU134" s="103"/>
      <c r="OZV134" s="103"/>
      <c r="OZW134" s="103"/>
      <c r="OZX134" s="103"/>
      <c r="OZY134" s="103"/>
      <c r="OZZ134" s="103"/>
      <c r="PAA134" s="103"/>
      <c r="PAB134" s="103"/>
      <c r="PAC134" s="103"/>
      <c r="PAD134" s="103"/>
      <c r="PAE134" s="103"/>
      <c r="PAF134" s="103"/>
      <c r="PAG134" s="103"/>
      <c r="PAH134" s="103"/>
      <c r="PAI134" s="103"/>
      <c r="PAJ134" s="103"/>
      <c r="PAK134" s="103"/>
      <c r="PAL134" s="103"/>
      <c r="PAM134" s="103"/>
      <c r="PAN134" s="103"/>
      <c r="PAO134" s="103"/>
      <c r="PAP134" s="103"/>
      <c r="PAQ134" s="103"/>
      <c r="PAR134" s="103"/>
      <c r="PAS134" s="103"/>
      <c r="PAT134" s="103"/>
      <c r="PAU134" s="103"/>
      <c r="PAV134" s="103"/>
      <c r="PAW134" s="103"/>
      <c r="PAX134" s="103"/>
      <c r="PAY134" s="103"/>
      <c r="PAZ134" s="103"/>
      <c r="PBA134" s="103"/>
      <c r="PBB134" s="103"/>
      <c r="PBC134" s="103"/>
      <c r="PBD134" s="103"/>
      <c r="PBE134" s="103"/>
      <c r="PBF134" s="103"/>
      <c r="PBG134" s="103"/>
      <c r="PBH134" s="103"/>
      <c r="PBI134" s="103"/>
      <c r="PBJ134" s="103"/>
      <c r="PBK134" s="103"/>
      <c r="PBL134" s="103"/>
      <c r="PBM134" s="103"/>
      <c r="PBN134" s="103"/>
      <c r="PBO134" s="103"/>
      <c r="PBP134" s="103"/>
      <c r="PBQ134" s="103"/>
      <c r="PBR134" s="103"/>
      <c r="PBS134" s="103"/>
      <c r="PBT134" s="103"/>
      <c r="PBU134" s="103"/>
      <c r="PBV134" s="103"/>
      <c r="PBW134" s="103"/>
      <c r="PBX134" s="103"/>
      <c r="PBY134" s="103"/>
      <c r="PBZ134" s="103"/>
      <c r="PCA134" s="103"/>
      <c r="PCB134" s="103"/>
      <c r="PCC134" s="103"/>
      <c r="PCD134" s="103"/>
      <c r="PCE134" s="103"/>
      <c r="PCF134" s="103"/>
      <c r="PCG134" s="103"/>
      <c r="PCH134" s="103"/>
      <c r="PCI134" s="103"/>
      <c r="PCJ134" s="103"/>
      <c r="PCK134" s="103"/>
      <c r="PCL134" s="103"/>
      <c r="PCM134" s="103"/>
      <c r="PCN134" s="103"/>
      <c r="PCO134" s="103"/>
      <c r="PCP134" s="103"/>
      <c r="PCQ134" s="103"/>
      <c r="PCR134" s="103"/>
      <c r="PCS134" s="103"/>
      <c r="PCT134" s="103"/>
      <c r="PCU134" s="103"/>
      <c r="PCV134" s="103"/>
      <c r="PCW134" s="103"/>
      <c r="PCX134" s="103"/>
      <c r="PCY134" s="103"/>
      <c r="PCZ134" s="103"/>
      <c r="PDA134" s="103"/>
      <c r="PDB134" s="103"/>
      <c r="PDC134" s="103"/>
      <c r="PDD134" s="103"/>
      <c r="PDE134" s="103"/>
      <c r="PDF134" s="103"/>
      <c r="PDG134" s="103"/>
      <c r="PDH134" s="103"/>
      <c r="PDI134" s="103"/>
      <c r="PDJ134" s="103"/>
      <c r="PDK134" s="103"/>
      <c r="PDL134" s="103"/>
      <c r="PDM134" s="103"/>
      <c r="PDN134" s="103"/>
      <c r="PDO134" s="103"/>
      <c r="PDP134" s="103"/>
      <c r="PDQ134" s="103"/>
      <c r="PDR134" s="103"/>
      <c r="PDS134" s="103"/>
      <c r="PDT134" s="103"/>
      <c r="PDU134" s="103"/>
      <c r="PDV134" s="103"/>
      <c r="PDW134" s="103"/>
      <c r="PDX134" s="103"/>
      <c r="PDY134" s="103"/>
      <c r="PDZ134" s="103"/>
      <c r="PEA134" s="103"/>
      <c r="PEB134" s="103"/>
      <c r="PEC134" s="103"/>
      <c r="PED134" s="103"/>
      <c r="PEE134" s="103"/>
      <c r="PEF134" s="103"/>
      <c r="PEG134" s="103"/>
      <c r="PEH134" s="103"/>
      <c r="PEI134" s="103"/>
      <c r="PEJ134" s="103"/>
      <c r="PEK134" s="103"/>
      <c r="PEL134" s="103"/>
      <c r="PEM134" s="103"/>
      <c r="PEN134" s="103"/>
      <c r="PEO134" s="103"/>
      <c r="PEP134" s="103"/>
      <c r="PEW134" s="103"/>
      <c r="PEX134" s="103"/>
      <c r="PEY134" s="103"/>
      <c r="PEZ134" s="103"/>
      <c r="PFA134" s="103"/>
      <c r="PFB134" s="103"/>
      <c r="PFC134" s="103"/>
      <c r="PFD134" s="103"/>
      <c r="PFE134" s="103"/>
      <c r="PFF134" s="103"/>
      <c r="PFG134" s="103"/>
      <c r="PFH134" s="103"/>
      <c r="PFI134" s="103"/>
      <c r="PFJ134" s="103"/>
      <c r="PFK134" s="103"/>
      <c r="PFL134" s="103"/>
      <c r="PFM134" s="103"/>
      <c r="PFN134" s="103"/>
      <c r="PFO134" s="103"/>
      <c r="PFP134" s="103"/>
      <c r="PFQ134" s="103"/>
      <c r="PFR134" s="103"/>
      <c r="PFS134" s="103"/>
      <c r="PFT134" s="103"/>
      <c r="PFU134" s="103"/>
      <c r="PFV134" s="103"/>
      <c r="PFW134" s="103"/>
      <c r="PFX134" s="103"/>
      <c r="PFY134" s="103"/>
      <c r="PFZ134" s="103"/>
      <c r="PGA134" s="103"/>
      <c r="PGB134" s="103"/>
      <c r="PGC134" s="103"/>
      <c r="PGD134" s="103"/>
      <c r="PGE134" s="103"/>
      <c r="PGF134" s="103"/>
      <c r="PGG134" s="103"/>
      <c r="PGH134" s="103"/>
      <c r="PGI134" s="103"/>
      <c r="PGJ134" s="103"/>
      <c r="PGK134" s="103"/>
      <c r="PGL134" s="103"/>
      <c r="PGM134" s="103"/>
      <c r="PGN134" s="103"/>
      <c r="PGO134" s="103"/>
      <c r="PGP134" s="103"/>
      <c r="PGQ134" s="103"/>
      <c r="PGR134" s="103"/>
      <c r="PGS134" s="103"/>
      <c r="PGT134" s="103"/>
      <c r="PGU134" s="103"/>
      <c r="PGV134" s="103"/>
      <c r="PGW134" s="103"/>
      <c r="PGX134" s="103"/>
      <c r="PGY134" s="103"/>
      <c r="PGZ134" s="103"/>
      <c r="PHA134" s="103"/>
      <c r="PHB134" s="103"/>
      <c r="PHC134" s="103"/>
      <c r="PHD134" s="103"/>
      <c r="PHE134" s="103"/>
      <c r="PHF134" s="103"/>
      <c r="PHG134" s="103"/>
      <c r="PHH134" s="103"/>
      <c r="PHI134" s="103"/>
      <c r="PHJ134" s="103"/>
      <c r="PHK134" s="103"/>
      <c r="PHL134" s="103"/>
      <c r="PHM134" s="103"/>
      <c r="PHN134" s="103"/>
      <c r="PHO134" s="103"/>
      <c r="PHP134" s="103"/>
      <c r="PHQ134" s="103"/>
      <c r="PHR134" s="103"/>
      <c r="PHS134" s="103"/>
      <c r="PHT134" s="103"/>
      <c r="PHU134" s="103"/>
      <c r="PHV134" s="103"/>
      <c r="PHW134" s="103"/>
      <c r="PHX134" s="103"/>
      <c r="PHY134" s="103"/>
      <c r="PHZ134" s="103"/>
      <c r="PIA134" s="103"/>
      <c r="PIB134" s="103"/>
      <c r="PIC134" s="103"/>
      <c r="PID134" s="103"/>
      <c r="PIE134" s="103"/>
      <c r="PIF134" s="103"/>
      <c r="PIG134" s="103"/>
      <c r="PIH134" s="103"/>
      <c r="PII134" s="103"/>
      <c r="PIJ134" s="103"/>
      <c r="PIK134" s="103"/>
      <c r="PIL134" s="103"/>
      <c r="PIM134" s="103"/>
      <c r="PIN134" s="103"/>
      <c r="PIO134" s="103"/>
      <c r="PIP134" s="103"/>
      <c r="PIQ134" s="103"/>
      <c r="PIR134" s="103"/>
      <c r="PIS134" s="103"/>
      <c r="PIT134" s="103"/>
      <c r="PIU134" s="103"/>
      <c r="PIV134" s="103"/>
      <c r="PIW134" s="103"/>
      <c r="PIX134" s="103"/>
      <c r="PIY134" s="103"/>
      <c r="PIZ134" s="103"/>
      <c r="PJA134" s="103"/>
      <c r="PJB134" s="103"/>
      <c r="PJC134" s="103"/>
      <c r="PJD134" s="103"/>
      <c r="PJE134" s="103"/>
      <c r="PJF134" s="103"/>
      <c r="PJG134" s="103"/>
      <c r="PJH134" s="103"/>
      <c r="PJI134" s="103"/>
      <c r="PJJ134" s="103"/>
      <c r="PJK134" s="103"/>
      <c r="PJL134" s="103"/>
      <c r="PJM134" s="103"/>
      <c r="PJN134" s="103"/>
      <c r="PJO134" s="103"/>
      <c r="PJP134" s="103"/>
      <c r="PJQ134" s="103"/>
      <c r="PJR134" s="103"/>
      <c r="PJS134" s="103"/>
      <c r="PJT134" s="103"/>
      <c r="PJU134" s="103"/>
      <c r="PJV134" s="103"/>
      <c r="PJW134" s="103"/>
      <c r="PJX134" s="103"/>
      <c r="PJY134" s="103"/>
      <c r="PJZ134" s="103"/>
      <c r="PKA134" s="103"/>
      <c r="PKB134" s="103"/>
      <c r="PKC134" s="103"/>
      <c r="PKD134" s="103"/>
      <c r="PKE134" s="103"/>
      <c r="PKF134" s="103"/>
      <c r="PKG134" s="103"/>
      <c r="PKH134" s="103"/>
      <c r="PKI134" s="103"/>
      <c r="PKJ134" s="103"/>
      <c r="PKK134" s="103"/>
      <c r="PKL134" s="103"/>
      <c r="PKM134" s="103"/>
      <c r="PKN134" s="103"/>
      <c r="PKO134" s="103"/>
      <c r="PKP134" s="103"/>
      <c r="PKQ134" s="103"/>
      <c r="PKR134" s="103"/>
      <c r="PKS134" s="103"/>
      <c r="PKT134" s="103"/>
      <c r="PKU134" s="103"/>
      <c r="PKV134" s="103"/>
      <c r="PKW134" s="103"/>
      <c r="PKX134" s="103"/>
      <c r="PKY134" s="103"/>
      <c r="PKZ134" s="103"/>
      <c r="PLA134" s="103"/>
      <c r="PLB134" s="103"/>
      <c r="PLC134" s="103"/>
      <c r="PLD134" s="103"/>
      <c r="PLE134" s="103"/>
      <c r="PLF134" s="103"/>
      <c r="PLG134" s="103"/>
      <c r="PLH134" s="103"/>
      <c r="PLI134" s="103"/>
      <c r="PLJ134" s="103"/>
      <c r="PLK134" s="103"/>
      <c r="PLL134" s="103"/>
      <c r="PLM134" s="103"/>
      <c r="PLN134" s="103"/>
      <c r="PLO134" s="103"/>
      <c r="PLP134" s="103"/>
      <c r="PLQ134" s="103"/>
      <c r="PLR134" s="103"/>
      <c r="PLS134" s="103"/>
      <c r="PLT134" s="103"/>
      <c r="PLU134" s="103"/>
      <c r="PLV134" s="103"/>
      <c r="PLW134" s="103"/>
      <c r="PLX134" s="103"/>
      <c r="PLY134" s="103"/>
      <c r="PLZ134" s="103"/>
      <c r="PMA134" s="103"/>
      <c r="PMB134" s="103"/>
      <c r="PMC134" s="103"/>
      <c r="PMD134" s="103"/>
      <c r="PME134" s="103"/>
      <c r="PMF134" s="103"/>
      <c r="PMG134" s="103"/>
      <c r="PMH134" s="103"/>
      <c r="PMI134" s="103"/>
      <c r="PMJ134" s="103"/>
      <c r="PMK134" s="103"/>
      <c r="PML134" s="103"/>
      <c r="PMM134" s="103"/>
      <c r="PMN134" s="103"/>
      <c r="PMO134" s="103"/>
      <c r="PMP134" s="103"/>
      <c r="PMQ134" s="103"/>
      <c r="PMR134" s="103"/>
      <c r="PMS134" s="103"/>
      <c r="PMT134" s="103"/>
      <c r="PMU134" s="103"/>
      <c r="PMV134" s="103"/>
      <c r="PMW134" s="103"/>
      <c r="PMX134" s="103"/>
      <c r="PMY134" s="103"/>
      <c r="PMZ134" s="103"/>
      <c r="PNA134" s="103"/>
      <c r="PNB134" s="103"/>
      <c r="PNC134" s="103"/>
      <c r="PND134" s="103"/>
      <c r="PNE134" s="103"/>
      <c r="PNF134" s="103"/>
      <c r="PNG134" s="103"/>
      <c r="PNH134" s="103"/>
      <c r="PNI134" s="103"/>
      <c r="PNJ134" s="103"/>
      <c r="PNK134" s="103"/>
      <c r="PNL134" s="103"/>
      <c r="PNM134" s="103"/>
      <c r="PNN134" s="103"/>
      <c r="PNO134" s="103"/>
      <c r="PNP134" s="103"/>
      <c r="PNQ134" s="103"/>
      <c r="PNR134" s="103"/>
      <c r="PNS134" s="103"/>
      <c r="PNT134" s="103"/>
      <c r="PNU134" s="103"/>
      <c r="PNV134" s="103"/>
      <c r="PNW134" s="103"/>
      <c r="PNX134" s="103"/>
      <c r="PNY134" s="103"/>
      <c r="PNZ134" s="103"/>
      <c r="POA134" s="103"/>
      <c r="POB134" s="103"/>
      <c r="POC134" s="103"/>
      <c r="POD134" s="103"/>
      <c r="POE134" s="103"/>
      <c r="POF134" s="103"/>
      <c r="POG134" s="103"/>
      <c r="POH134" s="103"/>
      <c r="POI134" s="103"/>
      <c r="POJ134" s="103"/>
      <c r="POK134" s="103"/>
      <c r="POL134" s="103"/>
      <c r="POS134" s="103"/>
      <c r="POT134" s="103"/>
      <c r="POU134" s="103"/>
      <c r="POV134" s="103"/>
      <c r="POW134" s="103"/>
      <c r="POX134" s="103"/>
      <c r="POY134" s="103"/>
      <c r="POZ134" s="103"/>
      <c r="PPA134" s="103"/>
      <c r="PPB134" s="103"/>
      <c r="PPC134" s="103"/>
      <c r="PPD134" s="103"/>
      <c r="PPE134" s="103"/>
      <c r="PPF134" s="103"/>
      <c r="PPG134" s="103"/>
      <c r="PPH134" s="103"/>
      <c r="PPI134" s="103"/>
      <c r="PPJ134" s="103"/>
      <c r="PPK134" s="103"/>
      <c r="PPL134" s="103"/>
      <c r="PPM134" s="103"/>
      <c r="PPN134" s="103"/>
      <c r="PPO134" s="103"/>
      <c r="PPP134" s="103"/>
      <c r="PPQ134" s="103"/>
      <c r="PPR134" s="103"/>
      <c r="PPS134" s="103"/>
      <c r="PPT134" s="103"/>
      <c r="PPU134" s="103"/>
      <c r="PPV134" s="103"/>
      <c r="PPW134" s="103"/>
      <c r="PPX134" s="103"/>
      <c r="PPY134" s="103"/>
      <c r="PPZ134" s="103"/>
      <c r="PQA134" s="103"/>
      <c r="PQB134" s="103"/>
      <c r="PQC134" s="103"/>
      <c r="PQD134" s="103"/>
      <c r="PQE134" s="103"/>
      <c r="PQF134" s="103"/>
      <c r="PQG134" s="103"/>
      <c r="PQH134" s="103"/>
      <c r="PQI134" s="103"/>
      <c r="PQJ134" s="103"/>
      <c r="PQK134" s="103"/>
      <c r="PQL134" s="103"/>
      <c r="PQM134" s="103"/>
      <c r="PQN134" s="103"/>
      <c r="PQO134" s="103"/>
      <c r="PQP134" s="103"/>
      <c r="PQQ134" s="103"/>
      <c r="PQR134" s="103"/>
      <c r="PQS134" s="103"/>
      <c r="PQT134" s="103"/>
      <c r="PQU134" s="103"/>
      <c r="PQV134" s="103"/>
      <c r="PQW134" s="103"/>
      <c r="PQX134" s="103"/>
      <c r="PQY134" s="103"/>
      <c r="PQZ134" s="103"/>
      <c r="PRA134" s="103"/>
      <c r="PRB134" s="103"/>
      <c r="PRC134" s="103"/>
      <c r="PRD134" s="103"/>
      <c r="PRE134" s="103"/>
      <c r="PRF134" s="103"/>
      <c r="PRG134" s="103"/>
      <c r="PRH134" s="103"/>
      <c r="PRI134" s="103"/>
      <c r="PRJ134" s="103"/>
      <c r="PRK134" s="103"/>
      <c r="PRL134" s="103"/>
      <c r="PRM134" s="103"/>
      <c r="PRN134" s="103"/>
      <c r="PRO134" s="103"/>
      <c r="PRP134" s="103"/>
      <c r="PRQ134" s="103"/>
      <c r="PRR134" s="103"/>
      <c r="PRS134" s="103"/>
      <c r="PRT134" s="103"/>
      <c r="PRU134" s="103"/>
      <c r="PRV134" s="103"/>
      <c r="PRW134" s="103"/>
      <c r="PRX134" s="103"/>
      <c r="PRY134" s="103"/>
      <c r="PRZ134" s="103"/>
      <c r="PSA134" s="103"/>
      <c r="PSB134" s="103"/>
      <c r="PSC134" s="103"/>
      <c r="PSD134" s="103"/>
      <c r="PSE134" s="103"/>
      <c r="PSF134" s="103"/>
      <c r="PSG134" s="103"/>
      <c r="PSH134" s="103"/>
      <c r="PSI134" s="103"/>
      <c r="PSJ134" s="103"/>
      <c r="PSK134" s="103"/>
      <c r="PSL134" s="103"/>
      <c r="PSM134" s="103"/>
      <c r="PSN134" s="103"/>
      <c r="PSO134" s="103"/>
      <c r="PSP134" s="103"/>
      <c r="PSQ134" s="103"/>
      <c r="PSR134" s="103"/>
      <c r="PSS134" s="103"/>
      <c r="PST134" s="103"/>
      <c r="PSU134" s="103"/>
      <c r="PSV134" s="103"/>
      <c r="PSW134" s="103"/>
      <c r="PSX134" s="103"/>
      <c r="PSY134" s="103"/>
      <c r="PSZ134" s="103"/>
      <c r="PTA134" s="103"/>
      <c r="PTB134" s="103"/>
      <c r="PTC134" s="103"/>
      <c r="PTD134" s="103"/>
      <c r="PTE134" s="103"/>
      <c r="PTF134" s="103"/>
      <c r="PTG134" s="103"/>
      <c r="PTH134" s="103"/>
      <c r="PTI134" s="103"/>
      <c r="PTJ134" s="103"/>
      <c r="PTK134" s="103"/>
      <c r="PTL134" s="103"/>
      <c r="PTM134" s="103"/>
      <c r="PTN134" s="103"/>
      <c r="PTO134" s="103"/>
      <c r="PTP134" s="103"/>
      <c r="PTQ134" s="103"/>
      <c r="PTR134" s="103"/>
      <c r="PTS134" s="103"/>
      <c r="PTT134" s="103"/>
      <c r="PTU134" s="103"/>
      <c r="PTV134" s="103"/>
      <c r="PTW134" s="103"/>
      <c r="PTX134" s="103"/>
      <c r="PTY134" s="103"/>
      <c r="PTZ134" s="103"/>
      <c r="PUA134" s="103"/>
      <c r="PUB134" s="103"/>
      <c r="PUC134" s="103"/>
      <c r="PUD134" s="103"/>
      <c r="PUE134" s="103"/>
      <c r="PUF134" s="103"/>
      <c r="PUG134" s="103"/>
      <c r="PUH134" s="103"/>
      <c r="PUI134" s="103"/>
      <c r="PUJ134" s="103"/>
      <c r="PUK134" s="103"/>
      <c r="PUL134" s="103"/>
      <c r="PUM134" s="103"/>
      <c r="PUN134" s="103"/>
      <c r="PUO134" s="103"/>
      <c r="PUP134" s="103"/>
      <c r="PUQ134" s="103"/>
      <c r="PUR134" s="103"/>
      <c r="PUS134" s="103"/>
      <c r="PUT134" s="103"/>
      <c r="PUU134" s="103"/>
      <c r="PUV134" s="103"/>
      <c r="PUW134" s="103"/>
      <c r="PUX134" s="103"/>
      <c r="PUY134" s="103"/>
      <c r="PUZ134" s="103"/>
      <c r="PVA134" s="103"/>
      <c r="PVB134" s="103"/>
      <c r="PVC134" s="103"/>
      <c r="PVD134" s="103"/>
      <c r="PVE134" s="103"/>
      <c r="PVF134" s="103"/>
      <c r="PVG134" s="103"/>
      <c r="PVH134" s="103"/>
      <c r="PVI134" s="103"/>
      <c r="PVJ134" s="103"/>
      <c r="PVK134" s="103"/>
      <c r="PVL134" s="103"/>
      <c r="PVM134" s="103"/>
      <c r="PVN134" s="103"/>
      <c r="PVO134" s="103"/>
      <c r="PVP134" s="103"/>
      <c r="PVQ134" s="103"/>
      <c r="PVR134" s="103"/>
      <c r="PVS134" s="103"/>
      <c r="PVT134" s="103"/>
      <c r="PVU134" s="103"/>
      <c r="PVV134" s="103"/>
      <c r="PVW134" s="103"/>
      <c r="PVX134" s="103"/>
      <c r="PVY134" s="103"/>
      <c r="PVZ134" s="103"/>
      <c r="PWA134" s="103"/>
      <c r="PWB134" s="103"/>
      <c r="PWC134" s="103"/>
      <c r="PWD134" s="103"/>
      <c r="PWE134" s="103"/>
      <c r="PWF134" s="103"/>
      <c r="PWG134" s="103"/>
      <c r="PWH134" s="103"/>
      <c r="PWI134" s="103"/>
      <c r="PWJ134" s="103"/>
      <c r="PWK134" s="103"/>
      <c r="PWL134" s="103"/>
      <c r="PWM134" s="103"/>
      <c r="PWN134" s="103"/>
      <c r="PWO134" s="103"/>
      <c r="PWP134" s="103"/>
      <c r="PWQ134" s="103"/>
      <c r="PWR134" s="103"/>
      <c r="PWS134" s="103"/>
      <c r="PWT134" s="103"/>
      <c r="PWU134" s="103"/>
      <c r="PWV134" s="103"/>
      <c r="PWW134" s="103"/>
      <c r="PWX134" s="103"/>
      <c r="PWY134" s="103"/>
      <c r="PWZ134" s="103"/>
      <c r="PXA134" s="103"/>
      <c r="PXB134" s="103"/>
      <c r="PXC134" s="103"/>
      <c r="PXD134" s="103"/>
      <c r="PXE134" s="103"/>
      <c r="PXF134" s="103"/>
      <c r="PXG134" s="103"/>
      <c r="PXH134" s="103"/>
      <c r="PXI134" s="103"/>
      <c r="PXJ134" s="103"/>
      <c r="PXK134" s="103"/>
      <c r="PXL134" s="103"/>
      <c r="PXM134" s="103"/>
      <c r="PXN134" s="103"/>
      <c r="PXO134" s="103"/>
      <c r="PXP134" s="103"/>
      <c r="PXQ134" s="103"/>
      <c r="PXR134" s="103"/>
      <c r="PXS134" s="103"/>
      <c r="PXT134" s="103"/>
      <c r="PXU134" s="103"/>
      <c r="PXV134" s="103"/>
      <c r="PXW134" s="103"/>
      <c r="PXX134" s="103"/>
      <c r="PXY134" s="103"/>
      <c r="PXZ134" s="103"/>
      <c r="PYA134" s="103"/>
      <c r="PYB134" s="103"/>
      <c r="PYC134" s="103"/>
      <c r="PYD134" s="103"/>
      <c r="PYE134" s="103"/>
      <c r="PYF134" s="103"/>
      <c r="PYG134" s="103"/>
      <c r="PYH134" s="103"/>
      <c r="PYO134" s="103"/>
      <c r="PYP134" s="103"/>
      <c r="PYQ134" s="103"/>
      <c r="PYR134" s="103"/>
      <c r="PYS134" s="103"/>
      <c r="PYT134" s="103"/>
      <c r="PYU134" s="103"/>
      <c r="PYV134" s="103"/>
      <c r="PYW134" s="103"/>
      <c r="PYX134" s="103"/>
      <c r="PYY134" s="103"/>
      <c r="PYZ134" s="103"/>
      <c r="PZA134" s="103"/>
      <c r="PZB134" s="103"/>
      <c r="PZC134" s="103"/>
      <c r="PZD134" s="103"/>
      <c r="PZE134" s="103"/>
      <c r="PZF134" s="103"/>
      <c r="PZG134" s="103"/>
      <c r="PZH134" s="103"/>
      <c r="PZI134" s="103"/>
      <c r="PZJ134" s="103"/>
      <c r="PZK134" s="103"/>
      <c r="PZL134" s="103"/>
      <c r="PZM134" s="103"/>
      <c r="PZN134" s="103"/>
      <c r="PZO134" s="103"/>
      <c r="PZP134" s="103"/>
      <c r="PZQ134" s="103"/>
      <c r="PZR134" s="103"/>
      <c r="PZS134" s="103"/>
      <c r="PZT134" s="103"/>
      <c r="PZU134" s="103"/>
      <c r="PZV134" s="103"/>
      <c r="PZW134" s="103"/>
      <c r="PZX134" s="103"/>
      <c r="PZY134" s="103"/>
      <c r="PZZ134" s="103"/>
      <c r="QAA134" s="103"/>
      <c r="QAB134" s="103"/>
      <c r="QAC134" s="103"/>
      <c r="QAD134" s="103"/>
      <c r="QAE134" s="103"/>
      <c r="QAF134" s="103"/>
      <c r="QAG134" s="103"/>
      <c r="QAH134" s="103"/>
      <c r="QAI134" s="103"/>
      <c r="QAJ134" s="103"/>
      <c r="QAK134" s="103"/>
      <c r="QAL134" s="103"/>
      <c r="QAM134" s="103"/>
      <c r="QAN134" s="103"/>
      <c r="QAO134" s="103"/>
      <c r="QAP134" s="103"/>
      <c r="QAQ134" s="103"/>
      <c r="QAR134" s="103"/>
      <c r="QAS134" s="103"/>
      <c r="QAT134" s="103"/>
      <c r="QAU134" s="103"/>
      <c r="QAV134" s="103"/>
      <c r="QAW134" s="103"/>
      <c r="QAX134" s="103"/>
      <c r="QAY134" s="103"/>
      <c r="QAZ134" s="103"/>
      <c r="QBA134" s="103"/>
      <c r="QBB134" s="103"/>
      <c r="QBC134" s="103"/>
      <c r="QBD134" s="103"/>
      <c r="QBE134" s="103"/>
      <c r="QBF134" s="103"/>
      <c r="QBG134" s="103"/>
      <c r="QBH134" s="103"/>
      <c r="QBI134" s="103"/>
      <c r="QBJ134" s="103"/>
      <c r="QBK134" s="103"/>
      <c r="QBL134" s="103"/>
      <c r="QBM134" s="103"/>
      <c r="QBN134" s="103"/>
      <c r="QBO134" s="103"/>
      <c r="QBP134" s="103"/>
      <c r="QBQ134" s="103"/>
      <c r="QBR134" s="103"/>
      <c r="QBS134" s="103"/>
      <c r="QBT134" s="103"/>
      <c r="QBU134" s="103"/>
      <c r="QBV134" s="103"/>
      <c r="QBW134" s="103"/>
      <c r="QBX134" s="103"/>
      <c r="QBY134" s="103"/>
      <c r="QBZ134" s="103"/>
      <c r="QCA134" s="103"/>
      <c r="QCB134" s="103"/>
      <c r="QCC134" s="103"/>
      <c r="QCD134" s="103"/>
      <c r="QCE134" s="103"/>
      <c r="QCF134" s="103"/>
      <c r="QCG134" s="103"/>
      <c r="QCH134" s="103"/>
      <c r="QCI134" s="103"/>
      <c r="QCJ134" s="103"/>
      <c r="QCK134" s="103"/>
      <c r="QCL134" s="103"/>
      <c r="QCM134" s="103"/>
      <c r="QCN134" s="103"/>
      <c r="QCO134" s="103"/>
      <c r="QCP134" s="103"/>
      <c r="QCQ134" s="103"/>
      <c r="QCR134" s="103"/>
      <c r="QCS134" s="103"/>
      <c r="QCT134" s="103"/>
      <c r="QCU134" s="103"/>
      <c r="QCV134" s="103"/>
      <c r="QCW134" s="103"/>
      <c r="QCX134" s="103"/>
      <c r="QCY134" s="103"/>
      <c r="QCZ134" s="103"/>
      <c r="QDA134" s="103"/>
      <c r="QDB134" s="103"/>
      <c r="QDC134" s="103"/>
      <c r="QDD134" s="103"/>
      <c r="QDE134" s="103"/>
      <c r="QDF134" s="103"/>
      <c r="QDG134" s="103"/>
      <c r="QDH134" s="103"/>
      <c r="QDI134" s="103"/>
      <c r="QDJ134" s="103"/>
      <c r="QDK134" s="103"/>
      <c r="QDL134" s="103"/>
      <c r="QDM134" s="103"/>
      <c r="QDN134" s="103"/>
      <c r="QDO134" s="103"/>
      <c r="QDP134" s="103"/>
      <c r="QDQ134" s="103"/>
      <c r="QDR134" s="103"/>
      <c r="QDS134" s="103"/>
      <c r="QDT134" s="103"/>
      <c r="QDU134" s="103"/>
      <c r="QDV134" s="103"/>
      <c r="QDW134" s="103"/>
      <c r="QDX134" s="103"/>
      <c r="QDY134" s="103"/>
      <c r="QDZ134" s="103"/>
      <c r="QEA134" s="103"/>
      <c r="QEB134" s="103"/>
      <c r="QEC134" s="103"/>
      <c r="QED134" s="103"/>
      <c r="QEE134" s="103"/>
      <c r="QEF134" s="103"/>
      <c r="QEG134" s="103"/>
      <c r="QEH134" s="103"/>
      <c r="QEI134" s="103"/>
      <c r="QEJ134" s="103"/>
      <c r="QEK134" s="103"/>
      <c r="QEL134" s="103"/>
      <c r="QEM134" s="103"/>
      <c r="QEN134" s="103"/>
      <c r="QEO134" s="103"/>
      <c r="QEP134" s="103"/>
      <c r="QEQ134" s="103"/>
      <c r="QER134" s="103"/>
      <c r="QES134" s="103"/>
      <c r="QET134" s="103"/>
      <c r="QEU134" s="103"/>
      <c r="QEV134" s="103"/>
      <c r="QEW134" s="103"/>
      <c r="QEX134" s="103"/>
      <c r="QEY134" s="103"/>
      <c r="QEZ134" s="103"/>
      <c r="QFA134" s="103"/>
      <c r="QFB134" s="103"/>
      <c r="QFC134" s="103"/>
      <c r="QFD134" s="103"/>
      <c r="QFE134" s="103"/>
      <c r="QFF134" s="103"/>
      <c r="QFG134" s="103"/>
      <c r="QFH134" s="103"/>
      <c r="QFI134" s="103"/>
      <c r="QFJ134" s="103"/>
      <c r="QFK134" s="103"/>
      <c r="QFL134" s="103"/>
      <c r="QFM134" s="103"/>
      <c r="QFN134" s="103"/>
      <c r="QFO134" s="103"/>
      <c r="QFP134" s="103"/>
      <c r="QFQ134" s="103"/>
      <c r="QFR134" s="103"/>
      <c r="QFS134" s="103"/>
      <c r="QFT134" s="103"/>
      <c r="QFU134" s="103"/>
      <c r="QFV134" s="103"/>
      <c r="QFW134" s="103"/>
      <c r="QFX134" s="103"/>
      <c r="QFY134" s="103"/>
      <c r="QFZ134" s="103"/>
      <c r="QGA134" s="103"/>
      <c r="QGB134" s="103"/>
      <c r="QGC134" s="103"/>
      <c r="QGD134" s="103"/>
      <c r="QGE134" s="103"/>
      <c r="QGF134" s="103"/>
      <c r="QGG134" s="103"/>
      <c r="QGH134" s="103"/>
      <c r="QGI134" s="103"/>
      <c r="QGJ134" s="103"/>
      <c r="QGK134" s="103"/>
      <c r="QGL134" s="103"/>
      <c r="QGM134" s="103"/>
      <c r="QGN134" s="103"/>
      <c r="QGO134" s="103"/>
      <c r="QGP134" s="103"/>
      <c r="QGQ134" s="103"/>
      <c r="QGR134" s="103"/>
      <c r="QGS134" s="103"/>
      <c r="QGT134" s="103"/>
      <c r="QGU134" s="103"/>
      <c r="QGV134" s="103"/>
      <c r="QGW134" s="103"/>
      <c r="QGX134" s="103"/>
      <c r="QGY134" s="103"/>
      <c r="QGZ134" s="103"/>
      <c r="QHA134" s="103"/>
      <c r="QHB134" s="103"/>
      <c r="QHC134" s="103"/>
      <c r="QHD134" s="103"/>
      <c r="QHE134" s="103"/>
      <c r="QHF134" s="103"/>
      <c r="QHG134" s="103"/>
      <c r="QHH134" s="103"/>
      <c r="QHI134" s="103"/>
      <c r="QHJ134" s="103"/>
      <c r="QHK134" s="103"/>
      <c r="QHL134" s="103"/>
      <c r="QHM134" s="103"/>
      <c r="QHN134" s="103"/>
      <c r="QHO134" s="103"/>
      <c r="QHP134" s="103"/>
      <c r="QHQ134" s="103"/>
      <c r="QHR134" s="103"/>
      <c r="QHS134" s="103"/>
      <c r="QHT134" s="103"/>
      <c r="QHU134" s="103"/>
      <c r="QHV134" s="103"/>
      <c r="QHW134" s="103"/>
      <c r="QHX134" s="103"/>
      <c r="QHY134" s="103"/>
      <c r="QHZ134" s="103"/>
      <c r="QIA134" s="103"/>
      <c r="QIB134" s="103"/>
      <c r="QIC134" s="103"/>
      <c r="QID134" s="103"/>
      <c r="QIK134" s="103"/>
      <c r="QIL134" s="103"/>
      <c r="QIM134" s="103"/>
      <c r="QIN134" s="103"/>
      <c r="QIO134" s="103"/>
      <c r="QIP134" s="103"/>
      <c r="QIQ134" s="103"/>
      <c r="QIR134" s="103"/>
      <c r="QIS134" s="103"/>
      <c r="QIT134" s="103"/>
      <c r="QIU134" s="103"/>
      <c r="QIV134" s="103"/>
      <c r="QIW134" s="103"/>
      <c r="QIX134" s="103"/>
      <c r="QIY134" s="103"/>
      <c r="QIZ134" s="103"/>
      <c r="QJA134" s="103"/>
      <c r="QJB134" s="103"/>
      <c r="QJC134" s="103"/>
      <c r="QJD134" s="103"/>
      <c r="QJE134" s="103"/>
      <c r="QJF134" s="103"/>
      <c r="QJG134" s="103"/>
      <c r="QJH134" s="103"/>
      <c r="QJI134" s="103"/>
      <c r="QJJ134" s="103"/>
      <c r="QJK134" s="103"/>
      <c r="QJL134" s="103"/>
      <c r="QJM134" s="103"/>
      <c r="QJN134" s="103"/>
      <c r="QJO134" s="103"/>
      <c r="QJP134" s="103"/>
      <c r="QJQ134" s="103"/>
      <c r="QJR134" s="103"/>
      <c r="QJS134" s="103"/>
      <c r="QJT134" s="103"/>
      <c r="QJU134" s="103"/>
      <c r="QJV134" s="103"/>
      <c r="QJW134" s="103"/>
      <c r="QJX134" s="103"/>
      <c r="QJY134" s="103"/>
      <c r="QJZ134" s="103"/>
      <c r="QKA134" s="103"/>
      <c r="QKB134" s="103"/>
      <c r="QKC134" s="103"/>
      <c r="QKD134" s="103"/>
      <c r="QKE134" s="103"/>
      <c r="QKF134" s="103"/>
      <c r="QKG134" s="103"/>
      <c r="QKH134" s="103"/>
      <c r="QKI134" s="103"/>
      <c r="QKJ134" s="103"/>
      <c r="QKK134" s="103"/>
      <c r="QKL134" s="103"/>
      <c r="QKM134" s="103"/>
      <c r="QKN134" s="103"/>
      <c r="QKO134" s="103"/>
      <c r="QKP134" s="103"/>
      <c r="QKQ134" s="103"/>
      <c r="QKR134" s="103"/>
      <c r="QKS134" s="103"/>
      <c r="QKT134" s="103"/>
      <c r="QKU134" s="103"/>
      <c r="QKV134" s="103"/>
      <c r="QKW134" s="103"/>
      <c r="QKX134" s="103"/>
      <c r="QKY134" s="103"/>
      <c r="QKZ134" s="103"/>
      <c r="QLA134" s="103"/>
      <c r="QLB134" s="103"/>
      <c r="QLC134" s="103"/>
      <c r="QLD134" s="103"/>
      <c r="QLE134" s="103"/>
      <c r="QLF134" s="103"/>
      <c r="QLG134" s="103"/>
      <c r="QLH134" s="103"/>
      <c r="QLI134" s="103"/>
      <c r="QLJ134" s="103"/>
      <c r="QLK134" s="103"/>
      <c r="QLL134" s="103"/>
      <c r="QLM134" s="103"/>
      <c r="QLN134" s="103"/>
      <c r="QLO134" s="103"/>
      <c r="QLP134" s="103"/>
      <c r="QLQ134" s="103"/>
      <c r="QLR134" s="103"/>
      <c r="QLS134" s="103"/>
      <c r="QLT134" s="103"/>
      <c r="QLU134" s="103"/>
      <c r="QLV134" s="103"/>
      <c r="QLW134" s="103"/>
      <c r="QLX134" s="103"/>
      <c r="QLY134" s="103"/>
      <c r="QLZ134" s="103"/>
      <c r="QMA134" s="103"/>
      <c r="QMB134" s="103"/>
      <c r="QMC134" s="103"/>
      <c r="QMD134" s="103"/>
      <c r="QME134" s="103"/>
      <c r="QMF134" s="103"/>
      <c r="QMG134" s="103"/>
      <c r="QMH134" s="103"/>
      <c r="QMI134" s="103"/>
      <c r="QMJ134" s="103"/>
      <c r="QMK134" s="103"/>
      <c r="QML134" s="103"/>
      <c r="QMM134" s="103"/>
      <c r="QMN134" s="103"/>
      <c r="QMO134" s="103"/>
      <c r="QMP134" s="103"/>
      <c r="QMQ134" s="103"/>
      <c r="QMR134" s="103"/>
      <c r="QMS134" s="103"/>
      <c r="QMT134" s="103"/>
      <c r="QMU134" s="103"/>
      <c r="QMV134" s="103"/>
      <c r="QMW134" s="103"/>
      <c r="QMX134" s="103"/>
      <c r="QMY134" s="103"/>
      <c r="QMZ134" s="103"/>
      <c r="QNA134" s="103"/>
      <c r="QNB134" s="103"/>
      <c r="QNC134" s="103"/>
      <c r="QND134" s="103"/>
      <c r="QNE134" s="103"/>
      <c r="QNF134" s="103"/>
      <c r="QNG134" s="103"/>
      <c r="QNH134" s="103"/>
      <c r="QNI134" s="103"/>
      <c r="QNJ134" s="103"/>
      <c r="QNK134" s="103"/>
      <c r="QNL134" s="103"/>
      <c r="QNM134" s="103"/>
      <c r="QNN134" s="103"/>
      <c r="QNO134" s="103"/>
      <c r="QNP134" s="103"/>
      <c r="QNQ134" s="103"/>
      <c r="QNR134" s="103"/>
      <c r="QNS134" s="103"/>
      <c r="QNT134" s="103"/>
      <c r="QNU134" s="103"/>
      <c r="QNV134" s="103"/>
      <c r="QNW134" s="103"/>
      <c r="QNX134" s="103"/>
      <c r="QNY134" s="103"/>
      <c r="QNZ134" s="103"/>
      <c r="QOA134" s="103"/>
      <c r="QOB134" s="103"/>
      <c r="QOC134" s="103"/>
      <c r="QOD134" s="103"/>
      <c r="QOE134" s="103"/>
      <c r="QOF134" s="103"/>
      <c r="QOG134" s="103"/>
      <c r="QOH134" s="103"/>
      <c r="QOI134" s="103"/>
      <c r="QOJ134" s="103"/>
      <c r="QOK134" s="103"/>
      <c r="QOL134" s="103"/>
      <c r="QOM134" s="103"/>
      <c r="QON134" s="103"/>
      <c r="QOO134" s="103"/>
      <c r="QOP134" s="103"/>
      <c r="QOQ134" s="103"/>
      <c r="QOR134" s="103"/>
      <c r="QOS134" s="103"/>
      <c r="QOT134" s="103"/>
      <c r="QOU134" s="103"/>
      <c r="QOV134" s="103"/>
      <c r="QOW134" s="103"/>
      <c r="QOX134" s="103"/>
      <c r="QOY134" s="103"/>
      <c r="QOZ134" s="103"/>
      <c r="QPA134" s="103"/>
      <c r="QPB134" s="103"/>
      <c r="QPC134" s="103"/>
      <c r="QPD134" s="103"/>
      <c r="QPE134" s="103"/>
      <c r="QPF134" s="103"/>
      <c r="QPG134" s="103"/>
      <c r="QPH134" s="103"/>
      <c r="QPI134" s="103"/>
      <c r="QPJ134" s="103"/>
      <c r="QPK134" s="103"/>
      <c r="QPL134" s="103"/>
      <c r="QPM134" s="103"/>
      <c r="QPN134" s="103"/>
      <c r="QPO134" s="103"/>
      <c r="QPP134" s="103"/>
      <c r="QPQ134" s="103"/>
      <c r="QPR134" s="103"/>
      <c r="QPS134" s="103"/>
      <c r="QPT134" s="103"/>
      <c r="QPU134" s="103"/>
      <c r="QPV134" s="103"/>
      <c r="QPW134" s="103"/>
      <c r="QPX134" s="103"/>
      <c r="QPY134" s="103"/>
      <c r="QPZ134" s="103"/>
      <c r="QQA134" s="103"/>
      <c r="QQB134" s="103"/>
      <c r="QQC134" s="103"/>
      <c r="QQD134" s="103"/>
      <c r="QQE134" s="103"/>
      <c r="QQF134" s="103"/>
      <c r="QQG134" s="103"/>
      <c r="QQH134" s="103"/>
      <c r="QQI134" s="103"/>
      <c r="QQJ134" s="103"/>
      <c r="QQK134" s="103"/>
      <c r="QQL134" s="103"/>
      <c r="QQM134" s="103"/>
      <c r="QQN134" s="103"/>
      <c r="QQO134" s="103"/>
      <c r="QQP134" s="103"/>
      <c r="QQQ134" s="103"/>
      <c r="QQR134" s="103"/>
      <c r="QQS134" s="103"/>
      <c r="QQT134" s="103"/>
      <c r="QQU134" s="103"/>
      <c r="QQV134" s="103"/>
      <c r="QQW134" s="103"/>
      <c r="QQX134" s="103"/>
      <c r="QQY134" s="103"/>
      <c r="QQZ134" s="103"/>
      <c r="QRA134" s="103"/>
      <c r="QRB134" s="103"/>
      <c r="QRC134" s="103"/>
      <c r="QRD134" s="103"/>
      <c r="QRE134" s="103"/>
      <c r="QRF134" s="103"/>
      <c r="QRG134" s="103"/>
      <c r="QRH134" s="103"/>
      <c r="QRI134" s="103"/>
      <c r="QRJ134" s="103"/>
      <c r="QRK134" s="103"/>
      <c r="QRL134" s="103"/>
      <c r="QRM134" s="103"/>
      <c r="QRN134" s="103"/>
      <c r="QRO134" s="103"/>
      <c r="QRP134" s="103"/>
      <c r="QRQ134" s="103"/>
      <c r="QRR134" s="103"/>
      <c r="QRS134" s="103"/>
      <c r="QRT134" s="103"/>
      <c r="QRU134" s="103"/>
      <c r="QRV134" s="103"/>
      <c r="QRW134" s="103"/>
      <c r="QRX134" s="103"/>
      <c r="QRY134" s="103"/>
      <c r="QRZ134" s="103"/>
      <c r="QSG134" s="103"/>
      <c r="QSH134" s="103"/>
      <c r="QSI134" s="103"/>
      <c r="QSJ134" s="103"/>
      <c r="QSK134" s="103"/>
      <c r="QSL134" s="103"/>
      <c r="QSM134" s="103"/>
      <c r="QSN134" s="103"/>
      <c r="QSO134" s="103"/>
      <c r="QSP134" s="103"/>
      <c r="QSQ134" s="103"/>
      <c r="QSR134" s="103"/>
      <c r="QSS134" s="103"/>
      <c r="QST134" s="103"/>
      <c r="QSU134" s="103"/>
      <c r="QSV134" s="103"/>
      <c r="QSW134" s="103"/>
      <c r="QSX134" s="103"/>
      <c r="QSY134" s="103"/>
      <c r="QSZ134" s="103"/>
      <c r="QTA134" s="103"/>
      <c r="QTB134" s="103"/>
      <c r="QTC134" s="103"/>
      <c r="QTD134" s="103"/>
      <c r="QTE134" s="103"/>
      <c r="QTF134" s="103"/>
      <c r="QTG134" s="103"/>
      <c r="QTH134" s="103"/>
      <c r="QTI134" s="103"/>
      <c r="QTJ134" s="103"/>
      <c r="QTK134" s="103"/>
      <c r="QTL134" s="103"/>
      <c r="QTM134" s="103"/>
      <c r="QTN134" s="103"/>
      <c r="QTO134" s="103"/>
      <c r="QTP134" s="103"/>
      <c r="QTQ134" s="103"/>
      <c r="QTR134" s="103"/>
      <c r="QTS134" s="103"/>
      <c r="QTT134" s="103"/>
      <c r="QTU134" s="103"/>
      <c r="QTV134" s="103"/>
      <c r="QTW134" s="103"/>
      <c r="QTX134" s="103"/>
      <c r="QTY134" s="103"/>
      <c r="QTZ134" s="103"/>
      <c r="QUA134" s="103"/>
      <c r="QUB134" s="103"/>
      <c r="QUC134" s="103"/>
      <c r="QUD134" s="103"/>
      <c r="QUE134" s="103"/>
      <c r="QUF134" s="103"/>
      <c r="QUG134" s="103"/>
      <c r="QUH134" s="103"/>
      <c r="QUI134" s="103"/>
      <c r="QUJ134" s="103"/>
      <c r="QUK134" s="103"/>
      <c r="QUL134" s="103"/>
      <c r="QUM134" s="103"/>
      <c r="QUN134" s="103"/>
      <c r="QUO134" s="103"/>
      <c r="QUP134" s="103"/>
      <c r="QUQ134" s="103"/>
      <c r="QUR134" s="103"/>
      <c r="QUS134" s="103"/>
      <c r="QUT134" s="103"/>
      <c r="QUU134" s="103"/>
      <c r="QUV134" s="103"/>
      <c r="QUW134" s="103"/>
      <c r="QUX134" s="103"/>
      <c r="QUY134" s="103"/>
      <c r="QUZ134" s="103"/>
      <c r="QVA134" s="103"/>
      <c r="QVB134" s="103"/>
      <c r="QVC134" s="103"/>
      <c r="QVD134" s="103"/>
      <c r="QVE134" s="103"/>
      <c r="QVF134" s="103"/>
      <c r="QVG134" s="103"/>
      <c r="QVH134" s="103"/>
      <c r="QVI134" s="103"/>
      <c r="QVJ134" s="103"/>
      <c r="QVK134" s="103"/>
      <c r="QVL134" s="103"/>
      <c r="QVM134" s="103"/>
      <c r="QVN134" s="103"/>
      <c r="QVO134" s="103"/>
      <c r="QVP134" s="103"/>
      <c r="QVQ134" s="103"/>
      <c r="QVR134" s="103"/>
      <c r="QVS134" s="103"/>
      <c r="QVT134" s="103"/>
      <c r="QVU134" s="103"/>
      <c r="QVV134" s="103"/>
      <c r="QVW134" s="103"/>
      <c r="QVX134" s="103"/>
      <c r="QVY134" s="103"/>
      <c r="QVZ134" s="103"/>
      <c r="QWA134" s="103"/>
      <c r="QWB134" s="103"/>
      <c r="QWC134" s="103"/>
      <c r="QWD134" s="103"/>
      <c r="QWE134" s="103"/>
      <c r="QWF134" s="103"/>
      <c r="QWG134" s="103"/>
      <c r="QWH134" s="103"/>
      <c r="QWI134" s="103"/>
      <c r="QWJ134" s="103"/>
      <c r="QWK134" s="103"/>
      <c r="QWL134" s="103"/>
      <c r="QWM134" s="103"/>
      <c r="QWN134" s="103"/>
      <c r="QWO134" s="103"/>
      <c r="QWP134" s="103"/>
      <c r="QWQ134" s="103"/>
      <c r="QWR134" s="103"/>
      <c r="QWS134" s="103"/>
      <c r="QWT134" s="103"/>
      <c r="QWU134" s="103"/>
      <c r="QWV134" s="103"/>
      <c r="QWW134" s="103"/>
      <c r="QWX134" s="103"/>
      <c r="QWY134" s="103"/>
      <c r="QWZ134" s="103"/>
      <c r="QXA134" s="103"/>
      <c r="QXB134" s="103"/>
      <c r="QXC134" s="103"/>
      <c r="QXD134" s="103"/>
      <c r="QXE134" s="103"/>
      <c r="QXF134" s="103"/>
      <c r="QXG134" s="103"/>
      <c r="QXH134" s="103"/>
      <c r="QXI134" s="103"/>
      <c r="QXJ134" s="103"/>
      <c r="QXK134" s="103"/>
      <c r="QXL134" s="103"/>
      <c r="QXM134" s="103"/>
      <c r="QXN134" s="103"/>
      <c r="QXO134" s="103"/>
      <c r="QXP134" s="103"/>
      <c r="QXQ134" s="103"/>
      <c r="QXR134" s="103"/>
      <c r="QXS134" s="103"/>
      <c r="QXT134" s="103"/>
      <c r="QXU134" s="103"/>
      <c r="QXV134" s="103"/>
      <c r="QXW134" s="103"/>
      <c r="QXX134" s="103"/>
      <c r="QXY134" s="103"/>
      <c r="QXZ134" s="103"/>
      <c r="QYA134" s="103"/>
      <c r="QYB134" s="103"/>
      <c r="QYC134" s="103"/>
      <c r="QYD134" s="103"/>
      <c r="QYE134" s="103"/>
      <c r="QYF134" s="103"/>
      <c r="QYG134" s="103"/>
      <c r="QYH134" s="103"/>
      <c r="QYI134" s="103"/>
      <c r="QYJ134" s="103"/>
      <c r="QYK134" s="103"/>
      <c r="QYL134" s="103"/>
      <c r="QYM134" s="103"/>
      <c r="QYN134" s="103"/>
      <c r="QYO134" s="103"/>
      <c r="QYP134" s="103"/>
      <c r="QYQ134" s="103"/>
      <c r="QYR134" s="103"/>
      <c r="QYS134" s="103"/>
      <c r="QYT134" s="103"/>
      <c r="QYU134" s="103"/>
      <c r="QYV134" s="103"/>
      <c r="QYW134" s="103"/>
      <c r="QYX134" s="103"/>
      <c r="QYY134" s="103"/>
      <c r="QYZ134" s="103"/>
      <c r="QZA134" s="103"/>
      <c r="QZB134" s="103"/>
      <c r="QZC134" s="103"/>
      <c r="QZD134" s="103"/>
      <c r="QZE134" s="103"/>
      <c r="QZF134" s="103"/>
      <c r="QZG134" s="103"/>
      <c r="QZH134" s="103"/>
      <c r="QZI134" s="103"/>
      <c r="QZJ134" s="103"/>
      <c r="QZK134" s="103"/>
      <c r="QZL134" s="103"/>
      <c r="QZM134" s="103"/>
      <c r="QZN134" s="103"/>
      <c r="QZO134" s="103"/>
      <c r="QZP134" s="103"/>
      <c r="QZQ134" s="103"/>
      <c r="QZR134" s="103"/>
      <c r="QZS134" s="103"/>
      <c r="QZT134" s="103"/>
      <c r="QZU134" s="103"/>
      <c r="QZV134" s="103"/>
      <c r="QZW134" s="103"/>
      <c r="QZX134" s="103"/>
      <c r="QZY134" s="103"/>
      <c r="QZZ134" s="103"/>
      <c r="RAA134" s="103"/>
      <c r="RAB134" s="103"/>
      <c r="RAC134" s="103"/>
      <c r="RAD134" s="103"/>
      <c r="RAE134" s="103"/>
      <c r="RAF134" s="103"/>
      <c r="RAG134" s="103"/>
      <c r="RAH134" s="103"/>
      <c r="RAI134" s="103"/>
      <c r="RAJ134" s="103"/>
      <c r="RAK134" s="103"/>
      <c r="RAL134" s="103"/>
      <c r="RAM134" s="103"/>
      <c r="RAN134" s="103"/>
      <c r="RAO134" s="103"/>
      <c r="RAP134" s="103"/>
      <c r="RAQ134" s="103"/>
      <c r="RAR134" s="103"/>
      <c r="RAS134" s="103"/>
      <c r="RAT134" s="103"/>
      <c r="RAU134" s="103"/>
      <c r="RAV134" s="103"/>
      <c r="RAW134" s="103"/>
      <c r="RAX134" s="103"/>
      <c r="RAY134" s="103"/>
      <c r="RAZ134" s="103"/>
      <c r="RBA134" s="103"/>
      <c r="RBB134" s="103"/>
      <c r="RBC134" s="103"/>
      <c r="RBD134" s="103"/>
      <c r="RBE134" s="103"/>
      <c r="RBF134" s="103"/>
      <c r="RBG134" s="103"/>
      <c r="RBH134" s="103"/>
      <c r="RBI134" s="103"/>
      <c r="RBJ134" s="103"/>
      <c r="RBK134" s="103"/>
      <c r="RBL134" s="103"/>
      <c r="RBM134" s="103"/>
      <c r="RBN134" s="103"/>
      <c r="RBO134" s="103"/>
      <c r="RBP134" s="103"/>
      <c r="RBQ134" s="103"/>
      <c r="RBR134" s="103"/>
      <c r="RBS134" s="103"/>
      <c r="RBT134" s="103"/>
      <c r="RBU134" s="103"/>
      <c r="RBV134" s="103"/>
      <c r="RCC134" s="103"/>
      <c r="RCD134" s="103"/>
      <c r="RCE134" s="103"/>
      <c r="RCF134" s="103"/>
      <c r="RCG134" s="103"/>
      <c r="RCH134" s="103"/>
      <c r="RCI134" s="103"/>
      <c r="RCJ134" s="103"/>
      <c r="RCK134" s="103"/>
      <c r="RCL134" s="103"/>
      <c r="RCM134" s="103"/>
      <c r="RCN134" s="103"/>
      <c r="RCO134" s="103"/>
      <c r="RCP134" s="103"/>
      <c r="RCQ134" s="103"/>
      <c r="RCR134" s="103"/>
      <c r="RCS134" s="103"/>
      <c r="RCT134" s="103"/>
      <c r="RCU134" s="103"/>
      <c r="RCV134" s="103"/>
      <c r="RCW134" s="103"/>
      <c r="RCX134" s="103"/>
      <c r="RCY134" s="103"/>
      <c r="RCZ134" s="103"/>
      <c r="RDA134" s="103"/>
      <c r="RDB134" s="103"/>
      <c r="RDC134" s="103"/>
      <c r="RDD134" s="103"/>
      <c r="RDE134" s="103"/>
      <c r="RDF134" s="103"/>
      <c r="RDG134" s="103"/>
      <c r="RDH134" s="103"/>
      <c r="RDI134" s="103"/>
      <c r="RDJ134" s="103"/>
      <c r="RDK134" s="103"/>
      <c r="RDL134" s="103"/>
      <c r="RDM134" s="103"/>
      <c r="RDN134" s="103"/>
      <c r="RDO134" s="103"/>
      <c r="RDP134" s="103"/>
      <c r="RDQ134" s="103"/>
      <c r="RDR134" s="103"/>
      <c r="RDS134" s="103"/>
      <c r="RDT134" s="103"/>
      <c r="RDU134" s="103"/>
      <c r="RDV134" s="103"/>
      <c r="RDW134" s="103"/>
      <c r="RDX134" s="103"/>
      <c r="RDY134" s="103"/>
      <c r="RDZ134" s="103"/>
      <c r="REA134" s="103"/>
      <c r="REB134" s="103"/>
      <c r="REC134" s="103"/>
      <c r="RED134" s="103"/>
      <c r="REE134" s="103"/>
      <c r="REF134" s="103"/>
      <c r="REG134" s="103"/>
      <c r="REH134" s="103"/>
      <c r="REI134" s="103"/>
      <c r="REJ134" s="103"/>
      <c r="REK134" s="103"/>
      <c r="REL134" s="103"/>
      <c r="REM134" s="103"/>
      <c r="REN134" s="103"/>
      <c r="REO134" s="103"/>
      <c r="REP134" s="103"/>
      <c r="REQ134" s="103"/>
      <c r="RER134" s="103"/>
      <c r="RES134" s="103"/>
      <c r="RET134" s="103"/>
      <c r="REU134" s="103"/>
      <c r="REV134" s="103"/>
      <c r="REW134" s="103"/>
      <c r="REX134" s="103"/>
      <c r="REY134" s="103"/>
      <c r="REZ134" s="103"/>
      <c r="RFA134" s="103"/>
      <c r="RFB134" s="103"/>
      <c r="RFC134" s="103"/>
      <c r="RFD134" s="103"/>
      <c r="RFE134" s="103"/>
      <c r="RFF134" s="103"/>
      <c r="RFG134" s="103"/>
      <c r="RFH134" s="103"/>
      <c r="RFI134" s="103"/>
      <c r="RFJ134" s="103"/>
      <c r="RFK134" s="103"/>
      <c r="RFL134" s="103"/>
      <c r="RFM134" s="103"/>
      <c r="RFN134" s="103"/>
      <c r="RFO134" s="103"/>
      <c r="RFP134" s="103"/>
      <c r="RFQ134" s="103"/>
      <c r="RFR134" s="103"/>
      <c r="RFS134" s="103"/>
      <c r="RFT134" s="103"/>
      <c r="RFU134" s="103"/>
      <c r="RFV134" s="103"/>
      <c r="RFW134" s="103"/>
      <c r="RFX134" s="103"/>
      <c r="RFY134" s="103"/>
      <c r="RFZ134" s="103"/>
      <c r="RGA134" s="103"/>
      <c r="RGB134" s="103"/>
      <c r="RGC134" s="103"/>
      <c r="RGD134" s="103"/>
      <c r="RGE134" s="103"/>
      <c r="RGF134" s="103"/>
      <c r="RGG134" s="103"/>
      <c r="RGH134" s="103"/>
      <c r="RGI134" s="103"/>
      <c r="RGJ134" s="103"/>
      <c r="RGK134" s="103"/>
      <c r="RGL134" s="103"/>
      <c r="RGM134" s="103"/>
      <c r="RGN134" s="103"/>
      <c r="RGO134" s="103"/>
      <c r="RGP134" s="103"/>
      <c r="RGQ134" s="103"/>
      <c r="RGR134" s="103"/>
      <c r="RGS134" s="103"/>
      <c r="RGT134" s="103"/>
      <c r="RGU134" s="103"/>
      <c r="RGV134" s="103"/>
      <c r="RGW134" s="103"/>
      <c r="RGX134" s="103"/>
      <c r="RGY134" s="103"/>
      <c r="RGZ134" s="103"/>
      <c r="RHA134" s="103"/>
      <c r="RHB134" s="103"/>
      <c r="RHC134" s="103"/>
      <c r="RHD134" s="103"/>
      <c r="RHE134" s="103"/>
      <c r="RHF134" s="103"/>
      <c r="RHG134" s="103"/>
      <c r="RHH134" s="103"/>
      <c r="RHI134" s="103"/>
      <c r="RHJ134" s="103"/>
      <c r="RHK134" s="103"/>
      <c r="RHL134" s="103"/>
      <c r="RHM134" s="103"/>
      <c r="RHN134" s="103"/>
      <c r="RHO134" s="103"/>
      <c r="RHP134" s="103"/>
      <c r="RHQ134" s="103"/>
      <c r="RHR134" s="103"/>
      <c r="RHS134" s="103"/>
      <c r="RHT134" s="103"/>
      <c r="RHU134" s="103"/>
      <c r="RHV134" s="103"/>
      <c r="RHW134" s="103"/>
      <c r="RHX134" s="103"/>
      <c r="RHY134" s="103"/>
      <c r="RHZ134" s="103"/>
      <c r="RIA134" s="103"/>
      <c r="RIB134" s="103"/>
      <c r="RIC134" s="103"/>
      <c r="RID134" s="103"/>
      <c r="RIE134" s="103"/>
      <c r="RIF134" s="103"/>
      <c r="RIG134" s="103"/>
      <c r="RIH134" s="103"/>
      <c r="RII134" s="103"/>
      <c r="RIJ134" s="103"/>
      <c r="RIK134" s="103"/>
      <c r="RIL134" s="103"/>
      <c r="RIM134" s="103"/>
      <c r="RIN134" s="103"/>
      <c r="RIO134" s="103"/>
      <c r="RIP134" s="103"/>
      <c r="RIQ134" s="103"/>
      <c r="RIR134" s="103"/>
      <c r="RIS134" s="103"/>
      <c r="RIT134" s="103"/>
      <c r="RIU134" s="103"/>
      <c r="RIV134" s="103"/>
      <c r="RIW134" s="103"/>
      <c r="RIX134" s="103"/>
      <c r="RIY134" s="103"/>
      <c r="RIZ134" s="103"/>
      <c r="RJA134" s="103"/>
      <c r="RJB134" s="103"/>
      <c r="RJC134" s="103"/>
      <c r="RJD134" s="103"/>
      <c r="RJE134" s="103"/>
      <c r="RJF134" s="103"/>
      <c r="RJG134" s="103"/>
      <c r="RJH134" s="103"/>
      <c r="RJI134" s="103"/>
      <c r="RJJ134" s="103"/>
      <c r="RJK134" s="103"/>
      <c r="RJL134" s="103"/>
      <c r="RJM134" s="103"/>
      <c r="RJN134" s="103"/>
      <c r="RJO134" s="103"/>
      <c r="RJP134" s="103"/>
      <c r="RJQ134" s="103"/>
      <c r="RJR134" s="103"/>
      <c r="RJS134" s="103"/>
      <c r="RJT134" s="103"/>
      <c r="RJU134" s="103"/>
      <c r="RJV134" s="103"/>
      <c r="RJW134" s="103"/>
      <c r="RJX134" s="103"/>
      <c r="RJY134" s="103"/>
      <c r="RJZ134" s="103"/>
      <c r="RKA134" s="103"/>
      <c r="RKB134" s="103"/>
      <c r="RKC134" s="103"/>
      <c r="RKD134" s="103"/>
      <c r="RKE134" s="103"/>
      <c r="RKF134" s="103"/>
      <c r="RKG134" s="103"/>
      <c r="RKH134" s="103"/>
      <c r="RKI134" s="103"/>
      <c r="RKJ134" s="103"/>
      <c r="RKK134" s="103"/>
      <c r="RKL134" s="103"/>
      <c r="RKM134" s="103"/>
      <c r="RKN134" s="103"/>
      <c r="RKO134" s="103"/>
      <c r="RKP134" s="103"/>
      <c r="RKQ134" s="103"/>
      <c r="RKR134" s="103"/>
      <c r="RKS134" s="103"/>
      <c r="RKT134" s="103"/>
      <c r="RKU134" s="103"/>
      <c r="RKV134" s="103"/>
      <c r="RKW134" s="103"/>
      <c r="RKX134" s="103"/>
      <c r="RKY134" s="103"/>
      <c r="RKZ134" s="103"/>
      <c r="RLA134" s="103"/>
      <c r="RLB134" s="103"/>
      <c r="RLC134" s="103"/>
      <c r="RLD134" s="103"/>
      <c r="RLE134" s="103"/>
      <c r="RLF134" s="103"/>
      <c r="RLG134" s="103"/>
      <c r="RLH134" s="103"/>
      <c r="RLI134" s="103"/>
      <c r="RLJ134" s="103"/>
      <c r="RLK134" s="103"/>
      <c r="RLL134" s="103"/>
      <c r="RLM134" s="103"/>
      <c r="RLN134" s="103"/>
      <c r="RLO134" s="103"/>
      <c r="RLP134" s="103"/>
      <c r="RLQ134" s="103"/>
      <c r="RLR134" s="103"/>
      <c r="RLY134" s="103"/>
      <c r="RLZ134" s="103"/>
      <c r="RMA134" s="103"/>
      <c r="RMB134" s="103"/>
      <c r="RMC134" s="103"/>
      <c r="RMD134" s="103"/>
      <c r="RME134" s="103"/>
      <c r="RMF134" s="103"/>
      <c r="RMG134" s="103"/>
      <c r="RMH134" s="103"/>
      <c r="RMI134" s="103"/>
      <c r="RMJ134" s="103"/>
      <c r="RMK134" s="103"/>
      <c r="RML134" s="103"/>
      <c r="RMM134" s="103"/>
      <c r="RMN134" s="103"/>
      <c r="RMO134" s="103"/>
      <c r="RMP134" s="103"/>
      <c r="RMQ134" s="103"/>
      <c r="RMR134" s="103"/>
      <c r="RMS134" s="103"/>
      <c r="RMT134" s="103"/>
      <c r="RMU134" s="103"/>
      <c r="RMV134" s="103"/>
      <c r="RMW134" s="103"/>
      <c r="RMX134" s="103"/>
      <c r="RMY134" s="103"/>
      <c r="RMZ134" s="103"/>
      <c r="RNA134" s="103"/>
      <c r="RNB134" s="103"/>
      <c r="RNC134" s="103"/>
      <c r="RND134" s="103"/>
      <c r="RNE134" s="103"/>
      <c r="RNF134" s="103"/>
      <c r="RNG134" s="103"/>
      <c r="RNH134" s="103"/>
      <c r="RNI134" s="103"/>
      <c r="RNJ134" s="103"/>
      <c r="RNK134" s="103"/>
      <c r="RNL134" s="103"/>
      <c r="RNM134" s="103"/>
      <c r="RNN134" s="103"/>
      <c r="RNO134" s="103"/>
      <c r="RNP134" s="103"/>
      <c r="RNQ134" s="103"/>
      <c r="RNR134" s="103"/>
      <c r="RNS134" s="103"/>
      <c r="RNT134" s="103"/>
      <c r="RNU134" s="103"/>
      <c r="RNV134" s="103"/>
      <c r="RNW134" s="103"/>
      <c r="RNX134" s="103"/>
      <c r="RNY134" s="103"/>
      <c r="RNZ134" s="103"/>
      <c r="ROA134" s="103"/>
      <c r="ROB134" s="103"/>
      <c r="ROC134" s="103"/>
      <c r="ROD134" s="103"/>
      <c r="ROE134" s="103"/>
      <c r="ROF134" s="103"/>
      <c r="ROG134" s="103"/>
      <c r="ROH134" s="103"/>
      <c r="ROI134" s="103"/>
      <c r="ROJ134" s="103"/>
      <c r="ROK134" s="103"/>
      <c r="ROL134" s="103"/>
      <c r="ROM134" s="103"/>
      <c r="RON134" s="103"/>
      <c r="ROO134" s="103"/>
      <c r="ROP134" s="103"/>
      <c r="ROQ134" s="103"/>
      <c r="ROR134" s="103"/>
      <c r="ROS134" s="103"/>
      <c r="ROT134" s="103"/>
      <c r="ROU134" s="103"/>
      <c r="ROV134" s="103"/>
      <c r="ROW134" s="103"/>
      <c r="ROX134" s="103"/>
      <c r="ROY134" s="103"/>
      <c r="ROZ134" s="103"/>
      <c r="RPA134" s="103"/>
      <c r="RPB134" s="103"/>
      <c r="RPC134" s="103"/>
      <c r="RPD134" s="103"/>
      <c r="RPE134" s="103"/>
      <c r="RPF134" s="103"/>
      <c r="RPG134" s="103"/>
      <c r="RPH134" s="103"/>
      <c r="RPI134" s="103"/>
      <c r="RPJ134" s="103"/>
      <c r="RPK134" s="103"/>
      <c r="RPL134" s="103"/>
      <c r="RPM134" s="103"/>
      <c r="RPN134" s="103"/>
      <c r="RPO134" s="103"/>
      <c r="RPP134" s="103"/>
      <c r="RPQ134" s="103"/>
      <c r="RPR134" s="103"/>
      <c r="RPS134" s="103"/>
      <c r="RPT134" s="103"/>
      <c r="RPU134" s="103"/>
      <c r="RPV134" s="103"/>
      <c r="RPW134" s="103"/>
      <c r="RPX134" s="103"/>
      <c r="RPY134" s="103"/>
      <c r="RPZ134" s="103"/>
      <c r="RQA134" s="103"/>
      <c r="RQB134" s="103"/>
      <c r="RQC134" s="103"/>
      <c r="RQD134" s="103"/>
      <c r="RQE134" s="103"/>
      <c r="RQF134" s="103"/>
      <c r="RQG134" s="103"/>
      <c r="RQH134" s="103"/>
      <c r="RQI134" s="103"/>
      <c r="RQJ134" s="103"/>
      <c r="RQK134" s="103"/>
      <c r="RQL134" s="103"/>
      <c r="RQM134" s="103"/>
      <c r="RQN134" s="103"/>
      <c r="RQO134" s="103"/>
      <c r="RQP134" s="103"/>
      <c r="RQQ134" s="103"/>
      <c r="RQR134" s="103"/>
      <c r="RQS134" s="103"/>
      <c r="RQT134" s="103"/>
      <c r="RQU134" s="103"/>
      <c r="RQV134" s="103"/>
      <c r="RQW134" s="103"/>
      <c r="RQX134" s="103"/>
      <c r="RQY134" s="103"/>
      <c r="RQZ134" s="103"/>
      <c r="RRA134" s="103"/>
      <c r="RRB134" s="103"/>
      <c r="RRC134" s="103"/>
      <c r="RRD134" s="103"/>
      <c r="RRE134" s="103"/>
      <c r="RRF134" s="103"/>
      <c r="RRG134" s="103"/>
      <c r="RRH134" s="103"/>
      <c r="RRI134" s="103"/>
      <c r="RRJ134" s="103"/>
      <c r="RRK134" s="103"/>
      <c r="RRL134" s="103"/>
      <c r="RRM134" s="103"/>
      <c r="RRN134" s="103"/>
      <c r="RRO134" s="103"/>
      <c r="RRP134" s="103"/>
      <c r="RRQ134" s="103"/>
      <c r="RRR134" s="103"/>
      <c r="RRS134" s="103"/>
      <c r="RRT134" s="103"/>
      <c r="RRU134" s="103"/>
      <c r="RRV134" s="103"/>
      <c r="RRW134" s="103"/>
      <c r="RRX134" s="103"/>
      <c r="RRY134" s="103"/>
      <c r="RRZ134" s="103"/>
      <c r="RSA134" s="103"/>
      <c r="RSB134" s="103"/>
      <c r="RSC134" s="103"/>
      <c r="RSD134" s="103"/>
      <c r="RSE134" s="103"/>
      <c r="RSF134" s="103"/>
      <c r="RSG134" s="103"/>
      <c r="RSH134" s="103"/>
      <c r="RSI134" s="103"/>
      <c r="RSJ134" s="103"/>
      <c r="RSK134" s="103"/>
      <c r="RSL134" s="103"/>
      <c r="RSM134" s="103"/>
      <c r="RSN134" s="103"/>
      <c r="RSO134" s="103"/>
      <c r="RSP134" s="103"/>
      <c r="RSQ134" s="103"/>
      <c r="RSR134" s="103"/>
      <c r="RSS134" s="103"/>
      <c r="RST134" s="103"/>
      <c r="RSU134" s="103"/>
      <c r="RSV134" s="103"/>
      <c r="RSW134" s="103"/>
      <c r="RSX134" s="103"/>
      <c r="RSY134" s="103"/>
      <c r="RSZ134" s="103"/>
      <c r="RTA134" s="103"/>
      <c r="RTB134" s="103"/>
      <c r="RTC134" s="103"/>
      <c r="RTD134" s="103"/>
      <c r="RTE134" s="103"/>
      <c r="RTF134" s="103"/>
      <c r="RTG134" s="103"/>
      <c r="RTH134" s="103"/>
      <c r="RTI134" s="103"/>
      <c r="RTJ134" s="103"/>
      <c r="RTK134" s="103"/>
      <c r="RTL134" s="103"/>
      <c r="RTM134" s="103"/>
      <c r="RTN134" s="103"/>
      <c r="RTO134" s="103"/>
      <c r="RTP134" s="103"/>
      <c r="RTQ134" s="103"/>
      <c r="RTR134" s="103"/>
      <c r="RTS134" s="103"/>
      <c r="RTT134" s="103"/>
      <c r="RTU134" s="103"/>
      <c r="RTV134" s="103"/>
      <c r="RTW134" s="103"/>
      <c r="RTX134" s="103"/>
      <c r="RTY134" s="103"/>
      <c r="RTZ134" s="103"/>
      <c r="RUA134" s="103"/>
      <c r="RUB134" s="103"/>
      <c r="RUC134" s="103"/>
      <c r="RUD134" s="103"/>
      <c r="RUE134" s="103"/>
      <c r="RUF134" s="103"/>
      <c r="RUG134" s="103"/>
      <c r="RUH134" s="103"/>
      <c r="RUI134" s="103"/>
      <c r="RUJ134" s="103"/>
      <c r="RUK134" s="103"/>
      <c r="RUL134" s="103"/>
      <c r="RUM134" s="103"/>
      <c r="RUN134" s="103"/>
      <c r="RUO134" s="103"/>
      <c r="RUP134" s="103"/>
      <c r="RUQ134" s="103"/>
      <c r="RUR134" s="103"/>
      <c r="RUS134" s="103"/>
      <c r="RUT134" s="103"/>
      <c r="RUU134" s="103"/>
      <c r="RUV134" s="103"/>
      <c r="RUW134" s="103"/>
      <c r="RUX134" s="103"/>
      <c r="RUY134" s="103"/>
      <c r="RUZ134" s="103"/>
      <c r="RVA134" s="103"/>
      <c r="RVB134" s="103"/>
      <c r="RVC134" s="103"/>
      <c r="RVD134" s="103"/>
      <c r="RVE134" s="103"/>
      <c r="RVF134" s="103"/>
      <c r="RVG134" s="103"/>
      <c r="RVH134" s="103"/>
      <c r="RVI134" s="103"/>
      <c r="RVJ134" s="103"/>
      <c r="RVK134" s="103"/>
      <c r="RVL134" s="103"/>
      <c r="RVM134" s="103"/>
      <c r="RVN134" s="103"/>
      <c r="RVU134" s="103"/>
      <c r="RVV134" s="103"/>
      <c r="RVW134" s="103"/>
      <c r="RVX134" s="103"/>
      <c r="RVY134" s="103"/>
      <c r="RVZ134" s="103"/>
      <c r="RWA134" s="103"/>
      <c r="RWB134" s="103"/>
      <c r="RWC134" s="103"/>
      <c r="RWD134" s="103"/>
      <c r="RWE134" s="103"/>
      <c r="RWF134" s="103"/>
      <c r="RWG134" s="103"/>
      <c r="RWH134" s="103"/>
      <c r="RWI134" s="103"/>
      <c r="RWJ134" s="103"/>
      <c r="RWK134" s="103"/>
      <c r="RWL134" s="103"/>
      <c r="RWM134" s="103"/>
      <c r="RWN134" s="103"/>
      <c r="RWO134" s="103"/>
      <c r="RWP134" s="103"/>
      <c r="RWQ134" s="103"/>
      <c r="RWR134" s="103"/>
      <c r="RWS134" s="103"/>
      <c r="RWT134" s="103"/>
      <c r="RWU134" s="103"/>
      <c r="RWV134" s="103"/>
      <c r="RWW134" s="103"/>
      <c r="RWX134" s="103"/>
      <c r="RWY134" s="103"/>
      <c r="RWZ134" s="103"/>
      <c r="RXA134" s="103"/>
      <c r="RXB134" s="103"/>
      <c r="RXC134" s="103"/>
      <c r="RXD134" s="103"/>
      <c r="RXE134" s="103"/>
      <c r="RXF134" s="103"/>
      <c r="RXG134" s="103"/>
      <c r="RXH134" s="103"/>
      <c r="RXI134" s="103"/>
      <c r="RXJ134" s="103"/>
      <c r="RXK134" s="103"/>
      <c r="RXL134" s="103"/>
      <c r="RXM134" s="103"/>
      <c r="RXN134" s="103"/>
      <c r="RXO134" s="103"/>
      <c r="RXP134" s="103"/>
      <c r="RXQ134" s="103"/>
      <c r="RXR134" s="103"/>
      <c r="RXS134" s="103"/>
      <c r="RXT134" s="103"/>
      <c r="RXU134" s="103"/>
      <c r="RXV134" s="103"/>
      <c r="RXW134" s="103"/>
      <c r="RXX134" s="103"/>
      <c r="RXY134" s="103"/>
      <c r="RXZ134" s="103"/>
      <c r="RYA134" s="103"/>
      <c r="RYB134" s="103"/>
      <c r="RYC134" s="103"/>
      <c r="RYD134" s="103"/>
      <c r="RYE134" s="103"/>
      <c r="RYF134" s="103"/>
      <c r="RYG134" s="103"/>
      <c r="RYH134" s="103"/>
      <c r="RYI134" s="103"/>
      <c r="RYJ134" s="103"/>
      <c r="RYK134" s="103"/>
      <c r="RYL134" s="103"/>
      <c r="RYM134" s="103"/>
      <c r="RYN134" s="103"/>
      <c r="RYO134" s="103"/>
      <c r="RYP134" s="103"/>
      <c r="RYQ134" s="103"/>
      <c r="RYR134" s="103"/>
      <c r="RYS134" s="103"/>
      <c r="RYT134" s="103"/>
      <c r="RYU134" s="103"/>
      <c r="RYV134" s="103"/>
      <c r="RYW134" s="103"/>
      <c r="RYX134" s="103"/>
      <c r="RYY134" s="103"/>
      <c r="RYZ134" s="103"/>
      <c r="RZA134" s="103"/>
      <c r="RZB134" s="103"/>
      <c r="RZC134" s="103"/>
      <c r="RZD134" s="103"/>
      <c r="RZE134" s="103"/>
      <c r="RZF134" s="103"/>
      <c r="RZG134" s="103"/>
      <c r="RZH134" s="103"/>
      <c r="RZI134" s="103"/>
      <c r="RZJ134" s="103"/>
      <c r="RZK134" s="103"/>
      <c r="RZL134" s="103"/>
      <c r="RZM134" s="103"/>
      <c r="RZN134" s="103"/>
      <c r="RZO134" s="103"/>
      <c r="RZP134" s="103"/>
      <c r="RZQ134" s="103"/>
      <c r="RZR134" s="103"/>
      <c r="RZS134" s="103"/>
      <c r="RZT134" s="103"/>
      <c r="RZU134" s="103"/>
      <c r="RZV134" s="103"/>
      <c r="RZW134" s="103"/>
      <c r="RZX134" s="103"/>
      <c r="RZY134" s="103"/>
      <c r="RZZ134" s="103"/>
      <c r="SAA134" s="103"/>
      <c r="SAB134" s="103"/>
      <c r="SAC134" s="103"/>
      <c r="SAD134" s="103"/>
      <c r="SAE134" s="103"/>
      <c r="SAF134" s="103"/>
      <c r="SAG134" s="103"/>
      <c r="SAH134" s="103"/>
      <c r="SAI134" s="103"/>
      <c r="SAJ134" s="103"/>
      <c r="SAK134" s="103"/>
      <c r="SAL134" s="103"/>
      <c r="SAM134" s="103"/>
      <c r="SAN134" s="103"/>
      <c r="SAO134" s="103"/>
      <c r="SAP134" s="103"/>
      <c r="SAQ134" s="103"/>
      <c r="SAR134" s="103"/>
      <c r="SAS134" s="103"/>
      <c r="SAT134" s="103"/>
      <c r="SAU134" s="103"/>
      <c r="SAV134" s="103"/>
      <c r="SAW134" s="103"/>
      <c r="SAX134" s="103"/>
      <c r="SAY134" s="103"/>
      <c r="SAZ134" s="103"/>
      <c r="SBA134" s="103"/>
      <c r="SBB134" s="103"/>
      <c r="SBC134" s="103"/>
      <c r="SBD134" s="103"/>
      <c r="SBE134" s="103"/>
      <c r="SBF134" s="103"/>
      <c r="SBG134" s="103"/>
      <c r="SBH134" s="103"/>
      <c r="SBI134" s="103"/>
      <c r="SBJ134" s="103"/>
      <c r="SBK134" s="103"/>
      <c r="SBL134" s="103"/>
      <c r="SBM134" s="103"/>
      <c r="SBN134" s="103"/>
      <c r="SBO134" s="103"/>
      <c r="SBP134" s="103"/>
      <c r="SBQ134" s="103"/>
      <c r="SBR134" s="103"/>
      <c r="SBS134" s="103"/>
      <c r="SBT134" s="103"/>
      <c r="SBU134" s="103"/>
      <c r="SBV134" s="103"/>
      <c r="SBW134" s="103"/>
      <c r="SBX134" s="103"/>
      <c r="SBY134" s="103"/>
      <c r="SBZ134" s="103"/>
      <c r="SCA134" s="103"/>
      <c r="SCB134" s="103"/>
      <c r="SCC134" s="103"/>
      <c r="SCD134" s="103"/>
      <c r="SCE134" s="103"/>
      <c r="SCF134" s="103"/>
      <c r="SCG134" s="103"/>
      <c r="SCH134" s="103"/>
      <c r="SCI134" s="103"/>
      <c r="SCJ134" s="103"/>
      <c r="SCK134" s="103"/>
      <c r="SCL134" s="103"/>
      <c r="SCM134" s="103"/>
      <c r="SCN134" s="103"/>
      <c r="SCO134" s="103"/>
      <c r="SCP134" s="103"/>
      <c r="SCQ134" s="103"/>
      <c r="SCR134" s="103"/>
      <c r="SCS134" s="103"/>
      <c r="SCT134" s="103"/>
      <c r="SCU134" s="103"/>
      <c r="SCV134" s="103"/>
      <c r="SCW134" s="103"/>
      <c r="SCX134" s="103"/>
      <c r="SCY134" s="103"/>
      <c r="SCZ134" s="103"/>
      <c r="SDA134" s="103"/>
      <c r="SDB134" s="103"/>
      <c r="SDC134" s="103"/>
      <c r="SDD134" s="103"/>
      <c r="SDE134" s="103"/>
      <c r="SDF134" s="103"/>
      <c r="SDG134" s="103"/>
      <c r="SDH134" s="103"/>
      <c r="SDI134" s="103"/>
      <c r="SDJ134" s="103"/>
      <c r="SDK134" s="103"/>
      <c r="SDL134" s="103"/>
      <c r="SDM134" s="103"/>
      <c r="SDN134" s="103"/>
      <c r="SDO134" s="103"/>
      <c r="SDP134" s="103"/>
      <c r="SDQ134" s="103"/>
      <c r="SDR134" s="103"/>
      <c r="SDS134" s="103"/>
      <c r="SDT134" s="103"/>
      <c r="SDU134" s="103"/>
      <c r="SDV134" s="103"/>
      <c r="SDW134" s="103"/>
      <c r="SDX134" s="103"/>
      <c r="SDY134" s="103"/>
      <c r="SDZ134" s="103"/>
      <c r="SEA134" s="103"/>
      <c r="SEB134" s="103"/>
      <c r="SEC134" s="103"/>
      <c r="SED134" s="103"/>
      <c r="SEE134" s="103"/>
      <c r="SEF134" s="103"/>
      <c r="SEG134" s="103"/>
      <c r="SEH134" s="103"/>
      <c r="SEI134" s="103"/>
      <c r="SEJ134" s="103"/>
      <c r="SEK134" s="103"/>
      <c r="SEL134" s="103"/>
      <c r="SEM134" s="103"/>
      <c r="SEN134" s="103"/>
      <c r="SEO134" s="103"/>
      <c r="SEP134" s="103"/>
      <c r="SEQ134" s="103"/>
      <c r="SER134" s="103"/>
      <c r="SES134" s="103"/>
      <c r="SET134" s="103"/>
      <c r="SEU134" s="103"/>
      <c r="SEV134" s="103"/>
      <c r="SEW134" s="103"/>
      <c r="SEX134" s="103"/>
      <c r="SEY134" s="103"/>
      <c r="SEZ134" s="103"/>
      <c r="SFA134" s="103"/>
      <c r="SFB134" s="103"/>
      <c r="SFC134" s="103"/>
      <c r="SFD134" s="103"/>
      <c r="SFE134" s="103"/>
      <c r="SFF134" s="103"/>
      <c r="SFG134" s="103"/>
      <c r="SFH134" s="103"/>
      <c r="SFI134" s="103"/>
      <c r="SFJ134" s="103"/>
      <c r="SFQ134" s="103"/>
      <c r="SFR134" s="103"/>
      <c r="SFS134" s="103"/>
      <c r="SFT134" s="103"/>
      <c r="SFU134" s="103"/>
      <c r="SFV134" s="103"/>
      <c r="SFW134" s="103"/>
      <c r="SFX134" s="103"/>
      <c r="SFY134" s="103"/>
      <c r="SFZ134" s="103"/>
      <c r="SGA134" s="103"/>
      <c r="SGB134" s="103"/>
      <c r="SGC134" s="103"/>
      <c r="SGD134" s="103"/>
      <c r="SGE134" s="103"/>
      <c r="SGF134" s="103"/>
      <c r="SGG134" s="103"/>
      <c r="SGH134" s="103"/>
      <c r="SGI134" s="103"/>
      <c r="SGJ134" s="103"/>
      <c r="SGK134" s="103"/>
      <c r="SGL134" s="103"/>
      <c r="SGM134" s="103"/>
      <c r="SGN134" s="103"/>
      <c r="SGO134" s="103"/>
      <c r="SGP134" s="103"/>
      <c r="SGQ134" s="103"/>
      <c r="SGR134" s="103"/>
      <c r="SGS134" s="103"/>
      <c r="SGT134" s="103"/>
      <c r="SGU134" s="103"/>
      <c r="SGV134" s="103"/>
      <c r="SGW134" s="103"/>
      <c r="SGX134" s="103"/>
      <c r="SGY134" s="103"/>
      <c r="SGZ134" s="103"/>
      <c r="SHA134" s="103"/>
      <c r="SHB134" s="103"/>
      <c r="SHC134" s="103"/>
      <c r="SHD134" s="103"/>
      <c r="SHE134" s="103"/>
      <c r="SHF134" s="103"/>
      <c r="SHG134" s="103"/>
      <c r="SHH134" s="103"/>
      <c r="SHI134" s="103"/>
      <c r="SHJ134" s="103"/>
      <c r="SHK134" s="103"/>
      <c r="SHL134" s="103"/>
      <c r="SHM134" s="103"/>
      <c r="SHN134" s="103"/>
      <c r="SHO134" s="103"/>
      <c r="SHP134" s="103"/>
      <c r="SHQ134" s="103"/>
      <c r="SHR134" s="103"/>
      <c r="SHS134" s="103"/>
      <c r="SHT134" s="103"/>
      <c r="SHU134" s="103"/>
      <c r="SHV134" s="103"/>
      <c r="SHW134" s="103"/>
      <c r="SHX134" s="103"/>
      <c r="SHY134" s="103"/>
      <c r="SHZ134" s="103"/>
      <c r="SIA134" s="103"/>
      <c r="SIB134" s="103"/>
      <c r="SIC134" s="103"/>
      <c r="SID134" s="103"/>
      <c r="SIE134" s="103"/>
      <c r="SIF134" s="103"/>
      <c r="SIG134" s="103"/>
      <c r="SIH134" s="103"/>
      <c r="SII134" s="103"/>
      <c r="SIJ134" s="103"/>
      <c r="SIK134" s="103"/>
      <c r="SIL134" s="103"/>
      <c r="SIM134" s="103"/>
      <c r="SIN134" s="103"/>
      <c r="SIO134" s="103"/>
      <c r="SIP134" s="103"/>
      <c r="SIQ134" s="103"/>
      <c r="SIR134" s="103"/>
      <c r="SIS134" s="103"/>
      <c r="SIT134" s="103"/>
      <c r="SIU134" s="103"/>
      <c r="SIV134" s="103"/>
      <c r="SIW134" s="103"/>
      <c r="SIX134" s="103"/>
      <c r="SIY134" s="103"/>
      <c r="SIZ134" s="103"/>
      <c r="SJA134" s="103"/>
      <c r="SJB134" s="103"/>
      <c r="SJC134" s="103"/>
      <c r="SJD134" s="103"/>
      <c r="SJE134" s="103"/>
      <c r="SJF134" s="103"/>
      <c r="SJG134" s="103"/>
      <c r="SJH134" s="103"/>
      <c r="SJI134" s="103"/>
      <c r="SJJ134" s="103"/>
      <c r="SJK134" s="103"/>
      <c r="SJL134" s="103"/>
      <c r="SJM134" s="103"/>
      <c r="SJN134" s="103"/>
      <c r="SJO134" s="103"/>
      <c r="SJP134" s="103"/>
      <c r="SJQ134" s="103"/>
      <c r="SJR134" s="103"/>
      <c r="SJS134" s="103"/>
      <c r="SJT134" s="103"/>
      <c r="SJU134" s="103"/>
      <c r="SJV134" s="103"/>
      <c r="SJW134" s="103"/>
      <c r="SJX134" s="103"/>
      <c r="SJY134" s="103"/>
      <c r="SJZ134" s="103"/>
      <c r="SKA134" s="103"/>
      <c r="SKB134" s="103"/>
      <c r="SKC134" s="103"/>
      <c r="SKD134" s="103"/>
      <c r="SKE134" s="103"/>
      <c r="SKF134" s="103"/>
      <c r="SKG134" s="103"/>
      <c r="SKH134" s="103"/>
      <c r="SKI134" s="103"/>
      <c r="SKJ134" s="103"/>
      <c r="SKK134" s="103"/>
      <c r="SKL134" s="103"/>
      <c r="SKM134" s="103"/>
      <c r="SKN134" s="103"/>
      <c r="SKO134" s="103"/>
      <c r="SKP134" s="103"/>
      <c r="SKQ134" s="103"/>
      <c r="SKR134" s="103"/>
      <c r="SKS134" s="103"/>
      <c r="SKT134" s="103"/>
      <c r="SKU134" s="103"/>
      <c r="SKV134" s="103"/>
      <c r="SKW134" s="103"/>
      <c r="SKX134" s="103"/>
      <c r="SKY134" s="103"/>
      <c r="SKZ134" s="103"/>
      <c r="SLA134" s="103"/>
      <c r="SLB134" s="103"/>
      <c r="SLC134" s="103"/>
      <c r="SLD134" s="103"/>
      <c r="SLE134" s="103"/>
      <c r="SLF134" s="103"/>
      <c r="SLG134" s="103"/>
      <c r="SLH134" s="103"/>
      <c r="SLI134" s="103"/>
      <c r="SLJ134" s="103"/>
      <c r="SLK134" s="103"/>
      <c r="SLL134" s="103"/>
      <c r="SLM134" s="103"/>
      <c r="SLN134" s="103"/>
      <c r="SLO134" s="103"/>
      <c r="SLP134" s="103"/>
      <c r="SLQ134" s="103"/>
      <c r="SLR134" s="103"/>
      <c r="SLS134" s="103"/>
      <c r="SLT134" s="103"/>
      <c r="SLU134" s="103"/>
      <c r="SLV134" s="103"/>
      <c r="SLW134" s="103"/>
      <c r="SLX134" s="103"/>
      <c r="SLY134" s="103"/>
      <c r="SLZ134" s="103"/>
      <c r="SMA134" s="103"/>
      <c r="SMB134" s="103"/>
      <c r="SMC134" s="103"/>
      <c r="SMD134" s="103"/>
      <c r="SME134" s="103"/>
      <c r="SMF134" s="103"/>
      <c r="SMG134" s="103"/>
      <c r="SMH134" s="103"/>
      <c r="SMI134" s="103"/>
      <c r="SMJ134" s="103"/>
      <c r="SMK134" s="103"/>
      <c r="SML134" s="103"/>
      <c r="SMM134" s="103"/>
      <c r="SMN134" s="103"/>
      <c r="SMO134" s="103"/>
      <c r="SMP134" s="103"/>
      <c r="SMQ134" s="103"/>
      <c r="SMR134" s="103"/>
      <c r="SMS134" s="103"/>
      <c r="SMT134" s="103"/>
      <c r="SMU134" s="103"/>
      <c r="SMV134" s="103"/>
      <c r="SMW134" s="103"/>
      <c r="SMX134" s="103"/>
      <c r="SMY134" s="103"/>
      <c r="SMZ134" s="103"/>
      <c r="SNA134" s="103"/>
      <c r="SNB134" s="103"/>
      <c r="SNC134" s="103"/>
      <c r="SND134" s="103"/>
      <c r="SNE134" s="103"/>
      <c r="SNF134" s="103"/>
      <c r="SNG134" s="103"/>
      <c r="SNH134" s="103"/>
      <c r="SNI134" s="103"/>
      <c r="SNJ134" s="103"/>
      <c r="SNK134" s="103"/>
      <c r="SNL134" s="103"/>
      <c r="SNM134" s="103"/>
      <c r="SNN134" s="103"/>
      <c r="SNO134" s="103"/>
      <c r="SNP134" s="103"/>
      <c r="SNQ134" s="103"/>
      <c r="SNR134" s="103"/>
      <c r="SNS134" s="103"/>
      <c r="SNT134" s="103"/>
      <c r="SNU134" s="103"/>
      <c r="SNV134" s="103"/>
      <c r="SNW134" s="103"/>
      <c r="SNX134" s="103"/>
      <c r="SNY134" s="103"/>
      <c r="SNZ134" s="103"/>
      <c r="SOA134" s="103"/>
      <c r="SOB134" s="103"/>
      <c r="SOC134" s="103"/>
      <c r="SOD134" s="103"/>
      <c r="SOE134" s="103"/>
      <c r="SOF134" s="103"/>
      <c r="SOG134" s="103"/>
      <c r="SOH134" s="103"/>
      <c r="SOI134" s="103"/>
      <c r="SOJ134" s="103"/>
      <c r="SOK134" s="103"/>
      <c r="SOL134" s="103"/>
      <c r="SOM134" s="103"/>
      <c r="SON134" s="103"/>
      <c r="SOO134" s="103"/>
      <c r="SOP134" s="103"/>
      <c r="SOQ134" s="103"/>
      <c r="SOR134" s="103"/>
      <c r="SOS134" s="103"/>
      <c r="SOT134" s="103"/>
      <c r="SOU134" s="103"/>
      <c r="SOV134" s="103"/>
      <c r="SOW134" s="103"/>
      <c r="SOX134" s="103"/>
      <c r="SOY134" s="103"/>
      <c r="SOZ134" s="103"/>
      <c r="SPA134" s="103"/>
      <c r="SPB134" s="103"/>
      <c r="SPC134" s="103"/>
      <c r="SPD134" s="103"/>
      <c r="SPE134" s="103"/>
      <c r="SPF134" s="103"/>
      <c r="SPM134" s="103"/>
      <c r="SPN134" s="103"/>
      <c r="SPO134" s="103"/>
      <c r="SPP134" s="103"/>
      <c r="SPQ134" s="103"/>
      <c r="SPR134" s="103"/>
      <c r="SPS134" s="103"/>
      <c r="SPT134" s="103"/>
      <c r="SPU134" s="103"/>
      <c r="SPV134" s="103"/>
      <c r="SPW134" s="103"/>
      <c r="SPX134" s="103"/>
      <c r="SPY134" s="103"/>
      <c r="SPZ134" s="103"/>
      <c r="SQA134" s="103"/>
      <c r="SQB134" s="103"/>
      <c r="SQC134" s="103"/>
      <c r="SQD134" s="103"/>
      <c r="SQE134" s="103"/>
      <c r="SQF134" s="103"/>
      <c r="SQG134" s="103"/>
      <c r="SQH134" s="103"/>
      <c r="SQI134" s="103"/>
      <c r="SQJ134" s="103"/>
      <c r="SQK134" s="103"/>
      <c r="SQL134" s="103"/>
      <c r="SQM134" s="103"/>
      <c r="SQN134" s="103"/>
      <c r="SQO134" s="103"/>
      <c r="SQP134" s="103"/>
      <c r="SQQ134" s="103"/>
      <c r="SQR134" s="103"/>
      <c r="SQS134" s="103"/>
      <c r="SQT134" s="103"/>
      <c r="SQU134" s="103"/>
      <c r="SQV134" s="103"/>
      <c r="SQW134" s="103"/>
      <c r="SQX134" s="103"/>
      <c r="SQY134" s="103"/>
      <c r="SQZ134" s="103"/>
      <c r="SRA134" s="103"/>
      <c r="SRB134" s="103"/>
      <c r="SRC134" s="103"/>
      <c r="SRD134" s="103"/>
      <c r="SRE134" s="103"/>
      <c r="SRF134" s="103"/>
      <c r="SRG134" s="103"/>
      <c r="SRH134" s="103"/>
      <c r="SRI134" s="103"/>
      <c r="SRJ134" s="103"/>
      <c r="SRK134" s="103"/>
      <c r="SRL134" s="103"/>
      <c r="SRM134" s="103"/>
      <c r="SRN134" s="103"/>
      <c r="SRO134" s="103"/>
      <c r="SRP134" s="103"/>
      <c r="SRQ134" s="103"/>
      <c r="SRR134" s="103"/>
      <c r="SRS134" s="103"/>
      <c r="SRT134" s="103"/>
      <c r="SRU134" s="103"/>
      <c r="SRV134" s="103"/>
      <c r="SRW134" s="103"/>
      <c r="SRX134" s="103"/>
      <c r="SRY134" s="103"/>
      <c r="SRZ134" s="103"/>
      <c r="SSA134" s="103"/>
      <c r="SSB134" s="103"/>
      <c r="SSC134" s="103"/>
      <c r="SSD134" s="103"/>
      <c r="SSE134" s="103"/>
      <c r="SSF134" s="103"/>
      <c r="SSG134" s="103"/>
      <c r="SSH134" s="103"/>
      <c r="SSI134" s="103"/>
      <c r="SSJ134" s="103"/>
      <c r="SSK134" s="103"/>
      <c r="SSL134" s="103"/>
      <c r="SSM134" s="103"/>
      <c r="SSN134" s="103"/>
      <c r="SSO134" s="103"/>
      <c r="SSP134" s="103"/>
      <c r="SSQ134" s="103"/>
      <c r="SSR134" s="103"/>
      <c r="SSS134" s="103"/>
      <c r="SST134" s="103"/>
      <c r="SSU134" s="103"/>
      <c r="SSV134" s="103"/>
      <c r="SSW134" s="103"/>
      <c r="SSX134" s="103"/>
      <c r="SSY134" s="103"/>
      <c r="SSZ134" s="103"/>
      <c r="STA134" s="103"/>
      <c r="STB134" s="103"/>
      <c r="STC134" s="103"/>
      <c r="STD134" s="103"/>
      <c r="STE134" s="103"/>
      <c r="STF134" s="103"/>
      <c r="STG134" s="103"/>
      <c r="STH134" s="103"/>
      <c r="STI134" s="103"/>
      <c r="STJ134" s="103"/>
      <c r="STK134" s="103"/>
      <c r="STL134" s="103"/>
      <c r="STM134" s="103"/>
      <c r="STN134" s="103"/>
      <c r="STO134" s="103"/>
      <c r="STP134" s="103"/>
      <c r="STQ134" s="103"/>
      <c r="STR134" s="103"/>
      <c r="STS134" s="103"/>
      <c r="STT134" s="103"/>
      <c r="STU134" s="103"/>
      <c r="STV134" s="103"/>
      <c r="STW134" s="103"/>
      <c r="STX134" s="103"/>
      <c r="STY134" s="103"/>
      <c r="STZ134" s="103"/>
      <c r="SUA134" s="103"/>
      <c r="SUB134" s="103"/>
      <c r="SUC134" s="103"/>
      <c r="SUD134" s="103"/>
      <c r="SUE134" s="103"/>
      <c r="SUF134" s="103"/>
      <c r="SUG134" s="103"/>
      <c r="SUH134" s="103"/>
      <c r="SUI134" s="103"/>
      <c r="SUJ134" s="103"/>
      <c r="SUK134" s="103"/>
      <c r="SUL134" s="103"/>
      <c r="SUM134" s="103"/>
      <c r="SUN134" s="103"/>
      <c r="SUO134" s="103"/>
      <c r="SUP134" s="103"/>
      <c r="SUQ134" s="103"/>
      <c r="SUR134" s="103"/>
      <c r="SUS134" s="103"/>
      <c r="SUT134" s="103"/>
      <c r="SUU134" s="103"/>
      <c r="SUV134" s="103"/>
      <c r="SUW134" s="103"/>
      <c r="SUX134" s="103"/>
      <c r="SUY134" s="103"/>
      <c r="SUZ134" s="103"/>
      <c r="SVA134" s="103"/>
      <c r="SVB134" s="103"/>
      <c r="SVC134" s="103"/>
      <c r="SVD134" s="103"/>
      <c r="SVE134" s="103"/>
      <c r="SVF134" s="103"/>
      <c r="SVG134" s="103"/>
      <c r="SVH134" s="103"/>
      <c r="SVI134" s="103"/>
      <c r="SVJ134" s="103"/>
      <c r="SVK134" s="103"/>
      <c r="SVL134" s="103"/>
      <c r="SVM134" s="103"/>
      <c r="SVN134" s="103"/>
      <c r="SVO134" s="103"/>
      <c r="SVP134" s="103"/>
      <c r="SVQ134" s="103"/>
      <c r="SVR134" s="103"/>
      <c r="SVS134" s="103"/>
      <c r="SVT134" s="103"/>
      <c r="SVU134" s="103"/>
      <c r="SVV134" s="103"/>
      <c r="SVW134" s="103"/>
      <c r="SVX134" s="103"/>
      <c r="SVY134" s="103"/>
      <c r="SVZ134" s="103"/>
      <c r="SWA134" s="103"/>
      <c r="SWB134" s="103"/>
      <c r="SWC134" s="103"/>
      <c r="SWD134" s="103"/>
      <c r="SWE134" s="103"/>
      <c r="SWF134" s="103"/>
      <c r="SWG134" s="103"/>
      <c r="SWH134" s="103"/>
      <c r="SWI134" s="103"/>
      <c r="SWJ134" s="103"/>
      <c r="SWK134" s="103"/>
      <c r="SWL134" s="103"/>
      <c r="SWM134" s="103"/>
      <c r="SWN134" s="103"/>
      <c r="SWO134" s="103"/>
      <c r="SWP134" s="103"/>
      <c r="SWQ134" s="103"/>
      <c r="SWR134" s="103"/>
      <c r="SWS134" s="103"/>
      <c r="SWT134" s="103"/>
      <c r="SWU134" s="103"/>
      <c r="SWV134" s="103"/>
      <c r="SWW134" s="103"/>
      <c r="SWX134" s="103"/>
      <c r="SWY134" s="103"/>
      <c r="SWZ134" s="103"/>
      <c r="SXA134" s="103"/>
      <c r="SXB134" s="103"/>
      <c r="SXC134" s="103"/>
      <c r="SXD134" s="103"/>
      <c r="SXE134" s="103"/>
      <c r="SXF134" s="103"/>
      <c r="SXG134" s="103"/>
      <c r="SXH134" s="103"/>
      <c r="SXI134" s="103"/>
      <c r="SXJ134" s="103"/>
      <c r="SXK134" s="103"/>
      <c r="SXL134" s="103"/>
      <c r="SXM134" s="103"/>
      <c r="SXN134" s="103"/>
      <c r="SXO134" s="103"/>
      <c r="SXP134" s="103"/>
      <c r="SXQ134" s="103"/>
      <c r="SXR134" s="103"/>
      <c r="SXS134" s="103"/>
      <c r="SXT134" s="103"/>
      <c r="SXU134" s="103"/>
      <c r="SXV134" s="103"/>
      <c r="SXW134" s="103"/>
      <c r="SXX134" s="103"/>
      <c r="SXY134" s="103"/>
      <c r="SXZ134" s="103"/>
      <c r="SYA134" s="103"/>
      <c r="SYB134" s="103"/>
      <c r="SYC134" s="103"/>
      <c r="SYD134" s="103"/>
      <c r="SYE134" s="103"/>
      <c r="SYF134" s="103"/>
      <c r="SYG134" s="103"/>
      <c r="SYH134" s="103"/>
      <c r="SYI134" s="103"/>
      <c r="SYJ134" s="103"/>
      <c r="SYK134" s="103"/>
      <c r="SYL134" s="103"/>
      <c r="SYM134" s="103"/>
      <c r="SYN134" s="103"/>
      <c r="SYO134" s="103"/>
      <c r="SYP134" s="103"/>
      <c r="SYQ134" s="103"/>
      <c r="SYR134" s="103"/>
      <c r="SYS134" s="103"/>
      <c r="SYT134" s="103"/>
      <c r="SYU134" s="103"/>
      <c r="SYV134" s="103"/>
      <c r="SYW134" s="103"/>
      <c r="SYX134" s="103"/>
      <c r="SYY134" s="103"/>
      <c r="SYZ134" s="103"/>
      <c r="SZA134" s="103"/>
      <c r="SZB134" s="103"/>
      <c r="SZI134" s="103"/>
      <c r="SZJ134" s="103"/>
      <c r="SZK134" s="103"/>
      <c r="SZL134" s="103"/>
      <c r="SZM134" s="103"/>
      <c r="SZN134" s="103"/>
      <c r="SZO134" s="103"/>
      <c r="SZP134" s="103"/>
      <c r="SZQ134" s="103"/>
      <c r="SZR134" s="103"/>
      <c r="SZS134" s="103"/>
      <c r="SZT134" s="103"/>
      <c r="SZU134" s="103"/>
      <c r="SZV134" s="103"/>
      <c r="SZW134" s="103"/>
      <c r="SZX134" s="103"/>
      <c r="SZY134" s="103"/>
      <c r="SZZ134" s="103"/>
      <c r="TAA134" s="103"/>
      <c r="TAB134" s="103"/>
      <c r="TAC134" s="103"/>
      <c r="TAD134" s="103"/>
      <c r="TAE134" s="103"/>
      <c r="TAF134" s="103"/>
      <c r="TAG134" s="103"/>
      <c r="TAH134" s="103"/>
      <c r="TAI134" s="103"/>
      <c r="TAJ134" s="103"/>
      <c r="TAK134" s="103"/>
      <c r="TAL134" s="103"/>
      <c r="TAM134" s="103"/>
      <c r="TAN134" s="103"/>
      <c r="TAO134" s="103"/>
      <c r="TAP134" s="103"/>
      <c r="TAQ134" s="103"/>
      <c r="TAR134" s="103"/>
      <c r="TAS134" s="103"/>
      <c r="TAT134" s="103"/>
      <c r="TAU134" s="103"/>
      <c r="TAV134" s="103"/>
      <c r="TAW134" s="103"/>
      <c r="TAX134" s="103"/>
      <c r="TAY134" s="103"/>
      <c r="TAZ134" s="103"/>
      <c r="TBA134" s="103"/>
      <c r="TBB134" s="103"/>
      <c r="TBC134" s="103"/>
      <c r="TBD134" s="103"/>
      <c r="TBE134" s="103"/>
      <c r="TBF134" s="103"/>
      <c r="TBG134" s="103"/>
      <c r="TBH134" s="103"/>
      <c r="TBI134" s="103"/>
      <c r="TBJ134" s="103"/>
      <c r="TBK134" s="103"/>
      <c r="TBL134" s="103"/>
      <c r="TBM134" s="103"/>
      <c r="TBN134" s="103"/>
      <c r="TBO134" s="103"/>
      <c r="TBP134" s="103"/>
      <c r="TBQ134" s="103"/>
      <c r="TBR134" s="103"/>
      <c r="TBS134" s="103"/>
      <c r="TBT134" s="103"/>
      <c r="TBU134" s="103"/>
      <c r="TBV134" s="103"/>
      <c r="TBW134" s="103"/>
      <c r="TBX134" s="103"/>
      <c r="TBY134" s="103"/>
      <c r="TBZ134" s="103"/>
      <c r="TCA134" s="103"/>
      <c r="TCB134" s="103"/>
      <c r="TCC134" s="103"/>
      <c r="TCD134" s="103"/>
      <c r="TCE134" s="103"/>
      <c r="TCF134" s="103"/>
      <c r="TCG134" s="103"/>
      <c r="TCH134" s="103"/>
      <c r="TCI134" s="103"/>
      <c r="TCJ134" s="103"/>
      <c r="TCK134" s="103"/>
      <c r="TCL134" s="103"/>
      <c r="TCM134" s="103"/>
      <c r="TCN134" s="103"/>
      <c r="TCO134" s="103"/>
      <c r="TCP134" s="103"/>
      <c r="TCQ134" s="103"/>
      <c r="TCR134" s="103"/>
      <c r="TCS134" s="103"/>
      <c r="TCT134" s="103"/>
      <c r="TCU134" s="103"/>
      <c r="TCV134" s="103"/>
      <c r="TCW134" s="103"/>
      <c r="TCX134" s="103"/>
      <c r="TCY134" s="103"/>
      <c r="TCZ134" s="103"/>
      <c r="TDA134" s="103"/>
      <c r="TDB134" s="103"/>
      <c r="TDC134" s="103"/>
      <c r="TDD134" s="103"/>
      <c r="TDE134" s="103"/>
      <c r="TDF134" s="103"/>
      <c r="TDG134" s="103"/>
      <c r="TDH134" s="103"/>
      <c r="TDI134" s="103"/>
      <c r="TDJ134" s="103"/>
      <c r="TDK134" s="103"/>
      <c r="TDL134" s="103"/>
      <c r="TDM134" s="103"/>
      <c r="TDN134" s="103"/>
      <c r="TDO134" s="103"/>
      <c r="TDP134" s="103"/>
      <c r="TDQ134" s="103"/>
      <c r="TDR134" s="103"/>
      <c r="TDS134" s="103"/>
      <c r="TDT134" s="103"/>
      <c r="TDU134" s="103"/>
      <c r="TDV134" s="103"/>
      <c r="TDW134" s="103"/>
      <c r="TDX134" s="103"/>
      <c r="TDY134" s="103"/>
      <c r="TDZ134" s="103"/>
      <c r="TEA134" s="103"/>
      <c r="TEB134" s="103"/>
      <c r="TEC134" s="103"/>
      <c r="TED134" s="103"/>
      <c r="TEE134" s="103"/>
      <c r="TEF134" s="103"/>
      <c r="TEG134" s="103"/>
      <c r="TEH134" s="103"/>
      <c r="TEI134" s="103"/>
      <c r="TEJ134" s="103"/>
      <c r="TEK134" s="103"/>
      <c r="TEL134" s="103"/>
      <c r="TEM134" s="103"/>
      <c r="TEN134" s="103"/>
      <c r="TEO134" s="103"/>
      <c r="TEP134" s="103"/>
      <c r="TEQ134" s="103"/>
      <c r="TER134" s="103"/>
      <c r="TES134" s="103"/>
      <c r="TET134" s="103"/>
      <c r="TEU134" s="103"/>
      <c r="TEV134" s="103"/>
      <c r="TEW134" s="103"/>
      <c r="TEX134" s="103"/>
      <c r="TEY134" s="103"/>
      <c r="TEZ134" s="103"/>
      <c r="TFA134" s="103"/>
      <c r="TFB134" s="103"/>
      <c r="TFC134" s="103"/>
      <c r="TFD134" s="103"/>
      <c r="TFE134" s="103"/>
      <c r="TFF134" s="103"/>
      <c r="TFG134" s="103"/>
      <c r="TFH134" s="103"/>
      <c r="TFI134" s="103"/>
      <c r="TFJ134" s="103"/>
      <c r="TFK134" s="103"/>
      <c r="TFL134" s="103"/>
      <c r="TFM134" s="103"/>
      <c r="TFN134" s="103"/>
      <c r="TFO134" s="103"/>
      <c r="TFP134" s="103"/>
      <c r="TFQ134" s="103"/>
      <c r="TFR134" s="103"/>
      <c r="TFS134" s="103"/>
      <c r="TFT134" s="103"/>
      <c r="TFU134" s="103"/>
      <c r="TFV134" s="103"/>
      <c r="TFW134" s="103"/>
      <c r="TFX134" s="103"/>
      <c r="TFY134" s="103"/>
      <c r="TFZ134" s="103"/>
      <c r="TGA134" s="103"/>
      <c r="TGB134" s="103"/>
      <c r="TGC134" s="103"/>
      <c r="TGD134" s="103"/>
      <c r="TGE134" s="103"/>
      <c r="TGF134" s="103"/>
      <c r="TGG134" s="103"/>
      <c r="TGH134" s="103"/>
      <c r="TGI134" s="103"/>
      <c r="TGJ134" s="103"/>
      <c r="TGK134" s="103"/>
      <c r="TGL134" s="103"/>
      <c r="TGM134" s="103"/>
      <c r="TGN134" s="103"/>
      <c r="TGO134" s="103"/>
      <c r="TGP134" s="103"/>
      <c r="TGQ134" s="103"/>
      <c r="TGR134" s="103"/>
      <c r="TGS134" s="103"/>
      <c r="TGT134" s="103"/>
      <c r="TGU134" s="103"/>
      <c r="TGV134" s="103"/>
      <c r="TGW134" s="103"/>
      <c r="TGX134" s="103"/>
      <c r="TGY134" s="103"/>
      <c r="TGZ134" s="103"/>
      <c r="THA134" s="103"/>
      <c r="THB134" s="103"/>
      <c r="THC134" s="103"/>
      <c r="THD134" s="103"/>
      <c r="THE134" s="103"/>
      <c r="THF134" s="103"/>
      <c r="THG134" s="103"/>
      <c r="THH134" s="103"/>
      <c r="THI134" s="103"/>
      <c r="THJ134" s="103"/>
      <c r="THK134" s="103"/>
      <c r="THL134" s="103"/>
      <c r="THM134" s="103"/>
      <c r="THN134" s="103"/>
      <c r="THO134" s="103"/>
      <c r="THP134" s="103"/>
      <c r="THQ134" s="103"/>
      <c r="THR134" s="103"/>
      <c r="THS134" s="103"/>
      <c r="THT134" s="103"/>
      <c r="THU134" s="103"/>
      <c r="THV134" s="103"/>
      <c r="THW134" s="103"/>
      <c r="THX134" s="103"/>
      <c r="THY134" s="103"/>
      <c r="THZ134" s="103"/>
      <c r="TIA134" s="103"/>
      <c r="TIB134" s="103"/>
      <c r="TIC134" s="103"/>
      <c r="TID134" s="103"/>
      <c r="TIE134" s="103"/>
      <c r="TIF134" s="103"/>
      <c r="TIG134" s="103"/>
      <c r="TIH134" s="103"/>
      <c r="TII134" s="103"/>
      <c r="TIJ134" s="103"/>
      <c r="TIK134" s="103"/>
      <c r="TIL134" s="103"/>
      <c r="TIM134" s="103"/>
      <c r="TIN134" s="103"/>
      <c r="TIO134" s="103"/>
      <c r="TIP134" s="103"/>
      <c r="TIQ134" s="103"/>
      <c r="TIR134" s="103"/>
      <c r="TIS134" s="103"/>
      <c r="TIT134" s="103"/>
      <c r="TIU134" s="103"/>
      <c r="TIV134" s="103"/>
      <c r="TIW134" s="103"/>
      <c r="TIX134" s="103"/>
      <c r="TJE134" s="103"/>
      <c r="TJF134" s="103"/>
      <c r="TJG134" s="103"/>
      <c r="TJH134" s="103"/>
      <c r="TJI134" s="103"/>
      <c r="TJJ134" s="103"/>
      <c r="TJK134" s="103"/>
      <c r="TJL134" s="103"/>
      <c r="TJM134" s="103"/>
      <c r="TJN134" s="103"/>
      <c r="TJO134" s="103"/>
      <c r="TJP134" s="103"/>
      <c r="TJQ134" s="103"/>
      <c r="TJR134" s="103"/>
      <c r="TJS134" s="103"/>
      <c r="TJT134" s="103"/>
      <c r="TJU134" s="103"/>
      <c r="TJV134" s="103"/>
      <c r="TJW134" s="103"/>
      <c r="TJX134" s="103"/>
      <c r="TJY134" s="103"/>
      <c r="TJZ134" s="103"/>
      <c r="TKA134" s="103"/>
      <c r="TKB134" s="103"/>
      <c r="TKC134" s="103"/>
      <c r="TKD134" s="103"/>
      <c r="TKE134" s="103"/>
      <c r="TKF134" s="103"/>
      <c r="TKG134" s="103"/>
      <c r="TKH134" s="103"/>
      <c r="TKI134" s="103"/>
      <c r="TKJ134" s="103"/>
      <c r="TKK134" s="103"/>
      <c r="TKL134" s="103"/>
      <c r="TKM134" s="103"/>
      <c r="TKN134" s="103"/>
      <c r="TKO134" s="103"/>
      <c r="TKP134" s="103"/>
      <c r="TKQ134" s="103"/>
      <c r="TKR134" s="103"/>
      <c r="TKS134" s="103"/>
      <c r="TKT134" s="103"/>
      <c r="TKU134" s="103"/>
      <c r="TKV134" s="103"/>
      <c r="TKW134" s="103"/>
      <c r="TKX134" s="103"/>
      <c r="TKY134" s="103"/>
      <c r="TKZ134" s="103"/>
      <c r="TLA134" s="103"/>
      <c r="TLB134" s="103"/>
      <c r="TLC134" s="103"/>
      <c r="TLD134" s="103"/>
      <c r="TLE134" s="103"/>
      <c r="TLF134" s="103"/>
      <c r="TLG134" s="103"/>
      <c r="TLH134" s="103"/>
      <c r="TLI134" s="103"/>
      <c r="TLJ134" s="103"/>
      <c r="TLK134" s="103"/>
      <c r="TLL134" s="103"/>
      <c r="TLM134" s="103"/>
      <c r="TLN134" s="103"/>
      <c r="TLO134" s="103"/>
      <c r="TLP134" s="103"/>
      <c r="TLQ134" s="103"/>
      <c r="TLR134" s="103"/>
      <c r="TLS134" s="103"/>
      <c r="TLT134" s="103"/>
      <c r="TLU134" s="103"/>
      <c r="TLV134" s="103"/>
      <c r="TLW134" s="103"/>
      <c r="TLX134" s="103"/>
      <c r="TLY134" s="103"/>
      <c r="TLZ134" s="103"/>
      <c r="TMA134" s="103"/>
      <c r="TMB134" s="103"/>
      <c r="TMC134" s="103"/>
      <c r="TMD134" s="103"/>
      <c r="TME134" s="103"/>
      <c r="TMF134" s="103"/>
      <c r="TMG134" s="103"/>
      <c r="TMH134" s="103"/>
      <c r="TMI134" s="103"/>
      <c r="TMJ134" s="103"/>
      <c r="TMK134" s="103"/>
      <c r="TML134" s="103"/>
      <c r="TMM134" s="103"/>
      <c r="TMN134" s="103"/>
      <c r="TMO134" s="103"/>
      <c r="TMP134" s="103"/>
      <c r="TMQ134" s="103"/>
      <c r="TMR134" s="103"/>
      <c r="TMS134" s="103"/>
      <c r="TMT134" s="103"/>
      <c r="TMU134" s="103"/>
      <c r="TMV134" s="103"/>
      <c r="TMW134" s="103"/>
      <c r="TMX134" s="103"/>
      <c r="TMY134" s="103"/>
      <c r="TMZ134" s="103"/>
      <c r="TNA134" s="103"/>
      <c r="TNB134" s="103"/>
      <c r="TNC134" s="103"/>
      <c r="TND134" s="103"/>
      <c r="TNE134" s="103"/>
      <c r="TNF134" s="103"/>
      <c r="TNG134" s="103"/>
      <c r="TNH134" s="103"/>
      <c r="TNI134" s="103"/>
      <c r="TNJ134" s="103"/>
      <c r="TNK134" s="103"/>
      <c r="TNL134" s="103"/>
      <c r="TNM134" s="103"/>
      <c r="TNN134" s="103"/>
      <c r="TNO134" s="103"/>
      <c r="TNP134" s="103"/>
      <c r="TNQ134" s="103"/>
      <c r="TNR134" s="103"/>
      <c r="TNS134" s="103"/>
      <c r="TNT134" s="103"/>
      <c r="TNU134" s="103"/>
      <c r="TNV134" s="103"/>
      <c r="TNW134" s="103"/>
      <c r="TNX134" s="103"/>
      <c r="TNY134" s="103"/>
      <c r="TNZ134" s="103"/>
      <c r="TOA134" s="103"/>
      <c r="TOB134" s="103"/>
      <c r="TOC134" s="103"/>
      <c r="TOD134" s="103"/>
      <c r="TOE134" s="103"/>
      <c r="TOF134" s="103"/>
      <c r="TOG134" s="103"/>
      <c r="TOH134" s="103"/>
      <c r="TOI134" s="103"/>
      <c r="TOJ134" s="103"/>
      <c r="TOK134" s="103"/>
      <c r="TOL134" s="103"/>
      <c r="TOM134" s="103"/>
      <c r="TON134" s="103"/>
      <c r="TOO134" s="103"/>
      <c r="TOP134" s="103"/>
      <c r="TOQ134" s="103"/>
      <c r="TOR134" s="103"/>
      <c r="TOS134" s="103"/>
      <c r="TOT134" s="103"/>
      <c r="TOU134" s="103"/>
      <c r="TOV134" s="103"/>
      <c r="TOW134" s="103"/>
      <c r="TOX134" s="103"/>
      <c r="TOY134" s="103"/>
      <c r="TOZ134" s="103"/>
      <c r="TPA134" s="103"/>
      <c r="TPB134" s="103"/>
      <c r="TPC134" s="103"/>
      <c r="TPD134" s="103"/>
      <c r="TPE134" s="103"/>
      <c r="TPF134" s="103"/>
      <c r="TPG134" s="103"/>
      <c r="TPH134" s="103"/>
      <c r="TPI134" s="103"/>
      <c r="TPJ134" s="103"/>
      <c r="TPK134" s="103"/>
      <c r="TPL134" s="103"/>
      <c r="TPM134" s="103"/>
      <c r="TPN134" s="103"/>
      <c r="TPO134" s="103"/>
      <c r="TPP134" s="103"/>
      <c r="TPQ134" s="103"/>
      <c r="TPR134" s="103"/>
      <c r="TPS134" s="103"/>
      <c r="TPT134" s="103"/>
      <c r="TPU134" s="103"/>
      <c r="TPV134" s="103"/>
      <c r="TPW134" s="103"/>
      <c r="TPX134" s="103"/>
      <c r="TPY134" s="103"/>
      <c r="TPZ134" s="103"/>
      <c r="TQA134" s="103"/>
      <c r="TQB134" s="103"/>
      <c r="TQC134" s="103"/>
      <c r="TQD134" s="103"/>
      <c r="TQE134" s="103"/>
      <c r="TQF134" s="103"/>
      <c r="TQG134" s="103"/>
      <c r="TQH134" s="103"/>
      <c r="TQI134" s="103"/>
      <c r="TQJ134" s="103"/>
      <c r="TQK134" s="103"/>
      <c r="TQL134" s="103"/>
      <c r="TQM134" s="103"/>
      <c r="TQN134" s="103"/>
      <c r="TQO134" s="103"/>
      <c r="TQP134" s="103"/>
      <c r="TQQ134" s="103"/>
      <c r="TQR134" s="103"/>
      <c r="TQS134" s="103"/>
      <c r="TQT134" s="103"/>
      <c r="TQU134" s="103"/>
      <c r="TQV134" s="103"/>
      <c r="TQW134" s="103"/>
      <c r="TQX134" s="103"/>
      <c r="TQY134" s="103"/>
      <c r="TQZ134" s="103"/>
      <c r="TRA134" s="103"/>
      <c r="TRB134" s="103"/>
      <c r="TRC134" s="103"/>
      <c r="TRD134" s="103"/>
      <c r="TRE134" s="103"/>
      <c r="TRF134" s="103"/>
      <c r="TRG134" s="103"/>
      <c r="TRH134" s="103"/>
      <c r="TRI134" s="103"/>
      <c r="TRJ134" s="103"/>
      <c r="TRK134" s="103"/>
      <c r="TRL134" s="103"/>
      <c r="TRM134" s="103"/>
      <c r="TRN134" s="103"/>
      <c r="TRO134" s="103"/>
      <c r="TRP134" s="103"/>
      <c r="TRQ134" s="103"/>
      <c r="TRR134" s="103"/>
      <c r="TRS134" s="103"/>
      <c r="TRT134" s="103"/>
      <c r="TRU134" s="103"/>
      <c r="TRV134" s="103"/>
      <c r="TRW134" s="103"/>
      <c r="TRX134" s="103"/>
      <c r="TRY134" s="103"/>
      <c r="TRZ134" s="103"/>
      <c r="TSA134" s="103"/>
      <c r="TSB134" s="103"/>
      <c r="TSC134" s="103"/>
      <c r="TSD134" s="103"/>
      <c r="TSE134" s="103"/>
      <c r="TSF134" s="103"/>
      <c r="TSG134" s="103"/>
      <c r="TSH134" s="103"/>
      <c r="TSI134" s="103"/>
      <c r="TSJ134" s="103"/>
      <c r="TSK134" s="103"/>
      <c r="TSL134" s="103"/>
      <c r="TSM134" s="103"/>
      <c r="TSN134" s="103"/>
      <c r="TSO134" s="103"/>
      <c r="TSP134" s="103"/>
      <c r="TSQ134" s="103"/>
      <c r="TSR134" s="103"/>
      <c r="TSS134" s="103"/>
      <c r="TST134" s="103"/>
      <c r="TTA134" s="103"/>
      <c r="TTB134" s="103"/>
      <c r="TTC134" s="103"/>
      <c r="TTD134" s="103"/>
      <c r="TTE134" s="103"/>
      <c r="TTF134" s="103"/>
      <c r="TTG134" s="103"/>
      <c r="TTH134" s="103"/>
      <c r="TTI134" s="103"/>
      <c r="TTJ134" s="103"/>
      <c r="TTK134" s="103"/>
      <c r="TTL134" s="103"/>
      <c r="TTM134" s="103"/>
      <c r="TTN134" s="103"/>
      <c r="TTO134" s="103"/>
      <c r="TTP134" s="103"/>
      <c r="TTQ134" s="103"/>
      <c r="TTR134" s="103"/>
      <c r="TTS134" s="103"/>
      <c r="TTT134" s="103"/>
      <c r="TTU134" s="103"/>
      <c r="TTV134" s="103"/>
      <c r="TTW134" s="103"/>
      <c r="TTX134" s="103"/>
      <c r="TTY134" s="103"/>
      <c r="TTZ134" s="103"/>
      <c r="TUA134" s="103"/>
      <c r="TUB134" s="103"/>
      <c r="TUC134" s="103"/>
      <c r="TUD134" s="103"/>
      <c r="TUE134" s="103"/>
      <c r="TUF134" s="103"/>
      <c r="TUG134" s="103"/>
      <c r="TUH134" s="103"/>
      <c r="TUI134" s="103"/>
      <c r="TUJ134" s="103"/>
      <c r="TUK134" s="103"/>
      <c r="TUL134" s="103"/>
      <c r="TUM134" s="103"/>
      <c r="TUN134" s="103"/>
      <c r="TUO134" s="103"/>
      <c r="TUP134" s="103"/>
      <c r="TUQ134" s="103"/>
      <c r="TUR134" s="103"/>
      <c r="TUS134" s="103"/>
      <c r="TUT134" s="103"/>
      <c r="TUU134" s="103"/>
      <c r="TUV134" s="103"/>
      <c r="TUW134" s="103"/>
      <c r="TUX134" s="103"/>
      <c r="TUY134" s="103"/>
      <c r="TUZ134" s="103"/>
      <c r="TVA134" s="103"/>
      <c r="TVB134" s="103"/>
      <c r="TVC134" s="103"/>
      <c r="TVD134" s="103"/>
      <c r="TVE134" s="103"/>
      <c r="TVF134" s="103"/>
      <c r="TVG134" s="103"/>
      <c r="TVH134" s="103"/>
      <c r="TVI134" s="103"/>
      <c r="TVJ134" s="103"/>
      <c r="TVK134" s="103"/>
      <c r="TVL134" s="103"/>
      <c r="TVM134" s="103"/>
      <c r="TVN134" s="103"/>
      <c r="TVO134" s="103"/>
      <c r="TVP134" s="103"/>
      <c r="TVQ134" s="103"/>
      <c r="TVR134" s="103"/>
      <c r="TVS134" s="103"/>
      <c r="TVT134" s="103"/>
      <c r="TVU134" s="103"/>
      <c r="TVV134" s="103"/>
      <c r="TVW134" s="103"/>
      <c r="TVX134" s="103"/>
      <c r="TVY134" s="103"/>
      <c r="TVZ134" s="103"/>
      <c r="TWA134" s="103"/>
      <c r="TWB134" s="103"/>
      <c r="TWC134" s="103"/>
      <c r="TWD134" s="103"/>
      <c r="TWE134" s="103"/>
      <c r="TWF134" s="103"/>
      <c r="TWG134" s="103"/>
      <c r="TWH134" s="103"/>
      <c r="TWI134" s="103"/>
      <c r="TWJ134" s="103"/>
      <c r="TWK134" s="103"/>
      <c r="TWL134" s="103"/>
      <c r="TWM134" s="103"/>
      <c r="TWN134" s="103"/>
      <c r="TWO134" s="103"/>
      <c r="TWP134" s="103"/>
      <c r="TWQ134" s="103"/>
      <c r="TWR134" s="103"/>
      <c r="TWS134" s="103"/>
      <c r="TWT134" s="103"/>
      <c r="TWU134" s="103"/>
      <c r="TWV134" s="103"/>
      <c r="TWW134" s="103"/>
      <c r="TWX134" s="103"/>
      <c r="TWY134" s="103"/>
      <c r="TWZ134" s="103"/>
      <c r="TXA134" s="103"/>
      <c r="TXB134" s="103"/>
      <c r="TXC134" s="103"/>
      <c r="TXD134" s="103"/>
      <c r="TXE134" s="103"/>
      <c r="TXF134" s="103"/>
      <c r="TXG134" s="103"/>
      <c r="TXH134" s="103"/>
      <c r="TXI134" s="103"/>
      <c r="TXJ134" s="103"/>
      <c r="TXK134" s="103"/>
      <c r="TXL134" s="103"/>
      <c r="TXM134" s="103"/>
      <c r="TXN134" s="103"/>
      <c r="TXO134" s="103"/>
      <c r="TXP134" s="103"/>
      <c r="TXQ134" s="103"/>
      <c r="TXR134" s="103"/>
      <c r="TXS134" s="103"/>
      <c r="TXT134" s="103"/>
      <c r="TXU134" s="103"/>
      <c r="TXV134" s="103"/>
      <c r="TXW134" s="103"/>
      <c r="TXX134" s="103"/>
      <c r="TXY134" s="103"/>
      <c r="TXZ134" s="103"/>
      <c r="TYA134" s="103"/>
      <c r="TYB134" s="103"/>
      <c r="TYC134" s="103"/>
      <c r="TYD134" s="103"/>
      <c r="TYE134" s="103"/>
      <c r="TYF134" s="103"/>
      <c r="TYG134" s="103"/>
      <c r="TYH134" s="103"/>
      <c r="TYI134" s="103"/>
      <c r="TYJ134" s="103"/>
      <c r="TYK134" s="103"/>
      <c r="TYL134" s="103"/>
      <c r="TYM134" s="103"/>
      <c r="TYN134" s="103"/>
      <c r="TYO134" s="103"/>
      <c r="TYP134" s="103"/>
      <c r="TYQ134" s="103"/>
      <c r="TYR134" s="103"/>
      <c r="TYS134" s="103"/>
      <c r="TYT134" s="103"/>
      <c r="TYU134" s="103"/>
      <c r="TYV134" s="103"/>
      <c r="TYW134" s="103"/>
      <c r="TYX134" s="103"/>
      <c r="TYY134" s="103"/>
      <c r="TYZ134" s="103"/>
      <c r="TZA134" s="103"/>
      <c r="TZB134" s="103"/>
      <c r="TZC134" s="103"/>
      <c r="TZD134" s="103"/>
      <c r="TZE134" s="103"/>
      <c r="TZF134" s="103"/>
      <c r="TZG134" s="103"/>
      <c r="TZH134" s="103"/>
      <c r="TZI134" s="103"/>
      <c r="TZJ134" s="103"/>
      <c r="TZK134" s="103"/>
      <c r="TZL134" s="103"/>
      <c r="TZM134" s="103"/>
      <c r="TZN134" s="103"/>
      <c r="TZO134" s="103"/>
      <c r="TZP134" s="103"/>
      <c r="TZQ134" s="103"/>
      <c r="TZR134" s="103"/>
      <c r="TZS134" s="103"/>
      <c r="TZT134" s="103"/>
      <c r="TZU134" s="103"/>
      <c r="TZV134" s="103"/>
      <c r="TZW134" s="103"/>
      <c r="TZX134" s="103"/>
      <c r="TZY134" s="103"/>
      <c r="TZZ134" s="103"/>
      <c r="UAA134" s="103"/>
      <c r="UAB134" s="103"/>
      <c r="UAC134" s="103"/>
      <c r="UAD134" s="103"/>
      <c r="UAE134" s="103"/>
      <c r="UAF134" s="103"/>
      <c r="UAG134" s="103"/>
      <c r="UAH134" s="103"/>
      <c r="UAI134" s="103"/>
      <c r="UAJ134" s="103"/>
      <c r="UAK134" s="103"/>
      <c r="UAL134" s="103"/>
      <c r="UAM134" s="103"/>
      <c r="UAN134" s="103"/>
      <c r="UAO134" s="103"/>
      <c r="UAP134" s="103"/>
      <c r="UAQ134" s="103"/>
      <c r="UAR134" s="103"/>
      <c r="UAS134" s="103"/>
      <c r="UAT134" s="103"/>
      <c r="UAU134" s="103"/>
      <c r="UAV134" s="103"/>
      <c r="UAW134" s="103"/>
      <c r="UAX134" s="103"/>
      <c r="UAY134" s="103"/>
      <c r="UAZ134" s="103"/>
      <c r="UBA134" s="103"/>
      <c r="UBB134" s="103"/>
      <c r="UBC134" s="103"/>
      <c r="UBD134" s="103"/>
      <c r="UBE134" s="103"/>
      <c r="UBF134" s="103"/>
      <c r="UBG134" s="103"/>
      <c r="UBH134" s="103"/>
      <c r="UBI134" s="103"/>
      <c r="UBJ134" s="103"/>
      <c r="UBK134" s="103"/>
      <c r="UBL134" s="103"/>
      <c r="UBM134" s="103"/>
      <c r="UBN134" s="103"/>
      <c r="UBO134" s="103"/>
      <c r="UBP134" s="103"/>
      <c r="UBQ134" s="103"/>
      <c r="UBR134" s="103"/>
      <c r="UBS134" s="103"/>
      <c r="UBT134" s="103"/>
      <c r="UBU134" s="103"/>
      <c r="UBV134" s="103"/>
      <c r="UBW134" s="103"/>
      <c r="UBX134" s="103"/>
      <c r="UBY134" s="103"/>
      <c r="UBZ134" s="103"/>
      <c r="UCA134" s="103"/>
      <c r="UCB134" s="103"/>
      <c r="UCC134" s="103"/>
      <c r="UCD134" s="103"/>
      <c r="UCE134" s="103"/>
      <c r="UCF134" s="103"/>
      <c r="UCG134" s="103"/>
      <c r="UCH134" s="103"/>
      <c r="UCI134" s="103"/>
      <c r="UCJ134" s="103"/>
      <c r="UCK134" s="103"/>
      <c r="UCL134" s="103"/>
      <c r="UCM134" s="103"/>
      <c r="UCN134" s="103"/>
      <c r="UCO134" s="103"/>
      <c r="UCP134" s="103"/>
      <c r="UCW134" s="103"/>
      <c r="UCX134" s="103"/>
      <c r="UCY134" s="103"/>
      <c r="UCZ134" s="103"/>
      <c r="UDA134" s="103"/>
      <c r="UDB134" s="103"/>
      <c r="UDC134" s="103"/>
      <c r="UDD134" s="103"/>
      <c r="UDE134" s="103"/>
      <c r="UDF134" s="103"/>
      <c r="UDG134" s="103"/>
      <c r="UDH134" s="103"/>
      <c r="UDI134" s="103"/>
      <c r="UDJ134" s="103"/>
      <c r="UDK134" s="103"/>
      <c r="UDL134" s="103"/>
      <c r="UDM134" s="103"/>
      <c r="UDN134" s="103"/>
      <c r="UDO134" s="103"/>
      <c r="UDP134" s="103"/>
      <c r="UDQ134" s="103"/>
      <c r="UDR134" s="103"/>
      <c r="UDS134" s="103"/>
      <c r="UDT134" s="103"/>
      <c r="UDU134" s="103"/>
      <c r="UDV134" s="103"/>
      <c r="UDW134" s="103"/>
      <c r="UDX134" s="103"/>
      <c r="UDY134" s="103"/>
      <c r="UDZ134" s="103"/>
      <c r="UEA134" s="103"/>
      <c r="UEB134" s="103"/>
      <c r="UEC134" s="103"/>
      <c r="UED134" s="103"/>
      <c r="UEE134" s="103"/>
      <c r="UEF134" s="103"/>
      <c r="UEG134" s="103"/>
      <c r="UEH134" s="103"/>
      <c r="UEI134" s="103"/>
      <c r="UEJ134" s="103"/>
      <c r="UEK134" s="103"/>
      <c r="UEL134" s="103"/>
      <c r="UEM134" s="103"/>
      <c r="UEN134" s="103"/>
      <c r="UEO134" s="103"/>
      <c r="UEP134" s="103"/>
      <c r="UEQ134" s="103"/>
      <c r="UER134" s="103"/>
      <c r="UES134" s="103"/>
      <c r="UET134" s="103"/>
      <c r="UEU134" s="103"/>
      <c r="UEV134" s="103"/>
      <c r="UEW134" s="103"/>
      <c r="UEX134" s="103"/>
      <c r="UEY134" s="103"/>
      <c r="UEZ134" s="103"/>
      <c r="UFA134" s="103"/>
      <c r="UFB134" s="103"/>
      <c r="UFC134" s="103"/>
      <c r="UFD134" s="103"/>
      <c r="UFE134" s="103"/>
      <c r="UFF134" s="103"/>
      <c r="UFG134" s="103"/>
      <c r="UFH134" s="103"/>
      <c r="UFI134" s="103"/>
      <c r="UFJ134" s="103"/>
      <c r="UFK134" s="103"/>
      <c r="UFL134" s="103"/>
      <c r="UFM134" s="103"/>
      <c r="UFN134" s="103"/>
      <c r="UFO134" s="103"/>
      <c r="UFP134" s="103"/>
      <c r="UFQ134" s="103"/>
      <c r="UFR134" s="103"/>
      <c r="UFS134" s="103"/>
      <c r="UFT134" s="103"/>
      <c r="UFU134" s="103"/>
      <c r="UFV134" s="103"/>
      <c r="UFW134" s="103"/>
      <c r="UFX134" s="103"/>
      <c r="UFY134" s="103"/>
      <c r="UFZ134" s="103"/>
      <c r="UGA134" s="103"/>
      <c r="UGB134" s="103"/>
      <c r="UGC134" s="103"/>
      <c r="UGD134" s="103"/>
      <c r="UGE134" s="103"/>
      <c r="UGF134" s="103"/>
      <c r="UGG134" s="103"/>
      <c r="UGH134" s="103"/>
      <c r="UGI134" s="103"/>
      <c r="UGJ134" s="103"/>
      <c r="UGK134" s="103"/>
      <c r="UGL134" s="103"/>
      <c r="UGM134" s="103"/>
      <c r="UGN134" s="103"/>
      <c r="UGO134" s="103"/>
      <c r="UGP134" s="103"/>
      <c r="UGQ134" s="103"/>
      <c r="UGR134" s="103"/>
      <c r="UGS134" s="103"/>
      <c r="UGT134" s="103"/>
      <c r="UGU134" s="103"/>
      <c r="UGV134" s="103"/>
      <c r="UGW134" s="103"/>
      <c r="UGX134" s="103"/>
      <c r="UGY134" s="103"/>
      <c r="UGZ134" s="103"/>
      <c r="UHA134" s="103"/>
      <c r="UHB134" s="103"/>
      <c r="UHC134" s="103"/>
      <c r="UHD134" s="103"/>
      <c r="UHE134" s="103"/>
      <c r="UHF134" s="103"/>
      <c r="UHG134" s="103"/>
      <c r="UHH134" s="103"/>
      <c r="UHI134" s="103"/>
      <c r="UHJ134" s="103"/>
      <c r="UHK134" s="103"/>
      <c r="UHL134" s="103"/>
      <c r="UHM134" s="103"/>
      <c r="UHN134" s="103"/>
      <c r="UHO134" s="103"/>
      <c r="UHP134" s="103"/>
      <c r="UHQ134" s="103"/>
      <c r="UHR134" s="103"/>
      <c r="UHS134" s="103"/>
      <c r="UHT134" s="103"/>
      <c r="UHU134" s="103"/>
      <c r="UHV134" s="103"/>
      <c r="UHW134" s="103"/>
      <c r="UHX134" s="103"/>
      <c r="UHY134" s="103"/>
      <c r="UHZ134" s="103"/>
      <c r="UIA134" s="103"/>
      <c r="UIB134" s="103"/>
      <c r="UIC134" s="103"/>
      <c r="UID134" s="103"/>
      <c r="UIE134" s="103"/>
      <c r="UIF134" s="103"/>
      <c r="UIG134" s="103"/>
      <c r="UIH134" s="103"/>
      <c r="UII134" s="103"/>
      <c r="UIJ134" s="103"/>
      <c r="UIK134" s="103"/>
      <c r="UIL134" s="103"/>
      <c r="UIM134" s="103"/>
      <c r="UIN134" s="103"/>
      <c r="UIO134" s="103"/>
      <c r="UIP134" s="103"/>
      <c r="UIQ134" s="103"/>
      <c r="UIR134" s="103"/>
      <c r="UIS134" s="103"/>
      <c r="UIT134" s="103"/>
      <c r="UIU134" s="103"/>
      <c r="UIV134" s="103"/>
      <c r="UIW134" s="103"/>
      <c r="UIX134" s="103"/>
      <c r="UIY134" s="103"/>
      <c r="UIZ134" s="103"/>
      <c r="UJA134" s="103"/>
      <c r="UJB134" s="103"/>
      <c r="UJC134" s="103"/>
      <c r="UJD134" s="103"/>
      <c r="UJE134" s="103"/>
      <c r="UJF134" s="103"/>
      <c r="UJG134" s="103"/>
      <c r="UJH134" s="103"/>
      <c r="UJI134" s="103"/>
      <c r="UJJ134" s="103"/>
      <c r="UJK134" s="103"/>
      <c r="UJL134" s="103"/>
      <c r="UJM134" s="103"/>
      <c r="UJN134" s="103"/>
      <c r="UJO134" s="103"/>
      <c r="UJP134" s="103"/>
      <c r="UJQ134" s="103"/>
      <c r="UJR134" s="103"/>
      <c r="UJS134" s="103"/>
      <c r="UJT134" s="103"/>
      <c r="UJU134" s="103"/>
      <c r="UJV134" s="103"/>
      <c r="UJW134" s="103"/>
      <c r="UJX134" s="103"/>
      <c r="UJY134" s="103"/>
      <c r="UJZ134" s="103"/>
      <c r="UKA134" s="103"/>
      <c r="UKB134" s="103"/>
      <c r="UKC134" s="103"/>
      <c r="UKD134" s="103"/>
      <c r="UKE134" s="103"/>
      <c r="UKF134" s="103"/>
      <c r="UKG134" s="103"/>
      <c r="UKH134" s="103"/>
      <c r="UKI134" s="103"/>
      <c r="UKJ134" s="103"/>
      <c r="UKK134" s="103"/>
      <c r="UKL134" s="103"/>
      <c r="UKM134" s="103"/>
      <c r="UKN134" s="103"/>
      <c r="UKO134" s="103"/>
      <c r="UKP134" s="103"/>
      <c r="UKQ134" s="103"/>
      <c r="UKR134" s="103"/>
      <c r="UKS134" s="103"/>
      <c r="UKT134" s="103"/>
      <c r="UKU134" s="103"/>
      <c r="UKV134" s="103"/>
      <c r="UKW134" s="103"/>
      <c r="UKX134" s="103"/>
      <c r="UKY134" s="103"/>
      <c r="UKZ134" s="103"/>
      <c r="ULA134" s="103"/>
      <c r="ULB134" s="103"/>
      <c r="ULC134" s="103"/>
      <c r="ULD134" s="103"/>
      <c r="ULE134" s="103"/>
      <c r="ULF134" s="103"/>
      <c r="ULG134" s="103"/>
      <c r="ULH134" s="103"/>
      <c r="ULI134" s="103"/>
      <c r="ULJ134" s="103"/>
      <c r="ULK134" s="103"/>
      <c r="ULL134" s="103"/>
      <c r="ULM134" s="103"/>
      <c r="ULN134" s="103"/>
      <c r="ULO134" s="103"/>
      <c r="ULP134" s="103"/>
      <c r="ULQ134" s="103"/>
      <c r="ULR134" s="103"/>
      <c r="ULS134" s="103"/>
      <c r="ULT134" s="103"/>
      <c r="ULU134" s="103"/>
      <c r="ULV134" s="103"/>
      <c r="ULW134" s="103"/>
      <c r="ULX134" s="103"/>
      <c r="ULY134" s="103"/>
      <c r="ULZ134" s="103"/>
      <c r="UMA134" s="103"/>
      <c r="UMB134" s="103"/>
      <c r="UMC134" s="103"/>
      <c r="UMD134" s="103"/>
      <c r="UME134" s="103"/>
      <c r="UMF134" s="103"/>
      <c r="UMG134" s="103"/>
      <c r="UMH134" s="103"/>
      <c r="UMI134" s="103"/>
      <c r="UMJ134" s="103"/>
      <c r="UMK134" s="103"/>
      <c r="UML134" s="103"/>
      <c r="UMS134" s="103"/>
      <c r="UMT134" s="103"/>
      <c r="UMU134" s="103"/>
      <c r="UMV134" s="103"/>
      <c r="UMW134" s="103"/>
      <c r="UMX134" s="103"/>
      <c r="UMY134" s="103"/>
      <c r="UMZ134" s="103"/>
      <c r="UNA134" s="103"/>
      <c r="UNB134" s="103"/>
      <c r="UNC134" s="103"/>
      <c r="UND134" s="103"/>
      <c r="UNE134" s="103"/>
      <c r="UNF134" s="103"/>
      <c r="UNG134" s="103"/>
      <c r="UNH134" s="103"/>
      <c r="UNI134" s="103"/>
      <c r="UNJ134" s="103"/>
      <c r="UNK134" s="103"/>
      <c r="UNL134" s="103"/>
      <c r="UNM134" s="103"/>
      <c r="UNN134" s="103"/>
      <c r="UNO134" s="103"/>
      <c r="UNP134" s="103"/>
      <c r="UNQ134" s="103"/>
      <c r="UNR134" s="103"/>
      <c r="UNS134" s="103"/>
      <c r="UNT134" s="103"/>
      <c r="UNU134" s="103"/>
      <c r="UNV134" s="103"/>
      <c r="UNW134" s="103"/>
      <c r="UNX134" s="103"/>
      <c r="UNY134" s="103"/>
      <c r="UNZ134" s="103"/>
      <c r="UOA134" s="103"/>
      <c r="UOB134" s="103"/>
      <c r="UOC134" s="103"/>
      <c r="UOD134" s="103"/>
      <c r="UOE134" s="103"/>
      <c r="UOF134" s="103"/>
      <c r="UOG134" s="103"/>
      <c r="UOH134" s="103"/>
      <c r="UOI134" s="103"/>
      <c r="UOJ134" s="103"/>
      <c r="UOK134" s="103"/>
      <c r="UOL134" s="103"/>
      <c r="UOM134" s="103"/>
      <c r="UON134" s="103"/>
      <c r="UOO134" s="103"/>
      <c r="UOP134" s="103"/>
      <c r="UOQ134" s="103"/>
      <c r="UOR134" s="103"/>
      <c r="UOS134" s="103"/>
      <c r="UOT134" s="103"/>
      <c r="UOU134" s="103"/>
      <c r="UOV134" s="103"/>
      <c r="UOW134" s="103"/>
      <c r="UOX134" s="103"/>
      <c r="UOY134" s="103"/>
      <c r="UOZ134" s="103"/>
      <c r="UPA134" s="103"/>
      <c r="UPB134" s="103"/>
      <c r="UPC134" s="103"/>
      <c r="UPD134" s="103"/>
      <c r="UPE134" s="103"/>
      <c r="UPF134" s="103"/>
      <c r="UPG134" s="103"/>
      <c r="UPH134" s="103"/>
      <c r="UPI134" s="103"/>
      <c r="UPJ134" s="103"/>
      <c r="UPK134" s="103"/>
      <c r="UPL134" s="103"/>
      <c r="UPM134" s="103"/>
      <c r="UPN134" s="103"/>
      <c r="UPO134" s="103"/>
      <c r="UPP134" s="103"/>
      <c r="UPQ134" s="103"/>
      <c r="UPR134" s="103"/>
      <c r="UPS134" s="103"/>
      <c r="UPT134" s="103"/>
      <c r="UPU134" s="103"/>
      <c r="UPV134" s="103"/>
      <c r="UPW134" s="103"/>
      <c r="UPX134" s="103"/>
      <c r="UPY134" s="103"/>
      <c r="UPZ134" s="103"/>
      <c r="UQA134" s="103"/>
      <c r="UQB134" s="103"/>
      <c r="UQC134" s="103"/>
      <c r="UQD134" s="103"/>
      <c r="UQE134" s="103"/>
      <c r="UQF134" s="103"/>
      <c r="UQG134" s="103"/>
      <c r="UQH134" s="103"/>
      <c r="UQI134" s="103"/>
      <c r="UQJ134" s="103"/>
      <c r="UQK134" s="103"/>
      <c r="UQL134" s="103"/>
      <c r="UQM134" s="103"/>
      <c r="UQN134" s="103"/>
      <c r="UQO134" s="103"/>
      <c r="UQP134" s="103"/>
      <c r="UQQ134" s="103"/>
      <c r="UQR134" s="103"/>
      <c r="UQS134" s="103"/>
      <c r="UQT134" s="103"/>
      <c r="UQU134" s="103"/>
      <c r="UQV134" s="103"/>
      <c r="UQW134" s="103"/>
      <c r="UQX134" s="103"/>
      <c r="UQY134" s="103"/>
      <c r="UQZ134" s="103"/>
      <c r="URA134" s="103"/>
      <c r="URB134" s="103"/>
      <c r="URC134" s="103"/>
      <c r="URD134" s="103"/>
      <c r="URE134" s="103"/>
      <c r="URF134" s="103"/>
      <c r="URG134" s="103"/>
      <c r="URH134" s="103"/>
      <c r="URI134" s="103"/>
      <c r="URJ134" s="103"/>
      <c r="URK134" s="103"/>
      <c r="URL134" s="103"/>
      <c r="URM134" s="103"/>
      <c r="URN134" s="103"/>
      <c r="URO134" s="103"/>
      <c r="URP134" s="103"/>
      <c r="URQ134" s="103"/>
      <c r="URR134" s="103"/>
      <c r="URS134" s="103"/>
      <c r="URT134" s="103"/>
      <c r="URU134" s="103"/>
      <c r="URV134" s="103"/>
      <c r="URW134" s="103"/>
      <c r="URX134" s="103"/>
      <c r="URY134" s="103"/>
      <c r="URZ134" s="103"/>
      <c r="USA134" s="103"/>
      <c r="USB134" s="103"/>
      <c r="USC134" s="103"/>
      <c r="USD134" s="103"/>
      <c r="USE134" s="103"/>
      <c r="USF134" s="103"/>
      <c r="USG134" s="103"/>
      <c r="USH134" s="103"/>
      <c r="USI134" s="103"/>
      <c r="USJ134" s="103"/>
      <c r="USK134" s="103"/>
      <c r="USL134" s="103"/>
      <c r="USM134" s="103"/>
      <c r="USN134" s="103"/>
      <c r="USO134" s="103"/>
      <c r="USP134" s="103"/>
      <c r="USQ134" s="103"/>
      <c r="USR134" s="103"/>
      <c r="USS134" s="103"/>
      <c r="UST134" s="103"/>
      <c r="USU134" s="103"/>
      <c r="USV134" s="103"/>
      <c r="USW134" s="103"/>
      <c r="USX134" s="103"/>
      <c r="USY134" s="103"/>
      <c r="USZ134" s="103"/>
      <c r="UTA134" s="103"/>
      <c r="UTB134" s="103"/>
      <c r="UTC134" s="103"/>
      <c r="UTD134" s="103"/>
      <c r="UTE134" s="103"/>
      <c r="UTF134" s="103"/>
      <c r="UTG134" s="103"/>
      <c r="UTH134" s="103"/>
      <c r="UTI134" s="103"/>
      <c r="UTJ134" s="103"/>
      <c r="UTK134" s="103"/>
      <c r="UTL134" s="103"/>
      <c r="UTM134" s="103"/>
      <c r="UTN134" s="103"/>
      <c r="UTO134" s="103"/>
      <c r="UTP134" s="103"/>
      <c r="UTQ134" s="103"/>
      <c r="UTR134" s="103"/>
      <c r="UTS134" s="103"/>
      <c r="UTT134" s="103"/>
      <c r="UTU134" s="103"/>
      <c r="UTV134" s="103"/>
      <c r="UTW134" s="103"/>
      <c r="UTX134" s="103"/>
      <c r="UTY134" s="103"/>
      <c r="UTZ134" s="103"/>
      <c r="UUA134" s="103"/>
      <c r="UUB134" s="103"/>
      <c r="UUC134" s="103"/>
      <c r="UUD134" s="103"/>
      <c r="UUE134" s="103"/>
      <c r="UUF134" s="103"/>
      <c r="UUG134" s="103"/>
      <c r="UUH134" s="103"/>
      <c r="UUI134" s="103"/>
      <c r="UUJ134" s="103"/>
      <c r="UUK134" s="103"/>
      <c r="UUL134" s="103"/>
      <c r="UUM134" s="103"/>
      <c r="UUN134" s="103"/>
      <c r="UUO134" s="103"/>
      <c r="UUP134" s="103"/>
      <c r="UUQ134" s="103"/>
      <c r="UUR134" s="103"/>
      <c r="UUS134" s="103"/>
      <c r="UUT134" s="103"/>
      <c r="UUU134" s="103"/>
      <c r="UUV134" s="103"/>
      <c r="UUW134" s="103"/>
      <c r="UUX134" s="103"/>
      <c r="UUY134" s="103"/>
      <c r="UUZ134" s="103"/>
      <c r="UVA134" s="103"/>
      <c r="UVB134" s="103"/>
      <c r="UVC134" s="103"/>
      <c r="UVD134" s="103"/>
      <c r="UVE134" s="103"/>
      <c r="UVF134" s="103"/>
      <c r="UVG134" s="103"/>
      <c r="UVH134" s="103"/>
      <c r="UVI134" s="103"/>
      <c r="UVJ134" s="103"/>
      <c r="UVK134" s="103"/>
      <c r="UVL134" s="103"/>
      <c r="UVM134" s="103"/>
      <c r="UVN134" s="103"/>
      <c r="UVO134" s="103"/>
      <c r="UVP134" s="103"/>
      <c r="UVQ134" s="103"/>
      <c r="UVR134" s="103"/>
      <c r="UVS134" s="103"/>
      <c r="UVT134" s="103"/>
      <c r="UVU134" s="103"/>
      <c r="UVV134" s="103"/>
      <c r="UVW134" s="103"/>
      <c r="UVX134" s="103"/>
      <c r="UVY134" s="103"/>
      <c r="UVZ134" s="103"/>
      <c r="UWA134" s="103"/>
      <c r="UWB134" s="103"/>
      <c r="UWC134" s="103"/>
      <c r="UWD134" s="103"/>
      <c r="UWE134" s="103"/>
      <c r="UWF134" s="103"/>
      <c r="UWG134" s="103"/>
      <c r="UWH134" s="103"/>
      <c r="UWO134" s="103"/>
      <c r="UWP134" s="103"/>
      <c r="UWQ134" s="103"/>
      <c r="UWR134" s="103"/>
      <c r="UWS134" s="103"/>
      <c r="UWT134" s="103"/>
      <c r="UWU134" s="103"/>
      <c r="UWV134" s="103"/>
      <c r="UWW134" s="103"/>
      <c r="UWX134" s="103"/>
      <c r="UWY134" s="103"/>
      <c r="UWZ134" s="103"/>
      <c r="UXA134" s="103"/>
      <c r="UXB134" s="103"/>
      <c r="UXC134" s="103"/>
      <c r="UXD134" s="103"/>
      <c r="UXE134" s="103"/>
      <c r="UXF134" s="103"/>
      <c r="UXG134" s="103"/>
      <c r="UXH134" s="103"/>
      <c r="UXI134" s="103"/>
      <c r="UXJ134" s="103"/>
      <c r="UXK134" s="103"/>
      <c r="UXL134" s="103"/>
      <c r="UXM134" s="103"/>
      <c r="UXN134" s="103"/>
      <c r="UXO134" s="103"/>
      <c r="UXP134" s="103"/>
      <c r="UXQ134" s="103"/>
      <c r="UXR134" s="103"/>
      <c r="UXS134" s="103"/>
      <c r="UXT134" s="103"/>
      <c r="UXU134" s="103"/>
      <c r="UXV134" s="103"/>
      <c r="UXW134" s="103"/>
      <c r="UXX134" s="103"/>
      <c r="UXY134" s="103"/>
      <c r="UXZ134" s="103"/>
      <c r="UYA134" s="103"/>
      <c r="UYB134" s="103"/>
      <c r="UYC134" s="103"/>
      <c r="UYD134" s="103"/>
      <c r="UYE134" s="103"/>
      <c r="UYF134" s="103"/>
      <c r="UYG134" s="103"/>
      <c r="UYH134" s="103"/>
      <c r="UYI134" s="103"/>
      <c r="UYJ134" s="103"/>
      <c r="UYK134" s="103"/>
      <c r="UYL134" s="103"/>
      <c r="UYM134" s="103"/>
      <c r="UYN134" s="103"/>
      <c r="UYO134" s="103"/>
      <c r="UYP134" s="103"/>
      <c r="UYQ134" s="103"/>
      <c r="UYR134" s="103"/>
      <c r="UYS134" s="103"/>
      <c r="UYT134" s="103"/>
      <c r="UYU134" s="103"/>
      <c r="UYV134" s="103"/>
      <c r="UYW134" s="103"/>
      <c r="UYX134" s="103"/>
      <c r="UYY134" s="103"/>
      <c r="UYZ134" s="103"/>
      <c r="UZA134" s="103"/>
      <c r="UZB134" s="103"/>
      <c r="UZC134" s="103"/>
      <c r="UZD134" s="103"/>
      <c r="UZE134" s="103"/>
      <c r="UZF134" s="103"/>
      <c r="UZG134" s="103"/>
      <c r="UZH134" s="103"/>
      <c r="UZI134" s="103"/>
      <c r="UZJ134" s="103"/>
      <c r="UZK134" s="103"/>
      <c r="UZL134" s="103"/>
      <c r="UZM134" s="103"/>
      <c r="UZN134" s="103"/>
      <c r="UZO134" s="103"/>
      <c r="UZP134" s="103"/>
      <c r="UZQ134" s="103"/>
      <c r="UZR134" s="103"/>
      <c r="UZS134" s="103"/>
      <c r="UZT134" s="103"/>
      <c r="UZU134" s="103"/>
      <c r="UZV134" s="103"/>
      <c r="UZW134" s="103"/>
      <c r="UZX134" s="103"/>
      <c r="UZY134" s="103"/>
      <c r="UZZ134" s="103"/>
      <c r="VAA134" s="103"/>
      <c r="VAB134" s="103"/>
      <c r="VAC134" s="103"/>
      <c r="VAD134" s="103"/>
      <c r="VAE134" s="103"/>
      <c r="VAF134" s="103"/>
      <c r="VAG134" s="103"/>
      <c r="VAH134" s="103"/>
      <c r="VAI134" s="103"/>
      <c r="VAJ134" s="103"/>
      <c r="VAK134" s="103"/>
      <c r="VAL134" s="103"/>
      <c r="VAM134" s="103"/>
      <c r="VAN134" s="103"/>
      <c r="VAO134" s="103"/>
      <c r="VAP134" s="103"/>
      <c r="VAQ134" s="103"/>
      <c r="VAR134" s="103"/>
      <c r="VAS134" s="103"/>
      <c r="VAT134" s="103"/>
      <c r="VAU134" s="103"/>
      <c r="VAV134" s="103"/>
      <c r="VAW134" s="103"/>
      <c r="VAX134" s="103"/>
      <c r="VAY134" s="103"/>
      <c r="VAZ134" s="103"/>
      <c r="VBA134" s="103"/>
      <c r="VBB134" s="103"/>
      <c r="VBC134" s="103"/>
      <c r="VBD134" s="103"/>
      <c r="VBE134" s="103"/>
      <c r="VBF134" s="103"/>
      <c r="VBG134" s="103"/>
      <c r="VBH134" s="103"/>
      <c r="VBI134" s="103"/>
      <c r="VBJ134" s="103"/>
      <c r="VBK134" s="103"/>
      <c r="VBL134" s="103"/>
      <c r="VBM134" s="103"/>
      <c r="VBN134" s="103"/>
      <c r="VBO134" s="103"/>
      <c r="VBP134" s="103"/>
      <c r="VBQ134" s="103"/>
      <c r="VBR134" s="103"/>
      <c r="VBS134" s="103"/>
      <c r="VBT134" s="103"/>
      <c r="VBU134" s="103"/>
      <c r="VBV134" s="103"/>
      <c r="VBW134" s="103"/>
      <c r="VBX134" s="103"/>
      <c r="VBY134" s="103"/>
      <c r="VBZ134" s="103"/>
      <c r="VCA134" s="103"/>
      <c r="VCB134" s="103"/>
      <c r="VCC134" s="103"/>
      <c r="VCD134" s="103"/>
      <c r="VCE134" s="103"/>
      <c r="VCF134" s="103"/>
      <c r="VCG134" s="103"/>
      <c r="VCH134" s="103"/>
      <c r="VCI134" s="103"/>
      <c r="VCJ134" s="103"/>
      <c r="VCK134" s="103"/>
      <c r="VCL134" s="103"/>
      <c r="VCM134" s="103"/>
      <c r="VCN134" s="103"/>
      <c r="VCO134" s="103"/>
      <c r="VCP134" s="103"/>
      <c r="VCQ134" s="103"/>
      <c r="VCR134" s="103"/>
      <c r="VCS134" s="103"/>
      <c r="VCT134" s="103"/>
      <c r="VCU134" s="103"/>
      <c r="VCV134" s="103"/>
      <c r="VCW134" s="103"/>
      <c r="VCX134" s="103"/>
      <c r="VCY134" s="103"/>
      <c r="VCZ134" s="103"/>
      <c r="VDA134" s="103"/>
      <c r="VDB134" s="103"/>
      <c r="VDC134" s="103"/>
      <c r="VDD134" s="103"/>
      <c r="VDE134" s="103"/>
      <c r="VDF134" s="103"/>
      <c r="VDG134" s="103"/>
      <c r="VDH134" s="103"/>
      <c r="VDI134" s="103"/>
      <c r="VDJ134" s="103"/>
      <c r="VDK134" s="103"/>
      <c r="VDL134" s="103"/>
      <c r="VDM134" s="103"/>
      <c r="VDN134" s="103"/>
      <c r="VDO134" s="103"/>
      <c r="VDP134" s="103"/>
      <c r="VDQ134" s="103"/>
      <c r="VDR134" s="103"/>
      <c r="VDS134" s="103"/>
      <c r="VDT134" s="103"/>
      <c r="VDU134" s="103"/>
      <c r="VDV134" s="103"/>
      <c r="VDW134" s="103"/>
      <c r="VDX134" s="103"/>
      <c r="VDY134" s="103"/>
      <c r="VDZ134" s="103"/>
      <c r="VEA134" s="103"/>
      <c r="VEB134" s="103"/>
      <c r="VEC134" s="103"/>
      <c r="VED134" s="103"/>
      <c r="VEE134" s="103"/>
      <c r="VEF134" s="103"/>
      <c r="VEG134" s="103"/>
      <c r="VEH134" s="103"/>
      <c r="VEI134" s="103"/>
      <c r="VEJ134" s="103"/>
      <c r="VEK134" s="103"/>
      <c r="VEL134" s="103"/>
      <c r="VEM134" s="103"/>
      <c r="VEN134" s="103"/>
      <c r="VEO134" s="103"/>
      <c r="VEP134" s="103"/>
      <c r="VEQ134" s="103"/>
      <c r="VER134" s="103"/>
      <c r="VES134" s="103"/>
      <c r="VET134" s="103"/>
      <c r="VEU134" s="103"/>
      <c r="VEV134" s="103"/>
      <c r="VEW134" s="103"/>
      <c r="VEX134" s="103"/>
      <c r="VEY134" s="103"/>
      <c r="VEZ134" s="103"/>
      <c r="VFA134" s="103"/>
      <c r="VFB134" s="103"/>
      <c r="VFC134" s="103"/>
      <c r="VFD134" s="103"/>
      <c r="VFE134" s="103"/>
      <c r="VFF134" s="103"/>
      <c r="VFG134" s="103"/>
      <c r="VFH134" s="103"/>
      <c r="VFI134" s="103"/>
      <c r="VFJ134" s="103"/>
      <c r="VFK134" s="103"/>
      <c r="VFL134" s="103"/>
      <c r="VFM134" s="103"/>
      <c r="VFN134" s="103"/>
      <c r="VFO134" s="103"/>
      <c r="VFP134" s="103"/>
      <c r="VFQ134" s="103"/>
      <c r="VFR134" s="103"/>
      <c r="VFS134" s="103"/>
      <c r="VFT134" s="103"/>
      <c r="VFU134" s="103"/>
      <c r="VFV134" s="103"/>
      <c r="VFW134" s="103"/>
      <c r="VFX134" s="103"/>
      <c r="VFY134" s="103"/>
      <c r="VFZ134" s="103"/>
      <c r="VGA134" s="103"/>
      <c r="VGB134" s="103"/>
      <c r="VGC134" s="103"/>
      <c r="VGD134" s="103"/>
      <c r="VGK134" s="103"/>
      <c r="VGL134" s="103"/>
      <c r="VGM134" s="103"/>
      <c r="VGN134" s="103"/>
      <c r="VGO134" s="103"/>
      <c r="VGP134" s="103"/>
      <c r="VGQ134" s="103"/>
      <c r="VGR134" s="103"/>
      <c r="VGS134" s="103"/>
      <c r="VGT134" s="103"/>
      <c r="VGU134" s="103"/>
      <c r="VGV134" s="103"/>
      <c r="VGW134" s="103"/>
      <c r="VGX134" s="103"/>
      <c r="VGY134" s="103"/>
      <c r="VGZ134" s="103"/>
      <c r="VHA134" s="103"/>
      <c r="VHB134" s="103"/>
      <c r="VHC134" s="103"/>
      <c r="VHD134" s="103"/>
      <c r="VHE134" s="103"/>
      <c r="VHF134" s="103"/>
      <c r="VHG134" s="103"/>
      <c r="VHH134" s="103"/>
      <c r="VHI134" s="103"/>
      <c r="VHJ134" s="103"/>
      <c r="VHK134" s="103"/>
      <c r="VHL134" s="103"/>
      <c r="VHM134" s="103"/>
      <c r="VHN134" s="103"/>
      <c r="VHO134" s="103"/>
      <c r="VHP134" s="103"/>
      <c r="VHQ134" s="103"/>
      <c r="VHR134" s="103"/>
      <c r="VHS134" s="103"/>
      <c r="VHT134" s="103"/>
      <c r="VHU134" s="103"/>
      <c r="VHV134" s="103"/>
      <c r="VHW134" s="103"/>
      <c r="VHX134" s="103"/>
      <c r="VHY134" s="103"/>
      <c r="VHZ134" s="103"/>
      <c r="VIA134" s="103"/>
      <c r="VIB134" s="103"/>
      <c r="VIC134" s="103"/>
      <c r="VID134" s="103"/>
      <c r="VIE134" s="103"/>
      <c r="VIF134" s="103"/>
      <c r="VIG134" s="103"/>
      <c r="VIH134" s="103"/>
      <c r="VII134" s="103"/>
      <c r="VIJ134" s="103"/>
      <c r="VIK134" s="103"/>
      <c r="VIL134" s="103"/>
      <c r="VIM134" s="103"/>
      <c r="VIN134" s="103"/>
      <c r="VIO134" s="103"/>
      <c r="VIP134" s="103"/>
      <c r="VIQ134" s="103"/>
      <c r="VIR134" s="103"/>
      <c r="VIS134" s="103"/>
      <c r="VIT134" s="103"/>
      <c r="VIU134" s="103"/>
      <c r="VIV134" s="103"/>
      <c r="VIW134" s="103"/>
      <c r="VIX134" s="103"/>
      <c r="VIY134" s="103"/>
      <c r="VIZ134" s="103"/>
      <c r="VJA134" s="103"/>
      <c r="VJB134" s="103"/>
      <c r="VJC134" s="103"/>
      <c r="VJD134" s="103"/>
      <c r="VJE134" s="103"/>
      <c r="VJF134" s="103"/>
      <c r="VJG134" s="103"/>
      <c r="VJH134" s="103"/>
      <c r="VJI134" s="103"/>
      <c r="VJJ134" s="103"/>
      <c r="VJK134" s="103"/>
      <c r="VJL134" s="103"/>
      <c r="VJM134" s="103"/>
      <c r="VJN134" s="103"/>
      <c r="VJO134" s="103"/>
      <c r="VJP134" s="103"/>
      <c r="VJQ134" s="103"/>
      <c r="VJR134" s="103"/>
      <c r="VJS134" s="103"/>
      <c r="VJT134" s="103"/>
      <c r="VJU134" s="103"/>
      <c r="VJV134" s="103"/>
      <c r="VJW134" s="103"/>
      <c r="VJX134" s="103"/>
      <c r="VJY134" s="103"/>
      <c r="VJZ134" s="103"/>
      <c r="VKA134" s="103"/>
      <c r="VKB134" s="103"/>
      <c r="VKC134" s="103"/>
      <c r="VKD134" s="103"/>
      <c r="VKE134" s="103"/>
      <c r="VKF134" s="103"/>
      <c r="VKG134" s="103"/>
      <c r="VKH134" s="103"/>
      <c r="VKI134" s="103"/>
      <c r="VKJ134" s="103"/>
      <c r="VKK134" s="103"/>
      <c r="VKL134" s="103"/>
      <c r="VKM134" s="103"/>
      <c r="VKN134" s="103"/>
      <c r="VKO134" s="103"/>
      <c r="VKP134" s="103"/>
      <c r="VKQ134" s="103"/>
      <c r="VKR134" s="103"/>
      <c r="VKS134" s="103"/>
      <c r="VKT134" s="103"/>
      <c r="VKU134" s="103"/>
      <c r="VKV134" s="103"/>
      <c r="VKW134" s="103"/>
      <c r="VKX134" s="103"/>
      <c r="VKY134" s="103"/>
      <c r="VKZ134" s="103"/>
      <c r="VLA134" s="103"/>
      <c r="VLB134" s="103"/>
      <c r="VLC134" s="103"/>
      <c r="VLD134" s="103"/>
      <c r="VLE134" s="103"/>
      <c r="VLF134" s="103"/>
      <c r="VLG134" s="103"/>
      <c r="VLH134" s="103"/>
      <c r="VLI134" s="103"/>
      <c r="VLJ134" s="103"/>
      <c r="VLK134" s="103"/>
      <c r="VLL134" s="103"/>
      <c r="VLM134" s="103"/>
      <c r="VLN134" s="103"/>
      <c r="VLO134" s="103"/>
      <c r="VLP134" s="103"/>
      <c r="VLQ134" s="103"/>
      <c r="VLR134" s="103"/>
      <c r="VLS134" s="103"/>
      <c r="VLT134" s="103"/>
      <c r="VLU134" s="103"/>
      <c r="VLV134" s="103"/>
      <c r="VLW134" s="103"/>
      <c r="VLX134" s="103"/>
      <c r="VLY134" s="103"/>
      <c r="VLZ134" s="103"/>
      <c r="VMA134" s="103"/>
      <c r="VMB134" s="103"/>
      <c r="VMC134" s="103"/>
      <c r="VMD134" s="103"/>
      <c r="VME134" s="103"/>
      <c r="VMF134" s="103"/>
      <c r="VMG134" s="103"/>
      <c r="VMH134" s="103"/>
      <c r="VMI134" s="103"/>
      <c r="VMJ134" s="103"/>
      <c r="VMK134" s="103"/>
      <c r="VML134" s="103"/>
      <c r="VMM134" s="103"/>
      <c r="VMN134" s="103"/>
      <c r="VMO134" s="103"/>
      <c r="VMP134" s="103"/>
      <c r="VMQ134" s="103"/>
      <c r="VMR134" s="103"/>
      <c r="VMS134" s="103"/>
      <c r="VMT134" s="103"/>
      <c r="VMU134" s="103"/>
      <c r="VMV134" s="103"/>
      <c r="VMW134" s="103"/>
      <c r="VMX134" s="103"/>
      <c r="VMY134" s="103"/>
      <c r="VMZ134" s="103"/>
      <c r="VNA134" s="103"/>
      <c r="VNB134" s="103"/>
      <c r="VNC134" s="103"/>
      <c r="VND134" s="103"/>
      <c r="VNE134" s="103"/>
      <c r="VNF134" s="103"/>
      <c r="VNG134" s="103"/>
      <c r="VNH134" s="103"/>
      <c r="VNI134" s="103"/>
      <c r="VNJ134" s="103"/>
      <c r="VNK134" s="103"/>
      <c r="VNL134" s="103"/>
      <c r="VNM134" s="103"/>
      <c r="VNN134" s="103"/>
      <c r="VNO134" s="103"/>
      <c r="VNP134" s="103"/>
      <c r="VNQ134" s="103"/>
      <c r="VNR134" s="103"/>
      <c r="VNS134" s="103"/>
      <c r="VNT134" s="103"/>
      <c r="VNU134" s="103"/>
      <c r="VNV134" s="103"/>
      <c r="VNW134" s="103"/>
      <c r="VNX134" s="103"/>
      <c r="VNY134" s="103"/>
      <c r="VNZ134" s="103"/>
      <c r="VOA134" s="103"/>
      <c r="VOB134" s="103"/>
      <c r="VOC134" s="103"/>
      <c r="VOD134" s="103"/>
      <c r="VOE134" s="103"/>
      <c r="VOF134" s="103"/>
      <c r="VOG134" s="103"/>
      <c r="VOH134" s="103"/>
      <c r="VOI134" s="103"/>
      <c r="VOJ134" s="103"/>
      <c r="VOK134" s="103"/>
      <c r="VOL134" s="103"/>
      <c r="VOM134" s="103"/>
      <c r="VON134" s="103"/>
      <c r="VOO134" s="103"/>
      <c r="VOP134" s="103"/>
      <c r="VOQ134" s="103"/>
      <c r="VOR134" s="103"/>
      <c r="VOS134" s="103"/>
      <c r="VOT134" s="103"/>
      <c r="VOU134" s="103"/>
      <c r="VOV134" s="103"/>
      <c r="VOW134" s="103"/>
      <c r="VOX134" s="103"/>
      <c r="VOY134" s="103"/>
      <c r="VOZ134" s="103"/>
      <c r="VPA134" s="103"/>
      <c r="VPB134" s="103"/>
      <c r="VPC134" s="103"/>
      <c r="VPD134" s="103"/>
      <c r="VPE134" s="103"/>
      <c r="VPF134" s="103"/>
      <c r="VPG134" s="103"/>
      <c r="VPH134" s="103"/>
      <c r="VPI134" s="103"/>
      <c r="VPJ134" s="103"/>
      <c r="VPK134" s="103"/>
      <c r="VPL134" s="103"/>
      <c r="VPM134" s="103"/>
      <c r="VPN134" s="103"/>
      <c r="VPO134" s="103"/>
      <c r="VPP134" s="103"/>
      <c r="VPQ134" s="103"/>
      <c r="VPR134" s="103"/>
      <c r="VPS134" s="103"/>
      <c r="VPT134" s="103"/>
      <c r="VPU134" s="103"/>
      <c r="VPV134" s="103"/>
      <c r="VPW134" s="103"/>
      <c r="VPX134" s="103"/>
      <c r="VPY134" s="103"/>
      <c r="VPZ134" s="103"/>
      <c r="VQG134" s="103"/>
      <c r="VQH134" s="103"/>
      <c r="VQI134" s="103"/>
      <c r="VQJ134" s="103"/>
      <c r="VQK134" s="103"/>
      <c r="VQL134" s="103"/>
      <c r="VQM134" s="103"/>
      <c r="VQN134" s="103"/>
      <c r="VQO134" s="103"/>
      <c r="VQP134" s="103"/>
      <c r="VQQ134" s="103"/>
      <c r="VQR134" s="103"/>
      <c r="VQS134" s="103"/>
      <c r="VQT134" s="103"/>
      <c r="VQU134" s="103"/>
      <c r="VQV134" s="103"/>
      <c r="VQW134" s="103"/>
      <c r="VQX134" s="103"/>
      <c r="VQY134" s="103"/>
      <c r="VQZ134" s="103"/>
      <c r="VRA134" s="103"/>
      <c r="VRB134" s="103"/>
      <c r="VRC134" s="103"/>
      <c r="VRD134" s="103"/>
      <c r="VRE134" s="103"/>
      <c r="VRF134" s="103"/>
      <c r="VRG134" s="103"/>
      <c r="VRH134" s="103"/>
      <c r="VRI134" s="103"/>
      <c r="VRJ134" s="103"/>
      <c r="VRK134" s="103"/>
      <c r="VRL134" s="103"/>
      <c r="VRM134" s="103"/>
      <c r="VRN134" s="103"/>
      <c r="VRO134" s="103"/>
      <c r="VRP134" s="103"/>
      <c r="VRQ134" s="103"/>
      <c r="VRR134" s="103"/>
      <c r="VRS134" s="103"/>
      <c r="VRT134" s="103"/>
      <c r="VRU134" s="103"/>
      <c r="VRV134" s="103"/>
      <c r="VRW134" s="103"/>
      <c r="VRX134" s="103"/>
      <c r="VRY134" s="103"/>
      <c r="VRZ134" s="103"/>
      <c r="VSA134" s="103"/>
      <c r="VSB134" s="103"/>
      <c r="VSC134" s="103"/>
      <c r="VSD134" s="103"/>
      <c r="VSE134" s="103"/>
      <c r="VSF134" s="103"/>
      <c r="VSG134" s="103"/>
      <c r="VSH134" s="103"/>
      <c r="VSI134" s="103"/>
      <c r="VSJ134" s="103"/>
      <c r="VSK134" s="103"/>
      <c r="VSL134" s="103"/>
      <c r="VSM134" s="103"/>
      <c r="VSN134" s="103"/>
      <c r="VSO134" s="103"/>
      <c r="VSP134" s="103"/>
      <c r="VSQ134" s="103"/>
      <c r="VSR134" s="103"/>
      <c r="VSS134" s="103"/>
      <c r="VST134" s="103"/>
      <c r="VSU134" s="103"/>
      <c r="VSV134" s="103"/>
      <c r="VSW134" s="103"/>
      <c r="VSX134" s="103"/>
      <c r="VSY134" s="103"/>
      <c r="VSZ134" s="103"/>
      <c r="VTA134" s="103"/>
      <c r="VTB134" s="103"/>
      <c r="VTC134" s="103"/>
      <c r="VTD134" s="103"/>
      <c r="VTE134" s="103"/>
      <c r="VTF134" s="103"/>
      <c r="VTG134" s="103"/>
      <c r="VTH134" s="103"/>
      <c r="VTI134" s="103"/>
      <c r="VTJ134" s="103"/>
      <c r="VTK134" s="103"/>
      <c r="VTL134" s="103"/>
      <c r="VTM134" s="103"/>
      <c r="VTN134" s="103"/>
      <c r="VTO134" s="103"/>
      <c r="VTP134" s="103"/>
      <c r="VTQ134" s="103"/>
      <c r="VTR134" s="103"/>
      <c r="VTS134" s="103"/>
      <c r="VTT134" s="103"/>
      <c r="VTU134" s="103"/>
      <c r="VTV134" s="103"/>
      <c r="VTW134" s="103"/>
      <c r="VTX134" s="103"/>
      <c r="VTY134" s="103"/>
      <c r="VTZ134" s="103"/>
      <c r="VUA134" s="103"/>
      <c r="VUB134" s="103"/>
      <c r="VUC134" s="103"/>
      <c r="VUD134" s="103"/>
      <c r="VUE134" s="103"/>
      <c r="VUF134" s="103"/>
      <c r="VUG134" s="103"/>
      <c r="VUH134" s="103"/>
      <c r="VUI134" s="103"/>
      <c r="VUJ134" s="103"/>
      <c r="VUK134" s="103"/>
      <c r="VUL134" s="103"/>
      <c r="VUM134" s="103"/>
      <c r="VUN134" s="103"/>
      <c r="VUO134" s="103"/>
      <c r="VUP134" s="103"/>
      <c r="VUQ134" s="103"/>
      <c r="VUR134" s="103"/>
      <c r="VUS134" s="103"/>
      <c r="VUT134" s="103"/>
      <c r="VUU134" s="103"/>
      <c r="VUV134" s="103"/>
      <c r="VUW134" s="103"/>
      <c r="VUX134" s="103"/>
      <c r="VUY134" s="103"/>
      <c r="VUZ134" s="103"/>
      <c r="VVA134" s="103"/>
      <c r="VVB134" s="103"/>
      <c r="VVC134" s="103"/>
      <c r="VVD134" s="103"/>
      <c r="VVE134" s="103"/>
      <c r="VVF134" s="103"/>
      <c r="VVG134" s="103"/>
      <c r="VVH134" s="103"/>
      <c r="VVI134" s="103"/>
      <c r="VVJ134" s="103"/>
      <c r="VVK134" s="103"/>
      <c r="VVL134" s="103"/>
      <c r="VVM134" s="103"/>
      <c r="VVN134" s="103"/>
      <c r="VVO134" s="103"/>
      <c r="VVP134" s="103"/>
      <c r="VVQ134" s="103"/>
      <c r="VVR134" s="103"/>
      <c r="VVS134" s="103"/>
      <c r="VVT134" s="103"/>
      <c r="VVU134" s="103"/>
      <c r="VVV134" s="103"/>
      <c r="VVW134" s="103"/>
      <c r="VVX134" s="103"/>
      <c r="VVY134" s="103"/>
      <c r="VVZ134" s="103"/>
      <c r="VWA134" s="103"/>
      <c r="VWB134" s="103"/>
      <c r="VWC134" s="103"/>
      <c r="VWD134" s="103"/>
      <c r="VWE134" s="103"/>
      <c r="VWF134" s="103"/>
      <c r="VWG134" s="103"/>
      <c r="VWH134" s="103"/>
      <c r="VWI134" s="103"/>
      <c r="VWJ134" s="103"/>
      <c r="VWK134" s="103"/>
      <c r="VWL134" s="103"/>
      <c r="VWM134" s="103"/>
      <c r="VWN134" s="103"/>
      <c r="VWO134" s="103"/>
      <c r="VWP134" s="103"/>
      <c r="VWQ134" s="103"/>
      <c r="VWR134" s="103"/>
      <c r="VWS134" s="103"/>
      <c r="VWT134" s="103"/>
      <c r="VWU134" s="103"/>
      <c r="VWV134" s="103"/>
      <c r="VWW134" s="103"/>
      <c r="VWX134" s="103"/>
      <c r="VWY134" s="103"/>
      <c r="VWZ134" s="103"/>
      <c r="VXA134" s="103"/>
      <c r="VXB134" s="103"/>
      <c r="VXC134" s="103"/>
      <c r="VXD134" s="103"/>
      <c r="VXE134" s="103"/>
      <c r="VXF134" s="103"/>
      <c r="VXG134" s="103"/>
      <c r="VXH134" s="103"/>
      <c r="VXI134" s="103"/>
      <c r="VXJ134" s="103"/>
      <c r="VXK134" s="103"/>
      <c r="VXL134" s="103"/>
      <c r="VXM134" s="103"/>
      <c r="VXN134" s="103"/>
      <c r="VXO134" s="103"/>
      <c r="VXP134" s="103"/>
      <c r="VXQ134" s="103"/>
      <c r="VXR134" s="103"/>
      <c r="VXS134" s="103"/>
      <c r="VXT134" s="103"/>
      <c r="VXU134" s="103"/>
      <c r="VXV134" s="103"/>
      <c r="VXW134" s="103"/>
      <c r="VXX134" s="103"/>
      <c r="VXY134" s="103"/>
      <c r="VXZ134" s="103"/>
      <c r="VYA134" s="103"/>
      <c r="VYB134" s="103"/>
      <c r="VYC134" s="103"/>
      <c r="VYD134" s="103"/>
      <c r="VYE134" s="103"/>
      <c r="VYF134" s="103"/>
      <c r="VYG134" s="103"/>
      <c r="VYH134" s="103"/>
      <c r="VYI134" s="103"/>
      <c r="VYJ134" s="103"/>
      <c r="VYK134" s="103"/>
      <c r="VYL134" s="103"/>
      <c r="VYM134" s="103"/>
      <c r="VYN134" s="103"/>
      <c r="VYO134" s="103"/>
      <c r="VYP134" s="103"/>
      <c r="VYQ134" s="103"/>
      <c r="VYR134" s="103"/>
      <c r="VYS134" s="103"/>
      <c r="VYT134" s="103"/>
      <c r="VYU134" s="103"/>
      <c r="VYV134" s="103"/>
      <c r="VYW134" s="103"/>
      <c r="VYX134" s="103"/>
      <c r="VYY134" s="103"/>
      <c r="VYZ134" s="103"/>
      <c r="VZA134" s="103"/>
      <c r="VZB134" s="103"/>
      <c r="VZC134" s="103"/>
      <c r="VZD134" s="103"/>
      <c r="VZE134" s="103"/>
      <c r="VZF134" s="103"/>
      <c r="VZG134" s="103"/>
      <c r="VZH134" s="103"/>
      <c r="VZI134" s="103"/>
      <c r="VZJ134" s="103"/>
      <c r="VZK134" s="103"/>
      <c r="VZL134" s="103"/>
      <c r="VZM134" s="103"/>
      <c r="VZN134" s="103"/>
      <c r="VZO134" s="103"/>
      <c r="VZP134" s="103"/>
      <c r="VZQ134" s="103"/>
      <c r="VZR134" s="103"/>
      <c r="VZS134" s="103"/>
      <c r="VZT134" s="103"/>
      <c r="VZU134" s="103"/>
      <c r="VZV134" s="103"/>
      <c r="WAC134" s="103"/>
      <c r="WAD134" s="103"/>
      <c r="WAE134" s="103"/>
      <c r="WAF134" s="103"/>
      <c r="WAG134" s="103"/>
      <c r="WAH134" s="103"/>
      <c r="WAI134" s="103"/>
      <c r="WAJ134" s="103"/>
      <c r="WAK134" s="103"/>
      <c r="WAL134" s="103"/>
      <c r="WAM134" s="103"/>
      <c r="WAN134" s="103"/>
      <c r="WAO134" s="103"/>
      <c r="WAP134" s="103"/>
      <c r="WAQ134" s="103"/>
      <c r="WAR134" s="103"/>
      <c r="WAS134" s="103"/>
      <c r="WAT134" s="103"/>
      <c r="WAU134" s="103"/>
      <c r="WAV134" s="103"/>
      <c r="WAW134" s="103"/>
      <c r="WAX134" s="103"/>
      <c r="WAY134" s="103"/>
      <c r="WAZ134" s="103"/>
      <c r="WBA134" s="103"/>
      <c r="WBB134" s="103"/>
      <c r="WBC134" s="103"/>
      <c r="WBD134" s="103"/>
      <c r="WBE134" s="103"/>
      <c r="WBF134" s="103"/>
      <c r="WBG134" s="103"/>
      <c r="WBH134" s="103"/>
      <c r="WBI134" s="103"/>
      <c r="WBJ134" s="103"/>
      <c r="WBK134" s="103"/>
      <c r="WBL134" s="103"/>
      <c r="WBM134" s="103"/>
      <c r="WBN134" s="103"/>
      <c r="WBO134" s="103"/>
      <c r="WBP134" s="103"/>
      <c r="WBQ134" s="103"/>
      <c r="WBR134" s="103"/>
      <c r="WBS134" s="103"/>
      <c r="WBT134" s="103"/>
      <c r="WBU134" s="103"/>
      <c r="WBV134" s="103"/>
      <c r="WBW134" s="103"/>
      <c r="WBX134" s="103"/>
      <c r="WBY134" s="103"/>
      <c r="WBZ134" s="103"/>
      <c r="WCA134" s="103"/>
      <c r="WCB134" s="103"/>
      <c r="WCC134" s="103"/>
      <c r="WCD134" s="103"/>
      <c r="WCE134" s="103"/>
      <c r="WCF134" s="103"/>
      <c r="WCG134" s="103"/>
      <c r="WCH134" s="103"/>
      <c r="WCI134" s="103"/>
      <c r="WCJ134" s="103"/>
      <c r="WCK134" s="103"/>
      <c r="WCL134" s="103"/>
      <c r="WCM134" s="103"/>
      <c r="WCN134" s="103"/>
      <c r="WCO134" s="103"/>
      <c r="WCP134" s="103"/>
      <c r="WCQ134" s="103"/>
      <c r="WCR134" s="103"/>
      <c r="WCS134" s="103"/>
      <c r="WCT134" s="103"/>
      <c r="WCU134" s="103"/>
      <c r="WCV134" s="103"/>
      <c r="WCW134" s="103"/>
      <c r="WCX134" s="103"/>
      <c r="WCY134" s="103"/>
      <c r="WCZ134" s="103"/>
      <c r="WDA134" s="103"/>
      <c r="WDB134" s="103"/>
      <c r="WDC134" s="103"/>
      <c r="WDD134" s="103"/>
      <c r="WDE134" s="103"/>
      <c r="WDF134" s="103"/>
      <c r="WDG134" s="103"/>
      <c r="WDH134" s="103"/>
      <c r="WDI134" s="103"/>
      <c r="WDJ134" s="103"/>
      <c r="WDK134" s="103"/>
      <c r="WDL134" s="103"/>
      <c r="WDM134" s="103"/>
      <c r="WDN134" s="103"/>
      <c r="WDO134" s="103"/>
      <c r="WDP134" s="103"/>
      <c r="WDQ134" s="103"/>
      <c r="WDR134" s="103"/>
      <c r="WDS134" s="103"/>
      <c r="WDT134" s="103"/>
      <c r="WDU134" s="103"/>
      <c r="WDV134" s="103"/>
      <c r="WDW134" s="103"/>
      <c r="WDX134" s="103"/>
      <c r="WDY134" s="103"/>
      <c r="WDZ134" s="103"/>
      <c r="WEA134" s="103"/>
      <c r="WEB134" s="103"/>
      <c r="WEC134" s="103"/>
      <c r="WED134" s="103"/>
      <c r="WEE134" s="103"/>
      <c r="WEF134" s="103"/>
      <c r="WEG134" s="103"/>
      <c r="WEH134" s="103"/>
      <c r="WEI134" s="103"/>
      <c r="WEJ134" s="103"/>
      <c r="WEK134" s="103"/>
      <c r="WEL134" s="103"/>
      <c r="WEM134" s="103"/>
      <c r="WEN134" s="103"/>
      <c r="WEO134" s="103"/>
      <c r="WEP134" s="103"/>
      <c r="WEQ134" s="103"/>
      <c r="WER134" s="103"/>
      <c r="WES134" s="103"/>
      <c r="WET134" s="103"/>
      <c r="WEU134" s="103"/>
      <c r="WEV134" s="103"/>
      <c r="WEW134" s="103"/>
      <c r="WEX134" s="103"/>
      <c r="WEY134" s="103"/>
      <c r="WEZ134" s="103"/>
      <c r="WFA134" s="103"/>
      <c r="WFB134" s="103"/>
      <c r="WFC134" s="103"/>
      <c r="WFD134" s="103"/>
      <c r="WFE134" s="103"/>
      <c r="WFF134" s="103"/>
      <c r="WFG134" s="103"/>
      <c r="WFH134" s="103"/>
      <c r="WFI134" s="103"/>
      <c r="WFJ134" s="103"/>
      <c r="WFK134" s="103"/>
      <c r="WFL134" s="103"/>
      <c r="WFM134" s="103"/>
      <c r="WFN134" s="103"/>
      <c r="WFO134" s="103"/>
      <c r="WFP134" s="103"/>
      <c r="WFQ134" s="103"/>
      <c r="WFR134" s="103"/>
      <c r="WFS134" s="103"/>
      <c r="WFT134" s="103"/>
      <c r="WFU134" s="103"/>
      <c r="WFV134" s="103"/>
      <c r="WFW134" s="103"/>
      <c r="WFX134" s="103"/>
      <c r="WFY134" s="103"/>
      <c r="WFZ134" s="103"/>
      <c r="WGA134" s="103"/>
      <c r="WGB134" s="103"/>
      <c r="WGC134" s="103"/>
      <c r="WGD134" s="103"/>
      <c r="WGE134" s="103"/>
      <c r="WGF134" s="103"/>
      <c r="WGG134" s="103"/>
      <c r="WGH134" s="103"/>
      <c r="WGI134" s="103"/>
      <c r="WGJ134" s="103"/>
      <c r="WGK134" s="103"/>
      <c r="WGL134" s="103"/>
      <c r="WGM134" s="103"/>
      <c r="WGN134" s="103"/>
      <c r="WGO134" s="103"/>
      <c r="WGP134" s="103"/>
      <c r="WGQ134" s="103"/>
      <c r="WGR134" s="103"/>
      <c r="WGS134" s="103"/>
      <c r="WGT134" s="103"/>
      <c r="WGU134" s="103"/>
      <c r="WGV134" s="103"/>
      <c r="WGW134" s="103"/>
      <c r="WGX134" s="103"/>
      <c r="WGY134" s="103"/>
      <c r="WGZ134" s="103"/>
      <c r="WHA134" s="103"/>
      <c r="WHB134" s="103"/>
      <c r="WHC134" s="103"/>
      <c r="WHD134" s="103"/>
      <c r="WHE134" s="103"/>
      <c r="WHF134" s="103"/>
      <c r="WHG134" s="103"/>
      <c r="WHH134" s="103"/>
      <c r="WHI134" s="103"/>
      <c r="WHJ134" s="103"/>
      <c r="WHK134" s="103"/>
      <c r="WHL134" s="103"/>
      <c r="WHM134" s="103"/>
      <c r="WHN134" s="103"/>
      <c r="WHO134" s="103"/>
      <c r="WHP134" s="103"/>
      <c r="WHQ134" s="103"/>
      <c r="WHR134" s="103"/>
      <c r="WHS134" s="103"/>
      <c r="WHT134" s="103"/>
      <c r="WHU134" s="103"/>
      <c r="WHV134" s="103"/>
      <c r="WHW134" s="103"/>
      <c r="WHX134" s="103"/>
      <c r="WHY134" s="103"/>
      <c r="WHZ134" s="103"/>
      <c r="WIA134" s="103"/>
      <c r="WIB134" s="103"/>
      <c r="WIC134" s="103"/>
      <c r="WID134" s="103"/>
      <c r="WIE134" s="103"/>
      <c r="WIF134" s="103"/>
      <c r="WIG134" s="103"/>
      <c r="WIH134" s="103"/>
      <c r="WII134" s="103"/>
      <c r="WIJ134" s="103"/>
      <c r="WIK134" s="103"/>
      <c r="WIL134" s="103"/>
      <c r="WIM134" s="103"/>
      <c r="WIN134" s="103"/>
      <c r="WIO134" s="103"/>
      <c r="WIP134" s="103"/>
      <c r="WIQ134" s="103"/>
      <c r="WIR134" s="103"/>
      <c r="WIS134" s="103"/>
      <c r="WIT134" s="103"/>
      <c r="WIU134" s="103"/>
      <c r="WIV134" s="103"/>
      <c r="WIW134" s="103"/>
      <c r="WIX134" s="103"/>
      <c r="WIY134" s="103"/>
      <c r="WIZ134" s="103"/>
      <c r="WJA134" s="103"/>
      <c r="WJB134" s="103"/>
      <c r="WJC134" s="103"/>
      <c r="WJD134" s="103"/>
      <c r="WJE134" s="103"/>
      <c r="WJF134" s="103"/>
      <c r="WJG134" s="103"/>
      <c r="WJH134" s="103"/>
      <c r="WJI134" s="103"/>
      <c r="WJJ134" s="103"/>
      <c r="WJK134" s="103"/>
      <c r="WJL134" s="103"/>
      <c r="WJM134" s="103"/>
      <c r="WJN134" s="103"/>
      <c r="WJO134" s="103"/>
      <c r="WJP134" s="103"/>
      <c r="WJQ134" s="103"/>
      <c r="WJR134" s="103"/>
      <c r="WJY134" s="103"/>
      <c r="WJZ134" s="103"/>
      <c r="WKA134" s="103"/>
      <c r="WKB134" s="103"/>
      <c r="WKC134" s="103"/>
      <c r="WKD134" s="103"/>
      <c r="WKE134" s="103"/>
      <c r="WKF134" s="103"/>
      <c r="WKG134" s="103"/>
      <c r="WKH134" s="103"/>
      <c r="WKI134" s="103"/>
      <c r="WKJ134" s="103"/>
      <c r="WKK134" s="103"/>
      <c r="WKL134" s="103"/>
      <c r="WKM134" s="103"/>
      <c r="WKN134" s="103"/>
      <c r="WKO134" s="103"/>
      <c r="WKP134" s="103"/>
      <c r="WKQ134" s="103"/>
      <c r="WKR134" s="103"/>
      <c r="WKS134" s="103"/>
      <c r="WKT134" s="103"/>
      <c r="WKU134" s="103"/>
      <c r="WKV134" s="103"/>
      <c r="WKW134" s="103"/>
      <c r="WKX134" s="103"/>
      <c r="WKY134" s="103"/>
      <c r="WKZ134" s="103"/>
      <c r="WLA134" s="103"/>
      <c r="WLB134" s="103"/>
      <c r="WLC134" s="103"/>
      <c r="WLD134" s="103"/>
      <c r="WLE134" s="103"/>
      <c r="WLF134" s="103"/>
      <c r="WLG134" s="103"/>
      <c r="WLH134" s="103"/>
      <c r="WLI134" s="103"/>
      <c r="WLJ134" s="103"/>
      <c r="WLK134" s="103"/>
      <c r="WLL134" s="103"/>
      <c r="WLM134" s="103"/>
      <c r="WLN134" s="103"/>
      <c r="WLO134" s="103"/>
      <c r="WLP134" s="103"/>
      <c r="WLQ134" s="103"/>
      <c r="WLR134" s="103"/>
      <c r="WLS134" s="103"/>
      <c r="WLT134" s="103"/>
      <c r="WLU134" s="103"/>
      <c r="WLV134" s="103"/>
      <c r="WLW134" s="103"/>
      <c r="WLX134" s="103"/>
      <c r="WLY134" s="103"/>
      <c r="WLZ134" s="103"/>
      <c r="WMA134" s="103"/>
      <c r="WMB134" s="103"/>
      <c r="WMC134" s="103"/>
      <c r="WMD134" s="103"/>
      <c r="WME134" s="103"/>
      <c r="WMF134" s="103"/>
      <c r="WMG134" s="103"/>
      <c r="WMH134" s="103"/>
      <c r="WMI134" s="103"/>
      <c r="WMJ134" s="103"/>
      <c r="WMK134" s="103"/>
      <c r="WML134" s="103"/>
      <c r="WMM134" s="103"/>
      <c r="WMN134" s="103"/>
      <c r="WMO134" s="103"/>
      <c r="WMP134" s="103"/>
      <c r="WMQ134" s="103"/>
      <c r="WMR134" s="103"/>
      <c r="WMS134" s="103"/>
      <c r="WMT134" s="103"/>
      <c r="WMU134" s="103"/>
      <c r="WMV134" s="103"/>
      <c r="WMW134" s="103"/>
      <c r="WMX134" s="103"/>
      <c r="WMY134" s="103"/>
      <c r="WMZ134" s="103"/>
      <c r="WNA134" s="103"/>
      <c r="WNB134" s="103"/>
      <c r="WNC134" s="103"/>
      <c r="WND134" s="103"/>
      <c r="WNE134" s="103"/>
      <c r="WNF134" s="103"/>
      <c r="WNG134" s="103"/>
      <c r="WNH134" s="103"/>
      <c r="WNI134" s="103"/>
      <c r="WNJ134" s="103"/>
      <c r="WNK134" s="103"/>
      <c r="WNL134" s="103"/>
      <c r="WNM134" s="103"/>
      <c r="WNN134" s="103"/>
      <c r="WNO134" s="103"/>
      <c r="WNP134" s="103"/>
      <c r="WNQ134" s="103"/>
      <c r="WNR134" s="103"/>
      <c r="WNS134" s="103"/>
      <c r="WNT134" s="103"/>
      <c r="WNU134" s="103"/>
      <c r="WNV134" s="103"/>
      <c r="WNW134" s="103"/>
      <c r="WNX134" s="103"/>
      <c r="WNY134" s="103"/>
      <c r="WNZ134" s="103"/>
      <c r="WOA134" s="103"/>
      <c r="WOB134" s="103"/>
      <c r="WOC134" s="103"/>
      <c r="WOD134" s="103"/>
      <c r="WOE134" s="103"/>
      <c r="WOF134" s="103"/>
      <c r="WOG134" s="103"/>
      <c r="WOH134" s="103"/>
      <c r="WOI134" s="103"/>
      <c r="WOJ134" s="103"/>
      <c r="WOK134" s="103"/>
      <c r="WOL134" s="103"/>
      <c r="WOM134" s="103"/>
      <c r="WON134" s="103"/>
      <c r="WOO134" s="103"/>
      <c r="WOP134" s="103"/>
      <c r="WOQ134" s="103"/>
      <c r="WOR134" s="103"/>
      <c r="WOS134" s="103"/>
      <c r="WOT134" s="103"/>
      <c r="WOU134" s="103"/>
      <c r="WOV134" s="103"/>
      <c r="WOW134" s="103"/>
      <c r="WOX134" s="103"/>
      <c r="WOY134" s="103"/>
      <c r="WOZ134" s="103"/>
      <c r="WPA134" s="103"/>
      <c r="WPB134" s="103"/>
      <c r="WPC134" s="103"/>
      <c r="WPD134" s="103"/>
      <c r="WPE134" s="103"/>
      <c r="WPF134" s="103"/>
      <c r="WPG134" s="103"/>
      <c r="WPH134" s="103"/>
      <c r="WPI134" s="103"/>
      <c r="WPJ134" s="103"/>
      <c r="WPK134" s="103"/>
      <c r="WPL134" s="103"/>
      <c r="WPM134" s="103"/>
      <c r="WPN134" s="103"/>
      <c r="WPO134" s="103"/>
      <c r="WPP134" s="103"/>
      <c r="WPQ134" s="103"/>
      <c r="WPR134" s="103"/>
      <c r="WPS134" s="103"/>
      <c r="WPT134" s="103"/>
      <c r="WPU134" s="103"/>
      <c r="WPV134" s="103"/>
      <c r="WPW134" s="103"/>
      <c r="WPX134" s="103"/>
      <c r="WPY134" s="103"/>
      <c r="WPZ134" s="103"/>
      <c r="WQA134" s="103"/>
      <c r="WQB134" s="103"/>
      <c r="WQC134" s="103"/>
      <c r="WQD134" s="103"/>
      <c r="WQE134" s="103"/>
      <c r="WQF134" s="103"/>
      <c r="WQG134" s="103"/>
      <c r="WQH134" s="103"/>
      <c r="WQI134" s="103"/>
      <c r="WQJ134" s="103"/>
      <c r="WQK134" s="103"/>
      <c r="WQL134" s="103"/>
      <c r="WQM134" s="103"/>
      <c r="WQN134" s="103"/>
      <c r="WQO134" s="103"/>
      <c r="WQP134" s="103"/>
      <c r="WQQ134" s="103"/>
      <c r="WQR134" s="103"/>
      <c r="WQS134" s="103"/>
      <c r="WQT134" s="103"/>
      <c r="WQU134" s="103"/>
      <c r="WQV134" s="103"/>
      <c r="WQW134" s="103"/>
      <c r="WQX134" s="103"/>
      <c r="WQY134" s="103"/>
      <c r="WQZ134" s="103"/>
      <c r="WRA134" s="103"/>
      <c r="WRB134" s="103"/>
      <c r="WRC134" s="103"/>
      <c r="WRD134" s="103"/>
      <c r="WRE134" s="103"/>
      <c r="WRF134" s="103"/>
      <c r="WRG134" s="103"/>
      <c r="WRH134" s="103"/>
      <c r="WRI134" s="103"/>
      <c r="WRJ134" s="103"/>
      <c r="WRK134" s="103"/>
      <c r="WRL134" s="103"/>
      <c r="WRM134" s="103"/>
      <c r="WRN134" s="103"/>
      <c r="WRO134" s="103"/>
      <c r="WRP134" s="103"/>
      <c r="WRQ134" s="103"/>
      <c r="WRR134" s="103"/>
      <c r="WRS134" s="103"/>
      <c r="WRT134" s="103"/>
      <c r="WRU134" s="103"/>
      <c r="WRV134" s="103"/>
      <c r="WRW134" s="103"/>
      <c r="WRX134" s="103"/>
      <c r="WRY134" s="103"/>
      <c r="WRZ134" s="103"/>
      <c r="WSA134" s="103"/>
      <c r="WSB134" s="103"/>
      <c r="WSC134" s="103"/>
      <c r="WSD134" s="103"/>
      <c r="WSE134" s="103"/>
      <c r="WSF134" s="103"/>
      <c r="WSG134" s="103"/>
      <c r="WSH134" s="103"/>
      <c r="WSI134" s="103"/>
      <c r="WSJ134" s="103"/>
      <c r="WSK134" s="103"/>
      <c r="WSL134" s="103"/>
      <c r="WSM134" s="103"/>
      <c r="WSN134" s="103"/>
      <c r="WSO134" s="103"/>
      <c r="WSP134" s="103"/>
      <c r="WSQ134" s="103"/>
      <c r="WSR134" s="103"/>
      <c r="WSS134" s="103"/>
      <c r="WST134" s="103"/>
      <c r="WSU134" s="103"/>
      <c r="WSV134" s="103"/>
      <c r="WSW134" s="103"/>
      <c r="WSX134" s="103"/>
      <c r="WSY134" s="103"/>
      <c r="WSZ134" s="103"/>
      <c r="WTA134" s="103"/>
      <c r="WTB134" s="103"/>
      <c r="WTC134" s="103"/>
      <c r="WTD134" s="103"/>
      <c r="WTE134" s="103"/>
      <c r="WTF134" s="103"/>
      <c r="WTG134" s="103"/>
      <c r="WTH134" s="103"/>
      <c r="WTI134" s="103"/>
      <c r="WTJ134" s="103"/>
      <c r="WTK134" s="103"/>
      <c r="WTL134" s="103"/>
      <c r="WTM134" s="103"/>
      <c r="WTN134" s="103"/>
      <c r="WTU134" s="103"/>
      <c r="WTV134" s="103"/>
      <c r="WTW134" s="103"/>
      <c r="WTX134" s="103"/>
      <c r="WTY134" s="103"/>
      <c r="WTZ134" s="103"/>
      <c r="WUA134" s="103"/>
      <c r="WUB134" s="103"/>
      <c r="WUC134" s="103"/>
      <c r="WUD134" s="103"/>
      <c r="WUE134" s="103"/>
      <c r="WUF134" s="103"/>
      <c r="WUG134" s="103"/>
      <c r="WUH134" s="103"/>
      <c r="WUI134" s="103"/>
      <c r="WUJ134" s="103"/>
      <c r="WUK134" s="103"/>
      <c r="WUL134" s="103"/>
      <c r="WUM134" s="103"/>
      <c r="WUN134" s="103"/>
      <c r="WUO134" s="103"/>
      <c r="WUP134" s="103"/>
      <c r="WUQ134" s="103"/>
      <c r="WUR134" s="103"/>
      <c r="WUS134" s="103"/>
      <c r="WUT134" s="103"/>
      <c r="WUU134" s="103"/>
      <c r="WUV134" s="103"/>
      <c r="WUW134" s="103"/>
      <c r="WUX134" s="103"/>
      <c r="WUY134" s="103"/>
      <c r="WUZ134" s="103"/>
      <c r="WVA134" s="103"/>
      <c r="WVB134" s="103"/>
      <c r="WVC134" s="103"/>
      <c r="WVD134" s="103"/>
      <c r="WVE134" s="103"/>
      <c r="WVF134" s="103"/>
      <c r="WVG134" s="103"/>
      <c r="WVH134" s="103"/>
      <c r="WVI134" s="103"/>
      <c r="WVJ134" s="103"/>
      <c r="WVK134" s="103"/>
      <c r="WVL134" s="103"/>
      <c r="WVM134" s="103"/>
      <c r="WVN134" s="103"/>
      <c r="WVO134" s="103"/>
      <c r="WVP134" s="103"/>
      <c r="WVQ134" s="103"/>
      <c r="WVR134" s="103"/>
      <c r="WVS134" s="103"/>
      <c r="WVT134" s="103"/>
      <c r="WVU134" s="103"/>
      <c r="WVV134" s="103"/>
      <c r="WVW134" s="103"/>
      <c r="WVX134" s="103"/>
      <c r="WVY134" s="103"/>
      <c r="WVZ134" s="103"/>
      <c r="WWA134" s="103"/>
      <c r="WWB134" s="103"/>
      <c r="WWC134" s="103"/>
      <c r="WWD134" s="103"/>
      <c r="WWE134" s="103"/>
      <c r="WWF134" s="103"/>
      <c r="WWG134" s="103"/>
      <c r="WWH134" s="103"/>
      <c r="WWI134" s="103"/>
      <c r="WWJ134" s="103"/>
      <c r="WWK134" s="103"/>
      <c r="WWL134" s="103"/>
      <c r="WWM134" s="103"/>
      <c r="WWN134" s="103"/>
      <c r="WWO134" s="103"/>
      <c r="WWP134" s="103"/>
      <c r="WWQ134" s="103"/>
      <c r="WWR134" s="103"/>
      <c r="WWS134" s="103"/>
      <c r="WWT134" s="103"/>
      <c r="WWU134" s="103"/>
      <c r="WWV134" s="103"/>
      <c r="WWW134" s="103"/>
      <c r="WWX134" s="103"/>
      <c r="WWY134" s="103"/>
      <c r="WWZ134" s="103"/>
      <c r="WXA134" s="103"/>
      <c r="WXB134" s="103"/>
      <c r="WXC134" s="103"/>
      <c r="WXD134" s="103"/>
      <c r="WXE134" s="103"/>
      <c r="WXF134" s="103"/>
      <c r="WXG134" s="103"/>
      <c r="WXH134" s="103"/>
      <c r="WXI134" s="103"/>
      <c r="WXJ134" s="103"/>
      <c r="WXK134" s="103"/>
      <c r="WXL134" s="103"/>
      <c r="WXM134" s="103"/>
      <c r="WXN134" s="103"/>
      <c r="WXO134" s="103"/>
      <c r="WXP134" s="103"/>
      <c r="WXQ134" s="103"/>
      <c r="WXR134" s="103"/>
      <c r="WXS134" s="103"/>
      <c r="WXT134" s="103"/>
      <c r="WXU134" s="103"/>
      <c r="WXV134" s="103"/>
      <c r="WXW134" s="103"/>
      <c r="WXX134" s="103"/>
      <c r="WXY134" s="103"/>
      <c r="WXZ134" s="103"/>
      <c r="WYA134" s="103"/>
      <c r="WYB134" s="103"/>
      <c r="WYC134" s="103"/>
      <c r="WYD134" s="103"/>
      <c r="WYE134" s="103"/>
      <c r="WYF134" s="103"/>
      <c r="WYG134" s="103"/>
      <c r="WYH134" s="103"/>
      <c r="WYI134" s="103"/>
      <c r="WYJ134" s="103"/>
      <c r="WYK134" s="103"/>
      <c r="WYL134" s="103"/>
      <c r="WYM134" s="103"/>
      <c r="WYN134" s="103"/>
      <c r="WYO134" s="103"/>
      <c r="WYP134" s="103"/>
      <c r="WYQ134" s="103"/>
      <c r="WYR134" s="103"/>
      <c r="WYS134" s="103"/>
      <c r="WYT134" s="103"/>
      <c r="WYU134" s="103"/>
      <c r="WYV134" s="103"/>
      <c r="WYW134" s="103"/>
      <c r="WYX134" s="103"/>
      <c r="WYY134" s="103"/>
      <c r="WYZ134" s="103"/>
      <c r="WZA134" s="103"/>
      <c r="WZB134" s="103"/>
      <c r="WZC134" s="103"/>
      <c r="WZD134" s="103"/>
      <c r="WZE134" s="103"/>
      <c r="WZF134" s="103"/>
      <c r="WZG134" s="103"/>
      <c r="WZH134" s="103"/>
      <c r="WZI134" s="103"/>
      <c r="WZJ134" s="103"/>
      <c r="WZK134" s="103"/>
      <c r="WZL134" s="103"/>
      <c r="WZM134" s="103"/>
      <c r="WZN134" s="103"/>
      <c r="WZO134" s="103"/>
      <c r="WZP134" s="103"/>
      <c r="WZQ134" s="103"/>
      <c r="WZR134" s="103"/>
      <c r="WZS134" s="103"/>
      <c r="WZT134" s="103"/>
      <c r="WZU134" s="103"/>
      <c r="WZV134" s="103"/>
      <c r="WZW134" s="103"/>
      <c r="WZX134" s="103"/>
      <c r="WZY134" s="103"/>
      <c r="WZZ134" s="103"/>
      <c r="XAA134" s="103"/>
      <c r="XAB134" s="103"/>
      <c r="XAC134" s="103"/>
      <c r="XAD134" s="103"/>
      <c r="XAE134" s="103"/>
      <c r="XAF134" s="103"/>
      <c r="XAG134" s="103"/>
      <c r="XAH134" s="103"/>
      <c r="XAI134" s="103"/>
      <c r="XAJ134" s="103"/>
      <c r="XAK134" s="103"/>
      <c r="XAL134" s="103"/>
      <c r="XAM134" s="103"/>
      <c r="XAN134" s="103"/>
      <c r="XAO134" s="103"/>
      <c r="XAP134" s="103"/>
      <c r="XAQ134" s="103"/>
      <c r="XAR134" s="103"/>
      <c r="XAS134" s="103"/>
      <c r="XAT134" s="103"/>
      <c r="XAU134" s="103"/>
      <c r="XAV134" s="103"/>
      <c r="XAW134" s="103"/>
      <c r="XAX134" s="103"/>
      <c r="XAY134" s="103"/>
      <c r="XAZ134" s="103"/>
      <c r="XBA134" s="103"/>
      <c r="XBB134" s="103"/>
      <c r="XBC134" s="103"/>
      <c r="XBD134" s="103"/>
      <c r="XBE134" s="103"/>
      <c r="XBF134" s="103"/>
      <c r="XBG134" s="103"/>
      <c r="XBH134" s="103"/>
      <c r="XBI134" s="103"/>
      <c r="XBJ134" s="103"/>
      <c r="XBK134" s="103"/>
      <c r="XBL134" s="103"/>
      <c r="XBM134" s="103"/>
      <c r="XBN134" s="103"/>
      <c r="XBO134" s="103"/>
      <c r="XBP134" s="103"/>
      <c r="XBQ134" s="103"/>
      <c r="XBR134" s="103"/>
      <c r="XBS134" s="103"/>
      <c r="XBT134" s="103"/>
      <c r="XBU134" s="103"/>
      <c r="XBV134" s="103"/>
      <c r="XBW134" s="103"/>
      <c r="XBX134" s="103"/>
      <c r="XBY134" s="103"/>
      <c r="XBZ134" s="103"/>
      <c r="XCA134" s="103"/>
      <c r="XCB134" s="103"/>
      <c r="XCC134" s="103"/>
      <c r="XCD134" s="103"/>
      <c r="XCE134" s="103"/>
      <c r="XCF134" s="103"/>
      <c r="XCG134" s="103"/>
      <c r="XCH134" s="103"/>
      <c r="XCI134" s="103"/>
      <c r="XCJ134" s="103"/>
      <c r="XCK134" s="103"/>
      <c r="XCL134" s="103"/>
      <c r="XCM134" s="103"/>
      <c r="XCN134" s="103"/>
      <c r="XCO134" s="103"/>
      <c r="XCP134" s="103"/>
      <c r="XCQ134" s="103"/>
      <c r="XCR134" s="103"/>
      <c r="XCS134" s="103"/>
      <c r="XCT134" s="103"/>
      <c r="XCU134" s="103"/>
      <c r="XCV134" s="103"/>
      <c r="XCW134" s="103"/>
      <c r="XCX134" s="103"/>
      <c r="XCY134" s="103"/>
      <c r="XCZ134" s="103"/>
      <c r="XDA134" s="103"/>
      <c r="XDB134" s="103"/>
      <c r="XDC134" s="103"/>
      <c r="XDD134" s="103"/>
      <c r="XDE134" s="103"/>
    </row>
    <row r="135" spans="1:16333" s="217" customFormat="1" ht="30.75" x14ac:dyDescent="0.25">
      <c r="A135" s="51" t="s">
        <v>85</v>
      </c>
      <c r="B135" s="125" t="s">
        <v>215</v>
      </c>
      <c r="C135" s="137">
        <v>200</v>
      </c>
      <c r="D135" s="82">
        <f>'Приложение 5'!F118</f>
        <v>256900</v>
      </c>
      <c r="E135" s="82">
        <f>'Приложение 5'!G118</f>
        <v>275427.5</v>
      </c>
      <c r="F135" s="82">
        <f>'Приложение 5'!H118</f>
        <v>293378.05</v>
      </c>
      <c r="G135" s="32"/>
      <c r="H135" s="33"/>
      <c r="I135" s="33"/>
      <c r="J135" s="33"/>
      <c r="K135" s="33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86"/>
      <c r="AO135" s="86"/>
      <c r="AP135" s="86"/>
      <c r="AQ135" s="86"/>
      <c r="AR135" s="86"/>
      <c r="AS135" s="86"/>
      <c r="AT135" s="86"/>
      <c r="AU135" s="86"/>
      <c r="AV135" s="86"/>
      <c r="AW135" s="86"/>
      <c r="AX135" s="86"/>
      <c r="AY135" s="86"/>
      <c r="AZ135" s="86"/>
      <c r="BA135" s="86"/>
      <c r="BB135" s="86"/>
      <c r="BC135" s="86"/>
      <c r="BD135" s="86"/>
      <c r="BE135" s="86"/>
      <c r="BF135" s="86"/>
      <c r="BG135" s="86"/>
      <c r="BH135" s="86"/>
      <c r="BI135" s="86"/>
      <c r="BJ135" s="86"/>
      <c r="BK135" s="86"/>
      <c r="BL135" s="86"/>
      <c r="BM135" s="86"/>
      <c r="BN135" s="86"/>
      <c r="BO135" s="86"/>
      <c r="BP135" s="86"/>
      <c r="BQ135" s="86"/>
      <c r="BR135" s="86"/>
      <c r="BS135" s="86"/>
      <c r="BT135" s="86"/>
      <c r="BU135" s="86"/>
      <c r="BV135" s="86"/>
      <c r="BW135" s="86"/>
      <c r="BX135" s="86"/>
      <c r="BY135" s="86"/>
      <c r="BZ135" s="86"/>
      <c r="CA135" s="86"/>
      <c r="CB135" s="86"/>
      <c r="CC135" s="86"/>
      <c r="CD135" s="86"/>
      <c r="CE135" s="86"/>
      <c r="CF135" s="86"/>
      <c r="CG135" s="86"/>
      <c r="CH135" s="86"/>
      <c r="CI135" s="86"/>
      <c r="CJ135" s="86"/>
      <c r="CK135" s="86"/>
      <c r="CL135" s="86"/>
      <c r="CM135" s="86"/>
      <c r="CN135" s="86"/>
      <c r="CO135" s="86"/>
      <c r="CP135" s="86"/>
      <c r="CQ135" s="86"/>
      <c r="CR135" s="86"/>
      <c r="CS135" s="86"/>
      <c r="CT135" s="86"/>
      <c r="CU135" s="86"/>
      <c r="CV135" s="86"/>
      <c r="CW135" s="86"/>
      <c r="CX135" s="86"/>
      <c r="CY135" s="86"/>
      <c r="CZ135" s="86"/>
      <c r="DA135" s="86"/>
      <c r="DB135" s="86"/>
      <c r="DC135" s="86"/>
      <c r="DD135" s="86"/>
      <c r="DE135" s="86"/>
      <c r="DF135" s="86"/>
      <c r="DG135" s="86"/>
      <c r="DH135" s="86"/>
      <c r="DI135" s="86"/>
      <c r="DJ135" s="86"/>
      <c r="DK135" s="86"/>
      <c r="DL135" s="86"/>
      <c r="DM135" s="86"/>
      <c r="DN135" s="86"/>
      <c r="DO135" s="86"/>
      <c r="DP135" s="86"/>
      <c r="DQ135" s="86"/>
      <c r="DR135" s="86"/>
      <c r="DS135" s="86"/>
      <c r="DT135" s="86"/>
      <c r="DU135" s="86"/>
      <c r="DV135" s="86"/>
      <c r="DW135" s="86"/>
      <c r="DX135" s="86"/>
      <c r="DY135" s="86"/>
      <c r="DZ135" s="86"/>
      <c r="EA135" s="86"/>
      <c r="EB135" s="86"/>
      <c r="EC135" s="86"/>
      <c r="ED135" s="86"/>
      <c r="EE135" s="86"/>
      <c r="EF135" s="86"/>
      <c r="EG135" s="86"/>
      <c r="EH135" s="86"/>
      <c r="EI135" s="86"/>
      <c r="EJ135" s="86"/>
      <c r="EK135" s="86"/>
      <c r="EL135" s="86"/>
      <c r="EM135" s="86"/>
      <c r="EN135" s="86"/>
      <c r="EO135" s="86"/>
      <c r="EP135" s="86"/>
      <c r="EQ135" s="86"/>
      <c r="ER135" s="86"/>
      <c r="ES135" s="86"/>
      <c r="ET135" s="86"/>
      <c r="EU135" s="86"/>
      <c r="EV135" s="86"/>
      <c r="EW135" s="86"/>
      <c r="EX135" s="86"/>
      <c r="EY135" s="86"/>
      <c r="EZ135" s="86"/>
      <c r="FA135" s="86"/>
      <c r="FB135" s="86"/>
      <c r="FC135" s="86"/>
      <c r="FD135" s="86"/>
      <c r="FE135" s="86"/>
      <c r="FF135" s="86"/>
      <c r="FG135" s="86"/>
      <c r="FH135" s="86"/>
      <c r="FI135" s="86"/>
      <c r="FJ135" s="86"/>
      <c r="FK135" s="86"/>
      <c r="FL135" s="86"/>
      <c r="FM135" s="86"/>
      <c r="FN135" s="86"/>
      <c r="FO135" s="86"/>
      <c r="FP135" s="86"/>
      <c r="FQ135" s="86"/>
      <c r="FR135" s="86"/>
      <c r="FS135" s="86"/>
      <c r="FT135" s="86"/>
      <c r="FU135" s="86"/>
      <c r="FV135" s="86"/>
      <c r="FW135" s="86"/>
      <c r="FX135" s="86"/>
      <c r="FY135" s="86"/>
      <c r="FZ135" s="86"/>
      <c r="GA135" s="86"/>
      <c r="GB135" s="86"/>
      <c r="GC135" s="86"/>
      <c r="GD135" s="86"/>
      <c r="GE135" s="86"/>
      <c r="GF135" s="86"/>
      <c r="GG135" s="86"/>
      <c r="GH135" s="86"/>
      <c r="GI135" s="86"/>
      <c r="GJ135" s="86"/>
      <c r="GK135" s="86"/>
      <c r="GL135" s="86"/>
      <c r="GM135" s="86"/>
      <c r="GN135" s="86"/>
      <c r="GO135" s="86"/>
      <c r="GP135" s="86"/>
      <c r="GQ135" s="86"/>
      <c r="GR135" s="86"/>
      <c r="GS135" s="86"/>
      <c r="GT135" s="86"/>
      <c r="GU135" s="86"/>
      <c r="GV135" s="86"/>
      <c r="GW135" s="86"/>
      <c r="GX135" s="86"/>
      <c r="GY135" s="86"/>
      <c r="GZ135" s="86"/>
      <c r="HA135" s="86"/>
      <c r="HB135" s="86"/>
      <c r="HI135" s="86"/>
      <c r="HJ135" s="86"/>
      <c r="HK135" s="86"/>
      <c r="HL135" s="86"/>
      <c r="HM135" s="86"/>
      <c r="HN135" s="86"/>
      <c r="HO135" s="86"/>
      <c r="HP135" s="86"/>
      <c r="HQ135" s="86"/>
      <c r="HR135" s="86"/>
      <c r="HS135" s="86"/>
      <c r="HT135" s="86"/>
      <c r="HU135" s="86"/>
      <c r="HV135" s="86"/>
      <c r="HW135" s="86"/>
      <c r="HX135" s="86"/>
      <c r="HY135" s="86"/>
      <c r="HZ135" s="86"/>
      <c r="IA135" s="86"/>
      <c r="IB135" s="86"/>
      <c r="IC135" s="86"/>
      <c r="ID135" s="86"/>
      <c r="IE135" s="86"/>
      <c r="IF135" s="86"/>
      <c r="IG135" s="86"/>
      <c r="IH135" s="86"/>
      <c r="II135" s="86"/>
      <c r="IJ135" s="86"/>
      <c r="IK135" s="86"/>
      <c r="IL135" s="86"/>
      <c r="IM135" s="86"/>
      <c r="IN135" s="86"/>
      <c r="IO135" s="86"/>
      <c r="IP135" s="86"/>
      <c r="IQ135" s="86"/>
      <c r="IR135" s="86"/>
      <c r="IS135" s="86"/>
      <c r="IT135" s="86"/>
      <c r="IU135" s="86"/>
      <c r="IV135" s="86"/>
      <c r="IW135" s="86"/>
      <c r="IX135" s="86"/>
      <c r="IY135" s="86"/>
      <c r="IZ135" s="86"/>
      <c r="JA135" s="86"/>
      <c r="JB135" s="86"/>
      <c r="JC135" s="86"/>
      <c r="JD135" s="86"/>
      <c r="JE135" s="86"/>
      <c r="JF135" s="86"/>
      <c r="JG135" s="86"/>
      <c r="JH135" s="86"/>
      <c r="JI135" s="86"/>
      <c r="JJ135" s="86"/>
      <c r="JK135" s="86"/>
      <c r="JL135" s="86"/>
      <c r="JM135" s="86"/>
      <c r="JN135" s="86"/>
      <c r="JO135" s="86"/>
      <c r="JP135" s="86"/>
      <c r="JQ135" s="86"/>
      <c r="JR135" s="86"/>
      <c r="JS135" s="86"/>
      <c r="JT135" s="86"/>
      <c r="JU135" s="86"/>
      <c r="JV135" s="86"/>
      <c r="JW135" s="86"/>
      <c r="JX135" s="86"/>
      <c r="JY135" s="86"/>
      <c r="JZ135" s="86"/>
      <c r="KA135" s="86"/>
      <c r="KB135" s="86"/>
      <c r="KC135" s="86"/>
      <c r="KD135" s="86"/>
      <c r="KE135" s="86"/>
      <c r="KF135" s="86"/>
      <c r="KG135" s="86"/>
      <c r="KH135" s="86"/>
      <c r="KI135" s="86"/>
      <c r="KJ135" s="86"/>
      <c r="KK135" s="86"/>
      <c r="KL135" s="86"/>
      <c r="KM135" s="86"/>
      <c r="KN135" s="86"/>
      <c r="KO135" s="86"/>
      <c r="KP135" s="86"/>
      <c r="KQ135" s="86"/>
      <c r="KR135" s="86"/>
      <c r="KS135" s="86"/>
      <c r="KT135" s="86"/>
      <c r="KU135" s="86"/>
      <c r="KV135" s="86"/>
      <c r="KW135" s="86"/>
      <c r="KX135" s="86"/>
      <c r="KY135" s="86"/>
      <c r="KZ135" s="86"/>
      <c r="LA135" s="86"/>
      <c r="LB135" s="86"/>
      <c r="LC135" s="86"/>
      <c r="LD135" s="86"/>
      <c r="LE135" s="86"/>
      <c r="LF135" s="86"/>
      <c r="LG135" s="86"/>
      <c r="LH135" s="86"/>
      <c r="LI135" s="86"/>
      <c r="LJ135" s="86"/>
      <c r="LK135" s="86"/>
      <c r="LL135" s="86"/>
      <c r="LM135" s="86"/>
      <c r="LN135" s="86"/>
      <c r="LO135" s="86"/>
      <c r="LP135" s="86"/>
      <c r="LQ135" s="86"/>
      <c r="LR135" s="86"/>
      <c r="LS135" s="86"/>
      <c r="LT135" s="86"/>
      <c r="LU135" s="86"/>
      <c r="LV135" s="86"/>
      <c r="LW135" s="86"/>
      <c r="LX135" s="86"/>
      <c r="LY135" s="86"/>
      <c r="LZ135" s="86"/>
      <c r="MA135" s="86"/>
      <c r="MB135" s="86"/>
      <c r="MC135" s="86"/>
      <c r="MD135" s="86"/>
      <c r="ME135" s="86"/>
      <c r="MF135" s="86"/>
      <c r="MG135" s="86"/>
      <c r="MH135" s="86"/>
      <c r="MI135" s="86"/>
      <c r="MJ135" s="86"/>
      <c r="MK135" s="86"/>
      <c r="ML135" s="86"/>
      <c r="MM135" s="86"/>
      <c r="MN135" s="86"/>
      <c r="MO135" s="86"/>
      <c r="MP135" s="86"/>
      <c r="MQ135" s="86"/>
      <c r="MR135" s="86"/>
      <c r="MS135" s="86"/>
      <c r="MT135" s="86"/>
      <c r="MU135" s="86"/>
      <c r="MV135" s="86"/>
      <c r="MW135" s="86"/>
      <c r="MX135" s="86"/>
      <c r="MY135" s="86"/>
      <c r="MZ135" s="86"/>
      <c r="NA135" s="86"/>
      <c r="NB135" s="86"/>
      <c r="NC135" s="86"/>
      <c r="ND135" s="86"/>
      <c r="NE135" s="86"/>
      <c r="NF135" s="86"/>
      <c r="NG135" s="86"/>
      <c r="NH135" s="86"/>
      <c r="NI135" s="86"/>
      <c r="NJ135" s="86"/>
      <c r="NK135" s="86"/>
      <c r="NL135" s="86"/>
      <c r="NM135" s="86"/>
      <c r="NN135" s="86"/>
      <c r="NO135" s="86"/>
      <c r="NP135" s="86"/>
      <c r="NQ135" s="86"/>
      <c r="NR135" s="86"/>
      <c r="NS135" s="86"/>
      <c r="NT135" s="86"/>
      <c r="NU135" s="86"/>
      <c r="NV135" s="86"/>
      <c r="NW135" s="86"/>
      <c r="NX135" s="86"/>
      <c r="NY135" s="86"/>
      <c r="NZ135" s="86"/>
      <c r="OA135" s="86"/>
      <c r="OB135" s="86"/>
      <c r="OC135" s="86"/>
      <c r="OD135" s="86"/>
      <c r="OE135" s="86"/>
      <c r="OF135" s="86"/>
      <c r="OG135" s="86"/>
      <c r="OH135" s="86"/>
      <c r="OI135" s="86"/>
      <c r="OJ135" s="86"/>
      <c r="OK135" s="86"/>
      <c r="OL135" s="86"/>
      <c r="OM135" s="86"/>
      <c r="ON135" s="86"/>
      <c r="OO135" s="86"/>
      <c r="OP135" s="86"/>
      <c r="OQ135" s="86"/>
      <c r="OR135" s="86"/>
      <c r="OS135" s="86"/>
      <c r="OT135" s="86"/>
      <c r="OU135" s="86"/>
      <c r="OV135" s="86"/>
      <c r="OW135" s="86"/>
      <c r="OX135" s="86"/>
      <c r="OY135" s="86"/>
      <c r="OZ135" s="86"/>
      <c r="PA135" s="86"/>
      <c r="PB135" s="86"/>
      <c r="PC135" s="86"/>
      <c r="PD135" s="86"/>
      <c r="PE135" s="86"/>
      <c r="PF135" s="86"/>
      <c r="PG135" s="86"/>
      <c r="PH135" s="86"/>
      <c r="PI135" s="86"/>
      <c r="PJ135" s="86"/>
      <c r="PK135" s="86"/>
      <c r="PL135" s="86"/>
      <c r="PM135" s="86"/>
      <c r="PN135" s="86"/>
      <c r="PO135" s="86"/>
      <c r="PP135" s="86"/>
      <c r="PQ135" s="86"/>
      <c r="PR135" s="86"/>
      <c r="PS135" s="86"/>
      <c r="PT135" s="86"/>
      <c r="PU135" s="86"/>
      <c r="PV135" s="86"/>
      <c r="PW135" s="86"/>
      <c r="PX135" s="86"/>
      <c r="PY135" s="86"/>
      <c r="PZ135" s="86"/>
      <c r="QA135" s="86"/>
      <c r="QB135" s="86"/>
      <c r="QC135" s="86"/>
      <c r="QD135" s="86"/>
      <c r="QE135" s="86"/>
      <c r="QF135" s="86"/>
      <c r="QG135" s="86"/>
      <c r="QH135" s="86"/>
      <c r="QI135" s="86"/>
      <c r="QJ135" s="86"/>
      <c r="QK135" s="86"/>
      <c r="QL135" s="86"/>
      <c r="QM135" s="86"/>
      <c r="QN135" s="86"/>
      <c r="QO135" s="86"/>
      <c r="QP135" s="86"/>
      <c r="QQ135" s="86"/>
      <c r="QR135" s="86"/>
      <c r="QS135" s="86"/>
      <c r="QT135" s="86"/>
      <c r="QU135" s="86"/>
      <c r="QV135" s="86"/>
      <c r="QW135" s="86"/>
      <c r="QX135" s="86"/>
      <c r="RE135" s="86"/>
      <c r="RF135" s="86"/>
      <c r="RG135" s="86"/>
      <c r="RH135" s="86"/>
      <c r="RI135" s="86"/>
      <c r="RJ135" s="86"/>
      <c r="RK135" s="86"/>
      <c r="RL135" s="86"/>
      <c r="RM135" s="86"/>
      <c r="RN135" s="86"/>
      <c r="RO135" s="86"/>
      <c r="RP135" s="86"/>
      <c r="RQ135" s="86"/>
      <c r="RR135" s="86"/>
      <c r="RS135" s="86"/>
      <c r="RT135" s="86"/>
      <c r="RU135" s="86"/>
      <c r="RV135" s="86"/>
      <c r="RW135" s="86"/>
      <c r="RX135" s="86"/>
      <c r="RY135" s="86"/>
      <c r="RZ135" s="86"/>
      <c r="SA135" s="86"/>
      <c r="SB135" s="86"/>
      <c r="SC135" s="86"/>
      <c r="SD135" s="86"/>
      <c r="SE135" s="86"/>
      <c r="SF135" s="86"/>
      <c r="SG135" s="86"/>
      <c r="SH135" s="86"/>
      <c r="SI135" s="86"/>
      <c r="SJ135" s="86"/>
      <c r="SK135" s="86"/>
      <c r="SL135" s="86"/>
      <c r="SM135" s="86"/>
      <c r="SN135" s="86"/>
      <c r="SO135" s="86"/>
      <c r="SP135" s="86"/>
      <c r="SQ135" s="86"/>
      <c r="SR135" s="86"/>
      <c r="SS135" s="86"/>
      <c r="ST135" s="86"/>
      <c r="SU135" s="86"/>
      <c r="SV135" s="86"/>
      <c r="SW135" s="86"/>
      <c r="SX135" s="86"/>
      <c r="SY135" s="86"/>
      <c r="SZ135" s="86"/>
      <c r="TA135" s="86"/>
      <c r="TB135" s="86"/>
      <c r="TC135" s="86"/>
      <c r="TD135" s="86"/>
      <c r="TE135" s="86"/>
      <c r="TF135" s="86"/>
      <c r="TG135" s="86"/>
      <c r="TH135" s="86"/>
      <c r="TI135" s="86"/>
      <c r="TJ135" s="86"/>
      <c r="TK135" s="86"/>
      <c r="TL135" s="86"/>
      <c r="TM135" s="86"/>
      <c r="TN135" s="86"/>
      <c r="TO135" s="86"/>
      <c r="TP135" s="86"/>
      <c r="TQ135" s="86"/>
      <c r="TR135" s="86"/>
      <c r="TS135" s="86"/>
      <c r="TT135" s="86"/>
      <c r="TU135" s="86"/>
      <c r="TV135" s="86"/>
      <c r="TW135" s="86"/>
      <c r="TX135" s="86"/>
      <c r="TY135" s="86"/>
      <c r="TZ135" s="86"/>
      <c r="UA135" s="86"/>
      <c r="UB135" s="86"/>
      <c r="UC135" s="86"/>
      <c r="UD135" s="86"/>
      <c r="UE135" s="86"/>
      <c r="UF135" s="86"/>
      <c r="UG135" s="86"/>
      <c r="UH135" s="86"/>
      <c r="UI135" s="86"/>
      <c r="UJ135" s="86"/>
      <c r="UK135" s="86"/>
      <c r="UL135" s="86"/>
      <c r="UM135" s="86"/>
      <c r="UN135" s="86"/>
      <c r="UO135" s="86"/>
      <c r="UP135" s="86"/>
      <c r="UQ135" s="86"/>
      <c r="UR135" s="86"/>
      <c r="US135" s="86"/>
      <c r="UT135" s="86"/>
      <c r="UU135" s="86"/>
      <c r="UV135" s="86"/>
      <c r="UW135" s="86"/>
      <c r="UX135" s="86"/>
      <c r="UY135" s="86"/>
      <c r="UZ135" s="86"/>
      <c r="VA135" s="86"/>
      <c r="VB135" s="86"/>
      <c r="VC135" s="86"/>
      <c r="VD135" s="86"/>
      <c r="VE135" s="86"/>
      <c r="VF135" s="86"/>
      <c r="VG135" s="86"/>
      <c r="VH135" s="86"/>
      <c r="VI135" s="86"/>
      <c r="VJ135" s="86"/>
      <c r="VK135" s="86"/>
      <c r="VL135" s="86"/>
      <c r="VM135" s="86"/>
      <c r="VN135" s="86"/>
      <c r="VO135" s="86"/>
      <c r="VP135" s="86"/>
      <c r="VQ135" s="86"/>
      <c r="VR135" s="86"/>
      <c r="VS135" s="86"/>
      <c r="VT135" s="86"/>
      <c r="VU135" s="86"/>
      <c r="VV135" s="86"/>
      <c r="VW135" s="86"/>
      <c r="VX135" s="86"/>
      <c r="VY135" s="86"/>
      <c r="VZ135" s="86"/>
      <c r="WA135" s="86"/>
      <c r="WB135" s="86"/>
      <c r="WC135" s="86"/>
      <c r="WD135" s="86"/>
      <c r="WE135" s="86"/>
      <c r="WF135" s="86"/>
      <c r="WG135" s="86"/>
      <c r="WH135" s="86"/>
      <c r="WI135" s="86"/>
      <c r="WJ135" s="86"/>
      <c r="WK135" s="86"/>
      <c r="WL135" s="86"/>
      <c r="WM135" s="86"/>
      <c r="WN135" s="86"/>
      <c r="WO135" s="86"/>
      <c r="WP135" s="86"/>
      <c r="WQ135" s="86"/>
      <c r="WR135" s="86"/>
      <c r="WS135" s="86"/>
      <c r="WT135" s="86"/>
      <c r="WU135" s="86"/>
      <c r="WV135" s="86"/>
      <c r="WW135" s="86"/>
      <c r="WX135" s="86"/>
      <c r="WY135" s="86"/>
      <c r="WZ135" s="86"/>
      <c r="XA135" s="86"/>
      <c r="XB135" s="86"/>
      <c r="XC135" s="86"/>
      <c r="XD135" s="86"/>
      <c r="XE135" s="86"/>
      <c r="XF135" s="86"/>
      <c r="XG135" s="86"/>
      <c r="XH135" s="86"/>
      <c r="XI135" s="86"/>
      <c r="XJ135" s="86"/>
      <c r="XK135" s="86"/>
      <c r="XL135" s="86"/>
      <c r="XM135" s="86"/>
      <c r="XN135" s="86"/>
      <c r="XO135" s="86"/>
      <c r="XP135" s="86"/>
      <c r="XQ135" s="86"/>
      <c r="XR135" s="86"/>
      <c r="XS135" s="86"/>
      <c r="XT135" s="86"/>
      <c r="XU135" s="86"/>
      <c r="XV135" s="86"/>
      <c r="XW135" s="86"/>
      <c r="XX135" s="86"/>
      <c r="XY135" s="86"/>
      <c r="XZ135" s="86"/>
      <c r="YA135" s="86"/>
      <c r="YB135" s="86"/>
      <c r="YC135" s="86"/>
      <c r="YD135" s="86"/>
      <c r="YE135" s="86"/>
      <c r="YF135" s="86"/>
      <c r="YG135" s="86"/>
      <c r="YH135" s="86"/>
      <c r="YI135" s="86"/>
      <c r="YJ135" s="86"/>
      <c r="YK135" s="86"/>
      <c r="YL135" s="86"/>
      <c r="YM135" s="86"/>
      <c r="YN135" s="86"/>
      <c r="YO135" s="86"/>
      <c r="YP135" s="86"/>
      <c r="YQ135" s="86"/>
      <c r="YR135" s="86"/>
      <c r="YS135" s="86"/>
      <c r="YT135" s="86"/>
      <c r="YU135" s="86"/>
      <c r="YV135" s="86"/>
      <c r="YW135" s="86"/>
      <c r="YX135" s="86"/>
      <c r="YY135" s="86"/>
      <c r="YZ135" s="86"/>
      <c r="ZA135" s="86"/>
      <c r="ZB135" s="86"/>
      <c r="ZC135" s="86"/>
      <c r="ZD135" s="86"/>
      <c r="ZE135" s="86"/>
      <c r="ZF135" s="86"/>
      <c r="ZG135" s="86"/>
      <c r="ZH135" s="86"/>
      <c r="ZI135" s="86"/>
      <c r="ZJ135" s="86"/>
      <c r="ZK135" s="86"/>
      <c r="ZL135" s="86"/>
      <c r="ZM135" s="86"/>
      <c r="ZN135" s="86"/>
      <c r="ZO135" s="86"/>
      <c r="ZP135" s="86"/>
      <c r="ZQ135" s="86"/>
      <c r="ZR135" s="86"/>
      <c r="ZS135" s="86"/>
      <c r="ZT135" s="86"/>
      <c r="ZU135" s="86"/>
      <c r="ZV135" s="86"/>
      <c r="ZW135" s="86"/>
      <c r="ZX135" s="86"/>
      <c r="ZY135" s="86"/>
      <c r="ZZ135" s="86"/>
      <c r="AAA135" s="86"/>
      <c r="AAB135" s="86"/>
      <c r="AAC135" s="86"/>
      <c r="AAD135" s="86"/>
      <c r="AAE135" s="86"/>
      <c r="AAF135" s="86"/>
      <c r="AAG135" s="86"/>
      <c r="AAH135" s="86"/>
      <c r="AAI135" s="86"/>
      <c r="AAJ135" s="86"/>
      <c r="AAK135" s="86"/>
      <c r="AAL135" s="86"/>
      <c r="AAM135" s="86"/>
      <c r="AAN135" s="86"/>
      <c r="AAO135" s="86"/>
      <c r="AAP135" s="86"/>
      <c r="AAQ135" s="86"/>
      <c r="AAR135" s="86"/>
      <c r="AAS135" s="86"/>
      <c r="AAT135" s="86"/>
      <c r="ABA135" s="86"/>
      <c r="ABB135" s="86"/>
      <c r="ABC135" s="86"/>
      <c r="ABD135" s="86"/>
      <c r="ABE135" s="86"/>
      <c r="ABF135" s="86"/>
      <c r="ABG135" s="86"/>
      <c r="ABH135" s="86"/>
      <c r="ABI135" s="86"/>
      <c r="ABJ135" s="86"/>
      <c r="ABK135" s="86"/>
      <c r="ABL135" s="86"/>
      <c r="ABM135" s="86"/>
      <c r="ABN135" s="86"/>
      <c r="ABO135" s="86"/>
      <c r="ABP135" s="86"/>
      <c r="ABQ135" s="86"/>
      <c r="ABR135" s="86"/>
      <c r="ABS135" s="86"/>
      <c r="ABT135" s="86"/>
      <c r="ABU135" s="86"/>
      <c r="ABV135" s="86"/>
      <c r="ABW135" s="86"/>
      <c r="ABX135" s="86"/>
      <c r="ABY135" s="86"/>
      <c r="ABZ135" s="86"/>
      <c r="ACA135" s="86"/>
      <c r="ACB135" s="86"/>
      <c r="ACC135" s="86"/>
      <c r="ACD135" s="86"/>
      <c r="ACE135" s="86"/>
      <c r="ACF135" s="86"/>
      <c r="ACG135" s="86"/>
      <c r="ACH135" s="86"/>
      <c r="ACI135" s="86"/>
      <c r="ACJ135" s="86"/>
      <c r="ACK135" s="86"/>
      <c r="ACL135" s="86"/>
      <c r="ACM135" s="86"/>
      <c r="ACN135" s="86"/>
      <c r="ACO135" s="86"/>
      <c r="ACP135" s="86"/>
      <c r="ACQ135" s="86"/>
      <c r="ACR135" s="86"/>
      <c r="ACS135" s="86"/>
      <c r="ACT135" s="86"/>
      <c r="ACU135" s="86"/>
      <c r="ACV135" s="86"/>
      <c r="ACW135" s="86"/>
      <c r="ACX135" s="86"/>
      <c r="ACY135" s="86"/>
      <c r="ACZ135" s="86"/>
      <c r="ADA135" s="86"/>
      <c r="ADB135" s="86"/>
      <c r="ADC135" s="86"/>
      <c r="ADD135" s="86"/>
      <c r="ADE135" s="86"/>
      <c r="ADF135" s="86"/>
      <c r="ADG135" s="86"/>
      <c r="ADH135" s="86"/>
      <c r="ADI135" s="86"/>
      <c r="ADJ135" s="86"/>
      <c r="ADK135" s="86"/>
      <c r="ADL135" s="86"/>
      <c r="ADM135" s="86"/>
      <c r="ADN135" s="86"/>
      <c r="ADO135" s="86"/>
      <c r="ADP135" s="86"/>
      <c r="ADQ135" s="86"/>
      <c r="ADR135" s="86"/>
      <c r="ADS135" s="86"/>
      <c r="ADT135" s="86"/>
      <c r="ADU135" s="86"/>
      <c r="ADV135" s="86"/>
      <c r="ADW135" s="86"/>
      <c r="ADX135" s="86"/>
      <c r="ADY135" s="86"/>
      <c r="ADZ135" s="86"/>
      <c r="AEA135" s="86"/>
      <c r="AEB135" s="86"/>
      <c r="AEC135" s="86"/>
      <c r="AED135" s="86"/>
      <c r="AEE135" s="86"/>
      <c r="AEF135" s="86"/>
      <c r="AEG135" s="86"/>
      <c r="AEH135" s="86"/>
      <c r="AEI135" s="86"/>
      <c r="AEJ135" s="86"/>
      <c r="AEK135" s="86"/>
      <c r="AEL135" s="86"/>
      <c r="AEM135" s="86"/>
      <c r="AEN135" s="86"/>
      <c r="AEO135" s="86"/>
      <c r="AEP135" s="86"/>
      <c r="AEQ135" s="86"/>
      <c r="AER135" s="86"/>
      <c r="AES135" s="86"/>
      <c r="AET135" s="86"/>
      <c r="AEU135" s="86"/>
      <c r="AEV135" s="86"/>
      <c r="AEW135" s="86"/>
      <c r="AEX135" s="86"/>
      <c r="AEY135" s="86"/>
      <c r="AEZ135" s="86"/>
      <c r="AFA135" s="86"/>
      <c r="AFB135" s="86"/>
      <c r="AFC135" s="86"/>
      <c r="AFD135" s="86"/>
      <c r="AFE135" s="86"/>
      <c r="AFF135" s="86"/>
      <c r="AFG135" s="86"/>
      <c r="AFH135" s="86"/>
      <c r="AFI135" s="86"/>
      <c r="AFJ135" s="86"/>
      <c r="AFK135" s="86"/>
      <c r="AFL135" s="86"/>
      <c r="AFM135" s="86"/>
      <c r="AFN135" s="86"/>
      <c r="AFO135" s="86"/>
      <c r="AFP135" s="86"/>
      <c r="AFQ135" s="86"/>
      <c r="AFR135" s="86"/>
      <c r="AFS135" s="86"/>
      <c r="AFT135" s="86"/>
      <c r="AFU135" s="86"/>
      <c r="AFV135" s="86"/>
      <c r="AFW135" s="86"/>
      <c r="AFX135" s="86"/>
      <c r="AFY135" s="86"/>
      <c r="AFZ135" s="86"/>
      <c r="AGA135" s="86"/>
      <c r="AGB135" s="86"/>
      <c r="AGC135" s="86"/>
      <c r="AGD135" s="86"/>
      <c r="AGE135" s="86"/>
      <c r="AGF135" s="86"/>
      <c r="AGG135" s="86"/>
      <c r="AGH135" s="86"/>
      <c r="AGI135" s="86"/>
      <c r="AGJ135" s="86"/>
      <c r="AGK135" s="86"/>
      <c r="AGL135" s="86"/>
      <c r="AGM135" s="86"/>
      <c r="AGN135" s="86"/>
      <c r="AGO135" s="86"/>
      <c r="AGP135" s="86"/>
      <c r="AGQ135" s="86"/>
      <c r="AGR135" s="86"/>
      <c r="AGS135" s="86"/>
      <c r="AGT135" s="86"/>
      <c r="AGU135" s="86"/>
      <c r="AGV135" s="86"/>
      <c r="AGW135" s="86"/>
      <c r="AGX135" s="86"/>
      <c r="AGY135" s="86"/>
      <c r="AGZ135" s="86"/>
      <c r="AHA135" s="86"/>
      <c r="AHB135" s="86"/>
      <c r="AHC135" s="86"/>
      <c r="AHD135" s="86"/>
      <c r="AHE135" s="86"/>
      <c r="AHF135" s="86"/>
      <c r="AHG135" s="86"/>
      <c r="AHH135" s="86"/>
      <c r="AHI135" s="86"/>
      <c r="AHJ135" s="86"/>
      <c r="AHK135" s="86"/>
      <c r="AHL135" s="86"/>
      <c r="AHM135" s="86"/>
      <c r="AHN135" s="86"/>
      <c r="AHO135" s="86"/>
      <c r="AHP135" s="86"/>
      <c r="AHQ135" s="86"/>
      <c r="AHR135" s="86"/>
      <c r="AHS135" s="86"/>
      <c r="AHT135" s="86"/>
      <c r="AHU135" s="86"/>
      <c r="AHV135" s="86"/>
      <c r="AHW135" s="86"/>
      <c r="AHX135" s="86"/>
      <c r="AHY135" s="86"/>
      <c r="AHZ135" s="86"/>
      <c r="AIA135" s="86"/>
      <c r="AIB135" s="86"/>
      <c r="AIC135" s="86"/>
      <c r="AID135" s="86"/>
      <c r="AIE135" s="86"/>
      <c r="AIF135" s="86"/>
      <c r="AIG135" s="86"/>
      <c r="AIH135" s="86"/>
      <c r="AII135" s="86"/>
      <c r="AIJ135" s="86"/>
      <c r="AIK135" s="86"/>
      <c r="AIL135" s="86"/>
      <c r="AIM135" s="86"/>
      <c r="AIN135" s="86"/>
      <c r="AIO135" s="86"/>
      <c r="AIP135" s="86"/>
      <c r="AIQ135" s="86"/>
      <c r="AIR135" s="86"/>
      <c r="AIS135" s="86"/>
      <c r="AIT135" s="86"/>
      <c r="AIU135" s="86"/>
      <c r="AIV135" s="86"/>
      <c r="AIW135" s="86"/>
      <c r="AIX135" s="86"/>
      <c r="AIY135" s="86"/>
      <c r="AIZ135" s="86"/>
      <c r="AJA135" s="86"/>
      <c r="AJB135" s="86"/>
      <c r="AJC135" s="86"/>
      <c r="AJD135" s="86"/>
      <c r="AJE135" s="86"/>
      <c r="AJF135" s="86"/>
      <c r="AJG135" s="86"/>
      <c r="AJH135" s="86"/>
      <c r="AJI135" s="86"/>
      <c r="AJJ135" s="86"/>
      <c r="AJK135" s="86"/>
      <c r="AJL135" s="86"/>
      <c r="AJM135" s="86"/>
      <c r="AJN135" s="86"/>
      <c r="AJO135" s="86"/>
      <c r="AJP135" s="86"/>
      <c r="AJQ135" s="86"/>
      <c r="AJR135" s="86"/>
      <c r="AJS135" s="86"/>
      <c r="AJT135" s="86"/>
      <c r="AJU135" s="86"/>
      <c r="AJV135" s="86"/>
      <c r="AJW135" s="86"/>
      <c r="AJX135" s="86"/>
      <c r="AJY135" s="86"/>
      <c r="AJZ135" s="86"/>
      <c r="AKA135" s="86"/>
      <c r="AKB135" s="86"/>
      <c r="AKC135" s="86"/>
      <c r="AKD135" s="86"/>
      <c r="AKE135" s="86"/>
      <c r="AKF135" s="86"/>
      <c r="AKG135" s="86"/>
      <c r="AKH135" s="86"/>
      <c r="AKI135" s="86"/>
      <c r="AKJ135" s="86"/>
      <c r="AKK135" s="86"/>
      <c r="AKL135" s="86"/>
      <c r="AKM135" s="86"/>
      <c r="AKN135" s="86"/>
      <c r="AKO135" s="86"/>
      <c r="AKP135" s="86"/>
      <c r="AKW135" s="86"/>
      <c r="AKX135" s="86"/>
      <c r="AKY135" s="86"/>
      <c r="AKZ135" s="86"/>
      <c r="ALA135" s="86"/>
      <c r="ALB135" s="86"/>
      <c r="ALC135" s="86"/>
      <c r="ALD135" s="86"/>
      <c r="ALE135" s="86"/>
      <c r="ALF135" s="86"/>
      <c r="ALG135" s="86"/>
      <c r="ALH135" s="86"/>
      <c r="ALI135" s="86"/>
      <c r="ALJ135" s="86"/>
      <c r="ALK135" s="86"/>
      <c r="ALL135" s="86"/>
      <c r="ALM135" s="86"/>
      <c r="ALN135" s="86"/>
      <c r="ALO135" s="86"/>
      <c r="ALP135" s="86"/>
      <c r="ALQ135" s="86"/>
      <c r="ALR135" s="86"/>
      <c r="ALS135" s="86"/>
      <c r="ALT135" s="86"/>
      <c r="ALU135" s="86"/>
      <c r="ALV135" s="86"/>
      <c r="ALW135" s="86"/>
      <c r="ALX135" s="86"/>
      <c r="ALY135" s="86"/>
      <c r="ALZ135" s="86"/>
      <c r="AMA135" s="86"/>
      <c r="AMB135" s="86"/>
      <c r="AMC135" s="86"/>
      <c r="AMD135" s="86"/>
      <c r="AME135" s="86"/>
      <c r="AMF135" s="86"/>
      <c r="AMG135" s="86"/>
      <c r="AMH135" s="86"/>
      <c r="AMI135" s="86"/>
      <c r="AMJ135" s="86"/>
      <c r="AMK135" s="86"/>
      <c r="AML135" s="86"/>
      <c r="AMM135" s="86"/>
      <c r="AMN135" s="86"/>
      <c r="AMO135" s="86"/>
      <c r="AMP135" s="86"/>
      <c r="AMQ135" s="86"/>
      <c r="AMR135" s="86"/>
      <c r="AMS135" s="86"/>
      <c r="AMT135" s="86"/>
      <c r="AMU135" s="86"/>
      <c r="AMV135" s="86"/>
      <c r="AMW135" s="86"/>
      <c r="AMX135" s="86"/>
      <c r="AMY135" s="86"/>
      <c r="AMZ135" s="86"/>
      <c r="ANA135" s="86"/>
      <c r="ANB135" s="86"/>
      <c r="ANC135" s="86"/>
      <c r="AND135" s="86"/>
      <c r="ANE135" s="86"/>
      <c r="ANF135" s="86"/>
      <c r="ANG135" s="86"/>
      <c r="ANH135" s="86"/>
      <c r="ANI135" s="86"/>
      <c r="ANJ135" s="86"/>
      <c r="ANK135" s="86"/>
      <c r="ANL135" s="86"/>
      <c r="ANM135" s="86"/>
      <c r="ANN135" s="86"/>
      <c r="ANO135" s="86"/>
      <c r="ANP135" s="86"/>
      <c r="ANQ135" s="86"/>
      <c r="ANR135" s="86"/>
      <c r="ANS135" s="86"/>
      <c r="ANT135" s="86"/>
      <c r="ANU135" s="86"/>
      <c r="ANV135" s="86"/>
      <c r="ANW135" s="86"/>
      <c r="ANX135" s="86"/>
      <c r="ANY135" s="86"/>
      <c r="ANZ135" s="86"/>
      <c r="AOA135" s="86"/>
      <c r="AOB135" s="86"/>
      <c r="AOC135" s="86"/>
      <c r="AOD135" s="86"/>
      <c r="AOE135" s="86"/>
      <c r="AOF135" s="86"/>
      <c r="AOG135" s="86"/>
      <c r="AOH135" s="86"/>
      <c r="AOI135" s="86"/>
      <c r="AOJ135" s="86"/>
      <c r="AOK135" s="86"/>
      <c r="AOL135" s="86"/>
      <c r="AOM135" s="86"/>
      <c r="AON135" s="86"/>
      <c r="AOO135" s="86"/>
      <c r="AOP135" s="86"/>
      <c r="AOQ135" s="86"/>
      <c r="AOR135" s="86"/>
      <c r="AOS135" s="86"/>
      <c r="AOT135" s="86"/>
      <c r="AOU135" s="86"/>
      <c r="AOV135" s="86"/>
      <c r="AOW135" s="86"/>
      <c r="AOX135" s="86"/>
      <c r="AOY135" s="86"/>
      <c r="AOZ135" s="86"/>
      <c r="APA135" s="86"/>
      <c r="APB135" s="86"/>
      <c r="APC135" s="86"/>
      <c r="APD135" s="86"/>
      <c r="APE135" s="86"/>
      <c r="APF135" s="86"/>
      <c r="APG135" s="86"/>
      <c r="APH135" s="86"/>
      <c r="API135" s="86"/>
      <c r="APJ135" s="86"/>
      <c r="APK135" s="86"/>
      <c r="APL135" s="86"/>
      <c r="APM135" s="86"/>
      <c r="APN135" s="86"/>
      <c r="APO135" s="86"/>
      <c r="APP135" s="86"/>
      <c r="APQ135" s="86"/>
      <c r="APR135" s="86"/>
      <c r="APS135" s="86"/>
      <c r="APT135" s="86"/>
      <c r="APU135" s="86"/>
      <c r="APV135" s="86"/>
      <c r="APW135" s="86"/>
      <c r="APX135" s="86"/>
      <c r="APY135" s="86"/>
      <c r="APZ135" s="86"/>
      <c r="AQA135" s="86"/>
      <c r="AQB135" s="86"/>
      <c r="AQC135" s="86"/>
      <c r="AQD135" s="86"/>
      <c r="AQE135" s="86"/>
      <c r="AQF135" s="86"/>
      <c r="AQG135" s="86"/>
      <c r="AQH135" s="86"/>
      <c r="AQI135" s="86"/>
      <c r="AQJ135" s="86"/>
      <c r="AQK135" s="86"/>
      <c r="AQL135" s="86"/>
      <c r="AQM135" s="86"/>
      <c r="AQN135" s="86"/>
      <c r="AQO135" s="86"/>
      <c r="AQP135" s="86"/>
      <c r="AQQ135" s="86"/>
      <c r="AQR135" s="86"/>
      <c r="AQS135" s="86"/>
      <c r="AQT135" s="86"/>
      <c r="AQU135" s="86"/>
      <c r="AQV135" s="86"/>
      <c r="AQW135" s="86"/>
      <c r="AQX135" s="86"/>
      <c r="AQY135" s="86"/>
      <c r="AQZ135" s="86"/>
      <c r="ARA135" s="86"/>
      <c r="ARB135" s="86"/>
      <c r="ARC135" s="86"/>
      <c r="ARD135" s="86"/>
      <c r="ARE135" s="86"/>
      <c r="ARF135" s="86"/>
      <c r="ARG135" s="86"/>
      <c r="ARH135" s="86"/>
      <c r="ARI135" s="86"/>
      <c r="ARJ135" s="86"/>
      <c r="ARK135" s="86"/>
      <c r="ARL135" s="86"/>
      <c r="ARM135" s="86"/>
      <c r="ARN135" s="86"/>
      <c r="ARO135" s="86"/>
      <c r="ARP135" s="86"/>
      <c r="ARQ135" s="86"/>
      <c r="ARR135" s="86"/>
      <c r="ARS135" s="86"/>
      <c r="ART135" s="86"/>
      <c r="ARU135" s="86"/>
      <c r="ARV135" s="86"/>
      <c r="ARW135" s="86"/>
      <c r="ARX135" s="86"/>
      <c r="ARY135" s="86"/>
      <c r="ARZ135" s="86"/>
      <c r="ASA135" s="86"/>
      <c r="ASB135" s="86"/>
      <c r="ASC135" s="86"/>
      <c r="ASD135" s="86"/>
      <c r="ASE135" s="86"/>
      <c r="ASF135" s="86"/>
      <c r="ASG135" s="86"/>
      <c r="ASH135" s="86"/>
      <c r="ASI135" s="86"/>
      <c r="ASJ135" s="86"/>
      <c r="ASK135" s="86"/>
      <c r="ASL135" s="86"/>
      <c r="ASM135" s="86"/>
      <c r="ASN135" s="86"/>
      <c r="ASO135" s="86"/>
      <c r="ASP135" s="86"/>
      <c r="ASQ135" s="86"/>
      <c r="ASR135" s="86"/>
      <c r="ASS135" s="86"/>
      <c r="AST135" s="86"/>
      <c r="ASU135" s="86"/>
      <c r="ASV135" s="86"/>
      <c r="ASW135" s="86"/>
      <c r="ASX135" s="86"/>
      <c r="ASY135" s="86"/>
      <c r="ASZ135" s="86"/>
      <c r="ATA135" s="86"/>
      <c r="ATB135" s="86"/>
      <c r="ATC135" s="86"/>
      <c r="ATD135" s="86"/>
      <c r="ATE135" s="86"/>
      <c r="ATF135" s="86"/>
      <c r="ATG135" s="86"/>
      <c r="ATH135" s="86"/>
      <c r="ATI135" s="86"/>
      <c r="ATJ135" s="86"/>
      <c r="ATK135" s="86"/>
      <c r="ATL135" s="86"/>
      <c r="ATM135" s="86"/>
      <c r="ATN135" s="86"/>
      <c r="ATO135" s="86"/>
      <c r="ATP135" s="86"/>
      <c r="ATQ135" s="86"/>
      <c r="ATR135" s="86"/>
      <c r="ATS135" s="86"/>
      <c r="ATT135" s="86"/>
      <c r="ATU135" s="86"/>
      <c r="ATV135" s="86"/>
      <c r="ATW135" s="86"/>
      <c r="ATX135" s="86"/>
      <c r="ATY135" s="86"/>
      <c r="ATZ135" s="86"/>
      <c r="AUA135" s="86"/>
      <c r="AUB135" s="86"/>
      <c r="AUC135" s="86"/>
      <c r="AUD135" s="86"/>
      <c r="AUE135" s="86"/>
      <c r="AUF135" s="86"/>
      <c r="AUG135" s="86"/>
      <c r="AUH135" s="86"/>
      <c r="AUI135" s="86"/>
      <c r="AUJ135" s="86"/>
      <c r="AUK135" s="86"/>
      <c r="AUL135" s="86"/>
      <c r="AUS135" s="86"/>
      <c r="AUT135" s="86"/>
      <c r="AUU135" s="86"/>
      <c r="AUV135" s="86"/>
      <c r="AUW135" s="86"/>
      <c r="AUX135" s="86"/>
      <c r="AUY135" s="86"/>
      <c r="AUZ135" s="86"/>
      <c r="AVA135" s="86"/>
      <c r="AVB135" s="86"/>
      <c r="AVC135" s="86"/>
      <c r="AVD135" s="86"/>
      <c r="AVE135" s="86"/>
      <c r="AVF135" s="86"/>
      <c r="AVG135" s="86"/>
      <c r="AVH135" s="86"/>
      <c r="AVI135" s="86"/>
      <c r="AVJ135" s="86"/>
      <c r="AVK135" s="86"/>
      <c r="AVL135" s="86"/>
      <c r="AVM135" s="86"/>
      <c r="AVN135" s="86"/>
      <c r="AVO135" s="86"/>
      <c r="AVP135" s="86"/>
      <c r="AVQ135" s="86"/>
      <c r="AVR135" s="86"/>
      <c r="AVS135" s="86"/>
      <c r="AVT135" s="86"/>
      <c r="AVU135" s="86"/>
      <c r="AVV135" s="86"/>
      <c r="AVW135" s="86"/>
      <c r="AVX135" s="86"/>
      <c r="AVY135" s="86"/>
      <c r="AVZ135" s="86"/>
      <c r="AWA135" s="86"/>
      <c r="AWB135" s="86"/>
      <c r="AWC135" s="86"/>
      <c r="AWD135" s="86"/>
      <c r="AWE135" s="86"/>
      <c r="AWF135" s="86"/>
      <c r="AWG135" s="86"/>
      <c r="AWH135" s="86"/>
      <c r="AWI135" s="86"/>
      <c r="AWJ135" s="86"/>
      <c r="AWK135" s="86"/>
      <c r="AWL135" s="86"/>
      <c r="AWM135" s="86"/>
      <c r="AWN135" s="86"/>
      <c r="AWO135" s="86"/>
      <c r="AWP135" s="86"/>
      <c r="AWQ135" s="86"/>
      <c r="AWR135" s="86"/>
      <c r="AWS135" s="86"/>
      <c r="AWT135" s="86"/>
      <c r="AWU135" s="86"/>
      <c r="AWV135" s="86"/>
      <c r="AWW135" s="86"/>
      <c r="AWX135" s="86"/>
      <c r="AWY135" s="86"/>
      <c r="AWZ135" s="86"/>
      <c r="AXA135" s="86"/>
      <c r="AXB135" s="86"/>
      <c r="AXC135" s="86"/>
      <c r="AXD135" s="86"/>
      <c r="AXE135" s="86"/>
      <c r="AXF135" s="86"/>
      <c r="AXG135" s="86"/>
      <c r="AXH135" s="86"/>
      <c r="AXI135" s="86"/>
      <c r="AXJ135" s="86"/>
      <c r="AXK135" s="86"/>
      <c r="AXL135" s="86"/>
      <c r="AXM135" s="86"/>
      <c r="AXN135" s="86"/>
      <c r="AXO135" s="86"/>
      <c r="AXP135" s="86"/>
      <c r="AXQ135" s="86"/>
      <c r="AXR135" s="86"/>
      <c r="AXS135" s="86"/>
      <c r="AXT135" s="86"/>
      <c r="AXU135" s="86"/>
      <c r="AXV135" s="86"/>
      <c r="AXW135" s="86"/>
      <c r="AXX135" s="86"/>
      <c r="AXY135" s="86"/>
      <c r="AXZ135" s="86"/>
      <c r="AYA135" s="86"/>
      <c r="AYB135" s="86"/>
      <c r="AYC135" s="86"/>
      <c r="AYD135" s="86"/>
      <c r="AYE135" s="86"/>
      <c r="AYF135" s="86"/>
      <c r="AYG135" s="86"/>
      <c r="AYH135" s="86"/>
      <c r="AYI135" s="86"/>
      <c r="AYJ135" s="86"/>
      <c r="AYK135" s="86"/>
      <c r="AYL135" s="86"/>
      <c r="AYM135" s="86"/>
      <c r="AYN135" s="86"/>
      <c r="AYO135" s="86"/>
      <c r="AYP135" s="86"/>
      <c r="AYQ135" s="86"/>
      <c r="AYR135" s="86"/>
      <c r="AYS135" s="86"/>
      <c r="AYT135" s="86"/>
      <c r="AYU135" s="86"/>
      <c r="AYV135" s="86"/>
      <c r="AYW135" s="86"/>
      <c r="AYX135" s="86"/>
      <c r="AYY135" s="86"/>
      <c r="AYZ135" s="86"/>
      <c r="AZA135" s="86"/>
      <c r="AZB135" s="86"/>
      <c r="AZC135" s="86"/>
      <c r="AZD135" s="86"/>
      <c r="AZE135" s="86"/>
      <c r="AZF135" s="86"/>
      <c r="AZG135" s="86"/>
      <c r="AZH135" s="86"/>
      <c r="AZI135" s="86"/>
      <c r="AZJ135" s="86"/>
      <c r="AZK135" s="86"/>
      <c r="AZL135" s="86"/>
      <c r="AZM135" s="86"/>
      <c r="AZN135" s="86"/>
      <c r="AZO135" s="86"/>
      <c r="AZP135" s="86"/>
      <c r="AZQ135" s="86"/>
      <c r="AZR135" s="86"/>
      <c r="AZS135" s="86"/>
      <c r="AZT135" s="86"/>
      <c r="AZU135" s="86"/>
      <c r="AZV135" s="86"/>
      <c r="AZW135" s="86"/>
      <c r="AZX135" s="86"/>
      <c r="AZY135" s="86"/>
      <c r="AZZ135" s="86"/>
      <c r="BAA135" s="86"/>
      <c r="BAB135" s="86"/>
      <c r="BAC135" s="86"/>
      <c r="BAD135" s="86"/>
      <c r="BAE135" s="86"/>
      <c r="BAF135" s="86"/>
      <c r="BAG135" s="86"/>
      <c r="BAH135" s="86"/>
      <c r="BAI135" s="86"/>
      <c r="BAJ135" s="86"/>
      <c r="BAK135" s="86"/>
      <c r="BAL135" s="86"/>
      <c r="BAM135" s="86"/>
      <c r="BAN135" s="86"/>
      <c r="BAO135" s="86"/>
      <c r="BAP135" s="86"/>
      <c r="BAQ135" s="86"/>
      <c r="BAR135" s="86"/>
      <c r="BAS135" s="86"/>
      <c r="BAT135" s="86"/>
      <c r="BAU135" s="86"/>
      <c r="BAV135" s="86"/>
      <c r="BAW135" s="86"/>
      <c r="BAX135" s="86"/>
      <c r="BAY135" s="86"/>
      <c r="BAZ135" s="86"/>
      <c r="BBA135" s="86"/>
      <c r="BBB135" s="86"/>
      <c r="BBC135" s="86"/>
      <c r="BBD135" s="86"/>
      <c r="BBE135" s="86"/>
      <c r="BBF135" s="86"/>
      <c r="BBG135" s="86"/>
      <c r="BBH135" s="86"/>
      <c r="BBI135" s="86"/>
      <c r="BBJ135" s="86"/>
      <c r="BBK135" s="86"/>
      <c r="BBL135" s="86"/>
      <c r="BBM135" s="86"/>
      <c r="BBN135" s="86"/>
      <c r="BBO135" s="86"/>
      <c r="BBP135" s="86"/>
      <c r="BBQ135" s="86"/>
      <c r="BBR135" s="86"/>
      <c r="BBS135" s="86"/>
      <c r="BBT135" s="86"/>
      <c r="BBU135" s="86"/>
      <c r="BBV135" s="86"/>
      <c r="BBW135" s="86"/>
      <c r="BBX135" s="86"/>
      <c r="BBY135" s="86"/>
      <c r="BBZ135" s="86"/>
      <c r="BCA135" s="86"/>
      <c r="BCB135" s="86"/>
      <c r="BCC135" s="86"/>
      <c r="BCD135" s="86"/>
      <c r="BCE135" s="86"/>
      <c r="BCF135" s="86"/>
      <c r="BCG135" s="86"/>
      <c r="BCH135" s="86"/>
      <c r="BCI135" s="86"/>
      <c r="BCJ135" s="86"/>
      <c r="BCK135" s="86"/>
      <c r="BCL135" s="86"/>
      <c r="BCM135" s="86"/>
      <c r="BCN135" s="86"/>
      <c r="BCO135" s="86"/>
      <c r="BCP135" s="86"/>
      <c r="BCQ135" s="86"/>
      <c r="BCR135" s="86"/>
      <c r="BCS135" s="86"/>
      <c r="BCT135" s="86"/>
      <c r="BCU135" s="86"/>
      <c r="BCV135" s="86"/>
      <c r="BCW135" s="86"/>
      <c r="BCX135" s="86"/>
      <c r="BCY135" s="86"/>
      <c r="BCZ135" s="86"/>
      <c r="BDA135" s="86"/>
      <c r="BDB135" s="86"/>
      <c r="BDC135" s="86"/>
      <c r="BDD135" s="86"/>
      <c r="BDE135" s="86"/>
      <c r="BDF135" s="86"/>
      <c r="BDG135" s="86"/>
      <c r="BDH135" s="86"/>
      <c r="BDI135" s="86"/>
      <c r="BDJ135" s="86"/>
      <c r="BDK135" s="86"/>
      <c r="BDL135" s="86"/>
      <c r="BDM135" s="86"/>
      <c r="BDN135" s="86"/>
      <c r="BDO135" s="86"/>
      <c r="BDP135" s="86"/>
      <c r="BDQ135" s="86"/>
      <c r="BDR135" s="86"/>
      <c r="BDS135" s="86"/>
      <c r="BDT135" s="86"/>
      <c r="BDU135" s="86"/>
      <c r="BDV135" s="86"/>
      <c r="BDW135" s="86"/>
      <c r="BDX135" s="86"/>
      <c r="BDY135" s="86"/>
      <c r="BDZ135" s="86"/>
      <c r="BEA135" s="86"/>
      <c r="BEB135" s="86"/>
      <c r="BEC135" s="86"/>
      <c r="BED135" s="86"/>
      <c r="BEE135" s="86"/>
      <c r="BEF135" s="86"/>
      <c r="BEG135" s="86"/>
      <c r="BEH135" s="86"/>
      <c r="BEO135" s="86"/>
      <c r="BEP135" s="86"/>
      <c r="BEQ135" s="86"/>
      <c r="BER135" s="86"/>
      <c r="BES135" s="86"/>
      <c r="BET135" s="86"/>
      <c r="BEU135" s="86"/>
      <c r="BEV135" s="86"/>
      <c r="BEW135" s="86"/>
      <c r="BEX135" s="86"/>
      <c r="BEY135" s="86"/>
      <c r="BEZ135" s="86"/>
      <c r="BFA135" s="86"/>
      <c r="BFB135" s="86"/>
      <c r="BFC135" s="86"/>
      <c r="BFD135" s="86"/>
      <c r="BFE135" s="86"/>
      <c r="BFF135" s="86"/>
      <c r="BFG135" s="86"/>
      <c r="BFH135" s="86"/>
      <c r="BFI135" s="86"/>
      <c r="BFJ135" s="86"/>
      <c r="BFK135" s="86"/>
      <c r="BFL135" s="86"/>
      <c r="BFM135" s="86"/>
      <c r="BFN135" s="86"/>
      <c r="BFO135" s="86"/>
      <c r="BFP135" s="86"/>
      <c r="BFQ135" s="86"/>
      <c r="BFR135" s="86"/>
      <c r="BFS135" s="86"/>
      <c r="BFT135" s="86"/>
      <c r="BFU135" s="86"/>
      <c r="BFV135" s="86"/>
      <c r="BFW135" s="86"/>
      <c r="BFX135" s="86"/>
      <c r="BFY135" s="86"/>
      <c r="BFZ135" s="86"/>
      <c r="BGA135" s="86"/>
      <c r="BGB135" s="86"/>
      <c r="BGC135" s="86"/>
      <c r="BGD135" s="86"/>
      <c r="BGE135" s="86"/>
      <c r="BGF135" s="86"/>
      <c r="BGG135" s="86"/>
      <c r="BGH135" s="86"/>
      <c r="BGI135" s="86"/>
      <c r="BGJ135" s="86"/>
      <c r="BGK135" s="86"/>
      <c r="BGL135" s="86"/>
      <c r="BGM135" s="86"/>
      <c r="BGN135" s="86"/>
      <c r="BGO135" s="86"/>
      <c r="BGP135" s="86"/>
      <c r="BGQ135" s="86"/>
      <c r="BGR135" s="86"/>
      <c r="BGS135" s="86"/>
      <c r="BGT135" s="86"/>
      <c r="BGU135" s="86"/>
      <c r="BGV135" s="86"/>
      <c r="BGW135" s="86"/>
      <c r="BGX135" s="86"/>
      <c r="BGY135" s="86"/>
      <c r="BGZ135" s="86"/>
      <c r="BHA135" s="86"/>
      <c r="BHB135" s="86"/>
      <c r="BHC135" s="86"/>
      <c r="BHD135" s="86"/>
      <c r="BHE135" s="86"/>
      <c r="BHF135" s="86"/>
      <c r="BHG135" s="86"/>
      <c r="BHH135" s="86"/>
      <c r="BHI135" s="86"/>
      <c r="BHJ135" s="86"/>
      <c r="BHK135" s="86"/>
      <c r="BHL135" s="86"/>
      <c r="BHM135" s="86"/>
      <c r="BHN135" s="86"/>
      <c r="BHO135" s="86"/>
      <c r="BHP135" s="86"/>
      <c r="BHQ135" s="86"/>
      <c r="BHR135" s="86"/>
      <c r="BHS135" s="86"/>
      <c r="BHT135" s="86"/>
      <c r="BHU135" s="86"/>
      <c r="BHV135" s="86"/>
      <c r="BHW135" s="86"/>
      <c r="BHX135" s="86"/>
      <c r="BHY135" s="86"/>
      <c r="BHZ135" s="86"/>
      <c r="BIA135" s="86"/>
      <c r="BIB135" s="86"/>
      <c r="BIC135" s="86"/>
      <c r="BID135" s="86"/>
      <c r="BIE135" s="86"/>
      <c r="BIF135" s="86"/>
      <c r="BIG135" s="86"/>
      <c r="BIH135" s="86"/>
      <c r="BII135" s="86"/>
      <c r="BIJ135" s="86"/>
      <c r="BIK135" s="86"/>
      <c r="BIL135" s="86"/>
      <c r="BIM135" s="86"/>
      <c r="BIN135" s="86"/>
      <c r="BIO135" s="86"/>
      <c r="BIP135" s="86"/>
      <c r="BIQ135" s="86"/>
      <c r="BIR135" s="86"/>
      <c r="BIS135" s="86"/>
      <c r="BIT135" s="86"/>
      <c r="BIU135" s="86"/>
      <c r="BIV135" s="86"/>
      <c r="BIW135" s="86"/>
      <c r="BIX135" s="86"/>
      <c r="BIY135" s="86"/>
      <c r="BIZ135" s="86"/>
      <c r="BJA135" s="86"/>
      <c r="BJB135" s="86"/>
      <c r="BJC135" s="86"/>
      <c r="BJD135" s="86"/>
      <c r="BJE135" s="86"/>
      <c r="BJF135" s="86"/>
      <c r="BJG135" s="86"/>
      <c r="BJH135" s="86"/>
      <c r="BJI135" s="86"/>
      <c r="BJJ135" s="86"/>
      <c r="BJK135" s="86"/>
      <c r="BJL135" s="86"/>
      <c r="BJM135" s="86"/>
      <c r="BJN135" s="86"/>
      <c r="BJO135" s="86"/>
      <c r="BJP135" s="86"/>
      <c r="BJQ135" s="86"/>
      <c r="BJR135" s="86"/>
      <c r="BJS135" s="86"/>
      <c r="BJT135" s="86"/>
      <c r="BJU135" s="86"/>
      <c r="BJV135" s="86"/>
      <c r="BJW135" s="86"/>
      <c r="BJX135" s="86"/>
      <c r="BJY135" s="86"/>
      <c r="BJZ135" s="86"/>
      <c r="BKA135" s="86"/>
      <c r="BKB135" s="86"/>
      <c r="BKC135" s="86"/>
      <c r="BKD135" s="86"/>
      <c r="BKE135" s="86"/>
      <c r="BKF135" s="86"/>
      <c r="BKG135" s="86"/>
      <c r="BKH135" s="86"/>
      <c r="BKI135" s="86"/>
      <c r="BKJ135" s="86"/>
      <c r="BKK135" s="86"/>
      <c r="BKL135" s="86"/>
      <c r="BKM135" s="86"/>
      <c r="BKN135" s="86"/>
      <c r="BKO135" s="86"/>
      <c r="BKP135" s="86"/>
      <c r="BKQ135" s="86"/>
      <c r="BKR135" s="86"/>
      <c r="BKS135" s="86"/>
      <c r="BKT135" s="86"/>
      <c r="BKU135" s="86"/>
      <c r="BKV135" s="86"/>
      <c r="BKW135" s="86"/>
      <c r="BKX135" s="86"/>
      <c r="BKY135" s="86"/>
      <c r="BKZ135" s="86"/>
      <c r="BLA135" s="86"/>
      <c r="BLB135" s="86"/>
      <c r="BLC135" s="86"/>
      <c r="BLD135" s="86"/>
      <c r="BLE135" s="86"/>
      <c r="BLF135" s="86"/>
      <c r="BLG135" s="86"/>
      <c r="BLH135" s="86"/>
      <c r="BLI135" s="86"/>
      <c r="BLJ135" s="86"/>
      <c r="BLK135" s="86"/>
      <c r="BLL135" s="86"/>
      <c r="BLM135" s="86"/>
      <c r="BLN135" s="86"/>
      <c r="BLO135" s="86"/>
      <c r="BLP135" s="86"/>
      <c r="BLQ135" s="86"/>
      <c r="BLR135" s="86"/>
      <c r="BLS135" s="86"/>
      <c r="BLT135" s="86"/>
      <c r="BLU135" s="86"/>
      <c r="BLV135" s="86"/>
      <c r="BLW135" s="86"/>
      <c r="BLX135" s="86"/>
      <c r="BLY135" s="86"/>
      <c r="BLZ135" s="86"/>
      <c r="BMA135" s="86"/>
      <c r="BMB135" s="86"/>
      <c r="BMC135" s="86"/>
      <c r="BMD135" s="86"/>
      <c r="BME135" s="86"/>
      <c r="BMF135" s="86"/>
      <c r="BMG135" s="86"/>
      <c r="BMH135" s="86"/>
      <c r="BMI135" s="86"/>
      <c r="BMJ135" s="86"/>
      <c r="BMK135" s="86"/>
      <c r="BML135" s="86"/>
      <c r="BMM135" s="86"/>
      <c r="BMN135" s="86"/>
      <c r="BMO135" s="86"/>
      <c r="BMP135" s="86"/>
      <c r="BMQ135" s="86"/>
      <c r="BMR135" s="86"/>
      <c r="BMS135" s="86"/>
      <c r="BMT135" s="86"/>
      <c r="BMU135" s="86"/>
      <c r="BMV135" s="86"/>
      <c r="BMW135" s="86"/>
      <c r="BMX135" s="86"/>
      <c r="BMY135" s="86"/>
      <c r="BMZ135" s="86"/>
      <c r="BNA135" s="86"/>
      <c r="BNB135" s="86"/>
      <c r="BNC135" s="86"/>
      <c r="BND135" s="86"/>
      <c r="BNE135" s="86"/>
      <c r="BNF135" s="86"/>
      <c r="BNG135" s="86"/>
      <c r="BNH135" s="86"/>
      <c r="BNI135" s="86"/>
      <c r="BNJ135" s="86"/>
      <c r="BNK135" s="86"/>
      <c r="BNL135" s="86"/>
      <c r="BNM135" s="86"/>
      <c r="BNN135" s="86"/>
      <c r="BNO135" s="86"/>
      <c r="BNP135" s="86"/>
      <c r="BNQ135" s="86"/>
      <c r="BNR135" s="86"/>
      <c r="BNS135" s="86"/>
      <c r="BNT135" s="86"/>
      <c r="BNU135" s="86"/>
      <c r="BNV135" s="86"/>
      <c r="BNW135" s="86"/>
      <c r="BNX135" s="86"/>
      <c r="BNY135" s="86"/>
      <c r="BNZ135" s="86"/>
      <c r="BOA135" s="86"/>
      <c r="BOB135" s="86"/>
      <c r="BOC135" s="86"/>
      <c r="BOD135" s="86"/>
      <c r="BOK135" s="86"/>
      <c r="BOL135" s="86"/>
      <c r="BOM135" s="86"/>
      <c r="BON135" s="86"/>
      <c r="BOO135" s="86"/>
      <c r="BOP135" s="86"/>
      <c r="BOQ135" s="86"/>
      <c r="BOR135" s="86"/>
      <c r="BOS135" s="86"/>
      <c r="BOT135" s="86"/>
      <c r="BOU135" s="86"/>
      <c r="BOV135" s="86"/>
      <c r="BOW135" s="86"/>
      <c r="BOX135" s="86"/>
      <c r="BOY135" s="86"/>
      <c r="BOZ135" s="86"/>
      <c r="BPA135" s="86"/>
      <c r="BPB135" s="86"/>
      <c r="BPC135" s="86"/>
      <c r="BPD135" s="86"/>
      <c r="BPE135" s="86"/>
      <c r="BPF135" s="86"/>
      <c r="BPG135" s="86"/>
      <c r="BPH135" s="86"/>
      <c r="BPI135" s="86"/>
      <c r="BPJ135" s="86"/>
      <c r="BPK135" s="86"/>
      <c r="BPL135" s="86"/>
      <c r="BPM135" s="86"/>
      <c r="BPN135" s="86"/>
      <c r="BPO135" s="86"/>
      <c r="BPP135" s="86"/>
      <c r="BPQ135" s="86"/>
      <c r="BPR135" s="86"/>
      <c r="BPS135" s="86"/>
      <c r="BPT135" s="86"/>
      <c r="BPU135" s="86"/>
      <c r="BPV135" s="86"/>
      <c r="BPW135" s="86"/>
      <c r="BPX135" s="86"/>
      <c r="BPY135" s="86"/>
      <c r="BPZ135" s="86"/>
      <c r="BQA135" s="86"/>
      <c r="BQB135" s="86"/>
      <c r="BQC135" s="86"/>
      <c r="BQD135" s="86"/>
      <c r="BQE135" s="86"/>
      <c r="BQF135" s="86"/>
      <c r="BQG135" s="86"/>
      <c r="BQH135" s="86"/>
      <c r="BQI135" s="86"/>
      <c r="BQJ135" s="86"/>
      <c r="BQK135" s="86"/>
      <c r="BQL135" s="86"/>
      <c r="BQM135" s="86"/>
      <c r="BQN135" s="86"/>
      <c r="BQO135" s="86"/>
      <c r="BQP135" s="86"/>
      <c r="BQQ135" s="86"/>
      <c r="BQR135" s="86"/>
      <c r="BQS135" s="86"/>
      <c r="BQT135" s="86"/>
      <c r="BQU135" s="86"/>
      <c r="BQV135" s="86"/>
      <c r="BQW135" s="86"/>
      <c r="BQX135" s="86"/>
      <c r="BQY135" s="86"/>
      <c r="BQZ135" s="86"/>
      <c r="BRA135" s="86"/>
      <c r="BRB135" s="86"/>
      <c r="BRC135" s="86"/>
      <c r="BRD135" s="86"/>
      <c r="BRE135" s="86"/>
      <c r="BRF135" s="86"/>
      <c r="BRG135" s="86"/>
      <c r="BRH135" s="86"/>
      <c r="BRI135" s="86"/>
      <c r="BRJ135" s="86"/>
      <c r="BRK135" s="86"/>
      <c r="BRL135" s="86"/>
      <c r="BRM135" s="86"/>
      <c r="BRN135" s="86"/>
      <c r="BRO135" s="86"/>
      <c r="BRP135" s="86"/>
      <c r="BRQ135" s="86"/>
      <c r="BRR135" s="86"/>
      <c r="BRS135" s="86"/>
      <c r="BRT135" s="86"/>
      <c r="BRU135" s="86"/>
      <c r="BRV135" s="86"/>
      <c r="BRW135" s="86"/>
      <c r="BRX135" s="86"/>
      <c r="BRY135" s="86"/>
      <c r="BRZ135" s="86"/>
      <c r="BSA135" s="86"/>
      <c r="BSB135" s="86"/>
      <c r="BSC135" s="86"/>
      <c r="BSD135" s="86"/>
      <c r="BSE135" s="86"/>
      <c r="BSF135" s="86"/>
      <c r="BSG135" s="86"/>
      <c r="BSH135" s="86"/>
      <c r="BSI135" s="86"/>
      <c r="BSJ135" s="86"/>
      <c r="BSK135" s="86"/>
      <c r="BSL135" s="86"/>
      <c r="BSM135" s="86"/>
      <c r="BSN135" s="86"/>
      <c r="BSO135" s="86"/>
      <c r="BSP135" s="86"/>
      <c r="BSQ135" s="86"/>
      <c r="BSR135" s="86"/>
      <c r="BSS135" s="86"/>
      <c r="BST135" s="86"/>
      <c r="BSU135" s="86"/>
      <c r="BSV135" s="86"/>
      <c r="BSW135" s="86"/>
      <c r="BSX135" s="86"/>
      <c r="BSY135" s="86"/>
      <c r="BSZ135" s="86"/>
      <c r="BTA135" s="86"/>
      <c r="BTB135" s="86"/>
      <c r="BTC135" s="86"/>
      <c r="BTD135" s="86"/>
      <c r="BTE135" s="86"/>
      <c r="BTF135" s="86"/>
      <c r="BTG135" s="86"/>
      <c r="BTH135" s="86"/>
      <c r="BTI135" s="86"/>
      <c r="BTJ135" s="86"/>
      <c r="BTK135" s="86"/>
      <c r="BTL135" s="86"/>
      <c r="BTM135" s="86"/>
      <c r="BTN135" s="86"/>
      <c r="BTO135" s="86"/>
      <c r="BTP135" s="86"/>
      <c r="BTQ135" s="86"/>
      <c r="BTR135" s="86"/>
      <c r="BTS135" s="86"/>
      <c r="BTT135" s="86"/>
      <c r="BTU135" s="86"/>
      <c r="BTV135" s="86"/>
      <c r="BTW135" s="86"/>
      <c r="BTX135" s="86"/>
      <c r="BTY135" s="86"/>
      <c r="BTZ135" s="86"/>
      <c r="BUA135" s="86"/>
      <c r="BUB135" s="86"/>
      <c r="BUC135" s="86"/>
      <c r="BUD135" s="86"/>
      <c r="BUE135" s="86"/>
      <c r="BUF135" s="86"/>
      <c r="BUG135" s="86"/>
      <c r="BUH135" s="86"/>
      <c r="BUI135" s="86"/>
      <c r="BUJ135" s="86"/>
      <c r="BUK135" s="86"/>
      <c r="BUL135" s="86"/>
      <c r="BUM135" s="86"/>
      <c r="BUN135" s="86"/>
      <c r="BUO135" s="86"/>
      <c r="BUP135" s="86"/>
      <c r="BUQ135" s="86"/>
      <c r="BUR135" s="86"/>
      <c r="BUS135" s="86"/>
      <c r="BUT135" s="86"/>
      <c r="BUU135" s="86"/>
      <c r="BUV135" s="86"/>
      <c r="BUW135" s="86"/>
      <c r="BUX135" s="86"/>
      <c r="BUY135" s="86"/>
      <c r="BUZ135" s="86"/>
      <c r="BVA135" s="86"/>
      <c r="BVB135" s="86"/>
      <c r="BVC135" s="86"/>
      <c r="BVD135" s="86"/>
      <c r="BVE135" s="86"/>
      <c r="BVF135" s="86"/>
      <c r="BVG135" s="86"/>
      <c r="BVH135" s="86"/>
      <c r="BVI135" s="86"/>
      <c r="BVJ135" s="86"/>
      <c r="BVK135" s="86"/>
      <c r="BVL135" s="86"/>
      <c r="BVM135" s="86"/>
      <c r="BVN135" s="86"/>
      <c r="BVO135" s="86"/>
      <c r="BVP135" s="86"/>
      <c r="BVQ135" s="86"/>
      <c r="BVR135" s="86"/>
      <c r="BVS135" s="86"/>
      <c r="BVT135" s="86"/>
      <c r="BVU135" s="86"/>
      <c r="BVV135" s="86"/>
      <c r="BVW135" s="86"/>
      <c r="BVX135" s="86"/>
      <c r="BVY135" s="86"/>
      <c r="BVZ135" s="86"/>
      <c r="BWA135" s="86"/>
      <c r="BWB135" s="86"/>
      <c r="BWC135" s="86"/>
      <c r="BWD135" s="86"/>
      <c r="BWE135" s="86"/>
      <c r="BWF135" s="86"/>
      <c r="BWG135" s="86"/>
      <c r="BWH135" s="86"/>
      <c r="BWI135" s="86"/>
      <c r="BWJ135" s="86"/>
      <c r="BWK135" s="86"/>
      <c r="BWL135" s="86"/>
      <c r="BWM135" s="86"/>
      <c r="BWN135" s="86"/>
      <c r="BWO135" s="86"/>
      <c r="BWP135" s="86"/>
      <c r="BWQ135" s="86"/>
      <c r="BWR135" s="86"/>
      <c r="BWS135" s="86"/>
      <c r="BWT135" s="86"/>
      <c r="BWU135" s="86"/>
      <c r="BWV135" s="86"/>
      <c r="BWW135" s="86"/>
      <c r="BWX135" s="86"/>
      <c r="BWY135" s="86"/>
      <c r="BWZ135" s="86"/>
      <c r="BXA135" s="86"/>
      <c r="BXB135" s="86"/>
      <c r="BXC135" s="86"/>
      <c r="BXD135" s="86"/>
      <c r="BXE135" s="86"/>
      <c r="BXF135" s="86"/>
      <c r="BXG135" s="86"/>
      <c r="BXH135" s="86"/>
      <c r="BXI135" s="86"/>
      <c r="BXJ135" s="86"/>
      <c r="BXK135" s="86"/>
      <c r="BXL135" s="86"/>
      <c r="BXM135" s="86"/>
      <c r="BXN135" s="86"/>
      <c r="BXO135" s="86"/>
      <c r="BXP135" s="86"/>
      <c r="BXQ135" s="86"/>
      <c r="BXR135" s="86"/>
      <c r="BXS135" s="86"/>
      <c r="BXT135" s="86"/>
      <c r="BXU135" s="86"/>
      <c r="BXV135" s="86"/>
      <c r="BXW135" s="86"/>
      <c r="BXX135" s="86"/>
      <c r="BXY135" s="86"/>
      <c r="BXZ135" s="86"/>
      <c r="BYG135" s="86"/>
      <c r="BYH135" s="86"/>
      <c r="BYI135" s="86"/>
      <c r="BYJ135" s="86"/>
      <c r="BYK135" s="86"/>
      <c r="BYL135" s="86"/>
      <c r="BYM135" s="86"/>
      <c r="BYN135" s="86"/>
      <c r="BYO135" s="86"/>
      <c r="BYP135" s="86"/>
      <c r="BYQ135" s="86"/>
      <c r="BYR135" s="86"/>
      <c r="BYS135" s="86"/>
      <c r="BYT135" s="86"/>
      <c r="BYU135" s="86"/>
      <c r="BYV135" s="86"/>
      <c r="BYW135" s="86"/>
      <c r="BYX135" s="86"/>
      <c r="BYY135" s="86"/>
      <c r="BYZ135" s="86"/>
      <c r="BZA135" s="86"/>
      <c r="BZB135" s="86"/>
      <c r="BZC135" s="86"/>
      <c r="BZD135" s="86"/>
      <c r="BZE135" s="86"/>
      <c r="BZF135" s="86"/>
      <c r="BZG135" s="86"/>
      <c r="BZH135" s="86"/>
      <c r="BZI135" s="86"/>
      <c r="BZJ135" s="86"/>
      <c r="BZK135" s="86"/>
      <c r="BZL135" s="86"/>
      <c r="BZM135" s="86"/>
      <c r="BZN135" s="86"/>
      <c r="BZO135" s="86"/>
      <c r="BZP135" s="86"/>
      <c r="BZQ135" s="86"/>
      <c r="BZR135" s="86"/>
      <c r="BZS135" s="86"/>
      <c r="BZT135" s="86"/>
      <c r="BZU135" s="86"/>
      <c r="BZV135" s="86"/>
      <c r="BZW135" s="86"/>
      <c r="BZX135" s="86"/>
      <c r="BZY135" s="86"/>
      <c r="BZZ135" s="86"/>
      <c r="CAA135" s="86"/>
      <c r="CAB135" s="86"/>
      <c r="CAC135" s="86"/>
      <c r="CAD135" s="86"/>
      <c r="CAE135" s="86"/>
      <c r="CAF135" s="86"/>
      <c r="CAG135" s="86"/>
      <c r="CAH135" s="86"/>
      <c r="CAI135" s="86"/>
      <c r="CAJ135" s="86"/>
      <c r="CAK135" s="86"/>
      <c r="CAL135" s="86"/>
      <c r="CAM135" s="86"/>
      <c r="CAN135" s="86"/>
      <c r="CAO135" s="86"/>
      <c r="CAP135" s="86"/>
      <c r="CAQ135" s="86"/>
      <c r="CAR135" s="86"/>
      <c r="CAS135" s="86"/>
      <c r="CAT135" s="86"/>
      <c r="CAU135" s="86"/>
      <c r="CAV135" s="86"/>
      <c r="CAW135" s="86"/>
      <c r="CAX135" s="86"/>
      <c r="CAY135" s="86"/>
      <c r="CAZ135" s="86"/>
      <c r="CBA135" s="86"/>
      <c r="CBB135" s="86"/>
      <c r="CBC135" s="86"/>
      <c r="CBD135" s="86"/>
      <c r="CBE135" s="86"/>
      <c r="CBF135" s="86"/>
      <c r="CBG135" s="86"/>
      <c r="CBH135" s="86"/>
      <c r="CBI135" s="86"/>
      <c r="CBJ135" s="86"/>
      <c r="CBK135" s="86"/>
      <c r="CBL135" s="86"/>
      <c r="CBM135" s="86"/>
      <c r="CBN135" s="86"/>
      <c r="CBO135" s="86"/>
      <c r="CBP135" s="86"/>
      <c r="CBQ135" s="86"/>
      <c r="CBR135" s="86"/>
      <c r="CBS135" s="86"/>
      <c r="CBT135" s="86"/>
      <c r="CBU135" s="86"/>
      <c r="CBV135" s="86"/>
      <c r="CBW135" s="86"/>
      <c r="CBX135" s="86"/>
      <c r="CBY135" s="86"/>
      <c r="CBZ135" s="86"/>
      <c r="CCA135" s="86"/>
      <c r="CCB135" s="86"/>
      <c r="CCC135" s="86"/>
      <c r="CCD135" s="86"/>
      <c r="CCE135" s="86"/>
      <c r="CCF135" s="86"/>
      <c r="CCG135" s="86"/>
      <c r="CCH135" s="86"/>
      <c r="CCI135" s="86"/>
      <c r="CCJ135" s="86"/>
      <c r="CCK135" s="86"/>
      <c r="CCL135" s="86"/>
      <c r="CCM135" s="86"/>
      <c r="CCN135" s="86"/>
      <c r="CCO135" s="86"/>
      <c r="CCP135" s="86"/>
      <c r="CCQ135" s="86"/>
      <c r="CCR135" s="86"/>
      <c r="CCS135" s="86"/>
      <c r="CCT135" s="86"/>
      <c r="CCU135" s="86"/>
      <c r="CCV135" s="86"/>
      <c r="CCW135" s="86"/>
      <c r="CCX135" s="86"/>
      <c r="CCY135" s="86"/>
      <c r="CCZ135" s="86"/>
      <c r="CDA135" s="86"/>
      <c r="CDB135" s="86"/>
      <c r="CDC135" s="86"/>
      <c r="CDD135" s="86"/>
      <c r="CDE135" s="86"/>
      <c r="CDF135" s="86"/>
      <c r="CDG135" s="86"/>
      <c r="CDH135" s="86"/>
      <c r="CDI135" s="86"/>
      <c r="CDJ135" s="86"/>
      <c r="CDK135" s="86"/>
      <c r="CDL135" s="86"/>
      <c r="CDM135" s="86"/>
      <c r="CDN135" s="86"/>
      <c r="CDO135" s="86"/>
      <c r="CDP135" s="86"/>
      <c r="CDQ135" s="86"/>
      <c r="CDR135" s="86"/>
      <c r="CDS135" s="86"/>
      <c r="CDT135" s="86"/>
      <c r="CDU135" s="86"/>
      <c r="CDV135" s="86"/>
      <c r="CDW135" s="86"/>
      <c r="CDX135" s="86"/>
      <c r="CDY135" s="86"/>
      <c r="CDZ135" s="86"/>
      <c r="CEA135" s="86"/>
      <c r="CEB135" s="86"/>
      <c r="CEC135" s="86"/>
      <c r="CED135" s="86"/>
      <c r="CEE135" s="86"/>
      <c r="CEF135" s="86"/>
      <c r="CEG135" s="86"/>
      <c r="CEH135" s="86"/>
      <c r="CEI135" s="86"/>
      <c r="CEJ135" s="86"/>
      <c r="CEK135" s="86"/>
      <c r="CEL135" s="86"/>
      <c r="CEM135" s="86"/>
      <c r="CEN135" s="86"/>
      <c r="CEO135" s="86"/>
      <c r="CEP135" s="86"/>
      <c r="CEQ135" s="86"/>
      <c r="CER135" s="86"/>
      <c r="CES135" s="86"/>
      <c r="CET135" s="86"/>
      <c r="CEU135" s="86"/>
      <c r="CEV135" s="86"/>
      <c r="CEW135" s="86"/>
      <c r="CEX135" s="86"/>
      <c r="CEY135" s="86"/>
      <c r="CEZ135" s="86"/>
      <c r="CFA135" s="86"/>
      <c r="CFB135" s="86"/>
      <c r="CFC135" s="86"/>
      <c r="CFD135" s="86"/>
      <c r="CFE135" s="86"/>
      <c r="CFF135" s="86"/>
      <c r="CFG135" s="86"/>
      <c r="CFH135" s="86"/>
      <c r="CFI135" s="86"/>
      <c r="CFJ135" s="86"/>
      <c r="CFK135" s="86"/>
      <c r="CFL135" s="86"/>
      <c r="CFM135" s="86"/>
      <c r="CFN135" s="86"/>
      <c r="CFO135" s="86"/>
      <c r="CFP135" s="86"/>
      <c r="CFQ135" s="86"/>
      <c r="CFR135" s="86"/>
      <c r="CFS135" s="86"/>
      <c r="CFT135" s="86"/>
      <c r="CFU135" s="86"/>
      <c r="CFV135" s="86"/>
      <c r="CFW135" s="86"/>
      <c r="CFX135" s="86"/>
      <c r="CFY135" s="86"/>
      <c r="CFZ135" s="86"/>
      <c r="CGA135" s="86"/>
      <c r="CGB135" s="86"/>
      <c r="CGC135" s="86"/>
      <c r="CGD135" s="86"/>
      <c r="CGE135" s="86"/>
      <c r="CGF135" s="86"/>
      <c r="CGG135" s="86"/>
      <c r="CGH135" s="86"/>
      <c r="CGI135" s="86"/>
      <c r="CGJ135" s="86"/>
      <c r="CGK135" s="86"/>
      <c r="CGL135" s="86"/>
      <c r="CGM135" s="86"/>
      <c r="CGN135" s="86"/>
      <c r="CGO135" s="86"/>
      <c r="CGP135" s="86"/>
      <c r="CGQ135" s="86"/>
      <c r="CGR135" s="86"/>
      <c r="CGS135" s="86"/>
      <c r="CGT135" s="86"/>
      <c r="CGU135" s="86"/>
      <c r="CGV135" s="86"/>
      <c r="CGW135" s="86"/>
      <c r="CGX135" s="86"/>
      <c r="CGY135" s="86"/>
      <c r="CGZ135" s="86"/>
      <c r="CHA135" s="86"/>
      <c r="CHB135" s="86"/>
      <c r="CHC135" s="86"/>
      <c r="CHD135" s="86"/>
      <c r="CHE135" s="86"/>
      <c r="CHF135" s="86"/>
      <c r="CHG135" s="86"/>
      <c r="CHH135" s="86"/>
      <c r="CHI135" s="86"/>
      <c r="CHJ135" s="86"/>
      <c r="CHK135" s="86"/>
      <c r="CHL135" s="86"/>
      <c r="CHM135" s="86"/>
      <c r="CHN135" s="86"/>
      <c r="CHO135" s="86"/>
      <c r="CHP135" s="86"/>
      <c r="CHQ135" s="86"/>
      <c r="CHR135" s="86"/>
      <c r="CHS135" s="86"/>
      <c r="CHT135" s="86"/>
      <c r="CHU135" s="86"/>
      <c r="CHV135" s="86"/>
      <c r="CIC135" s="86"/>
      <c r="CID135" s="86"/>
      <c r="CIE135" s="86"/>
      <c r="CIF135" s="86"/>
      <c r="CIG135" s="86"/>
      <c r="CIH135" s="86"/>
      <c r="CII135" s="86"/>
      <c r="CIJ135" s="86"/>
      <c r="CIK135" s="86"/>
      <c r="CIL135" s="86"/>
      <c r="CIM135" s="86"/>
      <c r="CIN135" s="86"/>
      <c r="CIO135" s="86"/>
      <c r="CIP135" s="86"/>
      <c r="CIQ135" s="86"/>
      <c r="CIR135" s="86"/>
      <c r="CIS135" s="86"/>
      <c r="CIT135" s="86"/>
      <c r="CIU135" s="86"/>
      <c r="CIV135" s="86"/>
      <c r="CIW135" s="86"/>
      <c r="CIX135" s="86"/>
      <c r="CIY135" s="86"/>
      <c r="CIZ135" s="86"/>
      <c r="CJA135" s="86"/>
      <c r="CJB135" s="86"/>
      <c r="CJC135" s="86"/>
      <c r="CJD135" s="86"/>
      <c r="CJE135" s="86"/>
      <c r="CJF135" s="86"/>
      <c r="CJG135" s="86"/>
      <c r="CJH135" s="86"/>
      <c r="CJI135" s="86"/>
      <c r="CJJ135" s="86"/>
      <c r="CJK135" s="86"/>
      <c r="CJL135" s="86"/>
      <c r="CJM135" s="86"/>
      <c r="CJN135" s="86"/>
      <c r="CJO135" s="86"/>
      <c r="CJP135" s="86"/>
      <c r="CJQ135" s="86"/>
      <c r="CJR135" s="86"/>
      <c r="CJS135" s="86"/>
      <c r="CJT135" s="86"/>
      <c r="CJU135" s="86"/>
      <c r="CJV135" s="86"/>
      <c r="CJW135" s="86"/>
      <c r="CJX135" s="86"/>
      <c r="CJY135" s="86"/>
      <c r="CJZ135" s="86"/>
      <c r="CKA135" s="86"/>
      <c r="CKB135" s="86"/>
      <c r="CKC135" s="86"/>
      <c r="CKD135" s="86"/>
      <c r="CKE135" s="86"/>
      <c r="CKF135" s="86"/>
      <c r="CKG135" s="86"/>
      <c r="CKH135" s="86"/>
      <c r="CKI135" s="86"/>
      <c r="CKJ135" s="86"/>
      <c r="CKK135" s="86"/>
      <c r="CKL135" s="86"/>
      <c r="CKM135" s="86"/>
      <c r="CKN135" s="86"/>
      <c r="CKO135" s="86"/>
      <c r="CKP135" s="86"/>
      <c r="CKQ135" s="86"/>
      <c r="CKR135" s="86"/>
      <c r="CKS135" s="86"/>
      <c r="CKT135" s="86"/>
      <c r="CKU135" s="86"/>
      <c r="CKV135" s="86"/>
      <c r="CKW135" s="86"/>
      <c r="CKX135" s="86"/>
      <c r="CKY135" s="86"/>
      <c r="CKZ135" s="86"/>
      <c r="CLA135" s="86"/>
      <c r="CLB135" s="86"/>
      <c r="CLC135" s="86"/>
      <c r="CLD135" s="86"/>
      <c r="CLE135" s="86"/>
      <c r="CLF135" s="86"/>
      <c r="CLG135" s="86"/>
      <c r="CLH135" s="86"/>
      <c r="CLI135" s="86"/>
      <c r="CLJ135" s="86"/>
      <c r="CLK135" s="86"/>
      <c r="CLL135" s="86"/>
      <c r="CLM135" s="86"/>
      <c r="CLN135" s="86"/>
      <c r="CLO135" s="86"/>
      <c r="CLP135" s="86"/>
      <c r="CLQ135" s="86"/>
      <c r="CLR135" s="86"/>
      <c r="CLS135" s="86"/>
      <c r="CLT135" s="86"/>
      <c r="CLU135" s="86"/>
      <c r="CLV135" s="86"/>
      <c r="CLW135" s="86"/>
      <c r="CLX135" s="86"/>
      <c r="CLY135" s="86"/>
      <c r="CLZ135" s="86"/>
      <c r="CMA135" s="86"/>
      <c r="CMB135" s="86"/>
      <c r="CMC135" s="86"/>
      <c r="CMD135" s="86"/>
      <c r="CME135" s="86"/>
      <c r="CMF135" s="86"/>
      <c r="CMG135" s="86"/>
      <c r="CMH135" s="86"/>
      <c r="CMI135" s="86"/>
      <c r="CMJ135" s="86"/>
      <c r="CMK135" s="86"/>
      <c r="CML135" s="86"/>
      <c r="CMM135" s="86"/>
      <c r="CMN135" s="86"/>
      <c r="CMO135" s="86"/>
      <c r="CMP135" s="86"/>
      <c r="CMQ135" s="86"/>
      <c r="CMR135" s="86"/>
      <c r="CMS135" s="86"/>
      <c r="CMT135" s="86"/>
      <c r="CMU135" s="86"/>
      <c r="CMV135" s="86"/>
      <c r="CMW135" s="86"/>
      <c r="CMX135" s="86"/>
      <c r="CMY135" s="86"/>
      <c r="CMZ135" s="86"/>
      <c r="CNA135" s="86"/>
      <c r="CNB135" s="86"/>
      <c r="CNC135" s="86"/>
      <c r="CND135" s="86"/>
      <c r="CNE135" s="86"/>
      <c r="CNF135" s="86"/>
      <c r="CNG135" s="86"/>
      <c r="CNH135" s="86"/>
      <c r="CNI135" s="86"/>
      <c r="CNJ135" s="86"/>
      <c r="CNK135" s="86"/>
      <c r="CNL135" s="86"/>
      <c r="CNM135" s="86"/>
      <c r="CNN135" s="86"/>
      <c r="CNO135" s="86"/>
      <c r="CNP135" s="86"/>
      <c r="CNQ135" s="86"/>
      <c r="CNR135" s="86"/>
      <c r="CNS135" s="86"/>
      <c r="CNT135" s="86"/>
      <c r="CNU135" s="86"/>
      <c r="CNV135" s="86"/>
      <c r="CNW135" s="86"/>
      <c r="CNX135" s="86"/>
      <c r="CNY135" s="86"/>
      <c r="CNZ135" s="86"/>
      <c r="COA135" s="86"/>
      <c r="COB135" s="86"/>
      <c r="COC135" s="86"/>
      <c r="COD135" s="86"/>
      <c r="COE135" s="86"/>
      <c r="COF135" s="86"/>
      <c r="COG135" s="86"/>
      <c r="COH135" s="86"/>
      <c r="COI135" s="86"/>
      <c r="COJ135" s="86"/>
      <c r="COK135" s="86"/>
      <c r="COL135" s="86"/>
      <c r="COM135" s="86"/>
      <c r="CON135" s="86"/>
      <c r="COO135" s="86"/>
      <c r="COP135" s="86"/>
      <c r="COQ135" s="86"/>
      <c r="COR135" s="86"/>
      <c r="COS135" s="86"/>
      <c r="COT135" s="86"/>
      <c r="COU135" s="86"/>
      <c r="COV135" s="86"/>
      <c r="COW135" s="86"/>
      <c r="COX135" s="86"/>
      <c r="COY135" s="86"/>
      <c r="COZ135" s="86"/>
      <c r="CPA135" s="86"/>
      <c r="CPB135" s="86"/>
      <c r="CPC135" s="86"/>
      <c r="CPD135" s="86"/>
      <c r="CPE135" s="86"/>
      <c r="CPF135" s="86"/>
      <c r="CPG135" s="86"/>
      <c r="CPH135" s="86"/>
      <c r="CPI135" s="86"/>
      <c r="CPJ135" s="86"/>
      <c r="CPK135" s="86"/>
      <c r="CPL135" s="86"/>
      <c r="CPM135" s="86"/>
      <c r="CPN135" s="86"/>
      <c r="CPO135" s="86"/>
      <c r="CPP135" s="86"/>
      <c r="CPQ135" s="86"/>
      <c r="CPR135" s="86"/>
      <c r="CPS135" s="86"/>
      <c r="CPT135" s="86"/>
      <c r="CPU135" s="86"/>
      <c r="CPV135" s="86"/>
      <c r="CPW135" s="86"/>
      <c r="CPX135" s="86"/>
      <c r="CPY135" s="86"/>
      <c r="CPZ135" s="86"/>
      <c r="CQA135" s="86"/>
      <c r="CQB135" s="86"/>
      <c r="CQC135" s="86"/>
      <c r="CQD135" s="86"/>
      <c r="CQE135" s="86"/>
      <c r="CQF135" s="86"/>
      <c r="CQG135" s="86"/>
      <c r="CQH135" s="86"/>
      <c r="CQI135" s="86"/>
      <c r="CQJ135" s="86"/>
      <c r="CQK135" s="86"/>
      <c r="CQL135" s="86"/>
      <c r="CQM135" s="86"/>
      <c r="CQN135" s="86"/>
      <c r="CQO135" s="86"/>
      <c r="CQP135" s="86"/>
      <c r="CQQ135" s="86"/>
      <c r="CQR135" s="86"/>
      <c r="CQS135" s="86"/>
      <c r="CQT135" s="86"/>
      <c r="CQU135" s="86"/>
      <c r="CQV135" s="86"/>
      <c r="CQW135" s="86"/>
      <c r="CQX135" s="86"/>
      <c r="CQY135" s="86"/>
      <c r="CQZ135" s="86"/>
      <c r="CRA135" s="86"/>
      <c r="CRB135" s="86"/>
      <c r="CRC135" s="86"/>
      <c r="CRD135" s="86"/>
      <c r="CRE135" s="86"/>
      <c r="CRF135" s="86"/>
      <c r="CRG135" s="86"/>
      <c r="CRH135" s="86"/>
      <c r="CRI135" s="86"/>
      <c r="CRJ135" s="86"/>
      <c r="CRK135" s="86"/>
      <c r="CRL135" s="86"/>
      <c r="CRM135" s="86"/>
      <c r="CRN135" s="86"/>
      <c r="CRO135" s="86"/>
      <c r="CRP135" s="86"/>
      <c r="CRQ135" s="86"/>
      <c r="CRR135" s="86"/>
      <c r="CRY135" s="86"/>
      <c r="CRZ135" s="86"/>
      <c r="CSA135" s="86"/>
      <c r="CSB135" s="86"/>
      <c r="CSC135" s="86"/>
      <c r="CSD135" s="86"/>
      <c r="CSE135" s="86"/>
      <c r="CSF135" s="86"/>
      <c r="CSG135" s="86"/>
      <c r="CSH135" s="86"/>
      <c r="CSI135" s="86"/>
      <c r="CSJ135" s="86"/>
      <c r="CSK135" s="86"/>
      <c r="CSL135" s="86"/>
      <c r="CSM135" s="86"/>
      <c r="CSN135" s="86"/>
      <c r="CSO135" s="86"/>
      <c r="CSP135" s="86"/>
      <c r="CSQ135" s="86"/>
      <c r="CSR135" s="86"/>
      <c r="CSS135" s="86"/>
      <c r="CST135" s="86"/>
      <c r="CSU135" s="86"/>
      <c r="CSV135" s="86"/>
      <c r="CSW135" s="86"/>
      <c r="CSX135" s="86"/>
      <c r="CSY135" s="86"/>
      <c r="CSZ135" s="86"/>
      <c r="CTA135" s="86"/>
      <c r="CTB135" s="86"/>
      <c r="CTC135" s="86"/>
      <c r="CTD135" s="86"/>
      <c r="CTE135" s="86"/>
      <c r="CTF135" s="86"/>
      <c r="CTG135" s="86"/>
      <c r="CTH135" s="86"/>
      <c r="CTI135" s="86"/>
      <c r="CTJ135" s="86"/>
      <c r="CTK135" s="86"/>
      <c r="CTL135" s="86"/>
      <c r="CTM135" s="86"/>
      <c r="CTN135" s="86"/>
      <c r="CTO135" s="86"/>
      <c r="CTP135" s="86"/>
      <c r="CTQ135" s="86"/>
      <c r="CTR135" s="86"/>
      <c r="CTS135" s="86"/>
      <c r="CTT135" s="86"/>
      <c r="CTU135" s="86"/>
      <c r="CTV135" s="86"/>
      <c r="CTW135" s="86"/>
      <c r="CTX135" s="86"/>
      <c r="CTY135" s="86"/>
      <c r="CTZ135" s="86"/>
      <c r="CUA135" s="86"/>
      <c r="CUB135" s="86"/>
      <c r="CUC135" s="86"/>
      <c r="CUD135" s="86"/>
      <c r="CUE135" s="86"/>
      <c r="CUF135" s="86"/>
      <c r="CUG135" s="86"/>
      <c r="CUH135" s="86"/>
      <c r="CUI135" s="86"/>
      <c r="CUJ135" s="86"/>
      <c r="CUK135" s="86"/>
      <c r="CUL135" s="86"/>
      <c r="CUM135" s="86"/>
      <c r="CUN135" s="86"/>
      <c r="CUO135" s="86"/>
      <c r="CUP135" s="86"/>
      <c r="CUQ135" s="86"/>
      <c r="CUR135" s="86"/>
      <c r="CUS135" s="86"/>
      <c r="CUT135" s="86"/>
      <c r="CUU135" s="86"/>
      <c r="CUV135" s="86"/>
      <c r="CUW135" s="86"/>
      <c r="CUX135" s="86"/>
      <c r="CUY135" s="86"/>
      <c r="CUZ135" s="86"/>
      <c r="CVA135" s="86"/>
      <c r="CVB135" s="86"/>
      <c r="CVC135" s="86"/>
      <c r="CVD135" s="86"/>
      <c r="CVE135" s="86"/>
      <c r="CVF135" s="86"/>
      <c r="CVG135" s="86"/>
      <c r="CVH135" s="86"/>
      <c r="CVI135" s="86"/>
      <c r="CVJ135" s="86"/>
      <c r="CVK135" s="86"/>
      <c r="CVL135" s="86"/>
      <c r="CVM135" s="86"/>
      <c r="CVN135" s="86"/>
      <c r="CVO135" s="86"/>
      <c r="CVP135" s="86"/>
      <c r="CVQ135" s="86"/>
      <c r="CVR135" s="86"/>
      <c r="CVS135" s="86"/>
      <c r="CVT135" s="86"/>
      <c r="CVU135" s="86"/>
      <c r="CVV135" s="86"/>
      <c r="CVW135" s="86"/>
      <c r="CVX135" s="86"/>
      <c r="CVY135" s="86"/>
      <c r="CVZ135" s="86"/>
      <c r="CWA135" s="86"/>
      <c r="CWB135" s="86"/>
      <c r="CWC135" s="86"/>
      <c r="CWD135" s="86"/>
      <c r="CWE135" s="86"/>
      <c r="CWF135" s="86"/>
      <c r="CWG135" s="86"/>
      <c r="CWH135" s="86"/>
      <c r="CWI135" s="86"/>
      <c r="CWJ135" s="86"/>
      <c r="CWK135" s="86"/>
      <c r="CWL135" s="86"/>
      <c r="CWM135" s="86"/>
      <c r="CWN135" s="86"/>
      <c r="CWO135" s="86"/>
      <c r="CWP135" s="86"/>
      <c r="CWQ135" s="86"/>
      <c r="CWR135" s="86"/>
      <c r="CWS135" s="86"/>
      <c r="CWT135" s="86"/>
      <c r="CWU135" s="86"/>
      <c r="CWV135" s="86"/>
      <c r="CWW135" s="86"/>
      <c r="CWX135" s="86"/>
      <c r="CWY135" s="86"/>
      <c r="CWZ135" s="86"/>
      <c r="CXA135" s="86"/>
      <c r="CXB135" s="86"/>
      <c r="CXC135" s="86"/>
      <c r="CXD135" s="86"/>
      <c r="CXE135" s="86"/>
      <c r="CXF135" s="86"/>
      <c r="CXG135" s="86"/>
      <c r="CXH135" s="86"/>
      <c r="CXI135" s="86"/>
      <c r="CXJ135" s="86"/>
      <c r="CXK135" s="86"/>
      <c r="CXL135" s="86"/>
      <c r="CXM135" s="86"/>
      <c r="CXN135" s="86"/>
      <c r="CXO135" s="86"/>
      <c r="CXP135" s="86"/>
      <c r="CXQ135" s="86"/>
      <c r="CXR135" s="86"/>
      <c r="CXS135" s="86"/>
      <c r="CXT135" s="86"/>
      <c r="CXU135" s="86"/>
      <c r="CXV135" s="86"/>
      <c r="CXW135" s="86"/>
      <c r="CXX135" s="86"/>
      <c r="CXY135" s="86"/>
      <c r="CXZ135" s="86"/>
      <c r="CYA135" s="86"/>
      <c r="CYB135" s="86"/>
      <c r="CYC135" s="86"/>
      <c r="CYD135" s="86"/>
      <c r="CYE135" s="86"/>
      <c r="CYF135" s="86"/>
      <c r="CYG135" s="86"/>
      <c r="CYH135" s="86"/>
      <c r="CYI135" s="86"/>
      <c r="CYJ135" s="86"/>
      <c r="CYK135" s="86"/>
      <c r="CYL135" s="86"/>
      <c r="CYM135" s="86"/>
      <c r="CYN135" s="86"/>
      <c r="CYO135" s="86"/>
      <c r="CYP135" s="86"/>
      <c r="CYQ135" s="86"/>
      <c r="CYR135" s="86"/>
      <c r="CYS135" s="86"/>
      <c r="CYT135" s="86"/>
      <c r="CYU135" s="86"/>
      <c r="CYV135" s="86"/>
      <c r="CYW135" s="86"/>
      <c r="CYX135" s="86"/>
      <c r="CYY135" s="86"/>
      <c r="CYZ135" s="86"/>
      <c r="CZA135" s="86"/>
      <c r="CZB135" s="86"/>
      <c r="CZC135" s="86"/>
      <c r="CZD135" s="86"/>
      <c r="CZE135" s="86"/>
      <c r="CZF135" s="86"/>
      <c r="CZG135" s="86"/>
      <c r="CZH135" s="86"/>
      <c r="CZI135" s="86"/>
      <c r="CZJ135" s="86"/>
      <c r="CZK135" s="86"/>
      <c r="CZL135" s="86"/>
      <c r="CZM135" s="86"/>
      <c r="CZN135" s="86"/>
      <c r="CZO135" s="86"/>
      <c r="CZP135" s="86"/>
      <c r="CZQ135" s="86"/>
      <c r="CZR135" s="86"/>
      <c r="CZS135" s="86"/>
      <c r="CZT135" s="86"/>
      <c r="CZU135" s="86"/>
      <c r="CZV135" s="86"/>
      <c r="CZW135" s="86"/>
      <c r="CZX135" s="86"/>
      <c r="CZY135" s="86"/>
      <c r="CZZ135" s="86"/>
      <c r="DAA135" s="86"/>
      <c r="DAB135" s="86"/>
      <c r="DAC135" s="86"/>
      <c r="DAD135" s="86"/>
      <c r="DAE135" s="86"/>
      <c r="DAF135" s="86"/>
      <c r="DAG135" s="86"/>
      <c r="DAH135" s="86"/>
      <c r="DAI135" s="86"/>
      <c r="DAJ135" s="86"/>
      <c r="DAK135" s="86"/>
      <c r="DAL135" s="86"/>
      <c r="DAM135" s="86"/>
      <c r="DAN135" s="86"/>
      <c r="DAO135" s="86"/>
      <c r="DAP135" s="86"/>
      <c r="DAQ135" s="86"/>
      <c r="DAR135" s="86"/>
      <c r="DAS135" s="86"/>
      <c r="DAT135" s="86"/>
      <c r="DAU135" s="86"/>
      <c r="DAV135" s="86"/>
      <c r="DAW135" s="86"/>
      <c r="DAX135" s="86"/>
      <c r="DAY135" s="86"/>
      <c r="DAZ135" s="86"/>
      <c r="DBA135" s="86"/>
      <c r="DBB135" s="86"/>
      <c r="DBC135" s="86"/>
      <c r="DBD135" s="86"/>
      <c r="DBE135" s="86"/>
      <c r="DBF135" s="86"/>
      <c r="DBG135" s="86"/>
      <c r="DBH135" s="86"/>
      <c r="DBI135" s="86"/>
      <c r="DBJ135" s="86"/>
      <c r="DBK135" s="86"/>
      <c r="DBL135" s="86"/>
      <c r="DBM135" s="86"/>
      <c r="DBN135" s="86"/>
      <c r="DBU135" s="86"/>
      <c r="DBV135" s="86"/>
      <c r="DBW135" s="86"/>
      <c r="DBX135" s="86"/>
      <c r="DBY135" s="86"/>
      <c r="DBZ135" s="86"/>
      <c r="DCA135" s="86"/>
      <c r="DCB135" s="86"/>
      <c r="DCC135" s="86"/>
      <c r="DCD135" s="86"/>
      <c r="DCE135" s="86"/>
      <c r="DCF135" s="86"/>
      <c r="DCG135" s="86"/>
      <c r="DCH135" s="86"/>
      <c r="DCI135" s="86"/>
      <c r="DCJ135" s="86"/>
      <c r="DCK135" s="86"/>
      <c r="DCL135" s="86"/>
      <c r="DCM135" s="86"/>
      <c r="DCN135" s="86"/>
      <c r="DCO135" s="86"/>
      <c r="DCP135" s="86"/>
      <c r="DCQ135" s="86"/>
      <c r="DCR135" s="86"/>
      <c r="DCS135" s="86"/>
      <c r="DCT135" s="86"/>
      <c r="DCU135" s="86"/>
      <c r="DCV135" s="86"/>
      <c r="DCW135" s="86"/>
      <c r="DCX135" s="86"/>
      <c r="DCY135" s="86"/>
      <c r="DCZ135" s="86"/>
      <c r="DDA135" s="86"/>
      <c r="DDB135" s="86"/>
      <c r="DDC135" s="86"/>
      <c r="DDD135" s="86"/>
      <c r="DDE135" s="86"/>
      <c r="DDF135" s="86"/>
      <c r="DDG135" s="86"/>
      <c r="DDH135" s="86"/>
      <c r="DDI135" s="86"/>
      <c r="DDJ135" s="86"/>
      <c r="DDK135" s="86"/>
      <c r="DDL135" s="86"/>
      <c r="DDM135" s="86"/>
      <c r="DDN135" s="86"/>
      <c r="DDO135" s="86"/>
      <c r="DDP135" s="86"/>
      <c r="DDQ135" s="86"/>
      <c r="DDR135" s="86"/>
      <c r="DDS135" s="86"/>
      <c r="DDT135" s="86"/>
      <c r="DDU135" s="86"/>
      <c r="DDV135" s="86"/>
      <c r="DDW135" s="86"/>
      <c r="DDX135" s="86"/>
      <c r="DDY135" s="86"/>
      <c r="DDZ135" s="86"/>
      <c r="DEA135" s="86"/>
      <c r="DEB135" s="86"/>
      <c r="DEC135" s="86"/>
      <c r="DED135" s="86"/>
      <c r="DEE135" s="86"/>
      <c r="DEF135" s="86"/>
      <c r="DEG135" s="86"/>
      <c r="DEH135" s="86"/>
      <c r="DEI135" s="86"/>
      <c r="DEJ135" s="86"/>
      <c r="DEK135" s="86"/>
      <c r="DEL135" s="86"/>
      <c r="DEM135" s="86"/>
      <c r="DEN135" s="86"/>
      <c r="DEO135" s="86"/>
      <c r="DEP135" s="86"/>
      <c r="DEQ135" s="86"/>
      <c r="DER135" s="86"/>
      <c r="DES135" s="86"/>
      <c r="DET135" s="86"/>
      <c r="DEU135" s="86"/>
      <c r="DEV135" s="86"/>
      <c r="DEW135" s="86"/>
      <c r="DEX135" s="86"/>
      <c r="DEY135" s="86"/>
      <c r="DEZ135" s="86"/>
      <c r="DFA135" s="86"/>
      <c r="DFB135" s="86"/>
      <c r="DFC135" s="86"/>
      <c r="DFD135" s="86"/>
      <c r="DFE135" s="86"/>
      <c r="DFF135" s="86"/>
      <c r="DFG135" s="86"/>
      <c r="DFH135" s="86"/>
      <c r="DFI135" s="86"/>
      <c r="DFJ135" s="86"/>
      <c r="DFK135" s="86"/>
      <c r="DFL135" s="86"/>
      <c r="DFM135" s="86"/>
      <c r="DFN135" s="86"/>
      <c r="DFO135" s="86"/>
      <c r="DFP135" s="86"/>
      <c r="DFQ135" s="86"/>
      <c r="DFR135" s="86"/>
      <c r="DFS135" s="86"/>
      <c r="DFT135" s="86"/>
      <c r="DFU135" s="86"/>
      <c r="DFV135" s="86"/>
      <c r="DFW135" s="86"/>
      <c r="DFX135" s="86"/>
      <c r="DFY135" s="86"/>
      <c r="DFZ135" s="86"/>
      <c r="DGA135" s="86"/>
      <c r="DGB135" s="86"/>
      <c r="DGC135" s="86"/>
      <c r="DGD135" s="86"/>
      <c r="DGE135" s="86"/>
      <c r="DGF135" s="86"/>
      <c r="DGG135" s="86"/>
      <c r="DGH135" s="86"/>
      <c r="DGI135" s="86"/>
      <c r="DGJ135" s="86"/>
      <c r="DGK135" s="86"/>
      <c r="DGL135" s="86"/>
      <c r="DGM135" s="86"/>
      <c r="DGN135" s="86"/>
      <c r="DGO135" s="86"/>
      <c r="DGP135" s="86"/>
      <c r="DGQ135" s="86"/>
      <c r="DGR135" s="86"/>
      <c r="DGS135" s="86"/>
      <c r="DGT135" s="86"/>
      <c r="DGU135" s="86"/>
      <c r="DGV135" s="86"/>
      <c r="DGW135" s="86"/>
      <c r="DGX135" s="86"/>
      <c r="DGY135" s="86"/>
      <c r="DGZ135" s="86"/>
      <c r="DHA135" s="86"/>
      <c r="DHB135" s="86"/>
      <c r="DHC135" s="86"/>
      <c r="DHD135" s="86"/>
      <c r="DHE135" s="86"/>
      <c r="DHF135" s="86"/>
      <c r="DHG135" s="86"/>
      <c r="DHH135" s="86"/>
      <c r="DHI135" s="86"/>
      <c r="DHJ135" s="86"/>
      <c r="DHK135" s="86"/>
      <c r="DHL135" s="86"/>
      <c r="DHM135" s="86"/>
      <c r="DHN135" s="86"/>
      <c r="DHO135" s="86"/>
      <c r="DHP135" s="86"/>
      <c r="DHQ135" s="86"/>
      <c r="DHR135" s="86"/>
      <c r="DHS135" s="86"/>
      <c r="DHT135" s="86"/>
      <c r="DHU135" s="86"/>
      <c r="DHV135" s="86"/>
      <c r="DHW135" s="86"/>
      <c r="DHX135" s="86"/>
      <c r="DHY135" s="86"/>
      <c r="DHZ135" s="86"/>
      <c r="DIA135" s="86"/>
      <c r="DIB135" s="86"/>
      <c r="DIC135" s="86"/>
      <c r="DID135" s="86"/>
      <c r="DIE135" s="86"/>
      <c r="DIF135" s="86"/>
      <c r="DIG135" s="86"/>
      <c r="DIH135" s="86"/>
      <c r="DII135" s="86"/>
      <c r="DIJ135" s="86"/>
      <c r="DIK135" s="86"/>
      <c r="DIL135" s="86"/>
      <c r="DIM135" s="86"/>
      <c r="DIN135" s="86"/>
      <c r="DIO135" s="86"/>
      <c r="DIP135" s="86"/>
      <c r="DIQ135" s="86"/>
      <c r="DIR135" s="86"/>
      <c r="DIS135" s="86"/>
      <c r="DIT135" s="86"/>
      <c r="DIU135" s="86"/>
      <c r="DIV135" s="86"/>
      <c r="DIW135" s="86"/>
      <c r="DIX135" s="86"/>
      <c r="DIY135" s="86"/>
      <c r="DIZ135" s="86"/>
      <c r="DJA135" s="86"/>
      <c r="DJB135" s="86"/>
      <c r="DJC135" s="86"/>
      <c r="DJD135" s="86"/>
      <c r="DJE135" s="86"/>
      <c r="DJF135" s="86"/>
      <c r="DJG135" s="86"/>
      <c r="DJH135" s="86"/>
      <c r="DJI135" s="86"/>
      <c r="DJJ135" s="86"/>
      <c r="DJK135" s="86"/>
      <c r="DJL135" s="86"/>
      <c r="DJM135" s="86"/>
      <c r="DJN135" s="86"/>
      <c r="DJO135" s="86"/>
      <c r="DJP135" s="86"/>
      <c r="DJQ135" s="86"/>
      <c r="DJR135" s="86"/>
      <c r="DJS135" s="86"/>
      <c r="DJT135" s="86"/>
      <c r="DJU135" s="86"/>
      <c r="DJV135" s="86"/>
      <c r="DJW135" s="86"/>
      <c r="DJX135" s="86"/>
      <c r="DJY135" s="86"/>
      <c r="DJZ135" s="86"/>
      <c r="DKA135" s="86"/>
      <c r="DKB135" s="86"/>
      <c r="DKC135" s="86"/>
      <c r="DKD135" s="86"/>
      <c r="DKE135" s="86"/>
      <c r="DKF135" s="86"/>
      <c r="DKG135" s="86"/>
      <c r="DKH135" s="86"/>
      <c r="DKI135" s="86"/>
      <c r="DKJ135" s="86"/>
      <c r="DKK135" s="86"/>
      <c r="DKL135" s="86"/>
      <c r="DKM135" s="86"/>
      <c r="DKN135" s="86"/>
      <c r="DKO135" s="86"/>
      <c r="DKP135" s="86"/>
      <c r="DKQ135" s="86"/>
      <c r="DKR135" s="86"/>
      <c r="DKS135" s="86"/>
      <c r="DKT135" s="86"/>
      <c r="DKU135" s="86"/>
      <c r="DKV135" s="86"/>
      <c r="DKW135" s="86"/>
      <c r="DKX135" s="86"/>
      <c r="DKY135" s="86"/>
      <c r="DKZ135" s="86"/>
      <c r="DLA135" s="86"/>
      <c r="DLB135" s="86"/>
      <c r="DLC135" s="86"/>
      <c r="DLD135" s="86"/>
      <c r="DLE135" s="86"/>
      <c r="DLF135" s="86"/>
      <c r="DLG135" s="86"/>
      <c r="DLH135" s="86"/>
      <c r="DLI135" s="86"/>
      <c r="DLJ135" s="86"/>
      <c r="DLQ135" s="86"/>
      <c r="DLR135" s="86"/>
      <c r="DLS135" s="86"/>
      <c r="DLT135" s="86"/>
      <c r="DLU135" s="86"/>
      <c r="DLV135" s="86"/>
      <c r="DLW135" s="86"/>
      <c r="DLX135" s="86"/>
      <c r="DLY135" s="86"/>
      <c r="DLZ135" s="86"/>
      <c r="DMA135" s="86"/>
      <c r="DMB135" s="86"/>
      <c r="DMC135" s="86"/>
      <c r="DMD135" s="86"/>
      <c r="DME135" s="86"/>
      <c r="DMF135" s="86"/>
      <c r="DMG135" s="86"/>
      <c r="DMH135" s="86"/>
      <c r="DMI135" s="86"/>
      <c r="DMJ135" s="86"/>
      <c r="DMK135" s="86"/>
      <c r="DML135" s="86"/>
      <c r="DMM135" s="86"/>
      <c r="DMN135" s="86"/>
      <c r="DMO135" s="86"/>
      <c r="DMP135" s="86"/>
      <c r="DMQ135" s="86"/>
      <c r="DMR135" s="86"/>
      <c r="DMS135" s="86"/>
      <c r="DMT135" s="86"/>
      <c r="DMU135" s="86"/>
      <c r="DMV135" s="86"/>
      <c r="DMW135" s="86"/>
      <c r="DMX135" s="86"/>
      <c r="DMY135" s="86"/>
      <c r="DMZ135" s="86"/>
      <c r="DNA135" s="86"/>
      <c r="DNB135" s="86"/>
      <c r="DNC135" s="86"/>
      <c r="DND135" s="86"/>
      <c r="DNE135" s="86"/>
      <c r="DNF135" s="86"/>
      <c r="DNG135" s="86"/>
      <c r="DNH135" s="86"/>
      <c r="DNI135" s="86"/>
      <c r="DNJ135" s="86"/>
      <c r="DNK135" s="86"/>
      <c r="DNL135" s="86"/>
      <c r="DNM135" s="86"/>
      <c r="DNN135" s="86"/>
      <c r="DNO135" s="86"/>
      <c r="DNP135" s="86"/>
      <c r="DNQ135" s="86"/>
      <c r="DNR135" s="86"/>
      <c r="DNS135" s="86"/>
      <c r="DNT135" s="86"/>
      <c r="DNU135" s="86"/>
      <c r="DNV135" s="86"/>
      <c r="DNW135" s="86"/>
      <c r="DNX135" s="86"/>
      <c r="DNY135" s="86"/>
      <c r="DNZ135" s="86"/>
      <c r="DOA135" s="86"/>
      <c r="DOB135" s="86"/>
      <c r="DOC135" s="86"/>
      <c r="DOD135" s="86"/>
      <c r="DOE135" s="86"/>
      <c r="DOF135" s="86"/>
      <c r="DOG135" s="86"/>
      <c r="DOH135" s="86"/>
      <c r="DOI135" s="86"/>
      <c r="DOJ135" s="86"/>
      <c r="DOK135" s="86"/>
      <c r="DOL135" s="86"/>
      <c r="DOM135" s="86"/>
      <c r="DON135" s="86"/>
      <c r="DOO135" s="86"/>
      <c r="DOP135" s="86"/>
      <c r="DOQ135" s="86"/>
      <c r="DOR135" s="86"/>
      <c r="DOS135" s="86"/>
      <c r="DOT135" s="86"/>
      <c r="DOU135" s="86"/>
      <c r="DOV135" s="86"/>
      <c r="DOW135" s="86"/>
      <c r="DOX135" s="86"/>
      <c r="DOY135" s="86"/>
      <c r="DOZ135" s="86"/>
      <c r="DPA135" s="86"/>
      <c r="DPB135" s="86"/>
      <c r="DPC135" s="86"/>
      <c r="DPD135" s="86"/>
      <c r="DPE135" s="86"/>
      <c r="DPF135" s="86"/>
      <c r="DPG135" s="86"/>
      <c r="DPH135" s="86"/>
      <c r="DPI135" s="86"/>
      <c r="DPJ135" s="86"/>
      <c r="DPK135" s="86"/>
      <c r="DPL135" s="86"/>
      <c r="DPM135" s="86"/>
      <c r="DPN135" s="86"/>
      <c r="DPO135" s="86"/>
      <c r="DPP135" s="86"/>
      <c r="DPQ135" s="86"/>
      <c r="DPR135" s="86"/>
      <c r="DPS135" s="86"/>
      <c r="DPT135" s="86"/>
      <c r="DPU135" s="86"/>
      <c r="DPV135" s="86"/>
      <c r="DPW135" s="86"/>
      <c r="DPX135" s="86"/>
      <c r="DPY135" s="86"/>
      <c r="DPZ135" s="86"/>
      <c r="DQA135" s="86"/>
      <c r="DQB135" s="86"/>
      <c r="DQC135" s="86"/>
      <c r="DQD135" s="86"/>
      <c r="DQE135" s="86"/>
      <c r="DQF135" s="86"/>
      <c r="DQG135" s="86"/>
      <c r="DQH135" s="86"/>
      <c r="DQI135" s="86"/>
      <c r="DQJ135" s="86"/>
      <c r="DQK135" s="86"/>
      <c r="DQL135" s="86"/>
      <c r="DQM135" s="86"/>
      <c r="DQN135" s="86"/>
      <c r="DQO135" s="86"/>
      <c r="DQP135" s="86"/>
      <c r="DQQ135" s="86"/>
      <c r="DQR135" s="86"/>
      <c r="DQS135" s="86"/>
      <c r="DQT135" s="86"/>
      <c r="DQU135" s="86"/>
      <c r="DQV135" s="86"/>
      <c r="DQW135" s="86"/>
      <c r="DQX135" s="86"/>
      <c r="DQY135" s="86"/>
      <c r="DQZ135" s="86"/>
      <c r="DRA135" s="86"/>
      <c r="DRB135" s="86"/>
      <c r="DRC135" s="86"/>
      <c r="DRD135" s="86"/>
      <c r="DRE135" s="86"/>
      <c r="DRF135" s="86"/>
      <c r="DRG135" s="86"/>
      <c r="DRH135" s="86"/>
      <c r="DRI135" s="86"/>
      <c r="DRJ135" s="86"/>
      <c r="DRK135" s="86"/>
      <c r="DRL135" s="86"/>
      <c r="DRM135" s="86"/>
      <c r="DRN135" s="86"/>
      <c r="DRO135" s="86"/>
      <c r="DRP135" s="86"/>
      <c r="DRQ135" s="86"/>
      <c r="DRR135" s="86"/>
      <c r="DRS135" s="86"/>
      <c r="DRT135" s="86"/>
      <c r="DRU135" s="86"/>
      <c r="DRV135" s="86"/>
      <c r="DRW135" s="86"/>
      <c r="DRX135" s="86"/>
      <c r="DRY135" s="86"/>
      <c r="DRZ135" s="86"/>
      <c r="DSA135" s="86"/>
      <c r="DSB135" s="86"/>
      <c r="DSC135" s="86"/>
      <c r="DSD135" s="86"/>
      <c r="DSE135" s="86"/>
      <c r="DSF135" s="86"/>
      <c r="DSG135" s="86"/>
      <c r="DSH135" s="86"/>
      <c r="DSI135" s="86"/>
      <c r="DSJ135" s="86"/>
      <c r="DSK135" s="86"/>
      <c r="DSL135" s="86"/>
      <c r="DSM135" s="86"/>
      <c r="DSN135" s="86"/>
      <c r="DSO135" s="86"/>
      <c r="DSP135" s="86"/>
      <c r="DSQ135" s="86"/>
      <c r="DSR135" s="86"/>
      <c r="DSS135" s="86"/>
      <c r="DST135" s="86"/>
      <c r="DSU135" s="86"/>
      <c r="DSV135" s="86"/>
      <c r="DSW135" s="86"/>
      <c r="DSX135" s="86"/>
      <c r="DSY135" s="86"/>
      <c r="DSZ135" s="86"/>
      <c r="DTA135" s="86"/>
      <c r="DTB135" s="86"/>
      <c r="DTC135" s="86"/>
      <c r="DTD135" s="86"/>
      <c r="DTE135" s="86"/>
      <c r="DTF135" s="86"/>
      <c r="DTG135" s="86"/>
      <c r="DTH135" s="86"/>
      <c r="DTI135" s="86"/>
      <c r="DTJ135" s="86"/>
      <c r="DTK135" s="86"/>
      <c r="DTL135" s="86"/>
      <c r="DTM135" s="86"/>
      <c r="DTN135" s="86"/>
      <c r="DTO135" s="86"/>
      <c r="DTP135" s="86"/>
      <c r="DTQ135" s="86"/>
      <c r="DTR135" s="86"/>
      <c r="DTS135" s="86"/>
      <c r="DTT135" s="86"/>
      <c r="DTU135" s="86"/>
      <c r="DTV135" s="86"/>
      <c r="DTW135" s="86"/>
      <c r="DTX135" s="86"/>
      <c r="DTY135" s="86"/>
      <c r="DTZ135" s="86"/>
      <c r="DUA135" s="86"/>
      <c r="DUB135" s="86"/>
      <c r="DUC135" s="86"/>
      <c r="DUD135" s="86"/>
      <c r="DUE135" s="86"/>
      <c r="DUF135" s="86"/>
      <c r="DUG135" s="86"/>
      <c r="DUH135" s="86"/>
      <c r="DUI135" s="86"/>
      <c r="DUJ135" s="86"/>
      <c r="DUK135" s="86"/>
      <c r="DUL135" s="86"/>
      <c r="DUM135" s="86"/>
      <c r="DUN135" s="86"/>
      <c r="DUO135" s="86"/>
      <c r="DUP135" s="86"/>
      <c r="DUQ135" s="86"/>
      <c r="DUR135" s="86"/>
      <c r="DUS135" s="86"/>
      <c r="DUT135" s="86"/>
      <c r="DUU135" s="86"/>
      <c r="DUV135" s="86"/>
      <c r="DUW135" s="86"/>
      <c r="DUX135" s="86"/>
      <c r="DUY135" s="86"/>
      <c r="DUZ135" s="86"/>
      <c r="DVA135" s="86"/>
      <c r="DVB135" s="86"/>
      <c r="DVC135" s="86"/>
      <c r="DVD135" s="86"/>
      <c r="DVE135" s="86"/>
      <c r="DVF135" s="86"/>
      <c r="DVM135" s="86"/>
      <c r="DVN135" s="86"/>
      <c r="DVO135" s="86"/>
      <c r="DVP135" s="86"/>
      <c r="DVQ135" s="86"/>
      <c r="DVR135" s="86"/>
      <c r="DVS135" s="86"/>
      <c r="DVT135" s="86"/>
      <c r="DVU135" s="86"/>
      <c r="DVV135" s="86"/>
      <c r="DVW135" s="86"/>
      <c r="DVX135" s="86"/>
      <c r="DVY135" s="86"/>
      <c r="DVZ135" s="86"/>
      <c r="DWA135" s="86"/>
      <c r="DWB135" s="86"/>
      <c r="DWC135" s="86"/>
      <c r="DWD135" s="86"/>
      <c r="DWE135" s="86"/>
      <c r="DWF135" s="86"/>
      <c r="DWG135" s="86"/>
      <c r="DWH135" s="86"/>
      <c r="DWI135" s="86"/>
      <c r="DWJ135" s="86"/>
      <c r="DWK135" s="86"/>
      <c r="DWL135" s="86"/>
      <c r="DWM135" s="86"/>
      <c r="DWN135" s="86"/>
      <c r="DWO135" s="86"/>
      <c r="DWP135" s="86"/>
      <c r="DWQ135" s="86"/>
      <c r="DWR135" s="86"/>
      <c r="DWS135" s="86"/>
      <c r="DWT135" s="86"/>
      <c r="DWU135" s="86"/>
      <c r="DWV135" s="86"/>
      <c r="DWW135" s="86"/>
      <c r="DWX135" s="86"/>
      <c r="DWY135" s="86"/>
      <c r="DWZ135" s="86"/>
      <c r="DXA135" s="86"/>
      <c r="DXB135" s="86"/>
      <c r="DXC135" s="86"/>
      <c r="DXD135" s="86"/>
      <c r="DXE135" s="86"/>
      <c r="DXF135" s="86"/>
      <c r="DXG135" s="86"/>
      <c r="DXH135" s="86"/>
      <c r="DXI135" s="86"/>
      <c r="DXJ135" s="86"/>
      <c r="DXK135" s="86"/>
      <c r="DXL135" s="86"/>
      <c r="DXM135" s="86"/>
      <c r="DXN135" s="86"/>
      <c r="DXO135" s="86"/>
      <c r="DXP135" s="86"/>
      <c r="DXQ135" s="86"/>
      <c r="DXR135" s="86"/>
      <c r="DXS135" s="86"/>
      <c r="DXT135" s="86"/>
      <c r="DXU135" s="86"/>
      <c r="DXV135" s="86"/>
      <c r="DXW135" s="86"/>
      <c r="DXX135" s="86"/>
      <c r="DXY135" s="86"/>
      <c r="DXZ135" s="86"/>
      <c r="DYA135" s="86"/>
      <c r="DYB135" s="86"/>
      <c r="DYC135" s="86"/>
      <c r="DYD135" s="86"/>
      <c r="DYE135" s="86"/>
      <c r="DYF135" s="86"/>
      <c r="DYG135" s="86"/>
      <c r="DYH135" s="86"/>
      <c r="DYI135" s="86"/>
      <c r="DYJ135" s="86"/>
      <c r="DYK135" s="86"/>
      <c r="DYL135" s="86"/>
      <c r="DYM135" s="86"/>
      <c r="DYN135" s="86"/>
      <c r="DYO135" s="86"/>
      <c r="DYP135" s="86"/>
      <c r="DYQ135" s="86"/>
      <c r="DYR135" s="86"/>
      <c r="DYS135" s="86"/>
      <c r="DYT135" s="86"/>
      <c r="DYU135" s="86"/>
      <c r="DYV135" s="86"/>
      <c r="DYW135" s="86"/>
      <c r="DYX135" s="86"/>
      <c r="DYY135" s="86"/>
      <c r="DYZ135" s="86"/>
      <c r="DZA135" s="86"/>
      <c r="DZB135" s="86"/>
      <c r="DZC135" s="86"/>
      <c r="DZD135" s="86"/>
      <c r="DZE135" s="86"/>
      <c r="DZF135" s="86"/>
      <c r="DZG135" s="86"/>
      <c r="DZH135" s="86"/>
      <c r="DZI135" s="86"/>
      <c r="DZJ135" s="86"/>
      <c r="DZK135" s="86"/>
      <c r="DZL135" s="86"/>
      <c r="DZM135" s="86"/>
      <c r="DZN135" s="86"/>
      <c r="DZO135" s="86"/>
      <c r="DZP135" s="86"/>
      <c r="DZQ135" s="86"/>
      <c r="DZR135" s="86"/>
      <c r="DZS135" s="86"/>
      <c r="DZT135" s="86"/>
      <c r="DZU135" s="86"/>
      <c r="DZV135" s="86"/>
      <c r="DZW135" s="86"/>
      <c r="DZX135" s="86"/>
      <c r="DZY135" s="86"/>
      <c r="DZZ135" s="86"/>
      <c r="EAA135" s="86"/>
      <c r="EAB135" s="86"/>
      <c r="EAC135" s="86"/>
      <c r="EAD135" s="86"/>
      <c r="EAE135" s="86"/>
      <c r="EAF135" s="86"/>
      <c r="EAG135" s="86"/>
      <c r="EAH135" s="86"/>
      <c r="EAI135" s="86"/>
      <c r="EAJ135" s="86"/>
      <c r="EAK135" s="86"/>
      <c r="EAL135" s="86"/>
      <c r="EAM135" s="86"/>
      <c r="EAN135" s="86"/>
      <c r="EAO135" s="86"/>
      <c r="EAP135" s="86"/>
      <c r="EAQ135" s="86"/>
      <c r="EAR135" s="86"/>
      <c r="EAS135" s="86"/>
      <c r="EAT135" s="86"/>
      <c r="EAU135" s="86"/>
      <c r="EAV135" s="86"/>
      <c r="EAW135" s="86"/>
      <c r="EAX135" s="86"/>
      <c r="EAY135" s="86"/>
      <c r="EAZ135" s="86"/>
      <c r="EBA135" s="86"/>
      <c r="EBB135" s="86"/>
      <c r="EBC135" s="86"/>
      <c r="EBD135" s="86"/>
      <c r="EBE135" s="86"/>
      <c r="EBF135" s="86"/>
      <c r="EBG135" s="86"/>
      <c r="EBH135" s="86"/>
      <c r="EBI135" s="86"/>
      <c r="EBJ135" s="86"/>
      <c r="EBK135" s="86"/>
      <c r="EBL135" s="86"/>
      <c r="EBM135" s="86"/>
      <c r="EBN135" s="86"/>
      <c r="EBO135" s="86"/>
      <c r="EBP135" s="86"/>
      <c r="EBQ135" s="86"/>
      <c r="EBR135" s="86"/>
      <c r="EBS135" s="86"/>
      <c r="EBT135" s="86"/>
      <c r="EBU135" s="86"/>
      <c r="EBV135" s="86"/>
      <c r="EBW135" s="86"/>
      <c r="EBX135" s="86"/>
      <c r="EBY135" s="86"/>
      <c r="EBZ135" s="86"/>
      <c r="ECA135" s="86"/>
      <c r="ECB135" s="86"/>
      <c r="ECC135" s="86"/>
      <c r="ECD135" s="86"/>
      <c r="ECE135" s="86"/>
      <c r="ECF135" s="86"/>
      <c r="ECG135" s="86"/>
      <c r="ECH135" s="86"/>
      <c r="ECI135" s="86"/>
      <c r="ECJ135" s="86"/>
      <c r="ECK135" s="86"/>
      <c r="ECL135" s="86"/>
      <c r="ECM135" s="86"/>
      <c r="ECN135" s="86"/>
      <c r="ECO135" s="86"/>
      <c r="ECP135" s="86"/>
      <c r="ECQ135" s="86"/>
      <c r="ECR135" s="86"/>
      <c r="ECS135" s="86"/>
      <c r="ECT135" s="86"/>
      <c r="ECU135" s="86"/>
      <c r="ECV135" s="86"/>
      <c r="ECW135" s="86"/>
      <c r="ECX135" s="86"/>
      <c r="ECY135" s="86"/>
      <c r="ECZ135" s="86"/>
      <c r="EDA135" s="86"/>
      <c r="EDB135" s="86"/>
      <c r="EDC135" s="86"/>
      <c r="EDD135" s="86"/>
      <c r="EDE135" s="86"/>
      <c r="EDF135" s="86"/>
      <c r="EDG135" s="86"/>
      <c r="EDH135" s="86"/>
      <c r="EDI135" s="86"/>
      <c r="EDJ135" s="86"/>
      <c r="EDK135" s="86"/>
      <c r="EDL135" s="86"/>
      <c r="EDM135" s="86"/>
      <c r="EDN135" s="86"/>
      <c r="EDO135" s="86"/>
      <c r="EDP135" s="86"/>
      <c r="EDQ135" s="86"/>
      <c r="EDR135" s="86"/>
      <c r="EDS135" s="86"/>
      <c r="EDT135" s="86"/>
      <c r="EDU135" s="86"/>
      <c r="EDV135" s="86"/>
      <c r="EDW135" s="86"/>
      <c r="EDX135" s="86"/>
      <c r="EDY135" s="86"/>
      <c r="EDZ135" s="86"/>
      <c r="EEA135" s="86"/>
      <c r="EEB135" s="86"/>
      <c r="EEC135" s="86"/>
      <c r="EED135" s="86"/>
      <c r="EEE135" s="86"/>
      <c r="EEF135" s="86"/>
      <c r="EEG135" s="86"/>
      <c r="EEH135" s="86"/>
      <c r="EEI135" s="86"/>
      <c r="EEJ135" s="86"/>
      <c r="EEK135" s="86"/>
      <c r="EEL135" s="86"/>
      <c r="EEM135" s="86"/>
      <c r="EEN135" s="86"/>
      <c r="EEO135" s="86"/>
      <c r="EEP135" s="86"/>
      <c r="EEQ135" s="86"/>
      <c r="EER135" s="86"/>
      <c r="EES135" s="86"/>
      <c r="EET135" s="86"/>
      <c r="EEU135" s="86"/>
      <c r="EEV135" s="86"/>
      <c r="EEW135" s="86"/>
      <c r="EEX135" s="86"/>
      <c r="EEY135" s="86"/>
      <c r="EEZ135" s="86"/>
      <c r="EFA135" s="86"/>
      <c r="EFB135" s="86"/>
      <c r="EFI135" s="86"/>
      <c r="EFJ135" s="86"/>
      <c r="EFK135" s="86"/>
      <c r="EFL135" s="86"/>
      <c r="EFM135" s="86"/>
      <c r="EFN135" s="86"/>
      <c r="EFO135" s="86"/>
      <c r="EFP135" s="86"/>
      <c r="EFQ135" s="86"/>
      <c r="EFR135" s="86"/>
      <c r="EFS135" s="86"/>
      <c r="EFT135" s="86"/>
      <c r="EFU135" s="86"/>
      <c r="EFV135" s="86"/>
      <c r="EFW135" s="86"/>
      <c r="EFX135" s="86"/>
      <c r="EFY135" s="86"/>
      <c r="EFZ135" s="86"/>
      <c r="EGA135" s="86"/>
      <c r="EGB135" s="86"/>
      <c r="EGC135" s="86"/>
      <c r="EGD135" s="86"/>
      <c r="EGE135" s="86"/>
      <c r="EGF135" s="86"/>
      <c r="EGG135" s="86"/>
      <c r="EGH135" s="86"/>
      <c r="EGI135" s="86"/>
      <c r="EGJ135" s="86"/>
      <c r="EGK135" s="86"/>
      <c r="EGL135" s="86"/>
      <c r="EGM135" s="86"/>
      <c r="EGN135" s="86"/>
      <c r="EGO135" s="86"/>
      <c r="EGP135" s="86"/>
      <c r="EGQ135" s="86"/>
      <c r="EGR135" s="86"/>
      <c r="EGS135" s="86"/>
      <c r="EGT135" s="86"/>
      <c r="EGU135" s="86"/>
      <c r="EGV135" s="86"/>
      <c r="EGW135" s="86"/>
      <c r="EGX135" s="86"/>
      <c r="EGY135" s="86"/>
      <c r="EGZ135" s="86"/>
      <c r="EHA135" s="86"/>
      <c r="EHB135" s="86"/>
      <c r="EHC135" s="86"/>
      <c r="EHD135" s="86"/>
      <c r="EHE135" s="86"/>
      <c r="EHF135" s="86"/>
      <c r="EHG135" s="86"/>
      <c r="EHH135" s="86"/>
      <c r="EHI135" s="86"/>
      <c r="EHJ135" s="86"/>
      <c r="EHK135" s="86"/>
      <c r="EHL135" s="86"/>
      <c r="EHM135" s="86"/>
      <c r="EHN135" s="86"/>
      <c r="EHO135" s="86"/>
      <c r="EHP135" s="86"/>
      <c r="EHQ135" s="86"/>
      <c r="EHR135" s="86"/>
      <c r="EHS135" s="86"/>
      <c r="EHT135" s="86"/>
      <c r="EHU135" s="86"/>
      <c r="EHV135" s="86"/>
      <c r="EHW135" s="86"/>
      <c r="EHX135" s="86"/>
      <c r="EHY135" s="86"/>
      <c r="EHZ135" s="86"/>
      <c r="EIA135" s="86"/>
      <c r="EIB135" s="86"/>
      <c r="EIC135" s="86"/>
      <c r="EID135" s="86"/>
      <c r="EIE135" s="86"/>
      <c r="EIF135" s="86"/>
      <c r="EIG135" s="86"/>
      <c r="EIH135" s="86"/>
      <c r="EII135" s="86"/>
      <c r="EIJ135" s="86"/>
      <c r="EIK135" s="86"/>
      <c r="EIL135" s="86"/>
      <c r="EIM135" s="86"/>
      <c r="EIN135" s="86"/>
      <c r="EIO135" s="86"/>
      <c r="EIP135" s="86"/>
      <c r="EIQ135" s="86"/>
      <c r="EIR135" s="86"/>
      <c r="EIS135" s="86"/>
      <c r="EIT135" s="86"/>
      <c r="EIU135" s="86"/>
      <c r="EIV135" s="86"/>
      <c r="EIW135" s="86"/>
      <c r="EIX135" s="86"/>
      <c r="EIY135" s="86"/>
      <c r="EIZ135" s="86"/>
      <c r="EJA135" s="86"/>
      <c r="EJB135" s="86"/>
      <c r="EJC135" s="86"/>
      <c r="EJD135" s="86"/>
      <c r="EJE135" s="86"/>
      <c r="EJF135" s="86"/>
      <c r="EJG135" s="86"/>
      <c r="EJH135" s="86"/>
      <c r="EJI135" s="86"/>
      <c r="EJJ135" s="86"/>
      <c r="EJK135" s="86"/>
      <c r="EJL135" s="86"/>
      <c r="EJM135" s="86"/>
      <c r="EJN135" s="86"/>
      <c r="EJO135" s="86"/>
      <c r="EJP135" s="86"/>
      <c r="EJQ135" s="86"/>
      <c r="EJR135" s="86"/>
      <c r="EJS135" s="86"/>
      <c r="EJT135" s="86"/>
      <c r="EJU135" s="86"/>
      <c r="EJV135" s="86"/>
      <c r="EJW135" s="86"/>
      <c r="EJX135" s="86"/>
      <c r="EJY135" s="86"/>
      <c r="EJZ135" s="86"/>
      <c r="EKA135" s="86"/>
      <c r="EKB135" s="86"/>
      <c r="EKC135" s="86"/>
      <c r="EKD135" s="86"/>
      <c r="EKE135" s="86"/>
      <c r="EKF135" s="86"/>
      <c r="EKG135" s="86"/>
      <c r="EKH135" s="86"/>
      <c r="EKI135" s="86"/>
      <c r="EKJ135" s="86"/>
      <c r="EKK135" s="86"/>
      <c r="EKL135" s="86"/>
      <c r="EKM135" s="86"/>
      <c r="EKN135" s="86"/>
      <c r="EKO135" s="86"/>
      <c r="EKP135" s="86"/>
      <c r="EKQ135" s="86"/>
      <c r="EKR135" s="86"/>
      <c r="EKS135" s="86"/>
      <c r="EKT135" s="86"/>
      <c r="EKU135" s="86"/>
      <c r="EKV135" s="86"/>
      <c r="EKW135" s="86"/>
      <c r="EKX135" s="86"/>
      <c r="EKY135" s="86"/>
      <c r="EKZ135" s="86"/>
      <c r="ELA135" s="86"/>
      <c r="ELB135" s="86"/>
      <c r="ELC135" s="86"/>
      <c r="ELD135" s="86"/>
      <c r="ELE135" s="86"/>
      <c r="ELF135" s="86"/>
      <c r="ELG135" s="86"/>
      <c r="ELH135" s="86"/>
      <c r="ELI135" s="86"/>
      <c r="ELJ135" s="86"/>
      <c r="ELK135" s="86"/>
      <c r="ELL135" s="86"/>
      <c r="ELM135" s="86"/>
      <c r="ELN135" s="86"/>
      <c r="ELO135" s="86"/>
      <c r="ELP135" s="86"/>
      <c r="ELQ135" s="86"/>
      <c r="ELR135" s="86"/>
      <c r="ELS135" s="86"/>
      <c r="ELT135" s="86"/>
      <c r="ELU135" s="86"/>
      <c r="ELV135" s="86"/>
      <c r="ELW135" s="86"/>
      <c r="ELX135" s="86"/>
      <c r="ELY135" s="86"/>
      <c r="ELZ135" s="86"/>
      <c r="EMA135" s="86"/>
      <c r="EMB135" s="86"/>
      <c r="EMC135" s="86"/>
      <c r="EMD135" s="86"/>
      <c r="EME135" s="86"/>
      <c r="EMF135" s="86"/>
      <c r="EMG135" s="86"/>
      <c r="EMH135" s="86"/>
      <c r="EMI135" s="86"/>
      <c r="EMJ135" s="86"/>
      <c r="EMK135" s="86"/>
      <c r="EML135" s="86"/>
      <c r="EMM135" s="86"/>
      <c r="EMN135" s="86"/>
      <c r="EMO135" s="86"/>
      <c r="EMP135" s="86"/>
      <c r="EMQ135" s="86"/>
      <c r="EMR135" s="86"/>
      <c r="EMS135" s="86"/>
      <c r="EMT135" s="86"/>
      <c r="EMU135" s="86"/>
      <c r="EMV135" s="86"/>
      <c r="EMW135" s="86"/>
      <c r="EMX135" s="86"/>
      <c r="EMY135" s="86"/>
      <c r="EMZ135" s="86"/>
      <c r="ENA135" s="86"/>
      <c r="ENB135" s="86"/>
      <c r="ENC135" s="86"/>
      <c r="END135" s="86"/>
      <c r="ENE135" s="86"/>
      <c r="ENF135" s="86"/>
      <c r="ENG135" s="86"/>
      <c r="ENH135" s="86"/>
      <c r="ENI135" s="86"/>
      <c r="ENJ135" s="86"/>
      <c r="ENK135" s="86"/>
      <c r="ENL135" s="86"/>
      <c r="ENM135" s="86"/>
      <c r="ENN135" s="86"/>
      <c r="ENO135" s="86"/>
      <c r="ENP135" s="86"/>
      <c r="ENQ135" s="86"/>
      <c r="ENR135" s="86"/>
      <c r="ENS135" s="86"/>
      <c r="ENT135" s="86"/>
      <c r="ENU135" s="86"/>
      <c r="ENV135" s="86"/>
      <c r="ENW135" s="86"/>
      <c r="ENX135" s="86"/>
      <c r="ENY135" s="86"/>
      <c r="ENZ135" s="86"/>
      <c r="EOA135" s="86"/>
      <c r="EOB135" s="86"/>
      <c r="EOC135" s="86"/>
      <c r="EOD135" s="86"/>
      <c r="EOE135" s="86"/>
      <c r="EOF135" s="86"/>
      <c r="EOG135" s="86"/>
      <c r="EOH135" s="86"/>
      <c r="EOI135" s="86"/>
      <c r="EOJ135" s="86"/>
      <c r="EOK135" s="86"/>
      <c r="EOL135" s="86"/>
      <c r="EOM135" s="86"/>
      <c r="EON135" s="86"/>
      <c r="EOO135" s="86"/>
      <c r="EOP135" s="86"/>
      <c r="EOQ135" s="86"/>
      <c r="EOR135" s="86"/>
      <c r="EOS135" s="86"/>
      <c r="EOT135" s="86"/>
      <c r="EOU135" s="86"/>
      <c r="EOV135" s="86"/>
      <c r="EOW135" s="86"/>
      <c r="EOX135" s="86"/>
      <c r="EPE135" s="86"/>
      <c r="EPF135" s="86"/>
      <c r="EPG135" s="86"/>
      <c r="EPH135" s="86"/>
      <c r="EPI135" s="86"/>
      <c r="EPJ135" s="86"/>
      <c r="EPK135" s="86"/>
      <c r="EPL135" s="86"/>
      <c r="EPM135" s="86"/>
      <c r="EPN135" s="86"/>
      <c r="EPO135" s="86"/>
      <c r="EPP135" s="86"/>
      <c r="EPQ135" s="86"/>
      <c r="EPR135" s="86"/>
      <c r="EPS135" s="86"/>
      <c r="EPT135" s="86"/>
      <c r="EPU135" s="86"/>
      <c r="EPV135" s="86"/>
      <c r="EPW135" s="86"/>
      <c r="EPX135" s="86"/>
      <c r="EPY135" s="86"/>
      <c r="EPZ135" s="86"/>
      <c r="EQA135" s="86"/>
      <c r="EQB135" s="86"/>
      <c r="EQC135" s="86"/>
      <c r="EQD135" s="86"/>
      <c r="EQE135" s="86"/>
      <c r="EQF135" s="86"/>
      <c r="EQG135" s="86"/>
      <c r="EQH135" s="86"/>
      <c r="EQI135" s="86"/>
      <c r="EQJ135" s="86"/>
      <c r="EQK135" s="86"/>
      <c r="EQL135" s="86"/>
      <c r="EQM135" s="86"/>
      <c r="EQN135" s="86"/>
      <c r="EQO135" s="86"/>
      <c r="EQP135" s="86"/>
      <c r="EQQ135" s="86"/>
      <c r="EQR135" s="86"/>
      <c r="EQS135" s="86"/>
      <c r="EQT135" s="86"/>
      <c r="EQU135" s="86"/>
      <c r="EQV135" s="86"/>
      <c r="EQW135" s="86"/>
      <c r="EQX135" s="86"/>
      <c r="EQY135" s="86"/>
      <c r="EQZ135" s="86"/>
      <c r="ERA135" s="86"/>
      <c r="ERB135" s="86"/>
      <c r="ERC135" s="86"/>
      <c r="ERD135" s="86"/>
      <c r="ERE135" s="86"/>
      <c r="ERF135" s="86"/>
      <c r="ERG135" s="86"/>
      <c r="ERH135" s="86"/>
      <c r="ERI135" s="86"/>
      <c r="ERJ135" s="86"/>
      <c r="ERK135" s="86"/>
      <c r="ERL135" s="86"/>
      <c r="ERM135" s="86"/>
      <c r="ERN135" s="86"/>
      <c r="ERO135" s="86"/>
      <c r="ERP135" s="86"/>
      <c r="ERQ135" s="86"/>
      <c r="ERR135" s="86"/>
      <c r="ERS135" s="86"/>
      <c r="ERT135" s="86"/>
      <c r="ERU135" s="86"/>
      <c r="ERV135" s="86"/>
      <c r="ERW135" s="86"/>
      <c r="ERX135" s="86"/>
      <c r="ERY135" s="86"/>
      <c r="ERZ135" s="86"/>
      <c r="ESA135" s="86"/>
      <c r="ESB135" s="86"/>
      <c r="ESC135" s="86"/>
      <c r="ESD135" s="86"/>
      <c r="ESE135" s="86"/>
      <c r="ESF135" s="86"/>
      <c r="ESG135" s="86"/>
      <c r="ESH135" s="86"/>
      <c r="ESI135" s="86"/>
      <c r="ESJ135" s="86"/>
      <c r="ESK135" s="86"/>
      <c r="ESL135" s="86"/>
      <c r="ESM135" s="86"/>
      <c r="ESN135" s="86"/>
      <c r="ESO135" s="86"/>
      <c r="ESP135" s="86"/>
      <c r="ESQ135" s="86"/>
      <c r="ESR135" s="86"/>
      <c r="ESS135" s="86"/>
      <c r="EST135" s="86"/>
      <c r="ESU135" s="86"/>
      <c r="ESV135" s="86"/>
      <c r="ESW135" s="86"/>
      <c r="ESX135" s="86"/>
      <c r="ESY135" s="86"/>
      <c r="ESZ135" s="86"/>
      <c r="ETA135" s="86"/>
      <c r="ETB135" s="86"/>
      <c r="ETC135" s="86"/>
      <c r="ETD135" s="86"/>
      <c r="ETE135" s="86"/>
      <c r="ETF135" s="86"/>
      <c r="ETG135" s="86"/>
      <c r="ETH135" s="86"/>
      <c r="ETI135" s="86"/>
      <c r="ETJ135" s="86"/>
      <c r="ETK135" s="86"/>
      <c r="ETL135" s="86"/>
      <c r="ETM135" s="86"/>
      <c r="ETN135" s="86"/>
      <c r="ETO135" s="86"/>
      <c r="ETP135" s="86"/>
      <c r="ETQ135" s="86"/>
      <c r="ETR135" s="86"/>
      <c r="ETS135" s="86"/>
      <c r="ETT135" s="86"/>
      <c r="ETU135" s="86"/>
      <c r="ETV135" s="86"/>
      <c r="ETW135" s="86"/>
      <c r="ETX135" s="86"/>
      <c r="ETY135" s="86"/>
      <c r="ETZ135" s="86"/>
      <c r="EUA135" s="86"/>
      <c r="EUB135" s="86"/>
      <c r="EUC135" s="86"/>
      <c r="EUD135" s="86"/>
      <c r="EUE135" s="86"/>
      <c r="EUF135" s="86"/>
      <c r="EUG135" s="86"/>
      <c r="EUH135" s="86"/>
      <c r="EUI135" s="86"/>
      <c r="EUJ135" s="86"/>
      <c r="EUK135" s="86"/>
      <c r="EUL135" s="86"/>
      <c r="EUM135" s="86"/>
      <c r="EUN135" s="86"/>
      <c r="EUO135" s="86"/>
      <c r="EUP135" s="86"/>
      <c r="EUQ135" s="86"/>
      <c r="EUR135" s="86"/>
      <c r="EUS135" s="86"/>
      <c r="EUT135" s="86"/>
      <c r="EUU135" s="86"/>
      <c r="EUV135" s="86"/>
      <c r="EUW135" s="86"/>
      <c r="EUX135" s="86"/>
      <c r="EUY135" s="86"/>
      <c r="EUZ135" s="86"/>
      <c r="EVA135" s="86"/>
      <c r="EVB135" s="86"/>
      <c r="EVC135" s="86"/>
      <c r="EVD135" s="86"/>
      <c r="EVE135" s="86"/>
      <c r="EVF135" s="86"/>
      <c r="EVG135" s="86"/>
      <c r="EVH135" s="86"/>
      <c r="EVI135" s="86"/>
      <c r="EVJ135" s="86"/>
      <c r="EVK135" s="86"/>
      <c r="EVL135" s="86"/>
      <c r="EVM135" s="86"/>
      <c r="EVN135" s="86"/>
      <c r="EVO135" s="86"/>
      <c r="EVP135" s="86"/>
      <c r="EVQ135" s="86"/>
      <c r="EVR135" s="86"/>
      <c r="EVS135" s="86"/>
      <c r="EVT135" s="86"/>
      <c r="EVU135" s="86"/>
      <c r="EVV135" s="86"/>
      <c r="EVW135" s="86"/>
      <c r="EVX135" s="86"/>
      <c r="EVY135" s="86"/>
      <c r="EVZ135" s="86"/>
      <c r="EWA135" s="86"/>
      <c r="EWB135" s="86"/>
      <c r="EWC135" s="86"/>
      <c r="EWD135" s="86"/>
      <c r="EWE135" s="86"/>
      <c r="EWF135" s="86"/>
      <c r="EWG135" s="86"/>
      <c r="EWH135" s="86"/>
      <c r="EWI135" s="86"/>
      <c r="EWJ135" s="86"/>
      <c r="EWK135" s="86"/>
      <c r="EWL135" s="86"/>
      <c r="EWM135" s="86"/>
      <c r="EWN135" s="86"/>
      <c r="EWO135" s="86"/>
      <c r="EWP135" s="86"/>
      <c r="EWQ135" s="86"/>
      <c r="EWR135" s="86"/>
      <c r="EWS135" s="86"/>
      <c r="EWT135" s="86"/>
      <c r="EWU135" s="86"/>
      <c r="EWV135" s="86"/>
      <c r="EWW135" s="86"/>
      <c r="EWX135" s="86"/>
      <c r="EWY135" s="86"/>
      <c r="EWZ135" s="86"/>
      <c r="EXA135" s="86"/>
      <c r="EXB135" s="86"/>
      <c r="EXC135" s="86"/>
      <c r="EXD135" s="86"/>
      <c r="EXE135" s="86"/>
      <c r="EXF135" s="86"/>
      <c r="EXG135" s="86"/>
      <c r="EXH135" s="86"/>
      <c r="EXI135" s="86"/>
      <c r="EXJ135" s="86"/>
      <c r="EXK135" s="86"/>
      <c r="EXL135" s="86"/>
      <c r="EXM135" s="86"/>
      <c r="EXN135" s="86"/>
      <c r="EXO135" s="86"/>
      <c r="EXP135" s="86"/>
      <c r="EXQ135" s="86"/>
      <c r="EXR135" s="86"/>
      <c r="EXS135" s="86"/>
      <c r="EXT135" s="86"/>
      <c r="EXU135" s="86"/>
      <c r="EXV135" s="86"/>
      <c r="EXW135" s="86"/>
      <c r="EXX135" s="86"/>
      <c r="EXY135" s="86"/>
      <c r="EXZ135" s="86"/>
      <c r="EYA135" s="86"/>
      <c r="EYB135" s="86"/>
      <c r="EYC135" s="86"/>
      <c r="EYD135" s="86"/>
      <c r="EYE135" s="86"/>
      <c r="EYF135" s="86"/>
      <c r="EYG135" s="86"/>
      <c r="EYH135" s="86"/>
      <c r="EYI135" s="86"/>
      <c r="EYJ135" s="86"/>
      <c r="EYK135" s="86"/>
      <c r="EYL135" s="86"/>
      <c r="EYM135" s="86"/>
      <c r="EYN135" s="86"/>
      <c r="EYO135" s="86"/>
      <c r="EYP135" s="86"/>
      <c r="EYQ135" s="86"/>
      <c r="EYR135" s="86"/>
      <c r="EYS135" s="86"/>
      <c r="EYT135" s="86"/>
      <c r="EZA135" s="86"/>
      <c r="EZB135" s="86"/>
      <c r="EZC135" s="86"/>
      <c r="EZD135" s="86"/>
      <c r="EZE135" s="86"/>
      <c r="EZF135" s="86"/>
      <c r="EZG135" s="86"/>
      <c r="EZH135" s="86"/>
      <c r="EZI135" s="86"/>
      <c r="EZJ135" s="86"/>
      <c r="EZK135" s="86"/>
      <c r="EZL135" s="86"/>
      <c r="EZM135" s="86"/>
      <c r="EZN135" s="86"/>
      <c r="EZO135" s="86"/>
      <c r="EZP135" s="86"/>
      <c r="EZQ135" s="86"/>
      <c r="EZR135" s="86"/>
      <c r="EZS135" s="86"/>
      <c r="EZT135" s="86"/>
      <c r="EZU135" s="86"/>
      <c r="EZV135" s="86"/>
      <c r="EZW135" s="86"/>
      <c r="EZX135" s="86"/>
      <c r="EZY135" s="86"/>
      <c r="EZZ135" s="86"/>
      <c r="FAA135" s="86"/>
      <c r="FAB135" s="86"/>
      <c r="FAC135" s="86"/>
      <c r="FAD135" s="86"/>
      <c r="FAE135" s="86"/>
      <c r="FAF135" s="86"/>
      <c r="FAG135" s="86"/>
      <c r="FAH135" s="86"/>
      <c r="FAI135" s="86"/>
      <c r="FAJ135" s="86"/>
      <c r="FAK135" s="86"/>
      <c r="FAL135" s="86"/>
      <c r="FAM135" s="86"/>
      <c r="FAN135" s="86"/>
      <c r="FAO135" s="86"/>
      <c r="FAP135" s="86"/>
      <c r="FAQ135" s="86"/>
      <c r="FAR135" s="86"/>
      <c r="FAS135" s="86"/>
      <c r="FAT135" s="86"/>
      <c r="FAU135" s="86"/>
      <c r="FAV135" s="86"/>
      <c r="FAW135" s="86"/>
      <c r="FAX135" s="86"/>
      <c r="FAY135" s="86"/>
      <c r="FAZ135" s="86"/>
      <c r="FBA135" s="86"/>
      <c r="FBB135" s="86"/>
      <c r="FBC135" s="86"/>
      <c r="FBD135" s="86"/>
      <c r="FBE135" s="86"/>
      <c r="FBF135" s="86"/>
      <c r="FBG135" s="86"/>
      <c r="FBH135" s="86"/>
      <c r="FBI135" s="86"/>
      <c r="FBJ135" s="86"/>
      <c r="FBK135" s="86"/>
      <c r="FBL135" s="86"/>
      <c r="FBM135" s="86"/>
      <c r="FBN135" s="86"/>
      <c r="FBO135" s="86"/>
      <c r="FBP135" s="86"/>
      <c r="FBQ135" s="86"/>
      <c r="FBR135" s="86"/>
      <c r="FBS135" s="86"/>
      <c r="FBT135" s="86"/>
      <c r="FBU135" s="86"/>
      <c r="FBV135" s="86"/>
      <c r="FBW135" s="86"/>
      <c r="FBX135" s="86"/>
      <c r="FBY135" s="86"/>
      <c r="FBZ135" s="86"/>
      <c r="FCA135" s="86"/>
      <c r="FCB135" s="86"/>
      <c r="FCC135" s="86"/>
      <c r="FCD135" s="86"/>
      <c r="FCE135" s="86"/>
      <c r="FCF135" s="86"/>
      <c r="FCG135" s="86"/>
      <c r="FCH135" s="86"/>
      <c r="FCI135" s="86"/>
      <c r="FCJ135" s="86"/>
      <c r="FCK135" s="86"/>
      <c r="FCL135" s="86"/>
      <c r="FCM135" s="86"/>
      <c r="FCN135" s="86"/>
      <c r="FCO135" s="86"/>
      <c r="FCP135" s="86"/>
      <c r="FCQ135" s="86"/>
      <c r="FCR135" s="86"/>
      <c r="FCS135" s="86"/>
      <c r="FCT135" s="86"/>
      <c r="FCU135" s="86"/>
      <c r="FCV135" s="86"/>
      <c r="FCW135" s="86"/>
      <c r="FCX135" s="86"/>
      <c r="FCY135" s="86"/>
      <c r="FCZ135" s="86"/>
      <c r="FDA135" s="86"/>
      <c r="FDB135" s="86"/>
      <c r="FDC135" s="86"/>
      <c r="FDD135" s="86"/>
      <c r="FDE135" s="86"/>
      <c r="FDF135" s="86"/>
      <c r="FDG135" s="86"/>
      <c r="FDH135" s="86"/>
      <c r="FDI135" s="86"/>
      <c r="FDJ135" s="86"/>
      <c r="FDK135" s="86"/>
      <c r="FDL135" s="86"/>
      <c r="FDM135" s="86"/>
      <c r="FDN135" s="86"/>
      <c r="FDO135" s="86"/>
      <c r="FDP135" s="86"/>
      <c r="FDQ135" s="86"/>
      <c r="FDR135" s="86"/>
      <c r="FDS135" s="86"/>
      <c r="FDT135" s="86"/>
      <c r="FDU135" s="86"/>
      <c r="FDV135" s="86"/>
      <c r="FDW135" s="86"/>
      <c r="FDX135" s="86"/>
      <c r="FDY135" s="86"/>
      <c r="FDZ135" s="86"/>
      <c r="FEA135" s="86"/>
      <c r="FEB135" s="86"/>
      <c r="FEC135" s="86"/>
      <c r="FED135" s="86"/>
      <c r="FEE135" s="86"/>
      <c r="FEF135" s="86"/>
      <c r="FEG135" s="86"/>
      <c r="FEH135" s="86"/>
      <c r="FEI135" s="86"/>
      <c r="FEJ135" s="86"/>
      <c r="FEK135" s="86"/>
      <c r="FEL135" s="86"/>
      <c r="FEM135" s="86"/>
      <c r="FEN135" s="86"/>
      <c r="FEO135" s="86"/>
      <c r="FEP135" s="86"/>
      <c r="FEQ135" s="86"/>
      <c r="FER135" s="86"/>
      <c r="FES135" s="86"/>
      <c r="FET135" s="86"/>
      <c r="FEU135" s="86"/>
      <c r="FEV135" s="86"/>
      <c r="FEW135" s="86"/>
      <c r="FEX135" s="86"/>
      <c r="FEY135" s="86"/>
      <c r="FEZ135" s="86"/>
      <c r="FFA135" s="86"/>
      <c r="FFB135" s="86"/>
      <c r="FFC135" s="86"/>
      <c r="FFD135" s="86"/>
      <c r="FFE135" s="86"/>
      <c r="FFF135" s="86"/>
      <c r="FFG135" s="86"/>
      <c r="FFH135" s="86"/>
      <c r="FFI135" s="86"/>
      <c r="FFJ135" s="86"/>
      <c r="FFK135" s="86"/>
      <c r="FFL135" s="86"/>
      <c r="FFM135" s="86"/>
      <c r="FFN135" s="86"/>
      <c r="FFO135" s="86"/>
      <c r="FFP135" s="86"/>
      <c r="FFQ135" s="86"/>
      <c r="FFR135" s="86"/>
      <c r="FFS135" s="86"/>
      <c r="FFT135" s="86"/>
      <c r="FFU135" s="86"/>
      <c r="FFV135" s="86"/>
      <c r="FFW135" s="86"/>
      <c r="FFX135" s="86"/>
      <c r="FFY135" s="86"/>
      <c r="FFZ135" s="86"/>
      <c r="FGA135" s="86"/>
      <c r="FGB135" s="86"/>
      <c r="FGC135" s="86"/>
      <c r="FGD135" s="86"/>
      <c r="FGE135" s="86"/>
      <c r="FGF135" s="86"/>
      <c r="FGG135" s="86"/>
      <c r="FGH135" s="86"/>
      <c r="FGI135" s="86"/>
      <c r="FGJ135" s="86"/>
      <c r="FGK135" s="86"/>
      <c r="FGL135" s="86"/>
      <c r="FGM135" s="86"/>
      <c r="FGN135" s="86"/>
      <c r="FGO135" s="86"/>
      <c r="FGP135" s="86"/>
      <c r="FGQ135" s="86"/>
      <c r="FGR135" s="86"/>
      <c r="FGS135" s="86"/>
      <c r="FGT135" s="86"/>
      <c r="FGU135" s="86"/>
      <c r="FGV135" s="86"/>
      <c r="FGW135" s="86"/>
      <c r="FGX135" s="86"/>
      <c r="FGY135" s="86"/>
      <c r="FGZ135" s="86"/>
      <c r="FHA135" s="86"/>
      <c r="FHB135" s="86"/>
      <c r="FHC135" s="86"/>
      <c r="FHD135" s="86"/>
      <c r="FHE135" s="86"/>
      <c r="FHF135" s="86"/>
      <c r="FHG135" s="86"/>
      <c r="FHH135" s="86"/>
      <c r="FHI135" s="86"/>
      <c r="FHJ135" s="86"/>
      <c r="FHK135" s="86"/>
      <c r="FHL135" s="86"/>
      <c r="FHM135" s="86"/>
      <c r="FHN135" s="86"/>
      <c r="FHO135" s="86"/>
      <c r="FHP135" s="86"/>
      <c r="FHQ135" s="86"/>
      <c r="FHR135" s="86"/>
      <c r="FHS135" s="86"/>
      <c r="FHT135" s="86"/>
      <c r="FHU135" s="86"/>
      <c r="FHV135" s="86"/>
      <c r="FHW135" s="86"/>
      <c r="FHX135" s="86"/>
      <c r="FHY135" s="86"/>
      <c r="FHZ135" s="86"/>
      <c r="FIA135" s="86"/>
      <c r="FIB135" s="86"/>
      <c r="FIC135" s="86"/>
      <c r="FID135" s="86"/>
      <c r="FIE135" s="86"/>
      <c r="FIF135" s="86"/>
      <c r="FIG135" s="86"/>
      <c r="FIH135" s="86"/>
      <c r="FII135" s="86"/>
      <c r="FIJ135" s="86"/>
      <c r="FIK135" s="86"/>
      <c r="FIL135" s="86"/>
      <c r="FIM135" s="86"/>
      <c r="FIN135" s="86"/>
      <c r="FIO135" s="86"/>
      <c r="FIP135" s="86"/>
      <c r="FIW135" s="86"/>
      <c r="FIX135" s="86"/>
      <c r="FIY135" s="86"/>
      <c r="FIZ135" s="86"/>
      <c r="FJA135" s="86"/>
      <c r="FJB135" s="86"/>
      <c r="FJC135" s="86"/>
      <c r="FJD135" s="86"/>
      <c r="FJE135" s="86"/>
      <c r="FJF135" s="86"/>
      <c r="FJG135" s="86"/>
      <c r="FJH135" s="86"/>
      <c r="FJI135" s="86"/>
      <c r="FJJ135" s="86"/>
      <c r="FJK135" s="86"/>
      <c r="FJL135" s="86"/>
      <c r="FJM135" s="86"/>
      <c r="FJN135" s="86"/>
      <c r="FJO135" s="86"/>
      <c r="FJP135" s="86"/>
      <c r="FJQ135" s="86"/>
      <c r="FJR135" s="86"/>
      <c r="FJS135" s="86"/>
      <c r="FJT135" s="86"/>
      <c r="FJU135" s="86"/>
      <c r="FJV135" s="86"/>
      <c r="FJW135" s="86"/>
      <c r="FJX135" s="86"/>
      <c r="FJY135" s="86"/>
      <c r="FJZ135" s="86"/>
      <c r="FKA135" s="86"/>
      <c r="FKB135" s="86"/>
      <c r="FKC135" s="86"/>
      <c r="FKD135" s="86"/>
      <c r="FKE135" s="86"/>
      <c r="FKF135" s="86"/>
      <c r="FKG135" s="86"/>
      <c r="FKH135" s="86"/>
      <c r="FKI135" s="86"/>
      <c r="FKJ135" s="86"/>
      <c r="FKK135" s="86"/>
      <c r="FKL135" s="86"/>
      <c r="FKM135" s="86"/>
      <c r="FKN135" s="86"/>
      <c r="FKO135" s="86"/>
      <c r="FKP135" s="86"/>
      <c r="FKQ135" s="86"/>
      <c r="FKR135" s="86"/>
      <c r="FKS135" s="86"/>
      <c r="FKT135" s="86"/>
      <c r="FKU135" s="86"/>
      <c r="FKV135" s="86"/>
      <c r="FKW135" s="86"/>
      <c r="FKX135" s="86"/>
      <c r="FKY135" s="86"/>
      <c r="FKZ135" s="86"/>
      <c r="FLA135" s="86"/>
      <c r="FLB135" s="86"/>
      <c r="FLC135" s="86"/>
      <c r="FLD135" s="86"/>
      <c r="FLE135" s="86"/>
      <c r="FLF135" s="86"/>
      <c r="FLG135" s="86"/>
      <c r="FLH135" s="86"/>
      <c r="FLI135" s="86"/>
      <c r="FLJ135" s="86"/>
      <c r="FLK135" s="86"/>
      <c r="FLL135" s="86"/>
      <c r="FLM135" s="86"/>
      <c r="FLN135" s="86"/>
      <c r="FLO135" s="86"/>
      <c r="FLP135" s="86"/>
      <c r="FLQ135" s="86"/>
      <c r="FLR135" s="86"/>
      <c r="FLS135" s="86"/>
      <c r="FLT135" s="86"/>
      <c r="FLU135" s="86"/>
      <c r="FLV135" s="86"/>
      <c r="FLW135" s="86"/>
      <c r="FLX135" s="86"/>
      <c r="FLY135" s="86"/>
      <c r="FLZ135" s="86"/>
      <c r="FMA135" s="86"/>
      <c r="FMB135" s="86"/>
      <c r="FMC135" s="86"/>
      <c r="FMD135" s="86"/>
      <c r="FME135" s="86"/>
      <c r="FMF135" s="86"/>
      <c r="FMG135" s="86"/>
      <c r="FMH135" s="86"/>
      <c r="FMI135" s="86"/>
      <c r="FMJ135" s="86"/>
      <c r="FMK135" s="86"/>
      <c r="FML135" s="86"/>
      <c r="FMM135" s="86"/>
      <c r="FMN135" s="86"/>
      <c r="FMO135" s="86"/>
      <c r="FMP135" s="86"/>
      <c r="FMQ135" s="86"/>
      <c r="FMR135" s="86"/>
      <c r="FMS135" s="86"/>
      <c r="FMT135" s="86"/>
      <c r="FMU135" s="86"/>
      <c r="FMV135" s="86"/>
      <c r="FMW135" s="86"/>
      <c r="FMX135" s="86"/>
      <c r="FMY135" s="86"/>
      <c r="FMZ135" s="86"/>
      <c r="FNA135" s="86"/>
      <c r="FNB135" s="86"/>
      <c r="FNC135" s="86"/>
      <c r="FND135" s="86"/>
      <c r="FNE135" s="86"/>
      <c r="FNF135" s="86"/>
      <c r="FNG135" s="86"/>
      <c r="FNH135" s="86"/>
      <c r="FNI135" s="86"/>
      <c r="FNJ135" s="86"/>
      <c r="FNK135" s="86"/>
      <c r="FNL135" s="86"/>
      <c r="FNM135" s="86"/>
      <c r="FNN135" s="86"/>
      <c r="FNO135" s="86"/>
      <c r="FNP135" s="86"/>
      <c r="FNQ135" s="86"/>
      <c r="FNR135" s="86"/>
      <c r="FNS135" s="86"/>
      <c r="FNT135" s="86"/>
      <c r="FNU135" s="86"/>
      <c r="FNV135" s="86"/>
      <c r="FNW135" s="86"/>
      <c r="FNX135" s="86"/>
      <c r="FNY135" s="86"/>
      <c r="FNZ135" s="86"/>
      <c r="FOA135" s="86"/>
      <c r="FOB135" s="86"/>
      <c r="FOC135" s="86"/>
      <c r="FOD135" s="86"/>
      <c r="FOE135" s="86"/>
      <c r="FOF135" s="86"/>
      <c r="FOG135" s="86"/>
      <c r="FOH135" s="86"/>
      <c r="FOI135" s="86"/>
      <c r="FOJ135" s="86"/>
      <c r="FOK135" s="86"/>
      <c r="FOL135" s="86"/>
      <c r="FOM135" s="86"/>
      <c r="FON135" s="86"/>
      <c r="FOO135" s="86"/>
      <c r="FOP135" s="86"/>
      <c r="FOQ135" s="86"/>
      <c r="FOR135" s="86"/>
      <c r="FOS135" s="86"/>
      <c r="FOT135" s="86"/>
      <c r="FOU135" s="86"/>
      <c r="FOV135" s="86"/>
      <c r="FOW135" s="86"/>
      <c r="FOX135" s="86"/>
      <c r="FOY135" s="86"/>
      <c r="FOZ135" s="86"/>
      <c r="FPA135" s="86"/>
      <c r="FPB135" s="86"/>
      <c r="FPC135" s="86"/>
      <c r="FPD135" s="86"/>
      <c r="FPE135" s="86"/>
      <c r="FPF135" s="86"/>
      <c r="FPG135" s="86"/>
      <c r="FPH135" s="86"/>
      <c r="FPI135" s="86"/>
      <c r="FPJ135" s="86"/>
      <c r="FPK135" s="86"/>
      <c r="FPL135" s="86"/>
      <c r="FPM135" s="86"/>
      <c r="FPN135" s="86"/>
      <c r="FPO135" s="86"/>
      <c r="FPP135" s="86"/>
      <c r="FPQ135" s="86"/>
      <c r="FPR135" s="86"/>
      <c r="FPS135" s="86"/>
      <c r="FPT135" s="86"/>
      <c r="FPU135" s="86"/>
      <c r="FPV135" s="86"/>
      <c r="FPW135" s="86"/>
      <c r="FPX135" s="86"/>
      <c r="FPY135" s="86"/>
      <c r="FPZ135" s="86"/>
      <c r="FQA135" s="86"/>
      <c r="FQB135" s="86"/>
      <c r="FQC135" s="86"/>
      <c r="FQD135" s="86"/>
      <c r="FQE135" s="86"/>
      <c r="FQF135" s="86"/>
      <c r="FQG135" s="86"/>
      <c r="FQH135" s="86"/>
      <c r="FQI135" s="86"/>
      <c r="FQJ135" s="86"/>
      <c r="FQK135" s="86"/>
      <c r="FQL135" s="86"/>
      <c r="FQM135" s="86"/>
      <c r="FQN135" s="86"/>
      <c r="FQO135" s="86"/>
      <c r="FQP135" s="86"/>
      <c r="FQQ135" s="86"/>
      <c r="FQR135" s="86"/>
      <c r="FQS135" s="86"/>
      <c r="FQT135" s="86"/>
      <c r="FQU135" s="86"/>
      <c r="FQV135" s="86"/>
      <c r="FQW135" s="86"/>
      <c r="FQX135" s="86"/>
      <c r="FQY135" s="86"/>
      <c r="FQZ135" s="86"/>
      <c r="FRA135" s="86"/>
      <c r="FRB135" s="86"/>
      <c r="FRC135" s="86"/>
      <c r="FRD135" s="86"/>
      <c r="FRE135" s="86"/>
      <c r="FRF135" s="86"/>
      <c r="FRG135" s="86"/>
      <c r="FRH135" s="86"/>
      <c r="FRI135" s="86"/>
      <c r="FRJ135" s="86"/>
      <c r="FRK135" s="86"/>
      <c r="FRL135" s="86"/>
      <c r="FRM135" s="86"/>
      <c r="FRN135" s="86"/>
      <c r="FRO135" s="86"/>
      <c r="FRP135" s="86"/>
      <c r="FRQ135" s="86"/>
      <c r="FRR135" s="86"/>
      <c r="FRS135" s="86"/>
      <c r="FRT135" s="86"/>
      <c r="FRU135" s="86"/>
      <c r="FRV135" s="86"/>
      <c r="FRW135" s="86"/>
      <c r="FRX135" s="86"/>
      <c r="FRY135" s="86"/>
      <c r="FRZ135" s="86"/>
      <c r="FSA135" s="86"/>
      <c r="FSB135" s="86"/>
      <c r="FSC135" s="86"/>
      <c r="FSD135" s="86"/>
      <c r="FSE135" s="86"/>
      <c r="FSF135" s="86"/>
      <c r="FSG135" s="86"/>
      <c r="FSH135" s="86"/>
      <c r="FSI135" s="86"/>
      <c r="FSJ135" s="86"/>
      <c r="FSK135" s="86"/>
      <c r="FSL135" s="86"/>
      <c r="FSS135" s="86"/>
      <c r="FST135" s="86"/>
      <c r="FSU135" s="86"/>
      <c r="FSV135" s="86"/>
      <c r="FSW135" s="86"/>
      <c r="FSX135" s="86"/>
      <c r="FSY135" s="86"/>
      <c r="FSZ135" s="86"/>
      <c r="FTA135" s="86"/>
      <c r="FTB135" s="86"/>
      <c r="FTC135" s="86"/>
      <c r="FTD135" s="86"/>
      <c r="FTE135" s="86"/>
      <c r="FTF135" s="86"/>
      <c r="FTG135" s="86"/>
      <c r="FTH135" s="86"/>
      <c r="FTI135" s="86"/>
      <c r="FTJ135" s="86"/>
      <c r="FTK135" s="86"/>
      <c r="FTL135" s="86"/>
      <c r="FTM135" s="86"/>
      <c r="FTN135" s="86"/>
      <c r="FTO135" s="86"/>
      <c r="FTP135" s="86"/>
      <c r="FTQ135" s="86"/>
      <c r="FTR135" s="86"/>
      <c r="FTS135" s="86"/>
      <c r="FTT135" s="86"/>
      <c r="FTU135" s="86"/>
      <c r="FTV135" s="86"/>
      <c r="FTW135" s="86"/>
      <c r="FTX135" s="86"/>
      <c r="FTY135" s="86"/>
      <c r="FTZ135" s="86"/>
      <c r="FUA135" s="86"/>
      <c r="FUB135" s="86"/>
      <c r="FUC135" s="86"/>
      <c r="FUD135" s="86"/>
      <c r="FUE135" s="86"/>
      <c r="FUF135" s="86"/>
      <c r="FUG135" s="86"/>
      <c r="FUH135" s="86"/>
      <c r="FUI135" s="86"/>
      <c r="FUJ135" s="86"/>
      <c r="FUK135" s="86"/>
      <c r="FUL135" s="86"/>
      <c r="FUM135" s="86"/>
      <c r="FUN135" s="86"/>
      <c r="FUO135" s="86"/>
      <c r="FUP135" s="86"/>
      <c r="FUQ135" s="86"/>
      <c r="FUR135" s="86"/>
      <c r="FUS135" s="86"/>
      <c r="FUT135" s="86"/>
      <c r="FUU135" s="86"/>
      <c r="FUV135" s="86"/>
      <c r="FUW135" s="86"/>
      <c r="FUX135" s="86"/>
      <c r="FUY135" s="86"/>
      <c r="FUZ135" s="86"/>
      <c r="FVA135" s="86"/>
      <c r="FVB135" s="86"/>
      <c r="FVC135" s="86"/>
      <c r="FVD135" s="86"/>
      <c r="FVE135" s="86"/>
      <c r="FVF135" s="86"/>
      <c r="FVG135" s="86"/>
      <c r="FVH135" s="86"/>
      <c r="FVI135" s="86"/>
      <c r="FVJ135" s="86"/>
      <c r="FVK135" s="86"/>
      <c r="FVL135" s="86"/>
      <c r="FVM135" s="86"/>
      <c r="FVN135" s="86"/>
      <c r="FVO135" s="86"/>
      <c r="FVP135" s="86"/>
      <c r="FVQ135" s="86"/>
      <c r="FVR135" s="86"/>
      <c r="FVS135" s="86"/>
      <c r="FVT135" s="86"/>
      <c r="FVU135" s="86"/>
      <c r="FVV135" s="86"/>
      <c r="FVW135" s="86"/>
      <c r="FVX135" s="86"/>
      <c r="FVY135" s="86"/>
      <c r="FVZ135" s="86"/>
      <c r="FWA135" s="86"/>
      <c r="FWB135" s="86"/>
      <c r="FWC135" s="86"/>
      <c r="FWD135" s="86"/>
      <c r="FWE135" s="86"/>
      <c r="FWF135" s="86"/>
      <c r="FWG135" s="86"/>
      <c r="FWH135" s="86"/>
      <c r="FWI135" s="86"/>
      <c r="FWJ135" s="86"/>
      <c r="FWK135" s="86"/>
      <c r="FWL135" s="86"/>
      <c r="FWM135" s="86"/>
      <c r="FWN135" s="86"/>
      <c r="FWO135" s="86"/>
      <c r="FWP135" s="86"/>
      <c r="FWQ135" s="86"/>
      <c r="FWR135" s="86"/>
      <c r="FWS135" s="86"/>
      <c r="FWT135" s="86"/>
      <c r="FWU135" s="86"/>
      <c r="FWV135" s="86"/>
      <c r="FWW135" s="86"/>
      <c r="FWX135" s="86"/>
      <c r="FWY135" s="86"/>
      <c r="FWZ135" s="86"/>
      <c r="FXA135" s="86"/>
      <c r="FXB135" s="86"/>
      <c r="FXC135" s="86"/>
      <c r="FXD135" s="86"/>
      <c r="FXE135" s="86"/>
      <c r="FXF135" s="86"/>
      <c r="FXG135" s="86"/>
      <c r="FXH135" s="86"/>
      <c r="FXI135" s="86"/>
      <c r="FXJ135" s="86"/>
      <c r="FXK135" s="86"/>
      <c r="FXL135" s="86"/>
      <c r="FXM135" s="86"/>
      <c r="FXN135" s="86"/>
      <c r="FXO135" s="86"/>
      <c r="FXP135" s="86"/>
      <c r="FXQ135" s="86"/>
      <c r="FXR135" s="86"/>
      <c r="FXS135" s="86"/>
      <c r="FXT135" s="86"/>
      <c r="FXU135" s="86"/>
      <c r="FXV135" s="86"/>
      <c r="FXW135" s="86"/>
      <c r="FXX135" s="86"/>
      <c r="FXY135" s="86"/>
      <c r="FXZ135" s="86"/>
      <c r="FYA135" s="86"/>
      <c r="FYB135" s="86"/>
      <c r="FYC135" s="86"/>
      <c r="FYD135" s="86"/>
      <c r="FYE135" s="86"/>
      <c r="FYF135" s="86"/>
      <c r="FYG135" s="86"/>
      <c r="FYH135" s="86"/>
      <c r="FYI135" s="86"/>
      <c r="FYJ135" s="86"/>
      <c r="FYK135" s="86"/>
      <c r="FYL135" s="86"/>
      <c r="FYM135" s="86"/>
      <c r="FYN135" s="86"/>
      <c r="FYO135" s="86"/>
      <c r="FYP135" s="86"/>
      <c r="FYQ135" s="86"/>
      <c r="FYR135" s="86"/>
      <c r="FYS135" s="86"/>
      <c r="FYT135" s="86"/>
      <c r="FYU135" s="86"/>
      <c r="FYV135" s="86"/>
      <c r="FYW135" s="86"/>
      <c r="FYX135" s="86"/>
      <c r="FYY135" s="86"/>
      <c r="FYZ135" s="86"/>
      <c r="FZA135" s="86"/>
      <c r="FZB135" s="86"/>
      <c r="FZC135" s="86"/>
      <c r="FZD135" s="86"/>
      <c r="FZE135" s="86"/>
      <c r="FZF135" s="86"/>
      <c r="FZG135" s="86"/>
      <c r="FZH135" s="86"/>
      <c r="FZI135" s="86"/>
      <c r="FZJ135" s="86"/>
      <c r="FZK135" s="86"/>
      <c r="FZL135" s="86"/>
      <c r="FZM135" s="86"/>
      <c r="FZN135" s="86"/>
      <c r="FZO135" s="86"/>
      <c r="FZP135" s="86"/>
      <c r="FZQ135" s="86"/>
      <c r="FZR135" s="86"/>
      <c r="FZS135" s="86"/>
      <c r="FZT135" s="86"/>
      <c r="FZU135" s="86"/>
      <c r="FZV135" s="86"/>
      <c r="FZW135" s="86"/>
      <c r="FZX135" s="86"/>
      <c r="FZY135" s="86"/>
      <c r="FZZ135" s="86"/>
      <c r="GAA135" s="86"/>
      <c r="GAB135" s="86"/>
      <c r="GAC135" s="86"/>
      <c r="GAD135" s="86"/>
      <c r="GAE135" s="86"/>
      <c r="GAF135" s="86"/>
      <c r="GAG135" s="86"/>
      <c r="GAH135" s="86"/>
      <c r="GAI135" s="86"/>
      <c r="GAJ135" s="86"/>
      <c r="GAK135" s="86"/>
      <c r="GAL135" s="86"/>
      <c r="GAM135" s="86"/>
      <c r="GAN135" s="86"/>
      <c r="GAO135" s="86"/>
      <c r="GAP135" s="86"/>
      <c r="GAQ135" s="86"/>
      <c r="GAR135" s="86"/>
      <c r="GAS135" s="86"/>
      <c r="GAT135" s="86"/>
      <c r="GAU135" s="86"/>
      <c r="GAV135" s="86"/>
      <c r="GAW135" s="86"/>
      <c r="GAX135" s="86"/>
      <c r="GAY135" s="86"/>
      <c r="GAZ135" s="86"/>
      <c r="GBA135" s="86"/>
      <c r="GBB135" s="86"/>
      <c r="GBC135" s="86"/>
      <c r="GBD135" s="86"/>
      <c r="GBE135" s="86"/>
      <c r="GBF135" s="86"/>
      <c r="GBG135" s="86"/>
      <c r="GBH135" s="86"/>
      <c r="GBI135" s="86"/>
      <c r="GBJ135" s="86"/>
      <c r="GBK135" s="86"/>
      <c r="GBL135" s="86"/>
      <c r="GBM135" s="86"/>
      <c r="GBN135" s="86"/>
      <c r="GBO135" s="86"/>
      <c r="GBP135" s="86"/>
      <c r="GBQ135" s="86"/>
      <c r="GBR135" s="86"/>
      <c r="GBS135" s="86"/>
      <c r="GBT135" s="86"/>
      <c r="GBU135" s="86"/>
      <c r="GBV135" s="86"/>
      <c r="GBW135" s="86"/>
      <c r="GBX135" s="86"/>
      <c r="GBY135" s="86"/>
      <c r="GBZ135" s="86"/>
      <c r="GCA135" s="86"/>
      <c r="GCB135" s="86"/>
      <c r="GCC135" s="86"/>
      <c r="GCD135" s="86"/>
      <c r="GCE135" s="86"/>
      <c r="GCF135" s="86"/>
      <c r="GCG135" s="86"/>
      <c r="GCH135" s="86"/>
      <c r="GCO135" s="86"/>
      <c r="GCP135" s="86"/>
      <c r="GCQ135" s="86"/>
      <c r="GCR135" s="86"/>
      <c r="GCS135" s="86"/>
      <c r="GCT135" s="86"/>
      <c r="GCU135" s="86"/>
      <c r="GCV135" s="86"/>
      <c r="GCW135" s="86"/>
      <c r="GCX135" s="86"/>
      <c r="GCY135" s="86"/>
      <c r="GCZ135" s="86"/>
      <c r="GDA135" s="86"/>
      <c r="GDB135" s="86"/>
      <c r="GDC135" s="86"/>
      <c r="GDD135" s="86"/>
      <c r="GDE135" s="86"/>
      <c r="GDF135" s="86"/>
      <c r="GDG135" s="86"/>
      <c r="GDH135" s="86"/>
      <c r="GDI135" s="86"/>
      <c r="GDJ135" s="86"/>
      <c r="GDK135" s="86"/>
      <c r="GDL135" s="86"/>
      <c r="GDM135" s="86"/>
      <c r="GDN135" s="86"/>
      <c r="GDO135" s="86"/>
      <c r="GDP135" s="86"/>
      <c r="GDQ135" s="86"/>
      <c r="GDR135" s="86"/>
      <c r="GDS135" s="86"/>
      <c r="GDT135" s="86"/>
      <c r="GDU135" s="86"/>
      <c r="GDV135" s="86"/>
      <c r="GDW135" s="86"/>
      <c r="GDX135" s="86"/>
      <c r="GDY135" s="86"/>
      <c r="GDZ135" s="86"/>
      <c r="GEA135" s="86"/>
      <c r="GEB135" s="86"/>
      <c r="GEC135" s="86"/>
      <c r="GED135" s="86"/>
      <c r="GEE135" s="86"/>
      <c r="GEF135" s="86"/>
      <c r="GEG135" s="86"/>
      <c r="GEH135" s="86"/>
      <c r="GEI135" s="86"/>
      <c r="GEJ135" s="86"/>
      <c r="GEK135" s="86"/>
      <c r="GEL135" s="86"/>
      <c r="GEM135" s="86"/>
      <c r="GEN135" s="86"/>
      <c r="GEO135" s="86"/>
      <c r="GEP135" s="86"/>
      <c r="GEQ135" s="86"/>
      <c r="GER135" s="86"/>
      <c r="GES135" s="86"/>
      <c r="GET135" s="86"/>
      <c r="GEU135" s="86"/>
      <c r="GEV135" s="86"/>
      <c r="GEW135" s="86"/>
      <c r="GEX135" s="86"/>
      <c r="GEY135" s="86"/>
      <c r="GEZ135" s="86"/>
      <c r="GFA135" s="86"/>
      <c r="GFB135" s="86"/>
      <c r="GFC135" s="86"/>
      <c r="GFD135" s="86"/>
      <c r="GFE135" s="86"/>
      <c r="GFF135" s="86"/>
      <c r="GFG135" s="86"/>
      <c r="GFH135" s="86"/>
      <c r="GFI135" s="86"/>
      <c r="GFJ135" s="86"/>
      <c r="GFK135" s="86"/>
      <c r="GFL135" s="86"/>
      <c r="GFM135" s="86"/>
      <c r="GFN135" s="86"/>
      <c r="GFO135" s="86"/>
      <c r="GFP135" s="86"/>
      <c r="GFQ135" s="86"/>
      <c r="GFR135" s="86"/>
      <c r="GFS135" s="86"/>
      <c r="GFT135" s="86"/>
      <c r="GFU135" s="86"/>
      <c r="GFV135" s="86"/>
      <c r="GFW135" s="86"/>
      <c r="GFX135" s="86"/>
      <c r="GFY135" s="86"/>
      <c r="GFZ135" s="86"/>
      <c r="GGA135" s="86"/>
      <c r="GGB135" s="86"/>
      <c r="GGC135" s="86"/>
      <c r="GGD135" s="86"/>
      <c r="GGE135" s="86"/>
      <c r="GGF135" s="86"/>
      <c r="GGG135" s="86"/>
      <c r="GGH135" s="86"/>
      <c r="GGI135" s="86"/>
      <c r="GGJ135" s="86"/>
      <c r="GGK135" s="86"/>
      <c r="GGL135" s="86"/>
      <c r="GGM135" s="86"/>
      <c r="GGN135" s="86"/>
      <c r="GGO135" s="86"/>
      <c r="GGP135" s="86"/>
      <c r="GGQ135" s="86"/>
      <c r="GGR135" s="86"/>
      <c r="GGS135" s="86"/>
      <c r="GGT135" s="86"/>
      <c r="GGU135" s="86"/>
      <c r="GGV135" s="86"/>
      <c r="GGW135" s="86"/>
      <c r="GGX135" s="86"/>
      <c r="GGY135" s="86"/>
      <c r="GGZ135" s="86"/>
      <c r="GHA135" s="86"/>
      <c r="GHB135" s="86"/>
      <c r="GHC135" s="86"/>
      <c r="GHD135" s="86"/>
      <c r="GHE135" s="86"/>
      <c r="GHF135" s="86"/>
      <c r="GHG135" s="86"/>
      <c r="GHH135" s="86"/>
      <c r="GHI135" s="86"/>
      <c r="GHJ135" s="86"/>
      <c r="GHK135" s="86"/>
      <c r="GHL135" s="86"/>
      <c r="GHM135" s="86"/>
      <c r="GHN135" s="86"/>
      <c r="GHO135" s="86"/>
      <c r="GHP135" s="86"/>
      <c r="GHQ135" s="86"/>
      <c r="GHR135" s="86"/>
      <c r="GHS135" s="86"/>
      <c r="GHT135" s="86"/>
      <c r="GHU135" s="86"/>
      <c r="GHV135" s="86"/>
      <c r="GHW135" s="86"/>
      <c r="GHX135" s="86"/>
      <c r="GHY135" s="86"/>
      <c r="GHZ135" s="86"/>
      <c r="GIA135" s="86"/>
      <c r="GIB135" s="86"/>
      <c r="GIC135" s="86"/>
      <c r="GID135" s="86"/>
      <c r="GIE135" s="86"/>
      <c r="GIF135" s="86"/>
      <c r="GIG135" s="86"/>
      <c r="GIH135" s="86"/>
      <c r="GII135" s="86"/>
      <c r="GIJ135" s="86"/>
      <c r="GIK135" s="86"/>
      <c r="GIL135" s="86"/>
      <c r="GIM135" s="86"/>
      <c r="GIN135" s="86"/>
      <c r="GIO135" s="86"/>
      <c r="GIP135" s="86"/>
      <c r="GIQ135" s="86"/>
      <c r="GIR135" s="86"/>
      <c r="GIS135" s="86"/>
      <c r="GIT135" s="86"/>
      <c r="GIU135" s="86"/>
      <c r="GIV135" s="86"/>
      <c r="GIW135" s="86"/>
      <c r="GIX135" s="86"/>
      <c r="GIY135" s="86"/>
      <c r="GIZ135" s="86"/>
      <c r="GJA135" s="86"/>
      <c r="GJB135" s="86"/>
      <c r="GJC135" s="86"/>
      <c r="GJD135" s="86"/>
      <c r="GJE135" s="86"/>
      <c r="GJF135" s="86"/>
      <c r="GJG135" s="86"/>
      <c r="GJH135" s="86"/>
      <c r="GJI135" s="86"/>
      <c r="GJJ135" s="86"/>
      <c r="GJK135" s="86"/>
      <c r="GJL135" s="86"/>
      <c r="GJM135" s="86"/>
      <c r="GJN135" s="86"/>
      <c r="GJO135" s="86"/>
      <c r="GJP135" s="86"/>
      <c r="GJQ135" s="86"/>
      <c r="GJR135" s="86"/>
      <c r="GJS135" s="86"/>
      <c r="GJT135" s="86"/>
      <c r="GJU135" s="86"/>
      <c r="GJV135" s="86"/>
      <c r="GJW135" s="86"/>
      <c r="GJX135" s="86"/>
      <c r="GJY135" s="86"/>
      <c r="GJZ135" s="86"/>
      <c r="GKA135" s="86"/>
      <c r="GKB135" s="86"/>
      <c r="GKC135" s="86"/>
      <c r="GKD135" s="86"/>
      <c r="GKE135" s="86"/>
      <c r="GKF135" s="86"/>
      <c r="GKG135" s="86"/>
      <c r="GKH135" s="86"/>
      <c r="GKI135" s="86"/>
      <c r="GKJ135" s="86"/>
      <c r="GKK135" s="86"/>
      <c r="GKL135" s="86"/>
      <c r="GKM135" s="86"/>
      <c r="GKN135" s="86"/>
      <c r="GKO135" s="86"/>
      <c r="GKP135" s="86"/>
      <c r="GKQ135" s="86"/>
      <c r="GKR135" s="86"/>
      <c r="GKS135" s="86"/>
      <c r="GKT135" s="86"/>
      <c r="GKU135" s="86"/>
      <c r="GKV135" s="86"/>
      <c r="GKW135" s="86"/>
      <c r="GKX135" s="86"/>
      <c r="GKY135" s="86"/>
      <c r="GKZ135" s="86"/>
      <c r="GLA135" s="86"/>
      <c r="GLB135" s="86"/>
      <c r="GLC135" s="86"/>
      <c r="GLD135" s="86"/>
      <c r="GLE135" s="86"/>
      <c r="GLF135" s="86"/>
      <c r="GLG135" s="86"/>
      <c r="GLH135" s="86"/>
      <c r="GLI135" s="86"/>
      <c r="GLJ135" s="86"/>
      <c r="GLK135" s="86"/>
      <c r="GLL135" s="86"/>
      <c r="GLM135" s="86"/>
      <c r="GLN135" s="86"/>
      <c r="GLO135" s="86"/>
      <c r="GLP135" s="86"/>
      <c r="GLQ135" s="86"/>
      <c r="GLR135" s="86"/>
      <c r="GLS135" s="86"/>
      <c r="GLT135" s="86"/>
      <c r="GLU135" s="86"/>
      <c r="GLV135" s="86"/>
      <c r="GLW135" s="86"/>
      <c r="GLX135" s="86"/>
      <c r="GLY135" s="86"/>
      <c r="GLZ135" s="86"/>
      <c r="GMA135" s="86"/>
      <c r="GMB135" s="86"/>
      <c r="GMC135" s="86"/>
      <c r="GMD135" s="86"/>
      <c r="GMK135" s="86"/>
      <c r="GML135" s="86"/>
      <c r="GMM135" s="86"/>
      <c r="GMN135" s="86"/>
      <c r="GMO135" s="86"/>
      <c r="GMP135" s="86"/>
      <c r="GMQ135" s="86"/>
      <c r="GMR135" s="86"/>
      <c r="GMS135" s="86"/>
      <c r="GMT135" s="86"/>
      <c r="GMU135" s="86"/>
      <c r="GMV135" s="86"/>
      <c r="GMW135" s="86"/>
      <c r="GMX135" s="86"/>
      <c r="GMY135" s="86"/>
      <c r="GMZ135" s="86"/>
      <c r="GNA135" s="86"/>
      <c r="GNB135" s="86"/>
      <c r="GNC135" s="86"/>
      <c r="GND135" s="86"/>
      <c r="GNE135" s="86"/>
      <c r="GNF135" s="86"/>
      <c r="GNG135" s="86"/>
      <c r="GNH135" s="86"/>
      <c r="GNI135" s="86"/>
      <c r="GNJ135" s="86"/>
      <c r="GNK135" s="86"/>
      <c r="GNL135" s="86"/>
      <c r="GNM135" s="86"/>
      <c r="GNN135" s="86"/>
      <c r="GNO135" s="86"/>
      <c r="GNP135" s="86"/>
      <c r="GNQ135" s="86"/>
      <c r="GNR135" s="86"/>
      <c r="GNS135" s="86"/>
      <c r="GNT135" s="86"/>
      <c r="GNU135" s="86"/>
      <c r="GNV135" s="86"/>
      <c r="GNW135" s="86"/>
      <c r="GNX135" s="86"/>
      <c r="GNY135" s="86"/>
      <c r="GNZ135" s="86"/>
      <c r="GOA135" s="86"/>
      <c r="GOB135" s="86"/>
      <c r="GOC135" s="86"/>
      <c r="GOD135" s="86"/>
      <c r="GOE135" s="86"/>
      <c r="GOF135" s="86"/>
      <c r="GOG135" s="86"/>
      <c r="GOH135" s="86"/>
      <c r="GOI135" s="86"/>
      <c r="GOJ135" s="86"/>
      <c r="GOK135" s="86"/>
      <c r="GOL135" s="86"/>
      <c r="GOM135" s="86"/>
      <c r="GON135" s="86"/>
      <c r="GOO135" s="86"/>
      <c r="GOP135" s="86"/>
      <c r="GOQ135" s="86"/>
      <c r="GOR135" s="86"/>
      <c r="GOS135" s="86"/>
      <c r="GOT135" s="86"/>
      <c r="GOU135" s="86"/>
      <c r="GOV135" s="86"/>
      <c r="GOW135" s="86"/>
      <c r="GOX135" s="86"/>
      <c r="GOY135" s="86"/>
      <c r="GOZ135" s="86"/>
      <c r="GPA135" s="86"/>
      <c r="GPB135" s="86"/>
      <c r="GPC135" s="86"/>
      <c r="GPD135" s="86"/>
      <c r="GPE135" s="86"/>
      <c r="GPF135" s="86"/>
      <c r="GPG135" s="86"/>
      <c r="GPH135" s="86"/>
      <c r="GPI135" s="86"/>
      <c r="GPJ135" s="86"/>
      <c r="GPK135" s="86"/>
      <c r="GPL135" s="86"/>
      <c r="GPM135" s="86"/>
      <c r="GPN135" s="86"/>
      <c r="GPO135" s="86"/>
      <c r="GPP135" s="86"/>
      <c r="GPQ135" s="86"/>
      <c r="GPR135" s="86"/>
      <c r="GPS135" s="86"/>
      <c r="GPT135" s="86"/>
      <c r="GPU135" s="86"/>
      <c r="GPV135" s="86"/>
      <c r="GPW135" s="86"/>
      <c r="GPX135" s="86"/>
      <c r="GPY135" s="86"/>
      <c r="GPZ135" s="86"/>
      <c r="GQA135" s="86"/>
      <c r="GQB135" s="86"/>
      <c r="GQC135" s="86"/>
      <c r="GQD135" s="86"/>
      <c r="GQE135" s="86"/>
      <c r="GQF135" s="86"/>
      <c r="GQG135" s="86"/>
      <c r="GQH135" s="86"/>
      <c r="GQI135" s="86"/>
      <c r="GQJ135" s="86"/>
      <c r="GQK135" s="86"/>
      <c r="GQL135" s="86"/>
      <c r="GQM135" s="86"/>
      <c r="GQN135" s="86"/>
      <c r="GQO135" s="86"/>
      <c r="GQP135" s="86"/>
      <c r="GQQ135" s="86"/>
      <c r="GQR135" s="86"/>
      <c r="GQS135" s="86"/>
      <c r="GQT135" s="86"/>
      <c r="GQU135" s="86"/>
      <c r="GQV135" s="86"/>
      <c r="GQW135" s="86"/>
      <c r="GQX135" s="86"/>
      <c r="GQY135" s="86"/>
      <c r="GQZ135" s="86"/>
      <c r="GRA135" s="86"/>
      <c r="GRB135" s="86"/>
      <c r="GRC135" s="86"/>
      <c r="GRD135" s="86"/>
      <c r="GRE135" s="86"/>
      <c r="GRF135" s="86"/>
      <c r="GRG135" s="86"/>
      <c r="GRH135" s="86"/>
      <c r="GRI135" s="86"/>
      <c r="GRJ135" s="86"/>
      <c r="GRK135" s="86"/>
      <c r="GRL135" s="86"/>
      <c r="GRM135" s="86"/>
      <c r="GRN135" s="86"/>
      <c r="GRO135" s="86"/>
      <c r="GRP135" s="86"/>
      <c r="GRQ135" s="86"/>
      <c r="GRR135" s="86"/>
      <c r="GRS135" s="86"/>
      <c r="GRT135" s="86"/>
      <c r="GRU135" s="86"/>
      <c r="GRV135" s="86"/>
      <c r="GRW135" s="86"/>
      <c r="GRX135" s="86"/>
      <c r="GRY135" s="86"/>
      <c r="GRZ135" s="86"/>
      <c r="GSA135" s="86"/>
      <c r="GSB135" s="86"/>
      <c r="GSC135" s="86"/>
      <c r="GSD135" s="86"/>
      <c r="GSE135" s="86"/>
      <c r="GSF135" s="86"/>
      <c r="GSG135" s="86"/>
      <c r="GSH135" s="86"/>
      <c r="GSI135" s="86"/>
      <c r="GSJ135" s="86"/>
      <c r="GSK135" s="86"/>
      <c r="GSL135" s="86"/>
      <c r="GSM135" s="86"/>
      <c r="GSN135" s="86"/>
      <c r="GSO135" s="86"/>
      <c r="GSP135" s="86"/>
      <c r="GSQ135" s="86"/>
      <c r="GSR135" s="86"/>
      <c r="GSS135" s="86"/>
      <c r="GST135" s="86"/>
      <c r="GSU135" s="86"/>
      <c r="GSV135" s="86"/>
      <c r="GSW135" s="86"/>
      <c r="GSX135" s="86"/>
      <c r="GSY135" s="86"/>
      <c r="GSZ135" s="86"/>
      <c r="GTA135" s="86"/>
      <c r="GTB135" s="86"/>
      <c r="GTC135" s="86"/>
      <c r="GTD135" s="86"/>
      <c r="GTE135" s="86"/>
      <c r="GTF135" s="86"/>
      <c r="GTG135" s="86"/>
      <c r="GTH135" s="86"/>
      <c r="GTI135" s="86"/>
      <c r="GTJ135" s="86"/>
      <c r="GTK135" s="86"/>
      <c r="GTL135" s="86"/>
      <c r="GTM135" s="86"/>
      <c r="GTN135" s="86"/>
      <c r="GTO135" s="86"/>
      <c r="GTP135" s="86"/>
      <c r="GTQ135" s="86"/>
      <c r="GTR135" s="86"/>
      <c r="GTS135" s="86"/>
      <c r="GTT135" s="86"/>
      <c r="GTU135" s="86"/>
      <c r="GTV135" s="86"/>
      <c r="GTW135" s="86"/>
      <c r="GTX135" s="86"/>
      <c r="GTY135" s="86"/>
      <c r="GTZ135" s="86"/>
      <c r="GUA135" s="86"/>
      <c r="GUB135" s="86"/>
      <c r="GUC135" s="86"/>
      <c r="GUD135" s="86"/>
      <c r="GUE135" s="86"/>
      <c r="GUF135" s="86"/>
      <c r="GUG135" s="86"/>
      <c r="GUH135" s="86"/>
      <c r="GUI135" s="86"/>
      <c r="GUJ135" s="86"/>
      <c r="GUK135" s="86"/>
      <c r="GUL135" s="86"/>
      <c r="GUM135" s="86"/>
      <c r="GUN135" s="86"/>
      <c r="GUO135" s="86"/>
      <c r="GUP135" s="86"/>
      <c r="GUQ135" s="86"/>
      <c r="GUR135" s="86"/>
      <c r="GUS135" s="86"/>
      <c r="GUT135" s="86"/>
      <c r="GUU135" s="86"/>
      <c r="GUV135" s="86"/>
      <c r="GUW135" s="86"/>
      <c r="GUX135" s="86"/>
      <c r="GUY135" s="86"/>
      <c r="GUZ135" s="86"/>
      <c r="GVA135" s="86"/>
      <c r="GVB135" s="86"/>
      <c r="GVC135" s="86"/>
      <c r="GVD135" s="86"/>
      <c r="GVE135" s="86"/>
      <c r="GVF135" s="86"/>
      <c r="GVG135" s="86"/>
      <c r="GVH135" s="86"/>
      <c r="GVI135" s="86"/>
      <c r="GVJ135" s="86"/>
      <c r="GVK135" s="86"/>
      <c r="GVL135" s="86"/>
      <c r="GVM135" s="86"/>
      <c r="GVN135" s="86"/>
      <c r="GVO135" s="86"/>
      <c r="GVP135" s="86"/>
      <c r="GVQ135" s="86"/>
      <c r="GVR135" s="86"/>
      <c r="GVS135" s="86"/>
      <c r="GVT135" s="86"/>
      <c r="GVU135" s="86"/>
      <c r="GVV135" s="86"/>
      <c r="GVW135" s="86"/>
      <c r="GVX135" s="86"/>
      <c r="GVY135" s="86"/>
      <c r="GVZ135" s="86"/>
      <c r="GWG135" s="86"/>
      <c r="GWH135" s="86"/>
      <c r="GWI135" s="86"/>
      <c r="GWJ135" s="86"/>
      <c r="GWK135" s="86"/>
      <c r="GWL135" s="86"/>
      <c r="GWM135" s="86"/>
      <c r="GWN135" s="86"/>
      <c r="GWO135" s="86"/>
      <c r="GWP135" s="86"/>
      <c r="GWQ135" s="86"/>
      <c r="GWR135" s="86"/>
      <c r="GWS135" s="86"/>
      <c r="GWT135" s="86"/>
      <c r="GWU135" s="86"/>
      <c r="GWV135" s="86"/>
      <c r="GWW135" s="86"/>
      <c r="GWX135" s="86"/>
      <c r="GWY135" s="86"/>
      <c r="GWZ135" s="86"/>
      <c r="GXA135" s="86"/>
      <c r="GXB135" s="86"/>
      <c r="GXC135" s="86"/>
      <c r="GXD135" s="86"/>
      <c r="GXE135" s="86"/>
      <c r="GXF135" s="86"/>
      <c r="GXG135" s="86"/>
      <c r="GXH135" s="86"/>
      <c r="GXI135" s="86"/>
      <c r="GXJ135" s="86"/>
      <c r="GXK135" s="86"/>
      <c r="GXL135" s="86"/>
      <c r="GXM135" s="86"/>
      <c r="GXN135" s="86"/>
      <c r="GXO135" s="86"/>
      <c r="GXP135" s="86"/>
      <c r="GXQ135" s="86"/>
      <c r="GXR135" s="86"/>
      <c r="GXS135" s="86"/>
      <c r="GXT135" s="86"/>
      <c r="GXU135" s="86"/>
      <c r="GXV135" s="86"/>
      <c r="GXW135" s="86"/>
      <c r="GXX135" s="86"/>
      <c r="GXY135" s="86"/>
      <c r="GXZ135" s="86"/>
      <c r="GYA135" s="86"/>
      <c r="GYB135" s="86"/>
      <c r="GYC135" s="86"/>
      <c r="GYD135" s="86"/>
      <c r="GYE135" s="86"/>
      <c r="GYF135" s="86"/>
      <c r="GYG135" s="86"/>
      <c r="GYH135" s="86"/>
      <c r="GYI135" s="86"/>
      <c r="GYJ135" s="86"/>
      <c r="GYK135" s="86"/>
      <c r="GYL135" s="86"/>
      <c r="GYM135" s="86"/>
      <c r="GYN135" s="86"/>
      <c r="GYO135" s="86"/>
      <c r="GYP135" s="86"/>
      <c r="GYQ135" s="86"/>
      <c r="GYR135" s="86"/>
      <c r="GYS135" s="86"/>
      <c r="GYT135" s="86"/>
      <c r="GYU135" s="86"/>
      <c r="GYV135" s="86"/>
      <c r="GYW135" s="86"/>
      <c r="GYX135" s="86"/>
      <c r="GYY135" s="86"/>
      <c r="GYZ135" s="86"/>
      <c r="GZA135" s="86"/>
      <c r="GZB135" s="86"/>
      <c r="GZC135" s="86"/>
      <c r="GZD135" s="86"/>
      <c r="GZE135" s="86"/>
      <c r="GZF135" s="86"/>
      <c r="GZG135" s="86"/>
      <c r="GZH135" s="86"/>
      <c r="GZI135" s="86"/>
      <c r="GZJ135" s="86"/>
      <c r="GZK135" s="86"/>
      <c r="GZL135" s="86"/>
      <c r="GZM135" s="86"/>
      <c r="GZN135" s="86"/>
      <c r="GZO135" s="86"/>
      <c r="GZP135" s="86"/>
      <c r="GZQ135" s="86"/>
      <c r="GZR135" s="86"/>
      <c r="GZS135" s="86"/>
      <c r="GZT135" s="86"/>
      <c r="GZU135" s="86"/>
      <c r="GZV135" s="86"/>
      <c r="GZW135" s="86"/>
      <c r="GZX135" s="86"/>
      <c r="GZY135" s="86"/>
      <c r="GZZ135" s="86"/>
      <c r="HAA135" s="86"/>
      <c r="HAB135" s="86"/>
      <c r="HAC135" s="86"/>
      <c r="HAD135" s="86"/>
      <c r="HAE135" s="86"/>
      <c r="HAF135" s="86"/>
      <c r="HAG135" s="86"/>
      <c r="HAH135" s="86"/>
      <c r="HAI135" s="86"/>
      <c r="HAJ135" s="86"/>
      <c r="HAK135" s="86"/>
      <c r="HAL135" s="86"/>
      <c r="HAM135" s="86"/>
      <c r="HAN135" s="86"/>
      <c r="HAO135" s="86"/>
      <c r="HAP135" s="86"/>
      <c r="HAQ135" s="86"/>
      <c r="HAR135" s="86"/>
      <c r="HAS135" s="86"/>
      <c r="HAT135" s="86"/>
      <c r="HAU135" s="86"/>
      <c r="HAV135" s="86"/>
      <c r="HAW135" s="86"/>
      <c r="HAX135" s="86"/>
      <c r="HAY135" s="86"/>
      <c r="HAZ135" s="86"/>
      <c r="HBA135" s="86"/>
      <c r="HBB135" s="86"/>
      <c r="HBC135" s="86"/>
      <c r="HBD135" s="86"/>
      <c r="HBE135" s="86"/>
      <c r="HBF135" s="86"/>
      <c r="HBG135" s="86"/>
      <c r="HBH135" s="86"/>
      <c r="HBI135" s="86"/>
      <c r="HBJ135" s="86"/>
      <c r="HBK135" s="86"/>
      <c r="HBL135" s="86"/>
      <c r="HBM135" s="86"/>
      <c r="HBN135" s="86"/>
      <c r="HBO135" s="86"/>
      <c r="HBP135" s="86"/>
      <c r="HBQ135" s="86"/>
      <c r="HBR135" s="86"/>
      <c r="HBS135" s="86"/>
      <c r="HBT135" s="86"/>
      <c r="HBU135" s="86"/>
      <c r="HBV135" s="86"/>
      <c r="HBW135" s="86"/>
      <c r="HBX135" s="86"/>
      <c r="HBY135" s="86"/>
      <c r="HBZ135" s="86"/>
      <c r="HCA135" s="86"/>
      <c r="HCB135" s="86"/>
      <c r="HCC135" s="86"/>
      <c r="HCD135" s="86"/>
      <c r="HCE135" s="86"/>
      <c r="HCF135" s="86"/>
      <c r="HCG135" s="86"/>
      <c r="HCH135" s="86"/>
      <c r="HCI135" s="86"/>
      <c r="HCJ135" s="86"/>
      <c r="HCK135" s="86"/>
      <c r="HCL135" s="86"/>
      <c r="HCM135" s="86"/>
      <c r="HCN135" s="86"/>
      <c r="HCO135" s="86"/>
      <c r="HCP135" s="86"/>
      <c r="HCQ135" s="86"/>
      <c r="HCR135" s="86"/>
      <c r="HCS135" s="86"/>
      <c r="HCT135" s="86"/>
      <c r="HCU135" s="86"/>
      <c r="HCV135" s="86"/>
      <c r="HCW135" s="86"/>
      <c r="HCX135" s="86"/>
      <c r="HCY135" s="86"/>
      <c r="HCZ135" s="86"/>
      <c r="HDA135" s="86"/>
      <c r="HDB135" s="86"/>
      <c r="HDC135" s="86"/>
      <c r="HDD135" s="86"/>
      <c r="HDE135" s="86"/>
      <c r="HDF135" s="86"/>
      <c r="HDG135" s="86"/>
      <c r="HDH135" s="86"/>
      <c r="HDI135" s="86"/>
      <c r="HDJ135" s="86"/>
      <c r="HDK135" s="86"/>
      <c r="HDL135" s="86"/>
      <c r="HDM135" s="86"/>
      <c r="HDN135" s="86"/>
      <c r="HDO135" s="86"/>
      <c r="HDP135" s="86"/>
      <c r="HDQ135" s="86"/>
      <c r="HDR135" s="86"/>
      <c r="HDS135" s="86"/>
      <c r="HDT135" s="86"/>
      <c r="HDU135" s="86"/>
      <c r="HDV135" s="86"/>
      <c r="HDW135" s="86"/>
      <c r="HDX135" s="86"/>
      <c r="HDY135" s="86"/>
      <c r="HDZ135" s="86"/>
      <c r="HEA135" s="86"/>
      <c r="HEB135" s="86"/>
      <c r="HEC135" s="86"/>
      <c r="HED135" s="86"/>
      <c r="HEE135" s="86"/>
      <c r="HEF135" s="86"/>
      <c r="HEG135" s="86"/>
      <c r="HEH135" s="86"/>
      <c r="HEI135" s="86"/>
      <c r="HEJ135" s="86"/>
      <c r="HEK135" s="86"/>
      <c r="HEL135" s="86"/>
      <c r="HEM135" s="86"/>
      <c r="HEN135" s="86"/>
      <c r="HEO135" s="86"/>
      <c r="HEP135" s="86"/>
      <c r="HEQ135" s="86"/>
      <c r="HER135" s="86"/>
      <c r="HES135" s="86"/>
      <c r="HET135" s="86"/>
      <c r="HEU135" s="86"/>
      <c r="HEV135" s="86"/>
      <c r="HEW135" s="86"/>
      <c r="HEX135" s="86"/>
      <c r="HEY135" s="86"/>
      <c r="HEZ135" s="86"/>
      <c r="HFA135" s="86"/>
      <c r="HFB135" s="86"/>
      <c r="HFC135" s="86"/>
      <c r="HFD135" s="86"/>
      <c r="HFE135" s="86"/>
      <c r="HFF135" s="86"/>
      <c r="HFG135" s="86"/>
      <c r="HFH135" s="86"/>
      <c r="HFI135" s="86"/>
      <c r="HFJ135" s="86"/>
      <c r="HFK135" s="86"/>
      <c r="HFL135" s="86"/>
      <c r="HFM135" s="86"/>
      <c r="HFN135" s="86"/>
      <c r="HFO135" s="86"/>
      <c r="HFP135" s="86"/>
      <c r="HFQ135" s="86"/>
      <c r="HFR135" s="86"/>
      <c r="HFS135" s="86"/>
      <c r="HFT135" s="86"/>
      <c r="HFU135" s="86"/>
      <c r="HFV135" s="86"/>
      <c r="HGC135" s="86"/>
      <c r="HGD135" s="86"/>
      <c r="HGE135" s="86"/>
      <c r="HGF135" s="86"/>
      <c r="HGG135" s="86"/>
      <c r="HGH135" s="86"/>
      <c r="HGI135" s="86"/>
      <c r="HGJ135" s="86"/>
      <c r="HGK135" s="86"/>
      <c r="HGL135" s="86"/>
      <c r="HGM135" s="86"/>
      <c r="HGN135" s="86"/>
      <c r="HGO135" s="86"/>
      <c r="HGP135" s="86"/>
      <c r="HGQ135" s="86"/>
      <c r="HGR135" s="86"/>
      <c r="HGS135" s="86"/>
      <c r="HGT135" s="86"/>
      <c r="HGU135" s="86"/>
      <c r="HGV135" s="86"/>
      <c r="HGW135" s="86"/>
      <c r="HGX135" s="86"/>
      <c r="HGY135" s="86"/>
      <c r="HGZ135" s="86"/>
      <c r="HHA135" s="86"/>
      <c r="HHB135" s="86"/>
      <c r="HHC135" s="86"/>
      <c r="HHD135" s="86"/>
      <c r="HHE135" s="86"/>
      <c r="HHF135" s="86"/>
      <c r="HHG135" s="86"/>
      <c r="HHH135" s="86"/>
      <c r="HHI135" s="86"/>
      <c r="HHJ135" s="86"/>
      <c r="HHK135" s="86"/>
      <c r="HHL135" s="86"/>
      <c r="HHM135" s="86"/>
      <c r="HHN135" s="86"/>
      <c r="HHO135" s="86"/>
      <c r="HHP135" s="86"/>
      <c r="HHQ135" s="86"/>
      <c r="HHR135" s="86"/>
      <c r="HHS135" s="86"/>
      <c r="HHT135" s="86"/>
      <c r="HHU135" s="86"/>
      <c r="HHV135" s="86"/>
      <c r="HHW135" s="86"/>
      <c r="HHX135" s="86"/>
      <c r="HHY135" s="86"/>
      <c r="HHZ135" s="86"/>
      <c r="HIA135" s="86"/>
      <c r="HIB135" s="86"/>
      <c r="HIC135" s="86"/>
      <c r="HID135" s="86"/>
      <c r="HIE135" s="86"/>
      <c r="HIF135" s="86"/>
      <c r="HIG135" s="86"/>
      <c r="HIH135" s="86"/>
      <c r="HII135" s="86"/>
      <c r="HIJ135" s="86"/>
      <c r="HIK135" s="86"/>
      <c r="HIL135" s="86"/>
      <c r="HIM135" s="86"/>
      <c r="HIN135" s="86"/>
      <c r="HIO135" s="86"/>
      <c r="HIP135" s="86"/>
      <c r="HIQ135" s="86"/>
      <c r="HIR135" s="86"/>
      <c r="HIS135" s="86"/>
      <c r="HIT135" s="86"/>
      <c r="HIU135" s="86"/>
      <c r="HIV135" s="86"/>
      <c r="HIW135" s="86"/>
      <c r="HIX135" s="86"/>
      <c r="HIY135" s="86"/>
      <c r="HIZ135" s="86"/>
      <c r="HJA135" s="86"/>
      <c r="HJB135" s="86"/>
      <c r="HJC135" s="86"/>
      <c r="HJD135" s="86"/>
      <c r="HJE135" s="86"/>
      <c r="HJF135" s="86"/>
      <c r="HJG135" s="86"/>
      <c r="HJH135" s="86"/>
      <c r="HJI135" s="86"/>
      <c r="HJJ135" s="86"/>
      <c r="HJK135" s="86"/>
      <c r="HJL135" s="86"/>
      <c r="HJM135" s="86"/>
      <c r="HJN135" s="86"/>
      <c r="HJO135" s="86"/>
      <c r="HJP135" s="86"/>
      <c r="HJQ135" s="86"/>
      <c r="HJR135" s="86"/>
      <c r="HJS135" s="86"/>
      <c r="HJT135" s="86"/>
      <c r="HJU135" s="86"/>
      <c r="HJV135" s="86"/>
      <c r="HJW135" s="86"/>
      <c r="HJX135" s="86"/>
      <c r="HJY135" s="86"/>
      <c r="HJZ135" s="86"/>
      <c r="HKA135" s="86"/>
      <c r="HKB135" s="86"/>
      <c r="HKC135" s="86"/>
      <c r="HKD135" s="86"/>
      <c r="HKE135" s="86"/>
      <c r="HKF135" s="86"/>
      <c r="HKG135" s="86"/>
      <c r="HKH135" s="86"/>
      <c r="HKI135" s="86"/>
      <c r="HKJ135" s="86"/>
      <c r="HKK135" s="86"/>
      <c r="HKL135" s="86"/>
      <c r="HKM135" s="86"/>
      <c r="HKN135" s="86"/>
      <c r="HKO135" s="86"/>
      <c r="HKP135" s="86"/>
      <c r="HKQ135" s="86"/>
      <c r="HKR135" s="86"/>
      <c r="HKS135" s="86"/>
      <c r="HKT135" s="86"/>
      <c r="HKU135" s="86"/>
      <c r="HKV135" s="86"/>
      <c r="HKW135" s="86"/>
      <c r="HKX135" s="86"/>
      <c r="HKY135" s="86"/>
      <c r="HKZ135" s="86"/>
      <c r="HLA135" s="86"/>
      <c r="HLB135" s="86"/>
      <c r="HLC135" s="86"/>
      <c r="HLD135" s="86"/>
      <c r="HLE135" s="86"/>
      <c r="HLF135" s="86"/>
      <c r="HLG135" s="86"/>
      <c r="HLH135" s="86"/>
      <c r="HLI135" s="86"/>
      <c r="HLJ135" s="86"/>
      <c r="HLK135" s="86"/>
      <c r="HLL135" s="86"/>
      <c r="HLM135" s="86"/>
      <c r="HLN135" s="86"/>
      <c r="HLO135" s="86"/>
      <c r="HLP135" s="86"/>
      <c r="HLQ135" s="86"/>
      <c r="HLR135" s="86"/>
      <c r="HLS135" s="86"/>
      <c r="HLT135" s="86"/>
      <c r="HLU135" s="86"/>
      <c r="HLV135" s="86"/>
      <c r="HLW135" s="86"/>
      <c r="HLX135" s="86"/>
      <c r="HLY135" s="86"/>
      <c r="HLZ135" s="86"/>
      <c r="HMA135" s="86"/>
      <c r="HMB135" s="86"/>
      <c r="HMC135" s="86"/>
      <c r="HMD135" s="86"/>
      <c r="HME135" s="86"/>
      <c r="HMF135" s="86"/>
      <c r="HMG135" s="86"/>
      <c r="HMH135" s="86"/>
      <c r="HMI135" s="86"/>
      <c r="HMJ135" s="86"/>
      <c r="HMK135" s="86"/>
      <c r="HML135" s="86"/>
      <c r="HMM135" s="86"/>
      <c r="HMN135" s="86"/>
      <c r="HMO135" s="86"/>
      <c r="HMP135" s="86"/>
      <c r="HMQ135" s="86"/>
      <c r="HMR135" s="86"/>
      <c r="HMS135" s="86"/>
      <c r="HMT135" s="86"/>
      <c r="HMU135" s="86"/>
      <c r="HMV135" s="86"/>
      <c r="HMW135" s="86"/>
      <c r="HMX135" s="86"/>
      <c r="HMY135" s="86"/>
      <c r="HMZ135" s="86"/>
      <c r="HNA135" s="86"/>
      <c r="HNB135" s="86"/>
      <c r="HNC135" s="86"/>
      <c r="HND135" s="86"/>
      <c r="HNE135" s="86"/>
      <c r="HNF135" s="86"/>
      <c r="HNG135" s="86"/>
      <c r="HNH135" s="86"/>
      <c r="HNI135" s="86"/>
      <c r="HNJ135" s="86"/>
      <c r="HNK135" s="86"/>
      <c r="HNL135" s="86"/>
      <c r="HNM135" s="86"/>
      <c r="HNN135" s="86"/>
      <c r="HNO135" s="86"/>
      <c r="HNP135" s="86"/>
      <c r="HNQ135" s="86"/>
      <c r="HNR135" s="86"/>
      <c r="HNS135" s="86"/>
      <c r="HNT135" s="86"/>
      <c r="HNU135" s="86"/>
      <c r="HNV135" s="86"/>
      <c r="HNW135" s="86"/>
      <c r="HNX135" s="86"/>
      <c r="HNY135" s="86"/>
      <c r="HNZ135" s="86"/>
      <c r="HOA135" s="86"/>
      <c r="HOB135" s="86"/>
      <c r="HOC135" s="86"/>
      <c r="HOD135" s="86"/>
      <c r="HOE135" s="86"/>
      <c r="HOF135" s="86"/>
      <c r="HOG135" s="86"/>
      <c r="HOH135" s="86"/>
      <c r="HOI135" s="86"/>
      <c r="HOJ135" s="86"/>
      <c r="HOK135" s="86"/>
      <c r="HOL135" s="86"/>
      <c r="HOM135" s="86"/>
      <c r="HON135" s="86"/>
      <c r="HOO135" s="86"/>
      <c r="HOP135" s="86"/>
      <c r="HOQ135" s="86"/>
      <c r="HOR135" s="86"/>
      <c r="HOS135" s="86"/>
      <c r="HOT135" s="86"/>
      <c r="HOU135" s="86"/>
      <c r="HOV135" s="86"/>
      <c r="HOW135" s="86"/>
      <c r="HOX135" s="86"/>
      <c r="HOY135" s="86"/>
      <c r="HOZ135" s="86"/>
      <c r="HPA135" s="86"/>
      <c r="HPB135" s="86"/>
      <c r="HPC135" s="86"/>
      <c r="HPD135" s="86"/>
      <c r="HPE135" s="86"/>
      <c r="HPF135" s="86"/>
      <c r="HPG135" s="86"/>
      <c r="HPH135" s="86"/>
      <c r="HPI135" s="86"/>
      <c r="HPJ135" s="86"/>
      <c r="HPK135" s="86"/>
      <c r="HPL135" s="86"/>
      <c r="HPM135" s="86"/>
      <c r="HPN135" s="86"/>
      <c r="HPO135" s="86"/>
      <c r="HPP135" s="86"/>
      <c r="HPQ135" s="86"/>
      <c r="HPR135" s="86"/>
      <c r="HPY135" s="86"/>
      <c r="HPZ135" s="86"/>
      <c r="HQA135" s="86"/>
      <c r="HQB135" s="86"/>
      <c r="HQC135" s="86"/>
      <c r="HQD135" s="86"/>
      <c r="HQE135" s="86"/>
      <c r="HQF135" s="86"/>
      <c r="HQG135" s="86"/>
      <c r="HQH135" s="86"/>
      <c r="HQI135" s="86"/>
      <c r="HQJ135" s="86"/>
      <c r="HQK135" s="86"/>
      <c r="HQL135" s="86"/>
      <c r="HQM135" s="86"/>
      <c r="HQN135" s="86"/>
      <c r="HQO135" s="86"/>
      <c r="HQP135" s="86"/>
      <c r="HQQ135" s="86"/>
      <c r="HQR135" s="86"/>
      <c r="HQS135" s="86"/>
      <c r="HQT135" s="86"/>
      <c r="HQU135" s="86"/>
      <c r="HQV135" s="86"/>
      <c r="HQW135" s="86"/>
      <c r="HQX135" s="86"/>
      <c r="HQY135" s="86"/>
      <c r="HQZ135" s="86"/>
      <c r="HRA135" s="86"/>
      <c r="HRB135" s="86"/>
      <c r="HRC135" s="86"/>
      <c r="HRD135" s="86"/>
      <c r="HRE135" s="86"/>
      <c r="HRF135" s="86"/>
      <c r="HRG135" s="86"/>
      <c r="HRH135" s="86"/>
      <c r="HRI135" s="86"/>
      <c r="HRJ135" s="86"/>
      <c r="HRK135" s="86"/>
      <c r="HRL135" s="86"/>
      <c r="HRM135" s="86"/>
      <c r="HRN135" s="86"/>
      <c r="HRO135" s="86"/>
      <c r="HRP135" s="86"/>
      <c r="HRQ135" s="86"/>
      <c r="HRR135" s="86"/>
      <c r="HRS135" s="86"/>
      <c r="HRT135" s="86"/>
      <c r="HRU135" s="86"/>
      <c r="HRV135" s="86"/>
      <c r="HRW135" s="86"/>
      <c r="HRX135" s="86"/>
      <c r="HRY135" s="86"/>
      <c r="HRZ135" s="86"/>
      <c r="HSA135" s="86"/>
      <c r="HSB135" s="86"/>
      <c r="HSC135" s="86"/>
      <c r="HSD135" s="86"/>
      <c r="HSE135" s="86"/>
      <c r="HSF135" s="86"/>
      <c r="HSG135" s="86"/>
      <c r="HSH135" s="86"/>
      <c r="HSI135" s="86"/>
      <c r="HSJ135" s="86"/>
      <c r="HSK135" s="86"/>
      <c r="HSL135" s="86"/>
      <c r="HSM135" s="86"/>
      <c r="HSN135" s="86"/>
      <c r="HSO135" s="86"/>
      <c r="HSP135" s="86"/>
      <c r="HSQ135" s="86"/>
      <c r="HSR135" s="86"/>
      <c r="HSS135" s="86"/>
      <c r="HST135" s="86"/>
      <c r="HSU135" s="86"/>
      <c r="HSV135" s="86"/>
      <c r="HSW135" s="86"/>
      <c r="HSX135" s="86"/>
      <c r="HSY135" s="86"/>
      <c r="HSZ135" s="86"/>
      <c r="HTA135" s="86"/>
      <c r="HTB135" s="86"/>
      <c r="HTC135" s="86"/>
      <c r="HTD135" s="86"/>
      <c r="HTE135" s="86"/>
      <c r="HTF135" s="86"/>
      <c r="HTG135" s="86"/>
      <c r="HTH135" s="86"/>
      <c r="HTI135" s="86"/>
      <c r="HTJ135" s="86"/>
      <c r="HTK135" s="86"/>
      <c r="HTL135" s="86"/>
      <c r="HTM135" s="86"/>
      <c r="HTN135" s="86"/>
      <c r="HTO135" s="86"/>
      <c r="HTP135" s="86"/>
      <c r="HTQ135" s="86"/>
      <c r="HTR135" s="86"/>
      <c r="HTS135" s="86"/>
      <c r="HTT135" s="86"/>
      <c r="HTU135" s="86"/>
      <c r="HTV135" s="86"/>
      <c r="HTW135" s="86"/>
      <c r="HTX135" s="86"/>
      <c r="HTY135" s="86"/>
      <c r="HTZ135" s="86"/>
      <c r="HUA135" s="86"/>
      <c r="HUB135" s="86"/>
      <c r="HUC135" s="86"/>
      <c r="HUD135" s="86"/>
      <c r="HUE135" s="86"/>
      <c r="HUF135" s="86"/>
      <c r="HUG135" s="86"/>
      <c r="HUH135" s="86"/>
      <c r="HUI135" s="86"/>
      <c r="HUJ135" s="86"/>
      <c r="HUK135" s="86"/>
      <c r="HUL135" s="86"/>
      <c r="HUM135" s="86"/>
      <c r="HUN135" s="86"/>
      <c r="HUO135" s="86"/>
      <c r="HUP135" s="86"/>
      <c r="HUQ135" s="86"/>
      <c r="HUR135" s="86"/>
      <c r="HUS135" s="86"/>
      <c r="HUT135" s="86"/>
      <c r="HUU135" s="86"/>
      <c r="HUV135" s="86"/>
      <c r="HUW135" s="86"/>
      <c r="HUX135" s="86"/>
      <c r="HUY135" s="86"/>
      <c r="HUZ135" s="86"/>
      <c r="HVA135" s="86"/>
      <c r="HVB135" s="86"/>
      <c r="HVC135" s="86"/>
      <c r="HVD135" s="86"/>
      <c r="HVE135" s="86"/>
      <c r="HVF135" s="86"/>
      <c r="HVG135" s="86"/>
      <c r="HVH135" s="86"/>
      <c r="HVI135" s="86"/>
      <c r="HVJ135" s="86"/>
      <c r="HVK135" s="86"/>
      <c r="HVL135" s="86"/>
      <c r="HVM135" s="86"/>
      <c r="HVN135" s="86"/>
      <c r="HVO135" s="86"/>
      <c r="HVP135" s="86"/>
      <c r="HVQ135" s="86"/>
      <c r="HVR135" s="86"/>
      <c r="HVS135" s="86"/>
      <c r="HVT135" s="86"/>
      <c r="HVU135" s="86"/>
      <c r="HVV135" s="86"/>
      <c r="HVW135" s="86"/>
      <c r="HVX135" s="86"/>
      <c r="HVY135" s="86"/>
      <c r="HVZ135" s="86"/>
      <c r="HWA135" s="86"/>
      <c r="HWB135" s="86"/>
      <c r="HWC135" s="86"/>
      <c r="HWD135" s="86"/>
      <c r="HWE135" s="86"/>
      <c r="HWF135" s="86"/>
      <c r="HWG135" s="86"/>
      <c r="HWH135" s="86"/>
      <c r="HWI135" s="86"/>
      <c r="HWJ135" s="86"/>
      <c r="HWK135" s="86"/>
      <c r="HWL135" s="86"/>
      <c r="HWM135" s="86"/>
      <c r="HWN135" s="86"/>
      <c r="HWO135" s="86"/>
      <c r="HWP135" s="86"/>
      <c r="HWQ135" s="86"/>
      <c r="HWR135" s="86"/>
      <c r="HWS135" s="86"/>
      <c r="HWT135" s="86"/>
      <c r="HWU135" s="86"/>
      <c r="HWV135" s="86"/>
      <c r="HWW135" s="86"/>
      <c r="HWX135" s="86"/>
      <c r="HWY135" s="86"/>
      <c r="HWZ135" s="86"/>
      <c r="HXA135" s="86"/>
      <c r="HXB135" s="86"/>
      <c r="HXC135" s="86"/>
      <c r="HXD135" s="86"/>
      <c r="HXE135" s="86"/>
      <c r="HXF135" s="86"/>
      <c r="HXG135" s="86"/>
      <c r="HXH135" s="86"/>
      <c r="HXI135" s="86"/>
      <c r="HXJ135" s="86"/>
      <c r="HXK135" s="86"/>
      <c r="HXL135" s="86"/>
      <c r="HXM135" s="86"/>
      <c r="HXN135" s="86"/>
      <c r="HXO135" s="86"/>
      <c r="HXP135" s="86"/>
      <c r="HXQ135" s="86"/>
      <c r="HXR135" s="86"/>
      <c r="HXS135" s="86"/>
      <c r="HXT135" s="86"/>
      <c r="HXU135" s="86"/>
      <c r="HXV135" s="86"/>
      <c r="HXW135" s="86"/>
      <c r="HXX135" s="86"/>
      <c r="HXY135" s="86"/>
      <c r="HXZ135" s="86"/>
      <c r="HYA135" s="86"/>
      <c r="HYB135" s="86"/>
      <c r="HYC135" s="86"/>
      <c r="HYD135" s="86"/>
      <c r="HYE135" s="86"/>
      <c r="HYF135" s="86"/>
      <c r="HYG135" s="86"/>
      <c r="HYH135" s="86"/>
      <c r="HYI135" s="86"/>
      <c r="HYJ135" s="86"/>
      <c r="HYK135" s="86"/>
      <c r="HYL135" s="86"/>
      <c r="HYM135" s="86"/>
      <c r="HYN135" s="86"/>
      <c r="HYO135" s="86"/>
      <c r="HYP135" s="86"/>
      <c r="HYQ135" s="86"/>
      <c r="HYR135" s="86"/>
      <c r="HYS135" s="86"/>
      <c r="HYT135" s="86"/>
      <c r="HYU135" s="86"/>
      <c r="HYV135" s="86"/>
      <c r="HYW135" s="86"/>
      <c r="HYX135" s="86"/>
      <c r="HYY135" s="86"/>
      <c r="HYZ135" s="86"/>
      <c r="HZA135" s="86"/>
      <c r="HZB135" s="86"/>
      <c r="HZC135" s="86"/>
      <c r="HZD135" s="86"/>
      <c r="HZE135" s="86"/>
      <c r="HZF135" s="86"/>
      <c r="HZG135" s="86"/>
      <c r="HZH135" s="86"/>
      <c r="HZI135" s="86"/>
      <c r="HZJ135" s="86"/>
      <c r="HZK135" s="86"/>
      <c r="HZL135" s="86"/>
      <c r="HZM135" s="86"/>
      <c r="HZN135" s="86"/>
      <c r="HZU135" s="86"/>
      <c r="HZV135" s="86"/>
      <c r="HZW135" s="86"/>
      <c r="HZX135" s="86"/>
      <c r="HZY135" s="86"/>
      <c r="HZZ135" s="86"/>
      <c r="IAA135" s="86"/>
      <c r="IAB135" s="86"/>
      <c r="IAC135" s="86"/>
      <c r="IAD135" s="86"/>
      <c r="IAE135" s="86"/>
      <c r="IAF135" s="86"/>
      <c r="IAG135" s="86"/>
      <c r="IAH135" s="86"/>
      <c r="IAI135" s="86"/>
      <c r="IAJ135" s="86"/>
      <c r="IAK135" s="86"/>
      <c r="IAL135" s="86"/>
      <c r="IAM135" s="86"/>
      <c r="IAN135" s="86"/>
      <c r="IAO135" s="86"/>
      <c r="IAP135" s="86"/>
      <c r="IAQ135" s="86"/>
      <c r="IAR135" s="86"/>
      <c r="IAS135" s="86"/>
      <c r="IAT135" s="86"/>
      <c r="IAU135" s="86"/>
      <c r="IAV135" s="86"/>
      <c r="IAW135" s="86"/>
      <c r="IAX135" s="86"/>
      <c r="IAY135" s="86"/>
      <c r="IAZ135" s="86"/>
      <c r="IBA135" s="86"/>
      <c r="IBB135" s="86"/>
      <c r="IBC135" s="86"/>
      <c r="IBD135" s="86"/>
      <c r="IBE135" s="86"/>
      <c r="IBF135" s="86"/>
      <c r="IBG135" s="86"/>
      <c r="IBH135" s="86"/>
      <c r="IBI135" s="86"/>
      <c r="IBJ135" s="86"/>
      <c r="IBK135" s="86"/>
      <c r="IBL135" s="86"/>
      <c r="IBM135" s="86"/>
      <c r="IBN135" s="86"/>
      <c r="IBO135" s="86"/>
      <c r="IBP135" s="86"/>
      <c r="IBQ135" s="86"/>
      <c r="IBR135" s="86"/>
      <c r="IBS135" s="86"/>
      <c r="IBT135" s="86"/>
      <c r="IBU135" s="86"/>
      <c r="IBV135" s="86"/>
      <c r="IBW135" s="86"/>
      <c r="IBX135" s="86"/>
      <c r="IBY135" s="86"/>
      <c r="IBZ135" s="86"/>
      <c r="ICA135" s="86"/>
      <c r="ICB135" s="86"/>
      <c r="ICC135" s="86"/>
      <c r="ICD135" s="86"/>
      <c r="ICE135" s="86"/>
      <c r="ICF135" s="86"/>
      <c r="ICG135" s="86"/>
      <c r="ICH135" s="86"/>
      <c r="ICI135" s="86"/>
      <c r="ICJ135" s="86"/>
      <c r="ICK135" s="86"/>
      <c r="ICL135" s="86"/>
      <c r="ICM135" s="86"/>
      <c r="ICN135" s="86"/>
      <c r="ICO135" s="86"/>
      <c r="ICP135" s="86"/>
      <c r="ICQ135" s="86"/>
      <c r="ICR135" s="86"/>
      <c r="ICS135" s="86"/>
      <c r="ICT135" s="86"/>
      <c r="ICU135" s="86"/>
      <c r="ICV135" s="86"/>
      <c r="ICW135" s="86"/>
      <c r="ICX135" s="86"/>
      <c r="ICY135" s="86"/>
      <c r="ICZ135" s="86"/>
      <c r="IDA135" s="86"/>
      <c r="IDB135" s="86"/>
      <c r="IDC135" s="86"/>
      <c r="IDD135" s="86"/>
      <c r="IDE135" s="86"/>
      <c r="IDF135" s="86"/>
      <c r="IDG135" s="86"/>
      <c r="IDH135" s="86"/>
      <c r="IDI135" s="86"/>
      <c r="IDJ135" s="86"/>
      <c r="IDK135" s="86"/>
      <c r="IDL135" s="86"/>
      <c r="IDM135" s="86"/>
      <c r="IDN135" s="86"/>
      <c r="IDO135" s="86"/>
      <c r="IDP135" s="86"/>
      <c r="IDQ135" s="86"/>
      <c r="IDR135" s="86"/>
      <c r="IDS135" s="86"/>
      <c r="IDT135" s="86"/>
      <c r="IDU135" s="86"/>
      <c r="IDV135" s="86"/>
      <c r="IDW135" s="86"/>
      <c r="IDX135" s="86"/>
      <c r="IDY135" s="86"/>
      <c r="IDZ135" s="86"/>
      <c r="IEA135" s="86"/>
      <c r="IEB135" s="86"/>
      <c r="IEC135" s="86"/>
      <c r="IED135" s="86"/>
      <c r="IEE135" s="86"/>
      <c r="IEF135" s="86"/>
      <c r="IEG135" s="86"/>
      <c r="IEH135" s="86"/>
      <c r="IEI135" s="86"/>
      <c r="IEJ135" s="86"/>
      <c r="IEK135" s="86"/>
      <c r="IEL135" s="86"/>
      <c r="IEM135" s="86"/>
      <c r="IEN135" s="86"/>
      <c r="IEO135" s="86"/>
      <c r="IEP135" s="86"/>
      <c r="IEQ135" s="86"/>
      <c r="IER135" s="86"/>
      <c r="IES135" s="86"/>
      <c r="IET135" s="86"/>
      <c r="IEU135" s="86"/>
      <c r="IEV135" s="86"/>
      <c r="IEW135" s="86"/>
      <c r="IEX135" s="86"/>
      <c r="IEY135" s="86"/>
      <c r="IEZ135" s="86"/>
      <c r="IFA135" s="86"/>
      <c r="IFB135" s="86"/>
      <c r="IFC135" s="86"/>
      <c r="IFD135" s="86"/>
      <c r="IFE135" s="86"/>
      <c r="IFF135" s="86"/>
      <c r="IFG135" s="86"/>
      <c r="IFH135" s="86"/>
      <c r="IFI135" s="86"/>
      <c r="IFJ135" s="86"/>
      <c r="IFK135" s="86"/>
      <c r="IFL135" s="86"/>
      <c r="IFM135" s="86"/>
      <c r="IFN135" s="86"/>
      <c r="IFO135" s="86"/>
      <c r="IFP135" s="86"/>
      <c r="IFQ135" s="86"/>
      <c r="IFR135" s="86"/>
      <c r="IFS135" s="86"/>
      <c r="IFT135" s="86"/>
      <c r="IFU135" s="86"/>
      <c r="IFV135" s="86"/>
      <c r="IFW135" s="86"/>
      <c r="IFX135" s="86"/>
      <c r="IFY135" s="86"/>
      <c r="IFZ135" s="86"/>
      <c r="IGA135" s="86"/>
      <c r="IGB135" s="86"/>
      <c r="IGC135" s="86"/>
      <c r="IGD135" s="86"/>
      <c r="IGE135" s="86"/>
      <c r="IGF135" s="86"/>
      <c r="IGG135" s="86"/>
      <c r="IGH135" s="86"/>
      <c r="IGI135" s="86"/>
      <c r="IGJ135" s="86"/>
      <c r="IGK135" s="86"/>
      <c r="IGL135" s="86"/>
      <c r="IGM135" s="86"/>
      <c r="IGN135" s="86"/>
      <c r="IGO135" s="86"/>
      <c r="IGP135" s="86"/>
      <c r="IGQ135" s="86"/>
      <c r="IGR135" s="86"/>
      <c r="IGS135" s="86"/>
      <c r="IGT135" s="86"/>
      <c r="IGU135" s="86"/>
      <c r="IGV135" s="86"/>
      <c r="IGW135" s="86"/>
      <c r="IGX135" s="86"/>
      <c r="IGY135" s="86"/>
      <c r="IGZ135" s="86"/>
      <c r="IHA135" s="86"/>
      <c r="IHB135" s="86"/>
      <c r="IHC135" s="86"/>
      <c r="IHD135" s="86"/>
      <c r="IHE135" s="86"/>
      <c r="IHF135" s="86"/>
      <c r="IHG135" s="86"/>
      <c r="IHH135" s="86"/>
      <c r="IHI135" s="86"/>
      <c r="IHJ135" s="86"/>
      <c r="IHK135" s="86"/>
      <c r="IHL135" s="86"/>
      <c r="IHM135" s="86"/>
      <c r="IHN135" s="86"/>
      <c r="IHO135" s="86"/>
      <c r="IHP135" s="86"/>
      <c r="IHQ135" s="86"/>
      <c r="IHR135" s="86"/>
      <c r="IHS135" s="86"/>
      <c r="IHT135" s="86"/>
      <c r="IHU135" s="86"/>
      <c r="IHV135" s="86"/>
      <c r="IHW135" s="86"/>
      <c r="IHX135" s="86"/>
      <c r="IHY135" s="86"/>
      <c r="IHZ135" s="86"/>
      <c r="IIA135" s="86"/>
      <c r="IIB135" s="86"/>
      <c r="IIC135" s="86"/>
      <c r="IID135" s="86"/>
      <c r="IIE135" s="86"/>
      <c r="IIF135" s="86"/>
      <c r="IIG135" s="86"/>
      <c r="IIH135" s="86"/>
      <c r="III135" s="86"/>
      <c r="IIJ135" s="86"/>
      <c r="IIK135" s="86"/>
      <c r="IIL135" s="86"/>
      <c r="IIM135" s="86"/>
      <c r="IIN135" s="86"/>
      <c r="IIO135" s="86"/>
      <c r="IIP135" s="86"/>
      <c r="IIQ135" s="86"/>
      <c r="IIR135" s="86"/>
      <c r="IIS135" s="86"/>
      <c r="IIT135" s="86"/>
      <c r="IIU135" s="86"/>
      <c r="IIV135" s="86"/>
      <c r="IIW135" s="86"/>
      <c r="IIX135" s="86"/>
      <c r="IIY135" s="86"/>
      <c r="IIZ135" s="86"/>
      <c r="IJA135" s="86"/>
      <c r="IJB135" s="86"/>
      <c r="IJC135" s="86"/>
      <c r="IJD135" s="86"/>
      <c r="IJE135" s="86"/>
      <c r="IJF135" s="86"/>
      <c r="IJG135" s="86"/>
      <c r="IJH135" s="86"/>
      <c r="IJI135" s="86"/>
      <c r="IJJ135" s="86"/>
      <c r="IJQ135" s="86"/>
      <c r="IJR135" s="86"/>
      <c r="IJS135" s="86"/>
      <c r="IJT135" s="86"/>
      <c r="IJU135" s="86"/>
      <c r="IJV135" s="86"/>
      <c r="IJW135" s="86"/>
      <c r="IJX135" s="86"/>
      <c r="IJY135" s="86"/>
      <c r="IJZ135" s="86"/>
      <c r="IKA135" s="86"/>
      <c r="IKB135" s="86"/>
      <c r="IKC135" s="86"/>
      <c r="IKD135" s="86"/>
      <c r="IKE135" s="86"/>
      <c r="IKF135" s="86"/>
      <c r="IKG135" s="86"/>
      <c r="IKH135" s="86"/>
      <c r="IKI135" s="86"/>
      <c r="IKJ135" s="86"/>
      <c r="IKK135" s="86"/>
      <c r="IKL135" s="86"/>
      <c r="IKM135" s="86"/>
      <c r="IKN135" s="86"/>
      <c r="IKO135" s="86"/>
      <c r="IKP135" s="86"/>
      <c r="IKQ135" s="86"/>
      <c r="IKR135" s="86"/>
      <c r="IKS135" s="86"/>
      <c r="IKT135" s="86"/>
      <c r="IKU135" s="86"/>
      <c r="IKV135" s="86"/>
      <c r="IKW135" s="86"/>
      <c r="IKX135" s="86"/>
      <c r="IKY135" s="86"/>
      <c r="IKZ135" s="86"/>
      <c r="ILA135" s="86"/>
      <c r="ILB135" s="86"/>
      <c r="ILC135" s="86"/>
      <c r="ILD135" s="86"/>
      <c r="ILE135" s="86"/>
      <c r="ILF135" s="86"/>
      <c r="ILG135" s="86"/>
      <c r="ILH135" s="86"/>
      <c r="ILI135" s="86"/>
      <c r="ILJ135" s="86"/>
      <c r="ILK135" s="86"/>
      <c r="ILL135" s="86"/>
      <c r="ILM135" s="86"/>
      <c r="ILN135" s="86"/>
      <c r="ILO135" s="86"/>
      <c r="ILP135" s="86"/>
      <c r="ILQ135" s="86"/>
      <c r="ILR135" s="86"/>
      <c r="ILS135" s="86"/>
      <c r="ILT135" s="86"/>
      <c r="ILU135" s="86"/>
      <c r="ILV135" s="86"/>
      <c r="ILW135" s="86"/>
      <c r="ILX135" s="86"/>
      <c r="ILY135" s="86"/>
      <c r="ILZ135" s="86"/>
      <c r="IMA135" s="86"/>
      <c r="IMB135" s="86"/>
      <c r="IMC135" s="86"/>
      <c r="IMD135" s="86"/>
      <c r="IME135" s="86"/>
      <c r="IMF135" s="86"/>
      <c r="IMG135" s="86"/>
      <c r="IMH135" s="86"/>
      <c r="IMI135" s="86"/>
      <c r="IMJ135" s="86"/>
      <c r="IMK135" s="86"/>
      <c r="IML135" s="86"/>
      <c r="IMM135" s="86"/>
      <c r="IMN135" s="86"/>
      <c r="IMO135" s="86"/>
      <c r="IMP135" s="86"/>
      <c r="IMQ135" s="86"/>
      <c r="IMR135" s="86"/>
      <c r="IMS135" s="86"/>
      <c r="IMT135" s="86"/>
      <c r="IMU135" s="86"/>
      <c r="IMV135" s="86"/>
      <c r="IMW135" s="86"/>
      <c r="IMX135" s="86"/>
      <c r="IMY135" s="86"/>
      <c r="IMZ135" s="86"/>
      <c r="INA135" s="86"/>
      <c r="INB135" s="86"/>
      <c r="INC135" s="86"/>
      <c r="IND135" s="86"/>
      <c r="INE135" s="86"/>
      <c r="INF135" s="86"/>
      <c r="ING135" s="86"/>
      <c r="INH135" s="86"/>
      <c r="INI135" s="86"/>
      <c r="INJ135" s="86"/>
      <c r="INK135" s="86"/>
      <c r="INL135" s="86"/>
      <c r="INM135" s="86"/>
      <c r="INN135" s="86"/>
      <c r="INO135" s="86"/>
      <c r="INP135" s="86"/>
      <c r="INQ135" s="86"/>
      <c r="INR135" s="86"/>
      <c r="INS135" s="86"/>
      <c r="INT135" s="86"/>
      <c r="INU135" s="86"/>
      <c r="INV135" s="86"/>
      <c r="INW135" s="86"/>
      <c r="INX135" s="86"/>
      <c r="INY135" s="86"/>
      <c r="INZ135" s="86"/>
      <c r="IOA135" s="86"/>
      <c r="IOB135" s="86"/>
      <c r="IOC135" s="86"/>
      <c r="IOD135" s="86"/>
      <c r="IOE135" s="86"/>
      <c r="IOF135" s="86"/>
      <c r="IOG135" s="86"/>
      <c r="IOH135" s="86"/>
      <c r="IOI135" s="86"/>
      <c r="IOJ135" s="86"/>
      <c r="IOK135" s="86"/>
      <c r="IOL135" s="86"/>
      <c r="IOM135" s="86"/>
      <c r="ION135" s="86"/>
      <c r="IOO135" s="86"/>
      <c r="IOP135" s="86"/>
      <c r="IOQ135" s="86"/>
      <c r="IOR135" s="86"/>
      <c r="IOS135" s="86"/>
      <c r="IOT135" s="86"/>
      <c r="IOU135" s="86"/>
      <c r="IOV135" s="86"/>
      <c r="IOW135" s="86"/>
      <c r="IOX135" s="86"/>
      <c r="IOY135" s="86"/>
      <c r="IOZ135" s="86"/>
      <c r="IPA135" s="86"/>
      <c r="IPB135" s="86"/>
      <c r="IPC135" s="86"/>
      <c r="IPD135" s="86"/>
      <c r="IPE135" s="86"/>
      <c r="IPF135" s="86"/>
      <c r="IPG135" s="86"/>
      <c r="IPH135" s="86"/>
      <c r="IPI135" s="86"/>
      <c r="IPJ135" s="86"/>
      <c r="IPK135" s="86"/>
      <c r="IPL135" s="86"/>
      <c r="IPM135" s="86"/>
      <c r="IPN135" s="86"/>
      <c r="IPO135" s="86"/>
      <c r="IPP135" s="86"/>
      <c r="IPQ135" s="86"/>
      <c r="IPR135" s="86"/>
      <c r="IPS135" s="86"/>
      <c r="IPT135" s="86"/>
      <c r="IPU135" s="86"/>
      <c r="IPV135" s="86"/>
      <c r="IPW135" s="86"/>
      <c r="IPX135" s="86"/>
      <c r="IPY135" s="86"/>
      <c r="IPZ135" s="86"/>
      <c r="IQA135" s="86"/>
      <c r="IQB135" s="86"/>
      <c r="IQC135" s="86"/>
      <c r="IQD135" s="86"/>
      <c r="IQE135" s="86"/>
      <c r="IQF135" s="86"/>
      <c r="IQG135" s="86"/>
      <c r="IQH135" s="86"/>
      <c r="IQI135" s="86"/>
      <c r="IQJ135" s="86"/>
      <c r="IQK135" s="86"/>
      <c r="IQL135" s="86"/>
      <c r="IQM135" s="86"/>
      <c r="IQN135" s="86"/>
      <c r="IQO135" s="86"/>
      <c r="IQP135" s="86"/>
      <c r="IQQ135" s="86"/>
      <c r="IQR135" s="86"/>
      <c r="IQS135" s="86"/>
      <c r="IQT135" s="86"/>
      <c r="IQU135" s="86"/>
      <c r="IQV135" s="86"/>
      <c r="IQW135" s="86"/>
      <c r="IQX135" s="86"/>
      <c r="IQY135" s="86"/>
      <c r="IQZ135" s="86"/>
      <c r="IRA135" s="86"/>
      <c r="IRB135" s="86"/>
      <c r="IRC135" s="86"/>
      <c r="IRD135" s="86"/>
      <c r="IRE135" s="86"/>
      <c r="IRF135" s="86"/>
      <c r="IRG135" s="86"/>
      <c r="IRH135" s="86"/>
      <c r="IRI135" s="86"/>
      <c r="IRJ135" s="86"/>
      <c r="IRK135" s="86"/>
      <c r="IRL135" s="86"/>
      <c r="IRM135" s="86"/>
      <c r="IRN135" s="86"/>
      <c r="IRO135" s="86"/>
      <c r="IRP135" s="86"/>
      <c r="IRQ135" s="86"/>
      <c r="IRR135" s="86"/>
      <c r="IRS135" s="86"/>
      <c r="IRT135" s="86"/>
      <c r="IRU135" s="86"/>
      <c r="IRV135" s="86"/>
      <c r="IRW135" s="86"/>
      <c r="IRX135" s="86"/>
      <c r="IRY135" s="86"/>
      <c r="IRZ135" s="86"/>
      <c r="ISA135" s="86"/>
      <c r="ISB135" s="86"/>
      <c r="ISC135" s="86"/>
      <c r="ISD135" s="86"/>
      <c r="ISE135" s="86"/>
      <c r="ISF135" s="86"/>
      <c r="ISG135" s="86"/>
      <c r="ISH135" s="86"/>
      <c r="ISI135" s="86"/>
      <c r="ISJ135" s="86"/>
      <c r="ISK135" s="86"/>
      <c r="ISL135" s="86"/>
      <c r="ISM135" s="86"/>
      <c r="ISN135" s="86"/>
      <c r="ISO135" s="86"/>
      <c r="ISP135" s="86"/>
      <c r="ISQ135" s="86"/>
      <c r="ISR135" s="86"/>
      <c r="ISS135" s="86"/>
      <c r="IST135" s="86"/>
      <c r="ISU135" s="86"/>
      <c r="ISV135" s="86"/>
      <c r="ISW135" s="86"/>
      <c r="ISX135" s="86"/>
      <c r="ISY135" s="86"/>
      <c r="ISZ135" s="86"/>
      <c r="ITA135" s="86"/>
      <c r="ITB135" s="86"/>
      <c r="ITC135" s="86"/>
      <c r="ITD135" s="86"/>
      <c r="ITE135" s="86"/>
      <c r="ITF135" s="86"/>
      <c r="ITM135" s="86"/>
      <c r="ITN135" s="86"/>
      <c r="ITO135" s="86"/>
      <c r="ITP135" s="86"/>
      <c r="ITQ135" s="86"/>
      <c r="ITR135" s="86"/>
      <c r="ITS135" s="86"/>
      <c r="ITT135" s="86"/>
      <c r="ITU135" s="86"/>
      <c r="ITV135" s="86"/>
      <c r="ITW135" s="86"/>
      <c r="ITX135" s="86"/>
      <c r="ITY135" s="86"/>
      <c r="ITZ135" s="86"/>
      <c r="IUA135" s="86"/>
      <c r="IUB135" s="86"/>
      <c r="IUC135" s="86"/>
      <c r="IUD135" s="86"/>
      <c r="IUE135" s="86"/>
      <c r="IUF135" s="86"/>
      <c r="IUG135" s="86"/>
      <c r="IUH135" s="86"/>
      <c r="IUI135" s="86"/>
      <c r="IUJ135" s="86"/>
      <c r="IUK135" s="86"/>
      <c r="IUL135" s="86"/>
      <c r="IUM135" s="86"/>
      <c r="IUN135" s="86"/>
      <c r="IUO135" s="86"/>
      <c r="IUP135" s="86"/>
      <c r="IUQ135" s="86"/>
      <c r="IUR135" s="86"/>
      <c r="IUS135" s="86"/>
      <c r="IUT135" s="86"/>
      <c r="IUU135" s="86"/>
      <c r="IUV135" s="86"/>
      <c r="IUW135" s="86"/>
      <c r="IUX135" s="86"/>
      <c r="IUY135" s="86"/>
      <c r="IUZ135" s="86"/>
      <c r="IVA135" s="86"/>
      <c r="IVB135" s="86"/>
      <c r="IVC135" s="86"/>
      <c r="IVD135" s="86"/>
      <c r="IVE135" s="86"/>
      <c r="IVF135" s="86"/>
      <c r="IVG135" s="86"/>
      <c r="IVH135" s="86"/>
      <c r="IVI135" s="86"/>
      <c r="IVJ135" s="86"/>
      <c r="IVK135" s="86"/>
      <c r="IVL135" s="86"/>
      <c r="IVM135" s="86"/>
      <c r="IVN135" s="86"/>
      <c r="IVO135" s="86"/>
      <c r="IVP135" s="86"/>
      <c r="IVQ135" s="86"/>
      <c r="IVR135" s="86"/>
      <c r="IVS135" s="86"/>
      <c r="IVT135" s="86"/>
      <c r="IVU135" s="86"/>
      <c r="IVV135" s="86"/>
      <c r="IVW135" s="86"/>
      <c r="IVX135" s="86"/>
      <c r="IVY135" s="86"/>
      <c r="IVZ135" s="86"/>
      <c r="IWA135" s="86"/>
      <c r="IWB135" s="86"/>
      <c r="IWC135" s="86"/>
      <c r="IWD135" s="86"/>
      <c r="IWE135" s="86"/>
      <c r="IWF135" s="86"/>
      <c r="IWG135" s="86"/>
      <c r="IWH135" s="86"/>
      <c r="IWI135" s="86"/>
      <c r="IWJ135" s="86"/>
      <c r="IWK135" s="86"/>
      <c r="IWL135" s="86"/>
      <c r="IWM135" s="86"/>
      <c r="IWN135" s="86"/>
      <c r="IWO135" s="86"/>
      <c r="IWP135" s="86"/>
      <c r="IWQ135" s="86"/>
      <c r="IWR135" s="86"/>
      <c r="IWS135" s="86"/>
      <c r="IWT135" s="86"/>
      <c r="IWU135" s="86"/>
      <c r="IWV135" s="86"/>
      <c r="IWW135" s="86"/>
      <c r="IWX135" s="86"/>
      <c r="IWY135" s="86"/>
      <c r="IWZ135" s="86"/>
      <c r="IXA135" s="86"/>
      <c r="IXB135" s="86"/>
      <c r="IXC135" s="86"/>
      <c r="IXD135" s="86"/>
      <c r="IXE135" s="86"/>
      <c r="IXF135" s="86"/>
      <c r="IXG135" s="86"/>
      <c r="IXH135" s="86"/>
      <c r="IXI135" s="86"/>
      <c r="IXJ135" s="86"/>
      <c r="IXK135" s="86"/>
      <c r="IXL135" s="86"/>
      <c r="IXM135" s="86"/>
      <c r="IXN135" s="86"/>
      <c r="IXO135" s="86"/>
      <c r="IXP135" s="86"/>
      <c r="IXQ135" s="86"/>
      <c r="IXR135" s="86"/>
      <c r="IXS135" s="86"/>
      <c r="IXT135" s="86"/>
      <c r="IXU135" s="86"/>
      <c r="IXV135" s="86"/>
      <c r="IXW135" s="86"/>
      <c r="IXX135" s="86"/>
      <c r="IXY135" s="86"/>
      <c r="IXZ135" s="86"/>
      <c r="IYA135" s="86"/>
      <c r="IYB135" s="86"/>
      <c r="IYC135" s="86"/>
      <c r="IYD135" s="86"/>
      <c r="IYE135" s="86"/>
      <c r="IYF135" s="86"/>
      <c r="IYG135" s="86"/>
      <c r="IYH135" s="86"/>
      <c r="IYI135" s="86"/>
      <c r="IYJ135" s="86"/>
      <c r="IYK135" s="86"/>
      <c r="IYL135" s="86"/>
      <c r="IYM135" s="86"/>
      <c r="IYN135" s="86"/>
      <c r="IYO135" s="86"/>
      <c r="IYP135" s="86"/>
      <c r="IYQ135" s="86"/>
      <c r="IYR135" s="86"/>
      <c r="IYS135" s="86"/>
      <c r="IYT135" s="86"/>
      <c r="IYU135" s="86"/>
      <c r="IYV135" s="86"/>
      <c r="IYW135" s="86"/>
      <c r="IYX135" s="86"/>
      <c r="IYY135" s="86"/>
      <c r="IYZ135" s="86"/>
      <c r="IZA135" s="86"/>
      <c r="IZB135" s="86"/>
      <c r="IZC135" s="86"/>
      <c r="IZD135" s="86"/>
      <c r="IZE135" s="86"/>
      <c r="IZF135" s="86"/>
      <c r="IZG135" s="86"/>
      <c r="IZH135" s="86"/>
      <c r="IZI135" s="86"/>
      <c r="IZJ135" s="86"/>
      <c r="IZK135" s="86"/>
      <c r="IZL135" s="86"/>
      <c r="IZM135" s="86"/>
      <c r="IZN135" s="86"/>
      <c r="IZO135" s="86"/>
      <c r="IZP135" s="86"/>
      <c r="IZQ135" s="86"/>
      <c r="IZR135" s="86"/>
      <c r="IZS135" s="86"/>
      <c r="IZT135" s="86"/>
      <c r="IZU135" s="86"/>
      <c r="IZV135" s="86"/>
      <c r="IZW135" s="86"/>
      <c r="IZX135" s="86"/>
      <c r="IZY135" s="86"/>
      <c r="IZZ135" s="86"/>
      <c r="JAA135" s="86"/>
      <c r="JAB135" s="86"/>
      <c r="JAC135" s="86"/>
      <c r="JAD135" s="86"/>
      <c r="JAE135" s="86"/>
      <c r="JAF135" s="86"/>
      <c r="JAG135" s="86"/>
      <c r="JAH135" s="86"/>
      <c r="JAI135" s="86"/>
      <c r="JAJ135" s="86"/>
      <c r="JAK135" s="86"/>
      <c r="JAL135" s="86"/>
      <c r="JAM135" s="86"/>
      <c r="JAN135" s="86"/>
      <c r="JAO135" s="86"/>
      <c r="JAP135" s="86"/>
      <c r="JAQ135" s="86"/>
      <c r="JAR135" s="86"/>
      <c r="JAS135" s="86"/>
      <c r="JAT135" s="86"/>
      <c r="JAU135" s="86"/>
      <c r="JAV135" s="86"/>
      <c r="JAW135" s="86"/>
      <c r="JAX135" s="86"/>
      <c r="JAY135" s="86"/>
      <c r="JAZ135" s="86"/>
      <c r="JBA135" s="86"/>
      <c r="JBB135" s="86"/>
      <c r="JBC135" s="86"/>
      <c r="JBD135" s="86"/>
      <c r="JBE135" s="86"/>
      <c r="JBF135" s="86"/>
      <c r="JBG135" s="86"/>
      <c r="JBH135" s="86"/>
      <c r="JBI135" s="86"/>
      <c r="JBJ135" s="86"/>
      <c r="JBK135" s="86"/>
      <c r="JBL135" s="86"/>
      <c r="JBM135" s="86"/>
      <c r="JBN135" s="86"/>
      <c r="JBO135" s="86"/>
      <c r="JBP135" s="86"/>
      <c r="JBQ135" s="86"/>
      <c r="JBR135" s="86"/>
      <c r="JBS135" s="86"/>
      <c r="JBT135" s="86"/>
      <c r="JBU135" s="86"/>
      <c r="JBV135" s="86"/>
      <c r="JBW135" s="86"/>
      <c r="JBX135" s="86"/>
      <c r="JBY135" s="86"/>
      <c r="JBZ135" s="86"/>
      <c r="JCA135" s="86"/>
      <c r="JCB135" s="86"/>
      <c r="JCC135" s="86"/>
      <c r="JCD135" s="86"/>
      <c r="JCE135" s="86"/>
      <c r="JCF135" s="86"/>
      <c r="JCG135" s="86"/>
      <c r="JCH135" s="86"/>
      <c r="JCI135" s="86"/>
      <c r="JCJ135" s="86"/>
      <c r="JCK135" s="86"/>
      <c r="JCL135" s="86"/>
      <c r="JCM135" s="86"/>
      <c r="JCN135" s="86"/>
      <c r="JCO135" s="86"/>
      <c r="JCP135" s="86"/>
      <c r="JCQ135" s="86"/>
      <c r="JCR135" s="86"/>
      <c r="JCS135" s="86"/>
      <c r="JCT135" s="86"/>
      <c r="JCU135" s="86"/>
      <c r="JCV135" s="86"/>
      <c r="JCW135" s="86"/>
      <c r="JCX135" s="86"/>
      <c r="JCY135" s="86"/>
      <c r="JCZ135" s="86"/>
      <c r="JDA135" s="86"/>
      <c r="JDB135" s="86"/>
      <c r="JDI135" s="86"/>
      <c r="JDJ135" s="86"/>
      <c r="JDK135" s="86"/>
      <c r="JDL135" s="86"/>
      <c r="JDM135" s="86"/>
      <c r="JDN135" s="86"/>
      <c r="JDO135" s="86"/>
      <c r="JDP135" s="86"/>
      <c r="JDQ135" s="86"/>
      <c r="JDR135" s="86"/>
      <c r="JDS135" s="86"/>
      <c r="JDT135" s="86"/>
      <c r="JDU135" s="86"/>
      <c r="JDV135" s="86"/>
      <c r="JDW135" s="86"/>
      <c r="JDX135" s="86"/>
      <c r="JDY135" s="86"/>
      <c r="JDZ135" s="86"/>
      <c r="JEA135" s="86"/>
      <c r="JEB135" s="86"/>
      <c r="JEC135" s="86"/>
      <c r="JED135" s="86"/>
      <c r="JEE135" s="86"/>
      <c r="JEF135" s="86"/>
      <c r="JEG135" s="86"/>
      <c r="JEH135" s="86"/>
      <c r="JEI135" s="86"/>
      <c r="JEJ135" s="86"/>
      <c r="JEK135" s="86"/>
      <c r="JEL135" s="86"/>
      <c r="JEM135" s="86"/>
      <c r="JEN135" s="86"/>
      <c r="JEO135" s="86"/>
      <c r="JEP135" s="86"/>
      <c r="JEQ135" s="86"/>
      <c r="JER135" s="86"/>
      <c r="JES135" s="86"/>
      <c r="JET135" s="86"/>
      <c r="JEU135" s="86"/>
      <c r="JEV135" s="86"/>
      <c r="JEW135" s="86"/>
      <c r="JEX135" s="86"/>
      <c r="JEY135" s="86"/>
      <c r="JEZ135" s="86"/>
      <c r="JFA135" s="86"/>
      <c r="JFB135" s="86"/>
      <c r="JFC135" s="86"/>
      <c r="JFD135" s="86"/>
      <c r="JFE135" s="86"/>
      <c r="JFF135" s="86"/>
      <c r="JFG135" s="86"/>
      <c r="JFH135" s="86"/>
      <c r="JFI135" s="86"/>
      <c r="JFJ135" s="86"/>
      <c r="JFK135" s="86"/>
      <c r="JFL135" s="86"/>
      <c r="JFM135" s="86"/>
      <c r="JFN135" s="86"/>
      <c r="JFO135" s="86"/>
      <c r="JFP135" s="86"/>
      <c r="JFQ135" s="86"/>
      <c r="JFR135" s="86"/>
      <c r="JFS135" s="86"/>
      <c r="JFT135" s="86"/>
      <c r="JFU135" s="86"/>
      <c r="JFV135" s="86"/>
      <c r="JFW135" s="86"/>
      <c r="JFX135" s="86"/>
      <c r="JFY135" s="86"/>
      <c r="JFZ135" s="86"/>
      <c r="JGA135" s="86"/>
      <c r="JGB135" s="86"/>
      <c r="JGC135" s="86"/>
      <c r="JGD135" s="86"/>
      <c r="JGE135" s="86"/>
      <c r="JGF135" s="86"/>
      <c r="JGG135" s="86"/>
      <c r="JGH135" s="86"/>
      <c r="JGI135" s="86"/>
      <c r="JGJ135" s="86"/>
      <c r="JGK135" s="86"/>
      <c r="JGL135" s="86"/>
      <c r="JGM135" s="86"/>
      <c r="JGN135" s="86"/>
      <c r="JGO135" s="86"/>
      <c r="JGP135" s="86"/>
      <c r="JGQ135" s="86"/>
      <c r="JGR135" s="86"/>
      <c r="JGS135" s="86"/>
      <c r="JGT135" s="86"/>
      <c r="JGU135" s="86"/>
      <c r="JGV135" s="86"/>
      <c r="JGW135" s="86"/>
      <c r="JGX135" s="86"/>
      <c r="JGY135" s="86"/>
      <c r="JGZ135" s="86"/>
      <c r="JHA135" s="86"/>
      <c r="JHB135" s="86"/>
      <c r="JHC135" s="86"/>
      <c r="JHD135" s="86"/>
      <c r="JHE135" s="86"/>
      <c r="JHF135" s="86"/>
      <c r="JHG135" s="86"/>
      <c r="JHH135" s="86"/>
      <c r="JHI135" s="86"/>
      <c r="JHJ135" s="86"/>
      <c r="JHK135" s="86"/>
      <c r="JHL135" s="86"/>
      <c r="JHM135" s="86"/>
      <c r="JHN135" s="86"/>
      <c r="JHO135" s="86"/>
      <c r="JHP135" s="86"/>
      <c r="JHQ135" s="86"/>
      <c r="JHR135" s="86"/>
      <c r="JHS135" s="86"/>
      <c r="JHT135" s="86"/>
      <c r="JHU135" s="86"/>
      <c r="JHV135" s="86"/>
      <c r="JHW135" s="86"/>
      <c r="JHX135" s="86"/>
      <c r="JHY135" s="86"/>
      <c r="JHZ135" s="86"/>
      <c r="JIA135" s="86"/>
      <c r="JIB135" s="86"/>
      <c r="JIC135" s="86"/>
      <c r="JID135" s="86"/>
      <c r="JIE135" s="86"/>
      <c r="JIF135" s="86"/>
      <c r="JIG135" s="86"/>
      <c r="JIH135" s="86"/>
      <c r="JII135" s="86"/>
      <c r="JIJ135" s="86"/>
      <c r="JIK135" s="86"/>
      <c r="JIL135" s="86"/>
      <c r="JIM135" s="86"/>
      <c r="JIN135" s="86"/>
      <c r="JIO135" s="86"/>
      <c r="JIP135" s="86"/>
      <c r="JIQ135" s="86"/>
      <c r="JIR135" s="86"/>
      <c r="JIS135" s="86"/>
      <c r="JIT135" s="86"/>
      <c r="JIU135" s="86"/>
      <c r="JIV135" s="86"/>
      <c r="JIW135" s="86"/>
      <c r="JIX135" s="86"/>
      <c r="JIY135" s="86"/>
      <c r="JIZ135" s="86"/>
      <c r="JJA135" s="86"/>
      <c r="JJB135" s="86"/>
      <c r="JJC135" s="86"/>
      <c r="JJD135" s="86"/>
      <c r="JJE135" s="86"/>
      <c r="JJF135" s="86"/>
      <c r="JJG135" s="86"/>
      <c r="JJH135" s="86"/>
      <c r="JJI135" s="86"/>
      <c r="JJJ135" s="86"/>
      <c r="JJK135" s="86"/>
      <c r="JJL135" s="86"/>
      <c r="JJM135" s="86"/>
      <c r="JJN135" s="86"/>
      <c r="JJO135" s="86"/>
      <c r="JJP135" s="86"/>
      <c r="JJQ135" s="86"/>
      <c r="JJR135" s="86"/>
      <c r="JJS135" s="86"/>
      <c r="JJT135" s="86"/>
      <c r="JJU135" s="86"/>
      <c r="JJV135" s="86"/>
      <c r="JJW135" s="86"/>
      <c r="JJX135" s="86"/>
      <c r="JJY135" s="86"/>
      <c r="JJZ135" s="86"/>
      <c r="JKA135" s="86"/>
      <c r="JKB135" s="86"/>
      <c r="JKC135" s="86"/>
      <c r="JKD135" s="86"/>
      <c r="JKE135" s="86"/>
      <c r="JKF135" s="86"/>
      <c r="JKG135" s="86"/>
      <c r="JKH135" s="86"/>
      <c r="JKI135" s="86"/>
      <c r="JKJ135" s="86"/>
      <c r="JKK135" s="86"/>
      <c r="JKL135" s="86"/>
      <c r="JKM135" s="86"/>
      <c r="JKN135" s="86"/>
      <c r="JKO135" s="86"/>
      <c r="JKP135" s="86"/>
      <c r="JKQ135" s="86"/>
      <c r="JKR135" s="86"/>
      <c r="JKS135" s="86"/>
      <c r="JKT135" s="86"/>
      <c r="JKU135" s="86"/>
      <c r="JKV135" s="86"/>
      <c r="JKW135" s="86"/>
      <c r="JKX135" s="86"/>
      <c r="JKY135" s="86"/>
      <c r="JKZ135" s="86"/>
      <c r="JLA135" s="86"/>
      <c r="JLB135" s="86"/>
      <c r="JLC135" s="86"/>
      <c r="JLD135" s="86"/>
      <c r="JLE135" s="86"/>
      <c r="JLF135" s="86"/>
      <c r="JLG135" s="86"/>
      <c r="JLH135" s="86"/>
      <c r="JLI135" s="86"/>
      <c r="JLJ135" s="86"/>
      <c r="JLK135" s="86"/>
      <c r="JLL135" s="86"/>
      <c r="JLM135" s="86"/>
      <c r="JLN135" s="86"/>
      <c r="JLO135" s="86"/>
      <c r="JLP135" s="86"/>
      <c r="JLQ135" s="86"/>
      <c r="JLR135" s="86"/>
      <c r="JLS135" s="86"/>
      <c r="JLT135" s="86"/>
      <c r="JLU135" s="86"/>
      <c r="JLV135" s="86"/>
      <c r="JLW135" s="86"/>
      <c r="JLX135" s="86"/>
      <c r="JLY135" s="86"/>
      <c r="JLZ135" s="86"/>
      <c r="JMA135" s="86"/>
      <c r="JMB135" s="86"/>
      <c r="JMC135" s="86"/>
      <c r="JMD135" s="86"/>
      <c r="JME135" s="86"/>
      <c r="JMF135" s="86"/>
      <c r="JMG135" s="86"/>
      <c r="JMH135" s="86"/>
      <c r="JMI135" s="86"/>
      <c r="JMJ135" s="86"/>
      <c r="JMK135" s="86"/>
      <c r="JML135" s="86"/>
      <c r="JMM135" s="86"/>
      <c r="JMN135" s="86"/>
      <c r="JMO135" s="86"/>
      <c r="JMP135" s="86"/>
      <c r="JMQ135" s="86"/>
      <c r="JMR135" s="86"/>
      <c r="JMS135" s="86"/>
      <c r="JMT135" s="86"/>
      <c r="JMU135" s="86"/>
      <c r="JMV135" s="86"/>
      <c r="JMW135" s="86"/>
      <c r="JMX135" s="86"/>
      <c r="JNE135" s="86"/>
      <c r="JNF135" s="86"/>
      <c r="JNG135" s="86"/>
      <c r="JNH135" s="86"/>
      <c r="JNI135" s="86"/>
      <c r="JNJ135" s="86"/>
      <c r="JNK135" s="86"/>
      <c r="JNL135" s="86"/>
      <c r="JNM135" s="86"/>
      <c r="JNN135" s="86"/>
      <c r="JNO135" s="86"/>
      <c r="JNP135" s="86"/>
      <c r="JNQ135" s="86"/>
      <c r="JNR135" s="86"/>
      <c r="JNS135" s="86"/>
      <c r="JNT135" s="86"/>
      <c r="JNU135" s="86"/>
      <c r="JNV135" s="86"/>
      <c r="JNW135" s="86"/>
      <c r="JNX135" s="86"/>
      <c r="JNY135" s="86"/>
      <c r="JNZ135" s="86"/>
      <c r="JOA135" s="86"/>
      <c r="JOB135" s="86"/>
      <c r="JOC135" s="86"/>
      <c r="JOD135" s="86"/>
      <c r="JOE135" s="86"/>
      <c r="JOF135" s="86"/>
      <c r="JOG135" s="86"/>
      <c r="JOH135" s="86"/>
      <c r="JOI135" s="86"/>
      <c r="JOJ135" s="86"/>
      <c r="JOK135" s="86"/>
      <c r="JOL135" s="86"/>
      <c r="JOM135" s="86"/>
      <c r="JON135" s="86"/>
      <c r="JOO135" s="86"/>
      <c r="JOP135" s="86"/>
      <c r="JOQ135" s="86"/>
      <c r="JOR135" s="86"/>
      <c r="JOS135" s="86"/>
      <c r="JOT135" s="86"/>
      <c r="JOU135" s="86"/>
      <c r="JOV135" s="86"/>
      <c r="JOW135" s="86"/>
      <c r="JOX135" s="86"/>
      <c r="JOY135" s="86"/>
      <c r="JOZ135" s="86"/>
      <c r="JPA135" s="86"/>
      <c r="JPB135" s="86"/>
      <c r="JPC135" s="86"/>
      <c r="JPD135" s="86"/>
      <c r="JPE135" s="86"/>
      <c r="JPF135" s="86"/>
      <c r="JPG135" s="86"/>
      <c r="JPH135" s="86"/>
      <c r="JPI135" s="86"/>
      <c r="JPJ135" s="86"/>
      <c r="JPK135" s="86"/>
      <c r="JPL135" s="86"/>
      <c r="JPM135" s="86"/>
      <c r="JPN135" s="86"/>
      <c r="JPO135" s="86"/>
      <c r="JPP135" s="86"/>
      <c r="JPQ135" s="86"/>
      <c r="JPR135" s="86"/>
      <c r="JPS135" s="86"/>
      <c r="JPT135" s="86"/>
      <c r="JPU135" s="86"/>
      <c r="JPV135" s="86"/>
      <c r="JPW135" s="86"/>
      <c r="JPX135" s="86"/>
      <c r="JPY135" s="86"/>
      <c r="JPZ135" s="86"/>
      <c r="JQA135" s="86"/>
      <c r="JQB135" s="86"/>
      <c r="JQC135" s="86"/>
      <c r="JQD135" s="86"/>
      <c r="JQE135" s="86"/>
      <c r="JQF135" s="86"/>
      <c r="JQG135" s="86"/>
      <c r="JQH135" s="86"/>
      <c r="JQI135" s="86"/>
      <c r="JQJ135" s="86"/>
      <c r="JQK135" s="86"/>
      <c r="JQL135" s="86"/>
      <c r="JQM135" s="86"/>
      <c r="JQN135" s="86"/>
      <c r="JQO135" s="86"/>
      <c r="JQP135" s="86"/>
      <c r="JQQ135" s="86"/>
      <c r="JQR135" s="86"/>
      <c r="JQS135" s="86"/>
      <c r="JQT135" s="86"/>
      <c r="JQU135" s="86"/>
      <c r="JQV135" s="86"/>
      <c r="JQW135" s="86"/>
      <c r="JQX135" s="86"/>
      <c r="JQY135" s="86"/>
      <c r="JQZ135" s="86"/>
      <c r="JRA135" s="86"/>
      <c r="JRB135" s="86"/>
      <c r="JRC135" s="86"/>
      <c r="JRD135" s="86"/>
      <c r="JRE135" s="86"/>
      <c r="JRF135" s="86"/>
      <c r="JRG135" s="86"/>
      <c r="JRH135" s="86"/>
      <c r="JRI135" s="86"/>
      <c r="JRJ135" s="86"/>
      <c r="JRK135" s="86"/>
      <c r="JRL135" s="86"/>
      <c r="JRM135" s="86"/>
      <c r="JRN135" s="86"/>
      <c r="JRO135" s="86"/>
      <c r="JRP135" s="86"/>
      <c r="JRQ135" s="86"/>
      <c r="JRR135" s="86"/>
      <c r="JRS135" s="86"/>
      <c r="JRT135" s="86"/>
      <c r="JRU135" s="86"/>
      <c r="JRV135" s="86"/>
      <c r="JRW135" s="86"/>
      <c r="JRX135" s="86"/>
      <c r="JRY135" s="86"/>
      <c r="JRZ135" s="86"/>
      <c r="JSA135" s="86"/>
      <c r="JSB135" s="86"/>
      <c r="JSC135" s="86"/>
      <c r="JSD135" s="86"/>
      <c r="JSE135" s="86"/>
      <c r="JSF135" s="86"/>
      <c r="JSG135" s="86"/>
      <c r="JSH135" s="86"/>
      <c r="JSI135" s="86"/>
      <c r="JSJ135" s="86"/>
      <c r="JSK135" s="86"/>
      <c r="JSL135" s="86"/>
      <c r="JSM135" s="86"/>
      <c r="JSN135" s="86"/>
      <c r="JSO135" s="86"/>
      <c r="JSP135" s="86"/>
      <c r="JSQ135" s="86"/>
      <c r="JSR135" s="86"/>
      <c r="JSS135" s="86"/>
      <c r="JST135" s="86"/>
      <c r="JSU135" s="86"/>
      <c r="JSV135" s="86"/>
      <c r="JSW135" s="86"/>
      <c r="JSX135" s="86"/>
      <c r="JSY135" s="86"/>
      <c r="JSZ135" s="86"/>
      <c r="JTA135" s="86"/>
      <c r="JTB135" s="86"/>
      <c r="JTC135" s="86"/>
      <c r="JTD135" s="86"/>
      <c r="JTE135" s="86"/>
      <c r="JTF135" s="86"/>
      <c r="JTG135" s="86"/>
      <c r="JTH135" s="86"/>
      <c r="JTI135" s="86"/>
      <c r="JTJ135" s="86"/>
      <c r="JTK135" s="86"/>
      <c r="JTL135" s="86"/>
      <c r="JTM135" s="86"/>
      <c r="JTN135" s="86"/>
      <c r="JTO135" s="86"/>
      <c r="JTP135" s="86"/>
      <c r="JTQ135" s="86"/>
      <c r="JTR135" s="86"/>
      <c r="JTS135" s="86"/>
      <c r="JTT135" s="86"/>
      <c r="JTU135" s="86"/>
      <c r="JTV135" s="86"/>
      <c r="JTW135" s="86"/>
      <c r="JTX135" s="86"/>
      <c r="JTY135" s="86"/>
      <c r="JTZ135" s="86"/>
      <c r="JUA135" s="86"/>
      <c r="JUB135" s="86"/>
      <c r="JUC135" s="86"/>
      <c r="JUD135" s="86"/>
      <c r="JUE135" s="86"/>
      <c r="JUF135" s="86"/>
      <c r="JUG135" s="86"/>
      <c r="JUH135" s="86"/>
      <c r="JUI135" s="86"/>
      <c r="JUJ135" s="86"/>
      <c r="JUK135" s="86"/>
      <c r="JUL135" s="86"/>
      <c r="JUM135" s="86"/>
      <c r="JUN135" s="86"/>
      <c r="JUO135" s="86"/>
      <c r="JUP135" s="86"/>
      <c r="JUQ135" s="86"/>
      <c r="JUR135" s="86"/>
      <c r="JUS135" s="86"/>
      <c r="JUT135" s="86"/>
      <c r="JUU135" s="86"/>
      <c r="JUV135" s="86"/>
      <c r="JUW135" s="86"/>
      <c r="JUX135" s="86"/>
      <c r="JUY135" s="86"/>
      <c r="JUZ135" s="86"/>
      <c r="JVA135" s="86"/>
      <c r="JVB135" s="86"/>
      <c r="JVC135" s="86"/>
      <c r="JVD135" s="86"/>
      <c r="JVE135" s="86"/>
      <c r="JVF135" s="86"/>
      <c r="JVG135" s="86"/>
      <c r="JVH135" s="86"/>
      <c r="JVI135" s="86"/>
      <c r="JVJ135" s="86"/>
      <c r="JVK135" s="86"/>
      <c r="JVL135" s="86"/>
      <c r="JVM135" s="86"/>
      <c r="JVN135" s="86"/>
      <c r="JVO135" s="86"/>
      <c r="JVP135" s="86"/>
      <c r="JVQ135" s="86"/>
      <c r="JVR135" s="86"/>
      <c r="JVS135" s="86"/>
      <c r="JVT135" s="86"/>
      <c r="JVU135" s="86"/>
      <c r="JVV135" s="86"/>
      <c r="JVW135" s="86"/>
      <c r="JVX135" s="86"/>
      <c r="JVY135" s="86"/>
      <c r="JVZ135" s="86"/>
      <c r="JWA135" s="86"/>
      <c r="JWB135" s="86"/>
      <c r="JWC135" s="86"/>
      <c r="JWD135" s="86"/>
      <c r="JWE135" s="86"/>
      <c r="JWF135" s="86"/>
      <c r="JWG135" s="86"/>
      <c r="JWH135" s="86"/>
      <c r="JWI135" s="86"/>
      <c r="JWJ135" s="86"/>
      <c r="JWK135" s="86"/>
      <c r="JWL135" s="86"/>
      <c r="JWM135" s="86"/>
      <c r="JWN135" s="86"/>
      <c r="JWO135" s="86"/>
      <c r="JWP135" s="86"/>
      <c r="JWQ135" s="86"/>
      <c r="JWR135" s="86"/>
      <c r="JWS135" s="86"/>
      <c r="JWT135" s="86"/>
      <c r="JXA135" s="86"/>
      <c r="JXB135" s="86"/>
      <c r="JXC135" s="86"/>
      <c r="JXD135" s="86"/>
      <c r="JXE135" s="86"/>
      <c r="JXF135" s="86"/>
      <c r="JXG135" s="86"/>
      <c r="JXH135" s="86"/>
      <c r="JXI135" s="86"/>
      <c r="JXJ135" s="86"/>
      <c r="JXK135" s="86"/>
      <c r="JXL135" s="86"/>
      <c r="JXM135" s="86"/>
      <c r="JXN135" s="86"/>
      <c r="JXO135" s="86"/>
      <c r="JXP135" s="86"/>
      <c r="JXQ135" s="86"/>
      <c r="JXR135" s="86"/>
      <c r="JXS135" s="86"/>
      <c r="JXT135" s="86"/>
      <c r="JXU135" s="86"/>
      <c r="JXV135" s="86"/>
      <c r="JXW135" s="86"/>
      <c r="JXX135" s="86"/>
      <c r="JXY135" s="86"/>
      <c r="JXZ135" s="86"/>
      <c r="JYA135" s="86"/>
      <c r="JYB135" s="86"/>
      <c r="JYC135" s="86"/>
      <c r="JYD135" s="86"/>
      <c r="JYE135" s="86"/>
      <c r="JYF135" s="86"/>
      <c r="JYG135" s="86"/>
      <c r="JYH135" s="86"/>
      <c r="JYI135" s="86"/>
      <c r="JYJ135" s="86"/>
      <c r="JYK135" s="86"/>
      <c r="JYL135" s="86"/>
      <c r="JYM135" s="86"/>
      <c r="JYN135" s="86"/>
      <c r="JYO135" s="86"/>
      <c r="JYP135" s="86"/>
      <c r="JYQ135" s="86"/>
      <c r="JYR135" s="86"/>
      <c r="JYS135" s="86"/>
      <c r="JYT135" s="86"/>
      <c r="JYU135" s="86"/>
      <c r="JYV135" s="86"/>
      <c r="JYW135" s="86"/>
      <c r="JYX135" s="86"/>
      <c r="JYY135" s="86"/>
      <c r="JYZ135" s="86"/>
      <c r="JZA135" s="86"/>
      <c r="JZB135" s="86"/>
      <c r="JZC135" s="86"/>
      <c r="JZD135" s="86"/>
      <c r="JZE135" s="86"/>
      <c r="JZF135" s="86"/>
      <c r="JZG135" s="86"/>
      <c r="JZH135" s="86"/>
      <c r="JZI135" s="86"/>
      <c r="JZJ135" s="86"/>
      <c r="JZK135" s="86"/>
      <c r="JZL135" s="86"/>
      <c r="JZM135" s="86"/>
      <c r="JZN135" s="86"/>
      <c r="JZO135" s="86"/>
      <c r="JZP135" s="86"/>
      <c r="JZQ135" s="86"/>
      <c r="JZR135" s="86"/>
      <c r="JZS135" s="86"/>
      <c r="JZT135" s="86"/>
      <c r="JZU135" s="86"/>
      <c r="JZV135" s="86"/>
      <c r="JZW135" s="86"/>
      <c r="JZX135" s="86"/>
      <c r="JZY135" s="86"/>
      <c r="JZZ135" s="86"/>
      <c r="KAA135" s="86"/>
      <c r="KAB135" s="86"/>
      <c r="KAC135" s="86"/>
      <c r="KAD135" s="86"/>
      <c r="KAE135" s="86"/>
      <c r="KAF135" s="86"/>
      <c r="KAG135" s="86"/>
      <c r="KAH135" s="86"/>
      <c r="KAI135" s="86"/>
      <c r="KAJ135" s="86"/>
      <c r="KAK135" s="86"/>
      <c r="KAL135" s="86"/>
      <c r="KAM135" s="86"/>
      <c r="KAN135" s="86"/>
      <c r="KAO135" s="86"/>
      <c r="KAP135" s="86"/>
      <c r="KAQ135" s="86"/>
      <c r="KAR135" s="86"/>
      <c r="KAS135" s="86"/>
      <c r="KAT135" s="86"/>
      <c r="KAU135" s="86"/>
      <c r="KAV135" s="86"/>
      <c r="KAW135" s="86"/>
      <c r="KAX135" s="86"/>
      <c r="KAY135" s="86"/>
      <c r="KAZ135" s="86"/>
      <c r="KBA135" s="86"/>
      <c r="KBB135" s="86"/>
      <c r="KBC135" s="86"/>
      <c r="KBD135" s="86"/>
      <c r="KBE135" s="86"/>
      <c r="KBF135" s="86"/>
      <c r="KBG135" s="86"/>
      <c r="KBH135" s="86"/>
      <c r="KBI135" s="86"/>
      <c r="KBJ135" s="86"/>
      <c r="KBK135" s="86"/>
      <c r="KBL135" s="86"/>
      <c r="KBM135" s="86"/>
      <c r="KBN135" s="86"/>
      <c r="KBO135" s="86"/>
      <c r="KBP135" s="86"/>
      <c r="KBQ135" s="86"/>
      <c r="KBR135" s="86"/>
      <c r="KBS135" s="86"/>
      <c r="KBT135" s="86"/>
      <c r="KBU135" s="86"/>
      <c r="KBV135" s="86"/>
      <c r="KBW135" s="86"/>
      <c r="KBX135" s="86"/>
      <c r="KBY135" s="86"/>
      <c r="KBZ135" s="86"/>
      <c r="KCA135" s="86"/>
      <c r="KCB135" s="86"/>
      <c r="KCC135" s="86"/>
      <c r="KCD135" s="86"/>
      <c r="KCE135" s="86"/>
      <c r="KCF135" s="86"/>
      <c r="KCG135" s="86"/>
      <c r="KCH135" s="86"/>
      <c r="KCI135" s="86"/>
      <c r="KCJ135" s="86"/>
      <c r="KCK135" s="86"/>
      <c r="KCL135" s="86"/>
      <c r="KCM135" s="86"/>
      <c r="KCN135" s="86"/>
      <c r="KCO135" s="86"/>
      <c r="KCP135" s="86"/>
      <c r="KCQ135" s="86"/>
      <c r="KCR135" s="86"/>
      <c r="KCS135" s="86"/>
      <c r="KCT135" s="86"/>
      <c r="KCU135" s="86"/>
      <c r="KCV135" s="86"/>
      <c r="KCW135" s="86"/>
      <c r="KCX135" s="86"/>
      <c r="KCY135" s="86"/>
      <c r="KCZ135" s="86"/>
      <c r="KDA135" s="86"/>
      <c r="KDB135" s="86"/>
      <c r="KDC135" s="86"/>
      <c r="KDD135" s="86"/>
      <c r="KDE135" s="86"/>
      <c r="KDF135" s="86"/>
      <c r="KDG135" s="86"/>
      <c r="KDH135" s="86"/>
      <c r="KDI135" s="86"/>
      <c r="KDJ135" s="86"/>
      <c r="KDK135" s="86"/>
      <c r="KDL135" s="86"/>
      <c r="KDM135" s="86"/>
      <c r="KDN135" s="86"/>
      <c r="KDO135" s="86"/>
      <c r="KDP135" s="86"/>
      <c r="KDQ135" s="86"/>
      <c r="KDR135" s="86"/>
      <c r="KDS135" s="86"/>
      <c r="KDT135" s="86"/>
      <c r="KDU135" s="86"/>
      <c r="KDV135" s="86"/>
      <c r="KDW135" s="86"/>
      <c r="KDX135" s="86"/>
      <c r="KDY135" s="86"/>
      <c r="KDZ135" s="86"/>
      <c r="KEA135" s="86"/>
      <c r="KEB135" s="86"/>
      <c r="KEC135" s="86"/>
      <c r="KED135" s="86"/>
      <c r="KEE135" s="86"/>
      <c r="KEF135" s="86"/>
      <c r="KEG135" s="86"/>
      <c r="KEH135" s="86"/>
      <c r="KEI135" s="86"/>
      <c r="KEJ135" s="86"/>
      <c r="KEK135" s="86"/>
      <c r="KEL135" s="86"/>
      <c r="KEM135" s="86"/>
      <c r="KEN135" s="86"/>
      <c r="KEO135" s="86"/>
      <c r="KEP135" s="86"/>
      <c r="KEQ135" s="86"/>
      <c r="KER135" s="86"/>
      <c r="KES135" s="86"/>
      <c r="KET135" s="86"/>
      <c r="KEU135" s="86"/>
      <c r="KEV135" s="86"/>
      <c r="KEW135" s="86"/>
      <c r="KEX135" s="86"/>
      <c r="KEY135" s="86"/>
      <c r="KEZ135" s="86"/>
      <c r="KFA135" s="86"/>
      <c r="KFB135" s="86"/>
      <c r="KFC135" s="86"/>
      <c r="KFD135" s="86"/>
      <c r="KFE135" s="86"/>
      <c r="KFF135" s="86"/>
      <c r="KFG135" s="86"/>
      <c r="KFH135" s="86"/>
      <c r="KFI135" s="86"/>
      <c r="KFJ135" s="86"/>
      <c r="KFK135" s="86"/>
      <c r="KFL135" s="86"/>
      <c r="KFM135" s="86"/>
      <c r="KFN135" s="86"/>
      <c r="KFO135" s="86"/>
      <c r="KFP135" s="86"/>
      <c r="KFQ135" s="86"/>
      <c r="KFR135" s="86"/>
      <c r="KFS135" s="86"/>
      <c r="KFT135" s="86"/>
      <c r="KFU135" s="86"/>
      <c r="KFV135" s="86"/>
      <c r="KFW135" s="86"/>
      <c r="KFX135" s="86"/>
      <c r="KFY135" s="86"/>
      <c r="KFZ135" s="86"/>
      <c r="KGA135" s="86"/>
      <c r="KGB135" s="86"/>
      <c r="KGC135" s="86"/>
      <c r="KGD135" s="86"/>
      <c r="KGE135" s="86"/>
      <c r="KGF135" s="86"/>
      <c r="KGG135" s="86"/>
      <c r="KGH135" s="86"/>
      <c r="KGI135" s="86"/>
      <c r="KGJ135" s="86"/>
      <c r="KGK135" s="86"/>
      <c r="KGL135" s="86"/>
      <c r="KGM135" s="86"/>
      <c r="KGN135" s="86"/>
      <c r="KGO135" s="86"/>
      <c r="KGP135" s="86"/>
      <c r="KGW135" s="86"/>
      <c r="KGX135" s="86"/>
      <c r="KGY135" s="86"/>
      <c r="KGZ135" s="86"/>
      <c r="KHA135" s="86"/>
      <c r="KHB135" s="86"/>
      <c r="KHC135" s="86"/>
      <c r="KHD135" s="86"/>
      <c r="KHE135" s="86"/>
      <c r="KHF135" s="86"/>
      <c r="KHG135" s="86"/>
      <c r="KHH135" s="86"/>
      <c r="KHI135" s="86"/>
      <c r="KHJ135" s="86"/>
      <c r="KHK135" s="86"/>
      <c r="KHL135" s="86"/>
      <c r="KHM135" s="86"/>
      <c r="KHN135" s="86"/>
      <c r="KHO135" s="86"/>
      <c r="KHP135" s="86"/>
      <c r="KHQ135" s="86"/>
      <c r="KHR135" s="86"/>
      <c r="KHS135" s="86"/>
      <c r="KHT135" s="86"/>
      <c r="KHU135" s="86"/>
      <c r="KHV135" s="86"/>
      <c r="KHW135" s="86"/>
      <c r="KHX135" s="86"/>
      <c r="KHY135" s="86"/>
      <c r="KHZ135" s="86"/>
      <c r="KIA135" s="86"/>
      <c r="KIB135" s="86"/>
      <c r="KIC135" s="86"/>
      <c r="KID135" s="86"/>
      <c r="KIE135" s="86"/>
      <c r="KIF135" s="86"/>
      <c r="KIG135" s="86"/>
      <c r="KIH135" s="86"/>
      <c r="KII135" s="86"/>
      <c r="KIJ135" s="86"/>
      <c r="KIK135" s="86"/>
      <c r="KIL135" s="86"/>
      <c r="KIM135" s="86"/>
      <c r="KIN135" s="86"/>
      <c r="KIO135" s="86"/>
      <c r="KIP135" s="86"/>
      <c r="KIQ135" s="86"/>
      <c r="KIR135" s="86"/>
      <c r="KIS135" s="86"/>
      <c r="KIT135" s="86"/>
      <c r="KIU135" s="86"/>
      <c r="KIV135" s="86"/>
      <c r="KIW135" s="86"/>
      <c r="KIX135" s="86"/>
      <c r="KIY135" s="86"/>
      <c r="KIZ135" s="86"/>
      <c r="KJA135" s="86"/>
      <c r="KJB135" s="86"/>
      <c r="KJC135" s="86"/>
      <c r="KJD135" s="86"/>
      <c r="KJE135" s="86"/>
      <c r="KJF135" s="86"/>
      <c r="KJG135" s="86"/>
      <c r="KJH135" s="86"/>
      <c r="KJI135" s="86"/>
      <c r="KJJ135" s="86"/>
      <c r="KJK135" s="86"/>
      <c r="KJL135" s="86"/>
      <c r="KJM135" s="86"/>
      <c r="KJN135" s="86"/>
      <c r="KJO135" s="86"/>
      <c r="KJP135" s="86"/>
      <c r="KJQ135" s="86"/>
      <c r="KJR135" s="86"/>
      <c r="KJS135" s="86"/>
      <c r="KJT135" s="86"/>
      <c r="KJU135" s="86"/>
      <c r="KJV135" s="86"/>
      <c r="KJW135" s="86"/>
      <c r="KJX135" s="86"/>
      <c r="KJY135" s="86"/>
      <c r="KJZ135" s="86"/>
      <c r="KKA135" s="86"/>
      <c r="KKB135" s="86"/>
      <c r="KKC135" s="86"/>
      <c r="KKD135" s="86"/>
      <c r="KKE135" s="86"/>
      <c r="KKF135" s="86"/>
      <c r="KKG135" s="86"/>
      <c r="KKH135" s="86"/>
      <c r="KKI135" s="86"/>
      <c r="KKJ135" s="86"/>
      <c r="KKK135" s="86"/>
      <c r="KKL135" s="86"/>
      <c r="KKM135" s="86"/>
      <c r="KKN135" s="86"/>
      <c r="KKO135" s="86"/>
      <c r="KKP135" s="86"/>
      <c r="KKQ135" s="86"/>
      <c r="KKR135" s="86"/>
      <c r="KKS135" s="86"/>
      <c r="KKT135" s="86"/>
      <c r="KKU135" s="86"/>
      <c r="KKV135" s="86"/>
      <c r="KKW135" s="86"/>
      <c r="KKX135" s="86"/>
      <c r="KKY135" s="86"/>
      <c r="KKZ135" s="86"/>
      <c r="KLA135" s="86"/>
      <c r="KLB135" s="86"/>
      <c r="KLC135" s="86"/>
      <c r="KLD135" s="86"/>
      <c r="KLE135" s="86"/>
      <c r="KLF135" s="86"/>
      <c r="KLG135" s="86"/>
      <c r="KLH135" s="86"/>
      <c r="KLI135" s="86"/>
      <c r="KLJ135" s="86"/>
      <c r="KLK135" s="86"/>
      <c r="KLL135" s="86"/>
      <c r="KLM135" s="86"/>
      <c r="KLN135" s="86"/>
      <c r="KLO135" s="86"/>
      <c r="KLP135" s="86"/>
      <c r="KLQ135" s="86"/>
      <c r="KLR135" s="86"/>
      <c r="KLS135" s="86"/>
      <c r="KLT135" s="86"/>
      <c r="KLU135" s="86"/>
      <c r="KLV135" s="86"/>
      <c r="KLW135" s="86"/>
      <c r="KLX135" s="86"/>
      <c r="KLY135" s="86"/>
      <c r="KLZ135" s="86"/>
      <c r="KMA135" s="86"/>
      <c r="KMB135" s="86"/>
      <c r="KMC135" s="86"/>
      <c r="KMD135" s="86"/>
      <c r="KME135" s="86"/>
      <c r="KMF135" s="86"/>
      <c r="KMG135" s="86"/>
      <c r="KMH135" s="86"/>
      <c r="KMI135" s="86"/>
      <c r="KMJ135" s="86"/>
      <c r="KMK135" s="86"/>
      <c r="KML135" s="86"/>
      <c r="KMM135" s="86"/>
      <c r="KMN135" s="86"/>
      <c r="KMO135" s="86"/>
      <c r="KMP135" s="86"/>
      <c r="KMQ135" s="86"/>
      <c r="KMR135" s="86"/>
      <c r="KMS135" s="86"/>
      <c r="KMT135" s="86"/>
      <c r="KMU135" s="86"/>
      <c r="KMV135" s="86"/>
      <c r="KMW135" s="86"/>
      <c r="KMX135" s="86"/>
      <c r="KMY135" s="86"/>
      <c r="KMZ135" s="86"/>
      <c r="KNA135" s="86"/>
      <c r="KNB135" s="86"/>
      <c r="KNC135" s="86"/>
      <c r="KND135" s="86"/>
      <c r="KNE135" s="86"/>
      <c r="KNF135" s="86"/>
      <c r="KNG135" s="86"/>
      <c r="KNH135" s="86"/>
      <c r="KNI135" s="86"/>
      <c r="KNJ135" s="86"/>
      <c r="KNK135" s="86"/>
      <c r="KNL135" s="86"/>
      <c r="KNM135" s="86"/>
      <c r="KNN135" s="86"/>
      <c r="KNO135" s="86"/>
      <c r="KNP135" s="86"/>
      <c r="KNQ135" s="86"/>
      <c r="KNR135" s="86"/>
      <c r="KNS135" s="86"/>
      <c r="KNT135" s="86"/>
      <c r="KNU135" s="86"/>
      <c r="KNV135" s="86"/>
      <c r="KNW135" s="86"/>
      <c r="KNX135" s="86"/>
      <c r="KNY135" s="86"/>
      <c r="KNZ135" s="86"/>
      <c r="KOA135" s="86"/>
      <c r="KOB135" s="86"/>
      <c r="KOC135" s="86"/>
      <c r="KOD135" s="86"/>
      <c r="KOE135" s="86"/>
      <c r="KOF135" s="86"/>
      <c r="KOG135" s="86"/>
      <c r="KOH135" s="86"/>
      <c r="KOI135" s="86"/>
      <c r="KOJ135" s="86"/>
      <c r="KOK135" s="86"/>
      <c r="KOL135" s="86"/>
      <c r="KOM135" s="86"/>
      <c r="KON135" s="86"/>
      <c r="KOO135" s="86"/>
      <c r="KOP135" s="86"/>
      <c r="KOQ135" s="86"/>
      <c r="KOR135" s="86"/>
      <c r="KOS135" s="86"/>
      <c r="KOT135" s="86"/>
      <c r="KOU135" s="86"/>
      <c r="KOV135" s="86"/>
      <c r="KOW135" s="86"/>
      <c r="KOX135" s="86"/>
      <c r="KOY135" s="86"/>
      <c r="KOZ135" s="86"/>
      <c r="KPA135" s="86"/>
      <c r="KPB135" s="86"/>
      <c r="KPC135" s="86"/>
      <c r="KPD135" s="86"/>
      <c r="KPE135" s="86"/>
      <c r="KPF135" s="86"/>
      <c r="KPG135" s="86"/>
      <c r="KPH135" s="86"/>
      <c r="KPI135" s="86"/>
      <c r="KPJ135" s="86"/>
      <c r="KPK135" s="86"/>
      <c r="KPL135" s="86"/>
      <c r="KPM135" s="86"/>
      <c r="KPN135" s="86"/>
      <c r="KPO135" s="86"/>
      <c r="KPP135" s="86"/>
      <c r="KPQ135" s="86"/>
      <c r="KPR135" s="86"/>
      <c r="KPS135" s="86"/>
      <c r="KPT135" s="86"/>
      <c r="KPU135" s="86"/>
      <c r="KPV135" s="86"/>
      <c r="KPW135" s="86"/>
      <c r="KPX135" s="86"/>
      <c r="KPY135" s="86"/>
      <c r="KPZ135" s="86"/>
      <c r="KQA135" s="86"/>
      <c r="KQB135" s="86"/>
      <c r="KQC135" s="86"/>
      <c r="KQD135" s="86"/>
      <c r="KQE135" s="86"/>
      <c r="KQF135" s="86"/>
      <c r="KQG135" s="86"/>
      <c r="KQH135" s="86"/>
      <c r="KQI135" s="86"/>
      <c r="KQJ135" s="86"/>
      <c r="KQK135" s="86"/>
      <c r="KQL135" s="86"/>
      <c r="KQS135" s="86"/>
      <c r="KQT135" s="86"/>
      <c r="KQU135" s="86"/>
      <c r="KQV135" s="86"/>
      <c r="KQW135" s="86"/>
      <c r="KQX135" s="86"/>
      <c r="KQY135" s="86"/>
      <c r="KQZ135" s="86"/>
      <c r="KRA135" s="86"/>
      <c r="KRB135" s="86"/>
      <c r="KRC135" s="86"/>
      <c r="KRD135" s="86"/>
      <c r="KRE135" s="86"/>
      <c r="KRF135" s="86"/>
      <c r="KRG135" s="86"/>
      <c r="KRH135" s="86"/>
      <c r="KRI135" s="86"/>
      <c r="KRJ135" s="86"/>
      <c r="KRK135" s="86"/>
      <c r="KRL135" s="86"/>
      <c r="KRM135" s="86"/>
      <c r="KRN135" s="86"/>
      <c r="KRO135" s="86"/>
      <c r="KRP135" s="86"/>
      <c r="KRQ135" s="86"/>
      <c r="KRR135" s="86"/>
      <c r="KRS135" s="86"/>
      <c r="KRT135" s="86"/>
      <c r="KRU135" s="86"/>
      <c r="KRV135" s="86"/>
      <c r="KRW135" s="86"/>
      <c r="KRX135" s="86"/>
      <c r="KRY135" s="86"/>
      <c r="KRZ135" s="86"/>
      <c r="KSA135" s="86"/>
      <c r="KSB135" s="86"/>
      <c r="KSC135" s="86"/>
      <c r="KSD135" s="86"/>
      <c r="KSE135" s="86"/>
      <c r="KSF135" s="86"/>
      <c r="KSG135" s="86"/>
      <c r="KSH135" s="86"/>
      <c r="KSI135" s="86"/>
      <c r="KSJ135" s="86"/>
      <c r="KSK135" s="86"/>
      <c r="KSL135" s="86"/>
      <c r="KSM135" s="86"/>
      <c r="KSN135" s="86"/>
      <c r="KSO135" s="86"/>
      <c r="KSP135" s="86"/>
      <c r="KSQ135" s="86"/>
      <c r="KSR135" s="86"/>
      <c r="KSS135" s="86"/>
      <c r="KST135" s="86"/>
      <c r="KSU135" s="86"/>
      <c r="KSV135" s="86"/>
      <c r="KSW135" s="86"/>
      <c r="KSX135" s="86"/>
      <c r="KSY135" s="86"/>
      <c r="KSZ135" s="86"/>
      <c r="KTA135" s="86"/>
      <c r="KTB135" s="86"/>
      <c r="KTC135" s="86"/>
      <c r="KTD135" s="86"/>
      <c r="KTE135" s="86"/>
      <c r="KTF135" s="86"/>
      <c r="KTG135" s="86"/>
      <c r="KTH135" s="86"/>
      <c r="KTI135" s="86"/>
      <c r="KTJ135" s="86"/>
      <c r="KTK135" s="86"/>
      <c r="KTL135" s="86"/>
      <c r="KTM135" s="86"/>
      <c r="KTN135" s="86"/>
      <c r="KTO135" s="86"/>
      <c r="KTP135" s="86"/>
      <c r="KTQ135" s="86"/>
      <c r="KTR135" s="86"/>
      <c r="KTS135" s="86"/>
      <c r="KTT135" s="86"/>
      <c r="KTU135" s="86"/>
      <c r="KTV135" s="86"/>
      <c r="KTW135" s="86"/>
      <c r="KTX135" s="86"/>
      <c r="KTY135" s="86"/>
      <c r="KTZ135" s="86"/>
      <c r="KUA135" s="86"/>
      <c r="KUB135" s="86"/>
      <c r="KUC135" s="86"/>
      <c r="KUD135" s="86"/>
      <c r="KUE135" s="86"/>
      <c r="KUF135" s="86"/>
      <c r="KUG135" s="86"/>
      <c r="KUH135" s="86"/>
      <c r="KUI135" s="86"/>
      <c r="KUJ135" s="86"/>
      <c r="KUK135" s="86"/>
      <c r="KUL135" s="86"/>
      <c r="KUM135" s="86"/>
      <c r="KUN135" s="86"/>
      <c r="KUO135" s="86"/>
      <c r="KUP135" s="86"/>
      <c r="KUQ135" s="86"/>
      <c r="KUR135" s="86"/>
      <c r="KUS135" s="86"/>
      <c r="KUT135" s="86"/>
      <c r="KUU135" s="86"/>
      <c r="KUV135" s="86"/>
      <c r="KUW135" s="86"/>
      <c r="KUX135" s="86"/>
      <c r="KUY135" s="86"/>
      <c r="KUZ135" s="86"/>
      <c r="KVA135" s="86"/>
      <c r="KVB135" s="86"/>
      <c r="KVC135" s="86"/>
      <c r="KVD135" s="86"/>
      <c r="KVE135" s="86"/>
      <c r="KVF135" s="86"/>
      <c r="KVG135" s="86"/>
      <c r="KVH135" s="86"/>
      <c r="KVI135" s="86"/>
      <c r="KVJ135" s="86"/>
      <c r="KVK135" s="86"/>
      <c r="KVL135" s="86"/>
      <c r="KVM135" s="86"/>
      <c r="KVN135" s="86"/>
      <c r="KVO135" s="86"/>
      <c r="KVP135" s="86"/>
      <c r="KVQ135" s="86"/>
      <c r="KVR135" s="86"/>
      <c r="KVS135" s="86"/>
      <c r="KVT135" s="86"/>
      <c r="KVU135" s="86"/>
      <c r="KVV135" s="86"/>
      <c r="KVW135" s="86"/>
      <c r="KVX135" s="86"/>
      <c r="KVY135" s="86"/>
      <c r="KVZ135" s="86"/>
      <c r="KWA135" s="86"/>
      <c r="KWB135" s="86"/>
      <c r="KWC135" s="86"/>
      <c r="KWD135" s="86"/>
      <c r="KWE135" s="86"/>
      <c r="KWF135" s="86"/>
      <c r="KWG135" s="86"/>
      <c r="KWH135" s="86"/>
      <c r="KWI135" s="86"/>
      <c r="KWJ135" s="86"/>
      <c r="KWK135" s="86"/>
      <c r="KWL135" s="86"/>
      <c r="KWM135" s="86"/>
      <c r="KWN135" s="86"/>
      <c r="KWO135" s="86"/>
      <c r="KWP135" s="86"/>
      <c r="KWQ135" s="86"/>
      <c r="KWR135" s="86"/>
      <c r="KWS135" s="86"/>
      <c r="KWT135" s="86"/>
      <c r="KWU135" s="86"/>
      <c r="KWV135" s="86"/>
      <c r="KWW135" s="86"/>
      <c r="KWX135" s="86"/>
      <c r="KWY135" s="86"/>
      <c r="KWZ135" s="86"/>
      <c r="KXA135" s="86"/>
      <c r="KXB135" s="86"/>
      <c r="KXC135" s="86"/>
      <c r="KXD135" s="86"/>
      <c r="KXE135" s="86"/>
      <c r="KXF135" s="86"/>
      <c r="KXG135" s="86"/>
      <c r="KXH135" s="86"/>
      <c r="KXI135" s="86"/>
      <c r="KXJ135" s="86"/>
      <c r="KXK135" s="86"/>
      <c r="KXL135" s="86"/>
      <c r="KXM135" s="86"/>
      <c r="KXN135" s="86"/>
      <c r="KXO135" s="86"/>
      <c r="KXP135" s="86"/>
      <c r="KXQ135" s="86"/>
      <c r="KXR135" s="86"/>
      <c r="KXS135" s="86"/>
      <c r="KXT135" s="86"/>
      <c r="KXU135" s="86"/>
      <c r="KXV135" s="86"/>
      <c r="KXW135" s="86"/>
      <c r="KXX135" s="86"/>
      <c r="KXY135" s="86"/>
      <c r="KXZ135" s="86"/>
      <c r="KYA135" s="86"/>
      <c r="KYB135" s="86"/>
      <c r="KYC135" s="86"/>
      <c r="KYD135" s="86"/>
      <c r="KYE135" s="86"/>
      <c r="KYF135" s="86"/>
      <c r="KYG135" s="86"/>
      <c r="KYH135" s="86"/>
      <c r="KYI135" s="86"/>
      <c r="KYJ135" s="86"/>
      <c r="KYK135" s="86"/>
      <c r="KYL135" s="86"/>
      <c r="KYM135" s="86"/>
      <c r="KYN135" s="86"/>
      <c r="KYO135" s="86"/>
      <c r="KYP135" s="86"/>
      <c r="KYQ135" s="86"/>
      <c r="KYR135" s="86"/>
      <c r="KYS135" s="86"/>
      <c r="KYT135" s="86"/>
      <c r="KYU135" s="86"/>
      <c r="KYV135" s="86"/>
      <c r="KYW135" s="86"/>
      <c r="KYX135" s="86"/>
      <c r="KYY135" s="86"/>
      <c r="KYZ135" s="86"/>
      <c r="KZA135" s="86"/>
      <c r="KZB135" s="86"/>
      <c r="KZC135" s="86"/>
      <c r="KZD135" s="86"/>
      <c r="KZE135" s="86"/>
      <c r="KZF135" s="86"/>
      <c r="KZG135" s="86"/>
      <c r="KZH135" s="86"/>
      <c r="KZI135" s="86"/>
      <c r="KZJ135" s="86"/>
      <c r="KZK135" s="86"/>
      <c r="KZL135" s="86"/>
      <c r="KZM135" s="86"/>
      <c r="KZN135" s="86"/>
      <c r="KZO135" s="86"/>
      <c r="KZP135" s="86"/>
      <c r="KZQ135" s="86"/>
      <c r="KZR135" s="86"/>
      <c r="KZS135" s="86"/>
      <c r="KZT135" s="86"/>
      <c r="KZU135" s="86"/>
      <c r="KZV135" s="86"/>
      <c r="KZW135" s="86"/>
      <c r="KZX135" s="86"/>
      <c r="KZY135" s="86"/>
      <c r="KZZ135" s="86"/>
      <c r="LAA135" s="86"/>
      <c r="LAB135" s="86"/>
      <c r="LAC135" s="86"/>
      <c r="LAD135" s="86"/>
      <c r="LAE135" s="86"/>
      <c r="LAF135" s="86"/>
      <c r="LAG135" s="86"/>
      <c r="LAH135" s="86"/>
      <c r="LAO135" s="86"/>
      <c r="LAP135" s="86"/>
      <c r="LAQ135" s="86"/>
      <c r="LAR135" s="86"/>
      <c r="LAS135" s="86"/>
      <c r="LAT135" s="86"/>
      <c r="LAU135" s="86"/>
      <c r="LAV135" s="86"/>
      <c r="LAW135" s="86"/>
      <c r="LAX135" s="86"/>
      <c r="LAY135" s="86"/>
      <c r="LAZ135" s="86"/>
      <c r="LBA135" s="86"/>
      <c r="LBB135" s="86"/>
      <c r="LBC135" s="86"/>
      <c r="LBD135" s="86"/>
      <c r="LBE135" s="86"/>
      <c r="LBF135" s="86"/>
      <c r="LBG135" s="86"/>
      <c r="LBH135" s="86"/>
      <c r="LBI135" s="86"/>
      <c r="LBJ135" s="86"/>
      <c r="LBK135" s="86"/>
      <c r="LBL135" s="86"/>
      <c r="LBM135" s="86"/>
      <c r="LBN135" s="86"/>
      <c r="LBO135" s="86"/>
      <c r="LBP135" s="86"/>
      <c r="LBQ135" s="86"/>
      <c r="LBR135" s="86"/>
      <c r="LBS135" s="86"/>
      <c r="LBT135" s="86"/>
      <c r="LBU135" s="86"/>
      <c r="LBV135" s="86"/>
      <c r="LBW135" s="86"/>
      <c r="LBX135" s="86"/>
      <c r="LBY135" s="86"/>
      <c r="LBZ135" s="86"/>
      <c r="LCA135" s="86"/>
      <c r="LCB135" s="86"/>
      <c r="LCC135" s="86"/>
      <c r="LCD135" s="86"/>
      <c r="LCE135" s="86"/>
      <c r="LCF135" s="86"/>
      <c r="LCG135" s="86"/>
      <c r="LCH135" s="86"/>
      <c r="LCI135" s="86"/>
      <c r="LCJ135" s="86"/>
      <c r="LCK135" s="86"/>
      <c r="LCL135" s="86"/>
      <c r="LCM135" s="86"/>
      <c r="LCN135" s="86"/>
      <c r="LCO135" s="86"/>
      <c r="LCP135" s="86"/>
      <c r="LCQ135" s="86"/>
      <c r="LCR135" s="86"/>
      <c r="LCS135" s="86"/>
      <c r="LCT135" s="86"/>
      <c r="LCU135" s="86"/>
      <c r="LCV135" s="86"/>
      <c r="LCW135" s="86"/>
      <c r="LCX135" s="86"/>
      <c r="LCY135" s="86"/>
      <c r="LCZ135" s="86"/>
      <c r="LDA135" s="86"/>
      <c r="LDB135" s="86"/>
      <c r="LDC135" s="86"/>
      <c r="LDD135" s="86"/>
      <c r="LDE135" s="86"/>
      <c r="LDF135" s="86"/>
      <c r="LDG135" s="86"/>
      <c r="LDH135" s="86"/>
      <c r="LDI135" s="86"/>
      <c r="LDJ135" s="86"/>
      <c r="LDK135" s="86"/>
      <c r="LDL135" s="86"/>
      <c r="LDM135" s="86"/>
      <c r="LDN135" s="86"/>
      <c r="LDO135" s="86"/>
      <c r="LDP135" s="86"/>
      <c r="LDQ135" s="86"/>
      <c r="LDR135" s="86"/>
      <c r="LDS135" s="86"/>
      <c r="LDT135" s="86"/>
      <c r="LDU135" s="86"/>
      <c r="LDV135" s="86"/>
      <c r="LDW135" s="86"/>
      <c r="LDX135" s="86"/>
      <c r="LDY135" s="86"/>
      <c r="LDZ135" s="86"/>
      <c r="LEA135" s="86"/>
      <c r="LEB135" s="86"/>
      <c r="LEC135" s="86"/>
      <c r="LED135" s="86"/>
      <c r="LEE135" s="86"/>
      <c r="LEF135" s="86"/>
      <c r="LEG135" s="86"/>
      <c r="LEH135" s="86"/>
      <c r="LEI135" s="86"/>
      <c r="LEJ135" s="86"/>
      <c r="LEK135" s="86"/>
      <c r="LEL135" s="86"/>
      <c r="LEM135" s="86"/>
      <c r="LEN135" s="86"/>
      <c r="LEO135" s="86"/>
      <c r="LEP135" s="86"/>
      <c r="LEQ135" s="86"/>
      <c r="LER135" s="86"/>
      <c r="LES135" s="86"/>
      <c r="LET135" s="86"/>
      <c r="LEU135" s="86"/>
      <c r="LEV135" s="86"/>
      <c r="LEW135" s="86"/>
      <c r="LEX135" s="86"/>
      <c r="LEY135" s="86"/>
      <c r="LEZ135" s="86"/>
      <c r="LFA135" s="86"/>
      <c r="LFB135" s="86"/>
      <c r="LFC135" s="86"/>
      <c r="LFD135" s="86"/>
      <c r="LFE135" s="86"/>
      <c r="LFF135" s="86"/>
      <c r="LFG135" s="86"/>
      <c r="LFH135" s="86"/>
      <c r="LFI135" s="86"/>
      <c r="LFJ135" s="86"/>
      <c r="LFK135" s="86"/>
      <c r="LFL135" s="86"/>
      <c r="LFM135" s="86"/>
      <c r="LFN135" s="86"/>
      <c r="LFO135" s="86"/>
      <c r="LFP135" s="86"/>
      <c r="LFQ135" s="86"/>
      <c r="LFR135" s="86"/>
      <c r="LFS135" s="86"/>
      <c r="LFT135" s="86"/>
      <c r="LFU135" s="86"/>
      <c r="LFV135" s="86"/>
      <c r="LFW135" s="86"/>
      <c r="LFX135" s="86"/>
      <c r="LFY135" s="86"/>
      <c r="LFZ135" s="86"/>
      <c r="LGA135" s="86"/>
      <c r="LGB135" s="86"/>
      <c r="LGC135" s="86"/>
      <c r="LGD135" s="86"/>
      <c r="LGE135" s="86"/>
      <c r="LGF135" s="86"/>
      <c r="LGG135" s="86"/>
      <c r="LGH135" s="86"/>
      <c r="LGI135" s="86"/>
      <c r="LGJ135" s="86"/>
      <c r="LGK135" s="86"/>
      <c r="LGL135" s="86"/>
      <c r="LGM135" s="86"/>
      <c r="LGN135" s="86"/>
      <c r="LGO135" s="86"/>
      <c r="LGP135" s="86"/>
      <c r="LGQ135" s="86"/>
      <c r="LGR135" s="86"/>
      <c r="LGS135" s="86"/>
      <c r="LGT135" s="86"/>
      <c r="LGU135" s="86"/>
      <c r="LGV135" s="86"/>
      <c r="LGW135" s="86"/>
      <c r="LGX135" s="86"/>
      <c r="LGY135" s="86"/>
      <c r="LGZ135" s="86"/>
      <c r="LHA135" s="86"/>
      <c r="LHB135" s="86"/>
      <c r="LHC135" s="86"/>
      <c r="LHD135" s="86"/>
      <c r="LHE135" s="86"/>
      <c r="LHF135" s="86"/>
      <c r="LHG135" s="86"/>
      <c r="LHH135" s="86"/>
      <c r="LHI135" s="86"/>
      <c r="LHJ135" s="86"/>
      <c r="LHK135" s="86"/>
      <c r="LHL135" s="86"/>
      <c r="LHM135" s="86"/>
      <c r="LHN135" s="86"/>
      <c r="LHO135" s="86"/>
      <c r="LHP135" s="86"/>
      <c r="LHQ135" s="86"/>
      <c r="LHR135" s="86"/>
      <c r="LHS135" s="86"/>
      <c r="LHT135" s="86"/>
      <c r="LHU135" s="86"/>
      <c r="LHV135" s="86"/>
      <c r="LHW135" s="86"/>
      <c r="LHX135" s="86"/>
      <c r="LHY135" s="86"/>
      <c r="LHZ135" s="86"/>
      <c r="LIA135" s="86"/>
      <c r="LIB135" s="86"/>
      <c r="LIC135" s="86"/>
      <c r="LID135" s="86"/>
      <c r="LIE135" s="86"/>
      <c r="LIF135" s="86"/>
      <c r="LIG135" s="86"/>
      <c r="LIH135" s="86"/>
      <c r="LII135" s="86"/>
      <c r="LIJ135" s="86"/>
      <c r="LIK135" s="86"/>
      <c r="LIL135" s="86"/>
      <c r="LIM135" s="86"/>
      <c r="LIN135" s="86"/>
      <c r="LIO135" s="86"/>
      <c r="LIP135" s="86"/>
      <c r="LIQ135" s="86"/>
      <c r="LIR135" s="86"/>
      <c r="LIS135" s="86"/>
      <c r="LIT135" s="86"/>
      <c r="LIU135" s="86"/>
      <c r="LIV135" s="86"/>
      <c r="LIW135" s="86"/>
      <c r="LIX135" s="86"/>
      <c r="LIY135" s="86"/>
      <c r="LIZ135" s="86"/>
      <c r="LJA135" s="86"/>
      <c r="LJB135" s="86"/>
      <c r="LJC135" s="86"/>
      <c r="LJD135" s="86"/>
      <c r="LJE135" s="86"/>
      <c r="LJF135" s="86"/>
      <c r="LJG135" s="86"/>
      <c r="LJH135" s="86"/>
      <c r="LJI135" s="86"/>
      <c r="LJJ135" s="86"/>
      <c r="LJK135" s="86"/>
      <c r="LJL135" s="86"/>
      <c r="LJM135" s="86"/>
      <c r="LJN135" s="86"/>
      <c r="LJO135" s="86"/>
      <c r="LJP135" s="86"/>
      <c r="LJQ135" s="86"/>
      <c r="LJR135" s="86"/>
      <c r="LJS135" s="86"/>
      <c r="LJT135" s="86"/>
      <c r="LJU135" s="86"/>
      <c r="LJV135" s="86"/>
      <c r="LJW135" s="86"/>
      <c r="LJX135" s="86"/>
      <c r="LJY135" s="86"/>
      <c r="LJZ135" s="86"/>
      <c r="LKA135" s="86"/>
      <c r="LKB135" s="86"/>
      <c r="LKC135" s="86"/>
      <c r="LKD135" s="86"/>
      <c r="LKK135" s="86"/>
      <c r="LKL135" s="86"/>
      <c r="LKM135" s="86"/>
      <c r="LKN135" s="86"/>
      <c r="LKO135" s="86"/>
      <c r="LKP135" s="86"/>
      <c r="LKQ135" s="86"/>
      <c r="LKR135" s="86"/>
      <c r="LKS135" s="86"/>
      <c r="LKT135" s="86"/>
      <c r="LKU135" s="86"/>
      <c r="LKV135" s="86"/>
      <c r="LKW135" s="86"/>
      <c r="LKX135" s="86"/>
      <c r="LKY135" s="86"/>
      <c r="LKZ135" s="86"/>
      <c r="LLA135" s="86"/>
      <c r="LLB135" s="86"/>
      <c r="LLC135" s="86"/>
      <c r="LLD135" s="86"/>
      <c r="LLE135" s="86"/>
      <c r="LLF135" s="86"/>
      <c r="LLG135" s="86"/>
      <c r="LLH135" s="86"/>
      <c r="LLI135" s="86"/>
      <c r="LLJ135" s="86"/>
      <c r="LLK135" s="86"/>
      <c r="LLL135" s="86"/>
      <c r="LLM135" s="86"/>
      <c r="LLN135" s="86"/>
      <c r="LLO135" s="86"/>
      <c r="LLP135" s="86"/>
      <c r="LLQ135" s="86"/>
      <c r="LLR135" s="86"/>
      <c r="LLS135" s="86"/>
      <c r="LLT135" s="86"/>
      <c r="LLU135" s="86"/>
      <c r="LLV135" s="86"/>
      <c r="LLW135" s="86"/>
      <c r="LLX135" s="86"/>
      <c r="LLY135" s="86"/>
      <c r="LLZ135" s="86"/>
      <c r="LMA135" s="86"/>
      <c r="LMB135" s="86"/>
      <c r="LMC135" s="86"/>
      <c r="LMD135" s="86"/>
      <c r="LME135" s="86"/>
      <c r="LMF135" s="86"/>
      <c r="LMG135" s="86"/>
      <c r="LMH135" s="86"/>
      <c r="LMI135" s="86"/>
      <c r="LMJ135" s="86"/>
      <c r="LMK135" s="86"/>
      <c r="LML135" s="86"/>
      <c r="LMM135" s="86"/>
      <c r="LMN135" s="86"/>
      <c r="LMO135" s="86"/>
      <c r="LMP135" s="86"/>
      <c r="LMQ135" s="86"/>
      <c r="LMR135" s="86"/>
      <c r="LMS135" s="86"/>
      <c r="LMT135" s="86"/>
      <c r="LMU135" s="86"/>
      <c r="LMV135" s="86"/>
      <c r="LMW135" s="86"/>
      <c r="LMX135" s="86"/>
      <c r="LMY135" s="86"/>
      <c r="LMZ135" s="86"/>
      <c r="LNA135" s="86"/>
      <c r="LNB135" s="86"/>
      <c r="LNC135" s="86"/>
      <c r="LND135" s="86"/>
      <c r="LNE135" s="86"/>
      <c r="LNF135" s="86"/>
      <c r="LNG135" s="86"/>
      <c r="LNH135" s="86"/>
      <c r="LNI135" s="86"/>
      <c r="LNJ135" s="86"/>
      <c r="LNK135" s="86"/>
      <c r="LNL135" s="86"/>
      <c r="LNM135" s="86"/>
      <c r="LNN135" s="86"/>
      <c r="LNO135" s="86"/>
      <c r="LNP135" s="86"/>
      <c r="LNQ135" s="86"/>
      <c r="LNR135" s="86"/>
      <c r="LNS135" s="86"/>
      <c r="LNT135" s="86"/>
      <c r="LNU135" s="86"/>
      <c r="LNV135" s="86"/>
      <c r="LNW135" s="86"/>
      <c r="LNX135" s="86"/>
      <c r="LNY135" s="86"/>
      <c r="LNZ135" s="86"/>
      <c r="LOA135" s="86"/>
      <c r="LOB135" s="86"/>
      <c r="LOC135" s="86"/>
      <c r="LOD135" s="86"/>
      <c r="LOE135" s="86"/>
      <c r="LOF135" s="86"/>
      <c r="LOG135" s="86"/>
      <c r="LOH135" s="86"/>
      <c r="LOI135" s="86"/>
      <c r="LOJ135" s="86"/>
      <c r="LOK135" s="86"/>
      <c r="LOL135" s="86"/>
      <c r="LOM135" s="86"/>
      <c r="LON135" s="86"/>
      <c r="LOO135" s="86"/>
      <c r="LOP135" s="86"/>
      <c r="LOQ135" s="86"/>
      <c r="LOR135" s="86"/>
      <c r="LOS135" s="86"/>
      <c r="LOT135" s="86"/>
      <c r="LOU135" s="86"/>
      <c r="LOV135" s="86"/>
      <c r="LOW135" s="86"/>
      <c r="LOX135" s="86"/>
      <c r="LOY135" s="86"/>
      <c r="LOZ135" s="86"/>
      <c r="LPA135" s="86"/>
      <c r="LPB135" s="86"/>
      <c r="LPC135" s="86"/>
      <c r="LPD135" s="86"/>
      <c r="LPE135" s="86"/>
      <c r="LPF135" s="86"/>
      <c r="LPG135" s="86"/>
      <c r="LPH135" s="86"/>
      <c r="LPI135" s="86"/>
      <c r="LPJ135" s="86"/>
      <c r="LPK135" s="86"/>
      <c r="LPL135" s="86"/>
      <c r="LPM135" s="86"/>
      <c r="LPN135" s="86"/>
      <c r="LPO135" s="86"/>
      <c r="LPP135" s="86"/>
      <c r="LPQ135" s="86"/>
      <c r="LPR135" s="86"/>
      <c r="LPS135" s="86"/>
      <c r="LPT135" s="86"/>
      <c r="LPU135" s="86"/>
      <c r="LPV135" s="86"/>
      <c r="LPW135" s="86"/>
      <c r="LPX135" s="86"/>
      <c r="LPY135" s="86"/>
      <c r="LPZ135" s="86"/>
      <c r="LQA135" s="86"/>
      <c r="LQB135" s="86"/>
      <c r="LQC135" s="86"/>
      <c r="LQD135" s="86"/>
      <c r="LQE135" s="86"/>
      <c r="LQF135" s="86"/>
      <c r="LQG135" s="86"/>
      <c r="LQH135" s="86"/>
      <c r="LQI135" s="86"/>
      <c r="LQJ135" s="86"/>
      <c r="LQK135" s="86"/>
      <c r="LQL135" s="86"/>
      <c r="LQM135" s="86"/>
      <c r="LQN135" s="86"/>
      <c r="LQO135" s="86"/>
      <c r="LQP135" s="86"/>
      <c r="LQQ135" s="86"/>
      <c r="LQR135" s="86"/>
      <c r="LQS135" s="86"/>
      <c r="LQT135" s="86"/>
      <c r="LQU135" s="86"/>
      <c r="LQV135" s="86"/>
      <c r="LQW135" s="86"/>
      <c r="LQX135" s="86"/>
      <c r="LQY135" s="86"/>
      <c r="LQZ135" s="86"/>
      <c r="LRA135" s="86"/>
      <c r="LRB135" s="86"/>
      <c r="LRC135" s="86"/>
      <c r="LRD135" s="86"/>
      <c r="LRE135" s="86"/>
      <c r="LRF135" s="86"/>
      <c r="LRG135" s="86"/>
      <c r="LRH135" s="86"/>
      <c r="LRI135" s="86"/>
      <c r="LRJ135" s="86"/>
      <c r="LRK135" s="86"/>
      <c r="LRL135" s="86"/>
      <c r="LRM135" s="86"/>
      <c r="LRN135" s="86"/>
      <c r="LRO135" s="86"/>
      <c r="LRP135" s="86"/>
      <c r="LRQ135" s="86"/>
      <c r="LRR135" s="86"/>
      <c r="LRS135" s="86"/>
      <c r="LRT135" s="86"/>
      <c r="LRU135" s="86"/>
      <c r="LRV135" s="86"/>
      <c r="LRW135" s="86"/>
      <c r="LRX135" s="86"/>
      <c r="LRY135" s="86"/>
      <c r="LRZ135" s="86"/>
      <c r="LSA135" s="86"/>
      <c r="LSB135" s="86"/>
      <c r="LSC135" s="86"/>
      <c r="LSD135" s="86"/>
      <c r="LSE135" s="86"/>
      <c r="LSF135" s="86"/>
      <c r="LSG135" s="86"/>
      <c r="LSH135" s="86"/>
      <c r="LSI135" s="86"/>
      <c r="LSJ135" s="86"/>
      <c r="LSK135" s="86"/>
      <c r="LSL135" s="86"/>
      <c r="LSM135" s="86"/>
      <c r="LSN135" s="86"/>
      <c r="LSO135" s="86"/>
      <c r="LSP135" s="86"/>
      <c r="LSQ135" s="86"/>
      <c r="LSR135" s="86"/>
      <c r="LSS135" s="86"/>
      <c r="LST135" s="86"/>
      <c r="LSU135" s="86"/>
      <c r="LSV135" s="86"/>
      <c r="LSW135" s="86"/>
      <c r="LSX135" s="86"/>
      <c r="LSY135" s="86"/>
      <c r="LSZ135" s="86"/>
      <c r="LTA135" s="86"/>
      <c r="LTB135" s="86"/>
      <c r="LTC135" s="86"/>
      <c r="LTD135" s="86"/>
      <c r="LTE135" s="86"/>
      <c r="LTF135" s="86"/>
      <c r="LTG135" s="86"/>
      <c r="LTH135" s="86"/>
      <c r="LTI135" s="86"/>
      <c r="LTJ135" s="86"/>
      <c r="LTK135" s="86"/>
      <c r="LTL135" s="86"/>
      <c r="LTM135" s="86"/>
      <c r="LTN135" s="86"/>
      <c r="LTO135" s="86"/>
      <c r="LTP135" s="86"/>
      <c r="LTQ135" s="86"/>
      <c r="LTR135" s="86"/>
      <c r="LTS135" s="86"/>
      <c r="LTT135" s="86"/>
      <c r="LTU135" s="86"/>
      <c r="LTV135" s="86"/>
      <c r="LTW135" s="86"/>
      <c r="LTX135" s="86"/>
      <c r="LTY135" s="86"/>
      <c r="LTZ135" s="86"/>
      <c r="LUG135" s="86"/>
      <c r="LUH135" s="86"/>
      <c r="LUI135" s="86"/>
      <c r="LUJ135" s="86"/>
      <c r="LUK135" s="86"/>
      <c r="LUL135" s="86"/>
      <c r="LUM135" s="86"/>
      <c r="LUN135" s="86"/>
      <c r="LUO135" s="86"/>
      <c r="LUP135" s="86"/>
      <c r="LUQ135" s="86"/>
      <c r="LUR135" s="86"/>
      <c r="LUS135" s="86"/>
      <c r="LUT135" s="86"/>
      <c r="LUU135" s="86"/>
      <c r="LUV135" s="86"/>
      <c r="LUW135" s="86"/>
      <c r="LUX135" s="86"/>
      <c r="LUY135" s="86"/>
      <c r="LUZ135" s="86"/>
      <c r="LVA135" s="86"/>
      <c r="LVB135" s="86"/>
      <c r="LVC135" s="86"/>
      <c r="LVD135" s="86"/>
      <c r="LVE135" s="86"/>
      <c r="LVF135" s="86"/>
      <c r="LVG135" s="86"/>
      <c r="LVH135" s="86"/>
      <c r="LVI135" s="86"/>
      <c r="LVJ135" s="86"/>
      <c r="LVK135" s="86"/>
      <c r="LVL135" s="86"/>
      <c r="LVM135" s="86"/>
      <c r="LVN135" s="86"/>
      <c r="LVO135" s="86"/>
      <c r="LVP135" s="86"/>
      <c r="LVQ135" s="86"/>
      <c r="LVR135" s="86"/>
      <c r="LVS135" s="86"/>
      <c r="LVT135" s="86"/>
      <c r="LVU135" s="86"/>
      <c r="LVV135" s="86"/>
      <c r="LVW135" s="86"/>
      <c r="LVX135" s="86"/>
      <c r="LVY135" s="86"/>
      <c r="LVZ135" s="86"/>
      <c r="LWA135" s="86"/>
      <c r="LWB135" s="86"/>
      <c r="LWC135" s="86"/>
      <c r="LWD135" s="86"/>
      <c r="LWE135" s="86"/>
      <c r="LWF135" s="86"/>
      <c r="LWG135" s="86"/>
      <c r="LWH135" s="86"/>
      <c r="LWI135" s="86"/>
      <c r="LWJ135" s="86"/>
      <c r="LWK135" s="86"/>
      <c r="LWL135" s="86"/>
      <c r="LWM135" s="86"/>
      <c r="LWN135" s="86"/>
      <c r="LWO135" s="86"/>
      <c r="LWP135" s="86"/>
      <c r="LWQ135" s="86"/>
      <c r="LWR135" s="86"/>
      <c r="LWS135" s="86"/>
      <c r="LWT135" s="86"/>
      <c r="LWU135" s="86"/>
      <c r="LWV135" s="86"/>
      <c r="LWW135" s="86"/>
      <c r="LWX135" s="86"/>
      <c r="LWY135" s="86"/>
      <c r="LWZ135" s="86"/>
      <c r="LXA135" s="86"/>
      <c r="LXB135" s="86"/>
      <c r="LXC135" s="86"/>
      <c r="LXD135" s="86"/>
      <c r="LXE135" s="86"/>
      <c r="LXF135" s="86"/>
      <c r="LXG135" s="86"/>
      <c r="LXH135" s="86"/>
      <c r="LXI135" s="86"/>
      <c r="LXJ135" s="86"/>
      <c r="LXK135" s="86"/>
      <c r="LXL135" s="86"/>
      <c r="LXM135" s="86"/>
      <c r="LXN135" s="86"/>
      <c r="LXO135" s="86"/>
      <c r="LXP135" s="86"/>
      <c r="LXQ135" s="86"/>
      <c r="LXR135" s="86"/>
      <c r="LXS135" s="86"/>
      <c r="LXT135" s="86"/>
      <c r="LXU135" s="86"/>
      <c r="LXV135" s="86"/>
      <c r="LXW135" s="86"/>
      <c r="LXX135" s="86"/>
      <c r="LXY135" s="86"/>
      <c r="LXZ135" s="86"/>
      <c r="LYA135" s="86"/>
      <c r="LYB135" s="86"/>
      <c r="LYC135" s="86"/>
      <c r="LYD135" s="86"/>
      <c r="LYE135" s="86"/>
      <c r="LYF135" s="86"/>
      <c r="LYG135" s="86"/>
      <c r="LYH135" s="86"/>
      <c r="LYI135" s="86"/>
      <c r="LYJ135" s="86"/>
      <c r="LYK135" s="86"/>
      <c r="LYL135" s="86"/>
      <c r="LYM135" s="86"/>
      <c r="LYN135" s="86"/>
      <c r="LYO135" s="86"/>
      <c r="LYP135" s="86"/>
      <c r="LYQ135" s="86"/>
      <c r="LYR135" s="86"/>
      <c r="LYS135" s="86"/>
      <c r="LYT135" s="86"/>
      <c r="LYU135" s="86"/>
      <c r="LYV135" s="86"/>
      <c r="LYW135" s="86"/>
      <c r="LYX135" s="86"/>
      <c r="LYY135" s="86"/>
      <c r="LYZ135" s="86"/>
      <c r="LZA135" s="86"/>
      <c r="LZB135" s="86"/>
      <c r="LZC135" s="86"/>
      <c r="LZD135" s="86"/>
      <c r="LZE135" s="86"/>
      <c r="LZF135" s="86"/>
      <c r="LZG135" s="86"/>
      <c r="LZH135" s="86"/>
      <c r="LZI135" s="86"/>
      <c r="LZJ135" s="86"/>
      <c r="LZK135" s="86"/>
      <c r="LZL135" s="86"/>
      <c r="LZM135" s="86"/>
      <c r="LZN135" s="86"/>
      <c r="LZO135" s="86"/>
      <c r="LZP135" s="86"/>
      <c r="LZQ135" s="86"/>
      <c r="LZR135" s="86"/>
      <c r="LZS135" s="86"/>
      <c r="LZT135" s="86"/>
      <c r="LZU135" s="86"/>
      <c r="LZV135" s="86"/>
      <c r="LZW135" s="86"/>
      <c r="LZX135" s="86"/>
      <c r="LZY135" s="86"/>
      <c r="LZZ135" s="86"/>
      <c r="MAA135" s="86"/>
      <c r="MAB135" s="86"/>
      <c r="MAC135" s="86"/>
      <c r="MAD135" s="86"/>
      <c r="MAE135" s="86"/>
      <c r="MAF135" s="86"/>
      <c r="MAG135" s="86"/>
      <c r="MAH135" s="86"/>
      <c r="MAI135" s="86"/>
      <c r="MAJ135" s="86"/>
      <c r="MAK135" s="86"/>
      <c r="MAL135" s="86"/>
      <c r="MAM135" s="86"/>
      <c r="MAN135" s="86"/>
      <c r="MAO135" s="86"/>
      <c r="MAP135" s="86"/>
      <c r="MAQ135" s="86"/>
      <c r="MAR135" s="86"/>
      <c r="MAS135" s="86"/>
      <c r="MAT135" s="86"/>
      <c r="MAU135" s="86"/>
      <c r="MAV135" s="86"/>
      <c r="MAW135" s="86"/>
      <c r="MAX135" s="86"/>
      <c r="MAY135" s="86"/>
      <c r="MAZ135" s="86"/>
      <c r="MBA135" s="86"/>
      <c r="MBB135" s="86"/>
      <c r="MBC135" s="86"/>
      <c r="MBD135" s="86"/>
      <c r="MBE135" s="86"/>
      <c r="MBF135" s="86"/>
      <c r="MBG135" s="86"/>
      <c r="MBH135" s="86"/>
      <c r="MBI135" s="86"/>
      <c r="MBJ135" s="86"/>
      <c r="MBK135" s="86"/>
      <c r="MBL135" s="86"/>
      <c r="MBM135" s="86"/>
      <c r="MBN135" s="86"/>
      <c r="MBO135" s="86"/>
      <c r="MBP135" s="86"/>
      <c r="MBQ135" s="86"/>
      <c r="MBR135" s="86"/>
      <c r="MBS135" s="86"/>
      <c r="MBT135" s="86"/>
      <c r="MBU135" s="86"/>
      <c r="MBV135" s="86"/>
      <c r="MBW135" s="86"/>
      <c r="MBX135" s="86"/>
      <c r="MBY135" s="86"/>
      <c r="MBZ135" s="86"/>
      <c r="MCA135" s="86"/>
      <c r="MCB135" s="86"/>
      <c r="MCC135" s="86"/>
      <c r="MCD135" s="86"/>
      <c r="MCE135" s="86"/>
      <c r="MCF135" s="86"/>
      <c r="MCG135" s="86"/>
      <c r="MCH135" s="86"/>
      <c r="MCI135" s="86"/>
      <c r="MCJ135" s="86"/>
      <c r="MCK135" s="86"/>
      <c r="MCL135" s="86"/>
      <c r="MCM135" s="86"/>
      <c r="MCN135" s="86"/>
      <c r="MCO135" s="86"/>
      <c r="MCP135" s="86"/>
      <c r="MCQ135" s="86"/>
      <c r="MCR135" s="86"/>
      <c r="MCS135" s="86"/>
      <c r="MCT135" s="86"/>
      <c r="MCU135" s="86"/>
      <c r="MCV135" s="86"/>
      <c r="MCW135" s="86"/>
      <c r="MCX135" s="86"/>
      <c r="MCY135" s="86"/>
      <c r="MCZ135" s="86"/>
      <c r="MDA135" s="86"/>
      <c r="MDB135" s="86"/>
      <c r="MDC135" s="86"/>
      <c r="MDD135" s="86"/>
      <c r="MDE135" s="86"/>
      <c r="MDF135" s="86"/>
      <c r="MDG135" s="86"/>
      <c r="MDH135" s="86"/>
      <c r="MDI135" s="86"/>
      <c r="MDJ135" s="86"/>
      <c r="MDK135" s="86"/>
      <c r="MDL135" s="86"/>
      <c r="MDM135" s="86"/>
      <c r="MDN135" s="86"/>
      <c r="MDO135" s="86"/>
      <c r="MDP135" s="86"/>
      <c r="MDQ135" s="86"/>
      <c r="MDR135" s="86"/>
      <c r="MDS135" s="86"/>
      <c r="MDT135" s="86"/>
      <c r="MDU135" s="86"/>
      <c r="MDV135" s="86"/>
      <c r="MEC135" s="86"/>
      <c r="MED135" s="86"/>
      <c r="MEE135" s="86"/>
      <c r="MEF135" s="86"/>
      <c r="MEG135" s="86"/>
      <c r="MEH135" s="86"/>
      <c r="MEI135" s="86"/>
      <c r="MEJ135" s="86"/>
      <c r="MEK135" s="86"/>
      <c r="MEL135" s="86"/>
      <c r="MEM135" s="86"/>
      <c r="MEN135" s="86"/>
      <c r="MEO135" s="86"/>
      <c r="MEP135" s="86"/>
      <c r="MEQ135" s="86"/>
      <c r="MER135" s="86"/>
      <c r="MES135" s="86"/>
      <c r="MET135" s="86"/>
      <c r="MEU135" s="86"/>
      <c r="MEV135" s="86"/>
      <c r="MEW135" s="86"/>
      <c r="MEX135" s="86"/>
      <c r="MEY135" s="86"/>
      <c r="MEZ135" s="86"/>
      <c r="MFA135" s="86"/>
      <c r="MFB135" s="86"/>
      <c r="MFC135" s="86"/>
      <c r="MFD135" s="86"/>
      <c r="MFE135" s="86"/>
      <c r="MFF135" s="86"/>
      <c r="MFG135" s="86"/>
      <c r="MFH135" s="86"/>
      <c r="MFI135" s="86"/>
      <c r="MFJ135" s="86"/>
      <c r="MFK135" s="86"/>
      <c r="MFL135" s="86"/>
      <c r="MFM135" s="86"/>
      <c r="MFN135" s="86"/>
      <c r="MFO135" s="86"/>
      <c r="MFP135" s="86"/>
      <c r="MFQ135" s="86"/>
      <c r="MFR135" s="86"/>
      <c r="MFS135" s="86"/>
      <c r="MFT135" s="86"/>
      <c r="MFU135" s="86"/>
      <c r="MFV135" s="86"/>
      <c r="MFW135" s="86"/>
      <c r="MFX135" s="86"/>
      <c r="MFY135" s="86"/>
      <c r="MFZ135" s="86"/>
      <c r="MGA135" s="86"/>
      <c r="MGB135" s="86"/>
      <c r="MGC135" s="86"/>
      <c r="MGD135" s="86"/>
      <c r="MGE135" s="86"/>
      <c r="MGF135" s="86"/>
      <c r="MGG135" s="86"/>
      <c r="MGH135" s="86"/>
      <c r="MGI135" s="86"/>
      <c r="MGJ135" s="86"/>
      <c r="MGK135" s="86"/>
      <c r="MGL135" s="86"/>
      <c r="MGM135" s="86"/>
      <c r="MGN135" s="86"/>
      <c r="MGO135" s="86"/>
      <c r="MGP135" s="86"/>
      <c r="MGQ135" s="86"/>
      <c r="MGR135" s="86"/>
      <c r="MGS135" s="86"/>
      <c r="MGT135" s="86"/>
      <c r="MGU135" s="86"/>
      <c r="MGV135" s="86"/>
      <c r="MGW135" s="86"/>
      <c r="MGX135" s="86"/>
      <c r="MGY135" s="86"/>
      <c r="MGZ135" s="86"/>
      <c r="MHA135" s="86"/>
      <c r="MHB135" s="86"/>
      <c r="MHC135" s="86"/>
      <c r="MHD135" s="86"/>
      <c r="MHE135" s="86"/>
      <c r="MHF135" s="86"/>
      <c r="MHG135" s="86"/>
      <c r="MHH135" s="86"/>
      <c r="MHI135" s="86"/>
      <c r="MHJ135" s="86"/>
      <c r="MHK135" s="86"/>
      <c r="MHL135" s="86"/>
      <c r="MHM135" s="86"/>
      <c r="MHN135" s="86"/>
      <c r="MHO135" s="86"/>
      <c r="MHP135" s="86"/>
      <c r="MHQ135" s="86"/>
      <c r="MHR135" s="86"/>
      <c r="MHS135" s="86"/>
      <c r="MHT135" s="86"/>
      <c r="MHU135" s="86"/>
      <c r="MHV135" s="86"/>
      <c r="MHW135" s="86"/>
      <c r="MHX135" s="86"/>
      <c r="MHY135" s="86"/>
      <c r="MHZ135" s="86"/>
      <c r="MIA135" s="86"/>
      <c r="MIB135" s="86"/>
      <c r="MIC135" s="86"/>
      <c r="MID135" s="86"/>
      <c r="MIE135" s="86"/>
      <c r="MIF135" s="86"/>
      <c r="MIG135" s="86"/>
      <c r="MIH135" s="86"/>
      <c r="MII135" s="86"/>
      <c r="MIJ135" s="86"/>
      <c r="MIK135" s="86"/>
      <c r="MIL135" s="86"/>
      <c r="MIM135" s="86"/>
      <c r="MIN135" s="86"/>
      <c r="MIO135" s="86"/>
      <c r="MIP135" s="86"/>
      <c r="MIQ135" s="86"/>
      <c r="MIR135" s="86"/>
      <c r="MIS135" s="86"/>
      <c r="MIT135" s="86"/>
      <c r="MIU135" s="86"/>
      <c r="MIV135" s="86"/>
      <c r="MIW135" s="86"/>
      <c r="MIX135" s="86"/>
      <c r="MIY135" s="86"/>
      <c r="MIZ135" s="86"/>
      <c r="MJA135" s="86"/>
      <c r="MJB135" s="86"/>
      <c r="MJC135" s="86"/>
      <c r="MJD135" s="86"/>
      <c r="MJE135" s="86"/>
      <c r="MJF135" s="86"/>
      <c r="MJG135" s="86"/>
      <c r="MJH135" s="86"/>
      <c r="MJI135" s="86"/>
      <c r="MJJ135" s="86"/>
      <c r="MJK135" s="86"/>
      <c r="MJL135" s="86"/>
      <c r="MJM135" s="86"/>
      <c r="MJN135" s="86"/>
      <c r="MJO135" s="86"/>
      <c r="MJP135" s="86"/>
      <c r="MJQ135" s="86"/>
      <c r="MJR135" s="86"/>
      <c r="MJS135" s="86"/>
      <c r="MJT135" s="86"/>
      <c r="MJU135" s="86"/>
      <c r="MJV135" s="86"/>
      <c r="MJW135" s="86"/>
      <c r="MJX135" s="86"/>
      <c r="MJY135" s="86"/>
      <c r="MJZ135" s="86"/>
      <c r="MKA135" s="86"/>
      <c r="MKB135" s="86"/>
      <c r="MKC135" s="86"/>
      <c r="MKD135" s="86"/>
      <c r="MKE135" s="86"/>
      <c r="MKF135" s="86"/>
      <c r="MKG135" s="86"/>
      <c r="MKH135" s="86"/>
      <c r="MKI135" s="86"/>
      <c r="MKJ135" s="86"/>
      <c r="MKK135" s="86"/>
      <c r="MKL135" s="86"/>
      <c r="MKM135" s="86"/>
      <c r="MKN135" s="86"/>
      <c r="MKO135" s="86"/>
      <c r="MKP135" s="86"/>
      <c r="MKQ135" s="86"/>
      <c r="MKR135" s="86"/>
      <c r="MKS135" s="86"/>
      <c r="MKT135" s="86"/>
      <c r="MKU135" s="86"/>
      <c r="MKV135" s="86"/>
      <c r="MKW135" s="86"/>
      <c r="MKX135" s="86"/>
      <c r="MKY135" s="86"/>
      <c r="MKZ135" s="86"/>
      <c r="MLA135" s="86"/>
      <c r="MLB135" s="86"/>
      <c r="MLC135" s="86"/>
      <c r="MLD135" s="86"/>
      <c r="MLE135" s="86"/>
      <c r="MLF135" s="86"/>
      <c r="MLG135" s="86"/>
      <c r="MLH135" s="86"/>
      <c r="MLI135" s="86"/>
      <c r="MLJ135" s="86"/>
      <c r="MLK135" s="86"/>
      <c r="MLL135" s="86"/>
      <c r="MLM135" s="86"/>
      <c r="MLN135" s="86"/>
      <c r="MLO135" s="86"/>
      <c r="MLP135" s="86"/>
      <c r="MLQ135" s="86"/>
      <c r="MLR135" s="86"/>
      <c r="MLS135" s="86"/>
      <c r="MLT135" s="86"/>
      <c r="MLU135" s="86"/>
      <c r="MLV135" s="86"/>
      <c r="MLW135" s="86"/>
      <c r="MLX135" s="86"/>
      <c r="MLY135" s="86"/>
      <c r="MLZ135" s="86"/>
      <c r="MMA135" s="86"/>
      <c r="MMB135" s="86"/>
      <c r="MMC135" s="86"/>
      <c r="MMD135" s="86"/>
      <c r="MME135" s="86"/>
      <c r="MMF135" s="86"/>
      <c r="MMG135" s="86"/>
      <c r="MMH135" s="86"/>
      <c r="MMI135" s="86"/>
      <c r="MMJ135" s="86"/>
      <c r="MMK135" s="86"/>
      <c r="MML135" s="86"/>
      <c r="MMM135" s="86"/>
      <c r="MMN135" s="86"/>
      <c r="MMO135" s="86"/>
      <c r="MMP135" s="86"/>
      <c r="MMQ135" s="86"/>
      <c r="MMR135" s="86"/>
      <c r="MMS135" s="86"/>
      <c r="MMT135" s="86"/>
      <c r="MMU135" s="86"/>
      <c r="MMV135" s="86"/>
      <c r="MMW135" s="86"/>
      <c r="MMX135" s="86"/>
      <c r="MMY135" s="86"/>
      <c r="MMZ135" s="86"/>
      <c r="MNA135" s="86"/>
      <c r="MNB135" s="86"/>
      <c r="MNC135" s="86"/>
      <c r="MND135" s="86"/>
      <c r="MNE135" s="86"/>
      <c r="MNF135" s="86"/>
      <c r="MNG135" s="86"/>
      <c r="MNH135" s="86"/>
      <c r="MNI135" s="86"/>
      <c r="MNJ135" s="86"/>
      <c r="MNK135" s="86"/>
      <c r="MNL135" s="86"/>
      <c r="MNM135" s="86"/>
      <c r="MNN135" s="86"/>
      <c r="MNO135" s="86"/>
      <c r="MNP135" s="86"/>
      <c r="MNQ135" s="86"/>
      <c r="MNR135" s="86"/>
      <c r="MNY135" s="86"/>
      <c r="MNZ135" s="86"/>
      <c r="MOA135" s="86"/>
      <c r="MOB135" s="86"/>
      <c r="MOC135" s="86"/>
      <c r="MOD135" s="86"/>
      <c r="MOE135" s="86"/>
      <c r="MOF135" s="86"/>
      <c r="MOG135" s="86"/>
      <c r="MOH135" s="86"/>
      <c r="MOI135" s="86"/>
      <c r="MOJ135" s="86"/>
      <c r="MOK135" s="86"/>
      <c r="MOL135" s="86"/>
      <c r="MOM135" s="86"/>
      <c r="MON135" s="86"/>
      <c r="MOO135" s="86"/>
      <c r="MOP135" s="86"/>
      <c r="MOQ135" s="86"/>
      <c r="MOR135" s="86"/>
      <c r="MOS135" s="86"/>
      <c r="MOT135" s="86"/>
      <c r="MOU135" s="86"/>
      <c r="MOV135" s="86"/>
      <c r="MOW135" s="86"/>
      <c r="MOX135" s="86"/>
      <c r="MOY135" s="86"/>
      <c r="MOZ135" s="86"/>
      <c r="MPA135" s="86"/>
      <c r="MPB135" s="86"/>
      <c r="MPC135" s="86"/>
      <c r="MPD135" s="86"/>
      <c r="MPE135" s="86"/>
      <c r="MPF135" s="86"/>
      <c r="MPG135" s="86"/>
      <c r="MPH135" s="86"/>
      <c r="MPI135" s="86"/>
      <c r="MPJ135" s="86"/>
      <c r="MPK135" s="86"/>
      <c r="MPL135" s="86"/>
      <c r="MPM135" s="86"/>
      <c r="MPN135" s="86"/>
      <c r="MPO135" s="86"/>
      <c r="MPP135" s="86"/>
      <c r="MPQ135" s="86"/>
      <c r="MPR135" s="86"/>
      <c r="MPS135" s="86"/>
      <c r="MPT135" s="86"/>
      <c r="MPU135" s="86"/>
      <c r="MPV135" s="86"/>
      <c r="MPW135" s="86"/>
      <c r="MPX135" s="86"/>
      <c r="MPY135" s="86"/>
      <c r="MPZ135" s="86"/>
      <c r="MQA135" s="86"/>
      <c r="MQB135" s="86"/>
      <c r="MQC135" s="86"/>
      <c r="MQD135" s="86"/>
      <c r="MQE135" s="86"/>
      <c r="MQF135" s="86"/>
      <c r="MQG135" s="86"/>
      <c r="MQH135" s="86"/>
      <c r="MQI135" s="86"/>
      <c r="MQJ135" s="86"/>
      <c r="MQK135" s="86"/>
      <c r="MQL135" s="86"/>
      <c r="MQM135" s="86"/>
      <c r="MQN135" s="86"/>
      <c r="MQO135" s="86"/>
      <c r="MQP135" s="86"/>
      <c r="MQQ135" s="86"/>
      <c r="MQR135" s="86"/>
      <c r="MQS135" s="86"/>
      <c r="MQT135" s="86"/>
      <c r="MQU135" s="86"/>
      <c r="MQV135" s="86"/>
      <c r="MQW135" s="86"/>
      <c r="MQX135" s="86"/>
      <c r="MQY135" s="86"/>
      <c r="MQZ135" s="86"/>
      <c r="MRA135" s="86"/>
      <c r="MRB135" s="86"/>
      <c r="MRC135" s="86"/>
      <c r="MRD135" s="86"/>
      <c r="MRE135" s="86"/>
      <c r="MRF135" s="86"/>
      <c r="MRG135" s="86"/>
      <c r="MRH135" s="86"/>
      <c r="MRI135" s="86"/>
      <c r="MRJ135" s="86"/>
      <c r="MRK135" s="86"/>
      <c r="MRL135" s="86"/>
      <c r="MRM135" s="86"/>
      <c r="MRN135" s="86"/>
      <c r="MRO135" s="86"/>
      <c r="MRP135" s="86"/>
      <c r="MRQ135" s="86"/>
      <c r="MRR135" s="86"/>
      <c r="MRS135" s="86"/>
      <c r="MRT135" s="86"/>
      <c r="MRU135" s="86"/>
      <c r="MRV135" s="86"/>
      <c r="MRW135" s="86"/>
      <c r="MRX135" s="86"/>
      <c r="MRY135" s="86"/>
      <c r="MRZ135" s="86"/>
      <c r="MSA135" s="86"/>
      <c r="MSB135" s="86"/>
      <c r="MSC135" s="86"/>
      <c r="MSD135" s="86"/>
      <c r="MSE135" s="86"/>
      <c r="MSF135" s="86"/>
      <c r="MSG135" s="86"/>
      <c r="MSH135" s="86"/>
      <c r="MSI135" s="86"/>
      <c r="MSJ135" s="86"/>
      <c r="MSK135" s="86"/>
      <c r="MSL135" s="86"/>
      <c r="MSM135" s="86"/>
      <c r="MSN135" s="86"/>
      <c r="MSO135" s="86"/>
      <c r="MSP135" s="86"/>
      <c r="MSQ135" s="86"/>
      <c r="MSR135" s="86"/>
      <c r="MSS135" s="86"/>
      <c r="MST135" s="86"/>
      <c r="MSU135" s="86"/>
      <c r="MSV135" s="86"/>
      <c r="MSW135" s="86"/>
      <c r="MSX135" s="86"/>
      <c r="MSY135" s="86"/>
      <c r="MSZ135" s="86"/>
      <c r="MTA135" s="86"/>
      <c r="MTB135" s="86"/>
      <c r="MTC135" s="86"/>
      <c r="MTD135" s="86"/>
      <c r="MTE135" s="86"/>
      <c r="MTF135" s="86"/>
      <c r="MTG135" s="86"/>
      <c r="MTH135" s="86"/>
      <c r="MTI135" s="86"/>
      <c r="MTJ135" s="86"/>
      <c r="MTK135" s="86"/>
      <c r="MTL135" s="86"/>
      <c r="MTM135" s="86"/>
      <c r="MTN135" s="86"/>
      <c r="MTO135" s="86"/>
      <c r="MTP135" s="86"/>
      <c r="MTQ135" s="86"/>
      <c r="MTR135" s="86"/>
      <c r="MTS135" s="86"/>
      <c r="MTT135" s="86"/>
      <c r="MTU135" s="86"/>
      <c r="MTV135" s="86"/>
      <c r="MTW135" s="86"/>
      <c r="MTX135" s="86"/>
      <c r="MTY135" s="86"/>
      <c r="MTZ135" s="86"/>
      <c r="MUA135" s="86"/>
      <c r="MUB135" s="86"/>
      <c r="MUC135" s="86"/>
      <c r="MUD135" s="86"/>
      <c r="MUE135" s="86"/>
      <c r="MUF135" s="86"/>
      <c r="MUG135" s="86"/>
      <c r="MUH135" s="86"/>
      <c r="MUI135" s="86"/>
      <c r="MUJ135" s="86"/>
      <c r="MUK135" s="86"/>
      <c r="MUL135" s="86"/>
      <c r="MUM135" s="86"/>
      <c r="MUN135" s="86"/>
      <c r="MUO135" s="86"/>
      <c r="MUP135" s="86"/>
      <c r="MUQ135" s="86"/>
      <c r="MUR135" s="86"/>
      <c r="MUS135" s="86"/>
      <c r="MUT135" s="86"/>
      <c r="MUU135" s="86"/>
      <c r="MUV135" s="86"/>
      <c r="MUW135" s="86"/>
      <c r="MUX135" s="86"/>
      <c r="MUY135" s="86"/>
      <c r="MUZ135" s="86"/>
      <c r="MVA135" s="86"/>
      <c r="MVB135" s="86"/>
      <c r="MVC135" s="86"/>
      <c r="MVD135" s="86"/>
      <c r="MVE135" s="86"/>
      <c r="MVF135" s="86"/>
      <c r="MVG135" s="86"/>
      <c r="MVH135" s="86"/>
      <c r="MVI135" s="86"/>
      <c r="MVJ135" s="86"/>
      <c r="MVK135" s="86"/>
      <c r="MVL135" s="86"/>
      <c r="MVM135" s="86"/>
      <c r="MVN135" s="86"/>
      <c r="MVO135" s="86"/>
      <c r="MVP135" s="86"/>
      <c r="MVQ135" s="86"/>
      <c r="MVR135" s="86"/>
      <c r="MVS135" s="86"/>
      <c r="MVT135" s="86"/>
      <c r="MVU135" s="86"/>
      <c r="MVV135" s="86"/>
      <c r="MVW135" s="86"/>
      <c r="MVX135" s="86"/>
      <c r="MVY135" s="86"/>
      <c r="MVZ135" s="86"/>
      <c r="MWA135" s="86"/>
      <c r="MWB135" s="86"/>
      <c r="MWC135" s="86"/>
      <c r="MWD135" s="86"/>
      <c r="MWE135" s="86"/>
      <c r="MWF135" s="86"/>
      <c r="MWG135" s="86"/>
      <c r="MWH135" s="86"/>
      <c r="MWI135" s="86"/>
      <c r="MWJ135" s="86"/>
      <c r="MWK135" s="86"/>
      <c r="MWL135" s="86"/>
      <c r="MWM135" s="86"/>
      <c r="MWN135" s="86"/>
      <c r="MWO135" s="86"/>
      <c r="MWP135" s="86"/>
      <c r="MWQ135" s="86"/>
      <c r="MWR135" s="86"/>
      <c r="MWS135" s="86"/>
      <c r="MWT135" s="86"/>
      <c r="MWU135" s="86"/>
      <c r="MWV135" s="86"/>
      <c r="MWW135" s="86"/>
      <c r="MWX135" s="86"/>
      <c r="MWY135" s="86"/>
      <c r="MWZ135" s="86"/>
      <c r="MXA135" s="86"/>
      <c r="MXB135" s="86"/>
      <c r="MXC135" s="86"/>
      <c r="MXD135" s="86"/>
      <c r="MXE135" s="86"/>
      <c r="MXF135" s="86"/>
      <c r="MXG135" s="86"/>
      <c r="MXH135" s="86"/>
      <c r="MXI135" s="86"/>
      <c r="MXJ135" s="86"/>
      <c r="MXK135" s="86"/>
      <c r="MXL135" s="86"/>
      <c r="MXM135" s="86"/>
      <c r="MXN135" s="86"/>
      <c r="MXU135" s="86"/>
      <c r="MXV135" s="86"/>
      <c r="MXW135" s="86"/>
      <c r="MXX135" s="86"/>
      <c r="MXY135" s="86"/>
      <c r="MXZ135" s="86"/>
      <c r="MYA135" s="86"/>
      <c r="MYB135" s="86"/>
      <c r="MYC135" s="86"/>
      <c r="MYD135" s="86"/>
      <c r="MYE135" s="86"/>
      <c r="MYF135" s="86"/>
      <c r="MYG135" s="86"/>
      <c r="MYH135" s="86"/>
      <c r="MYI135" s="86"/>
      <c r="MYJ135" s="86"/>
      <c r="MYK135" s="86"/>
      <c r="MYL135" s="86"/>
      <c r="MYM135" s="86"/>
      <c r="MYN135" s="86"/>
      <c r="MYO135" s="86"/>
      <c r="MYP135" s="86"/>
      <c r="MYQ135" s="86"/>
      <c r="MYR135" s="86"/>
      <c r="MYS135" s="86"/>
      <c r="MYT135" s="86"/>
      <c r="MYU135" s="86"/>
      <c r="MYV135" s="86"/>
      <c r="MYW135" s="86"/>
      <c r="MYX135" s="86"/>
      <c r="MYY135" s="86"/>
      <c r="MYZ135" s="86"/>
      <c r="MZA135" s="86"/>
      <c r="MZB135" s="86"/>
      <c r="MZC135" s="86"/>
      <c r="MZD135" s="86"/>
      <c r="MZE135" s="86"/>
      <c r="MZF135" s="86"/>
      <c r="MZG135" s="86"/>
      <c r="MZH135" s="86"/>
      <c r="MZI135" s="86"/>
      <c r="MZJ135" s="86"/>
      <c r="MZK135" s="86"/>
      <c r="MZL135" s="86"/>
      <c r="MZM135" s="86"/>
      <c r="MZN135" s="86"/>
      <c r="MZO135" s="86"/>
      <c r="MZP135" s="86"/>
      <c r="MZQ135" s="86"/>
      <c r="MZR135" s="86"/>
      <c r="MZS135" s="86"/>
      <c r="MZT135" s="86"/>
      <c r="MZU135" s="86"/>
      <c r="MZV135" s="86"/>
      <c r="MZW135" s="86"/>
      <c r="MZX135" s="86"/>
      <c r="MZY135" s="86"/>
      <c r="MZZ135" s="86"/>
      <c r="NAA135" s="86"/>
      <c r="NAB135" s="86"/>
      <c r="NAC135" s="86"/>
      <c r="NAD135" s="86"/>
      <c r="NAE135" s="86"/>
      <c r="NAF135" s="86"/>
      <c r="NAG135" s="86"/>
      <c r="NAH135" s="86"/>
      <c r="NAI135" s="86"/>
      <c r="NAJ135" s="86"/>
      <c r="NAK135" s="86"/>
      <c r="NAL135" s="86"/>
      <c r="NAM135" s="86"/>
      <c r="NAN135" s="86"/>
      <c r="NAO135" s="86"/>
      <c r="NAP135" s="86"/>
      <c r="NAQ135" s="86"/>
      <c r="NAR135" s="86"/>
      <c r="NAS135" s="86"/>
      <c r="NAT135" s="86"/>
      <c r="NAU135" s="86"/>
      <c r="NAV135" s="86"/>
      <c r="NAW135" s="86"/>
      <c r="NAX135" s="86"/>
      <c r="NAY135" s="86"/>
      <c r="NAZ135" s="86"/>
      <c r="NBA135" s="86"/>
      <c r="NBB135" s="86"/>
      <c r="NBC135" s="86"/>
      <c r="NBD135" s="86"/>
      <c r="NBE135" s="86"/>
      <c r="NBF135" s="86"/>
      <c r="NBG135" s="86"/>
      <c r="NBH135" s="86"/>
      <c r="NBI135" s="86"/>
      <c r="NBJ135" s="86"/>
      <c r="NBK135" s="86"/>
      <c r="NBL135" s="86"/>
      <c r="NBM135" s="86"/>
      <c r="NBN135" s="86"/>
      <c r="NBO135" s="86"/>
      <c r="NBP135" s="86"/>
      <c r="NBQ135" s="86"/>
      <c r="NBR135" s="86"/>
      <c r="NBS135" s="86"/>
      <c r="NBT135" s="86"/>
      <c r="NBU135" s="86"/>
      <c r="NBV135" s="86"/>
      <c r="NBW135" s="86"/>
      <c r="NBX135" s="86"/>
      <c r="NBY135" s="86"/>
      <c r="NBZ135" s="86"/>
      <c r="NCA135" s="86"/>
      <c r="NCB135" s="86"/>
      <c r="NCC135" s="86"/>
      <c r="NCD135" s="86"/>
      <c r="NCE135" s="86"/>
      <c r="NCF135" s="86"/>
      <c r="NCG135" s="86"/>
      <c r="NCH135" s="86"/>
      <c r="NCI135" s="86"/>
      <c r="NCJ135" s="86"/>
      <c r="NCK135" s="86"/>
      <c r="NCL135" s="86"/>
      <c r="NCM135" s="86"/>
      <c r="NCN135" s="86"/>
      <c r="NCO135" s="86"/>
      <c r="NCP135" s="86"/>
      <c r="NCQ135" s="86"/>
      <c r="NCR135" s="86"/>
      <c r="NCS135" s="86"/>
      <c r="NCT135" s="86"/>
      <c r="NCU135" s="86"/>
      <c r="NCV135" s="86"/>
      <c r="NCW135" s="86"/>
      <c r="NCX135" s="86"/>
      <c r="NCY135" s="86"/>
      <c r="NCZ135" s="86"/>
      <c r="NDA135" s="86"/>
      <c r="NDB135" s="86"/>
      <c r="NDC135" s="86"/>
      <c r="NDD135" s="86"/>
      <c r="NDE135" s="86"/>
      <c r="NDF135" s="86"/>
      <c r="NDG135" s="86"/>
      <c r="NDH135" s="86"/>
      <c r="NDI135" s="86"/>
      <c r="NDJ135" s="86"/>
      <c r="NDK135" s="86"/>
      <c r="NDL135" s="86"/>
      <c r="NDM135" s="86"/>
      <c r="NDN135" s="86"/>
      <c r="NDO135" s="86"/>
      <c r="NDP135" s="86"/>
      <c r="NDQ135" s="86"/>
      <c r="NDR135" s="86"/>
      <c r="NDS135" s="86"/>
      <c r="NDT135" s="86"/>
      <c r="NDU135" s="86"/>
      <c r="NDV135" s="86"/>
      <c r="NDW135" s="86"/>
      <c r="NDX135" s="86"/>
      <c r="NDY135" s="86"/>
      <c r="NDZ135" s="86"/>
      <c r="NEA135" s="86"/>
      <c r="NEB135" s="86"/>
      <c r="NEC135" s="86"/>
      <c r="NED135" s="86"/>
      <c r="NEE135" s="86"/>
      <c r="NEF135" s="86"/>
      <c r="NEG135" s="86"/>
      <c r="NEH135" s="86"/>
      <c r="NEI135" s="86"/>
      <c r="NEJ135" s="86"/>
      <c r="NEK135" s="86"/>
      <c r="NEL135" s="86"/>
      <c r="NEM135" s="86"/>
      <c r="NEN135" s="86"/>
      <c r="NEO135" s="86"/>
      <c r="NEP135" s="86"/>
      <c r="NEQ135" s="86"/>
      <c r="NER135" s="86"/>
      <c r="NES135" s="86"/>
      <c r="NET135" s="86"/>
      <c r="NEU135" s="86"/>
      <c r="NEV135" s="86"/>
      <c r="NEW135" s="86"/>
      <c r="NEX135" s="86"/>
      <c r="NEY135" s="86"/>
      <c r="NEZ135" s="86"/>
      <c r="NFA135" s="86"/>
      <c r="NFB135" s="86"/>
      <c r="NFC135" s="86"/>
      <c r="NFD135" s="86"/>
      <c r="NFE135" s="86"/>
      <c r="NFF135" s="86"/>
      <c r="NFG135" s="86"/>
      <c r="NFH135" s="86"/>
      <c r="NFI135" s="86"/>
      <c r="NFJ135" s="86"/>
      <c r="NFK135" s="86"/>
      <c r="NFL135" s="86"/>
      <c r="NFM135" s="86"/>
      <c r="NFN135" s="86"/>
      <c r="NFO135" s="86"/>
      <c r="NFP135" s="86"/>
      <c r="NFQ135" s="86"/>
      <c r="NFR135" s="86"/>
      <c r="NFS135" s="86"/>
      <c r="NFT135" s="86"/>
      <c r="NFU135" s="86"/>
      <c r="NFV135" s="86"/>
      <c r="NFW135" s="86"/>
      <c r="NFX135" s="86"/>
      <c r="NFY135" s="86"/>
      <c r="NFZ135" s="86"/>
      <c r="NGA135" s="86"/>
      <c r="NGB135" s="86"/>
      <c r="NGC135" s="86"/>
      <c r="NGD135" s="86"/>
      <c r="NGE135" s="86"/>
      <c r="NGF135" s="86"/>
      <c r="NGG135" s="86"/>
      <c r="NGH135" s="86"/>
      <c r="NGI135" s="86"/>
      <c r="NGJ135" s="86"/>
      <c r="NGK135" s="86"/>
      <c r="NGL135" s="86"/>
      <c r="NGM135" s="86"/>
      <c r="NGN135" s="86"/>
      <c r="NGO135" s="86"/>
      <c r="NGP135" s="86"/>
      <c r="NGQ135" s="86"/>
      <c r="NGR135" s="86"/>
      <c r="NGS135" s="86"/>
      <c r="NGT135" s="86"/>
      <c r="NGU135" s="86"/>
      <c r="NGV135" s="86"/>
      <c r="NGW135" s="86"/>
      <c r="NGX135" s="86"/>
      <c r="NGY135" s="86"/>
      <c r="NGZ135" s="86"/>
      <c r="NHA135" s="86"/>
      <c r="NHB135" s="86"/>
      <c r="NHC135" s="86"/>
      <c r="NHD135" s="86"/>
      <c r="NHE135" s="86"/>
      <c r="NHF135" s="86"/>
      <c r="NHG135" s="86"/>
      <c r="NHH135" s="86"/>
      <c r="NHI135" s="86"/>
      <c r="NHJ135" s="86"/>
      <c r="NHQ135" s="86"/>
      <c r="NHR135" s="86"/>
      <c r="NHS135" s="86"/>
      <c r="NHT135" s="86"/>
      <c r="NHU135" s="86"/>
      <c r="NHV135" s="86"/>
      <c r="NHW135" s="86"/>
      <c r="NHX135" s="86"/>
      <c r="NHY135" s="86"/>
      <c r="NHZ135" s="86"/>
      <c r="NIA135" s="86"/>
      <c r="NIB135" s="86"/>
      <c r="NIC135" s="86"/>
      <c r="NID135" s="86"/>
      <c r="NIE135" s="86"/>
      <c r="NIF135" s="86"/>
      <c r="NIG135" s="86"/>
      <c r="NIH135" s="86"/>
      <c r="NII135" s="86"/>
      <c r="NIJ135" s="86"/>
      <c r="NIK135" s="86"/>
      <c r="NIL135" s="86"/>
      <c r="NIM135" s="86"/>
      <c r="NIN135" s="86"/>
      <c r="NIO135" s="86"/>
      <c r="NIP135" s="86"/>
      <c r="NIQ135" s="86"/>
      <c r="NIR135" s="86"/>
      <c r="NIS135" s="86"/>
      <c r="NIT135" s="86"/>
      <c r="NIU135" s="86"/>
      <c r="NIV135" s="86"/>
      <c r="NIW135" s="86"/>
      <c r="NIX135" s="86"/>
      <c r="NIY135" s="86"/>
      <c r="NIZ135" s="86"/>
      <c r="NJA135" s="86"/>
      <c r="NJB135" s="86"/>
      <c r="NJC135" s="86"/>
      <c r="NJD135" s="86"/>
      <c r="NJE135" s="86"/>
      <c r="NJF135" s="86"/>
      <c r="NJG135" s="86"/>
      <c r="NJH135" s="86"/>
      <c r="NJI135" s="86"/>
      <c r="NJJ135" s="86"/>
      <c r="NJK135" s="86"/>
      <c r="NJL135" s="86"/>
      <c r="NJM135" s="86"/>
      <c r="NJN135" s="86"/>
      <c r="NJO135" s="86"/>
      <c r="NJP135" s="86"/>
      <c r="NJQ135" s="86"/>
      <c r="NJR135" s="86"/>
      <c r="NJS135" s="86"/>
      <c r="NJT135" s="86"/>
      <c r="NJU135" s="86"/>
      <c r="NJV135" s="86"/>
      <c r="NJW135" s="86"/>
      <c r="NJX135" s="86"/>
      <c r="NJY135" s="86"/>
      <c r="NJZ135" s="86"/>
      <c r="NKA135" s="86"/>
      <c r="NKB135" s="86"/>
      <c r="NKC135" s="86"/>
      <c r="NKD135" s="86"/>
      <c r="NKE135" s="86"/>
      <c r="NKF135" s="86"/>
      <c r="NKG135" s="86"/>
      <c r="NKH135" s="86"/>
      <c r="NKI135" s="86"/>
      <c r="NKJ135" s="86"/>
      <c r="NKK135" s="86"/>
      <c r="NKL135" s="86"/>
      <c r="NKM135" s="86"/>
      <c r="NKN135" s="86"/>
      <c r="NKO135" s="86"/>
      <c r="NKP135" s="86"/>
      <c r="NKQ135" s="86"/>
      <c r="NKR135" s="86"/>
      <c r="NKS135" s="86"/>
      <c r="NKT135" s="86"/>
      <c r="NKU135" s="86"/>
      <c r="NKV135" s="86"/>
      <c r="NKW135" s="86"/>
      <c r="NKX135" s="86"/>
      <c r="NKY135" s="86"/>
      <c r="NKZ135" s="86"/>
      <c r="NLA135" s="86"/>
      <c r="NLB135" s="86"/>
      <c r="NLC135" s="86"/>
      <c r="NLD135" s="86"/>
      <c r="NLE135" s="86"/>
      <c r="NLF135" s="86"/>
      <c r="NLG135" s="86"/>
      <c r="NLH135" s="86"/>
      <c r="NLI135" s="86"/>
      <c r="NLJ135" s="86"/>
      <c r="NLK135" s="86"/>
      <c r="NLL135" s="86"/>
      <c r="NLM135" s="86"/>
      <c r="NLN135" s="86"/>
      <c r="NLO135" s="86"/>
      <c r="NLP135" s="86"/>
      <c r="NLQ135" s="86"/>
      <c r="NLR135" s="86"/>
      <c r="NLS135" s="86"/>
      <c r="NLT135" s="86"/>
      <c r="NLU135" s="86"/>
      <c r="NLV135" s="86"/>
      <c r="NLW135" s="86"/>
      <c r="NLX135" s="86"/>
      <c r="NLY135" s="86"/>
      <c r="NLZ135" s="86"/>
      <c r="NMA135" s="86"/>
      <c r="NMB135" s="86"/>
      <c r="NMC135" s="86"/>
      <c r="NMD135" s="86"/>
      <c r="NME135" s="86"/>
      <c r="NMF135" s="86"/>
      <c r="NMG135" s="86"/>
      <c r="NMH135" s="86"/>
      <c r="NMI135" s="86"/>
      <c r="NMJ135" s="86"/>
      <c r="NMK135" s="86"/>
      <c r="NML135" s="86"/>
      <c r="NMM135" s="86"/>
      <c r="NMN135" s="86"/>
      <c r="NMO135" s="86"/>
      <c r="NMP135" s="86"/>
      <c r="NMQ135" s="86"/>
      <c r="NMR135" s="86"/>
      <c r="NMS135" s="86"/>
      <c r="NMT135" s="86"/>
      <c r="NMU135" s="86"/>
      <c r="NMV135" s="86"/>
      <c r="NMW135" s="86"/>
      <c r="NMX135" s="86"/>
      <c r="NMY135" s="86"/>
      <c r="NMZ135" s="86"/>
      <c r="NNA135" s="86"/>
      <c r="NNB135" s="86"/>
      <c r="NNC135" s="86"/>
      <c r="NND135" s="86"/>
      <c r="NNE135" s="86"/>
      <c r="NNF135" s="86"/>
      <c r="NNG135" s="86"/>
      <c r="NNH135" s="86"/>
      <c r="NNI135" s="86"/>
      <c r="NNJ135" s="86"/>
      <c r="NNK135" s="86"/>
      <c r="NNL135" s="86"/>
      <c r="NNM135" s="86"/>
      <c r="NNN135" s="86"/>
      <c r="NNO135" s="86"/>
      <c r="NNP135" s="86"/>
      <c r="NNQ135" s="86"/>
      <c r="NNR135" s="86"/>
      <c r="NNS135" s="86"/>
      <c r="NNT135" s="86"/>
      <c r="NNU135" s="86"/>
      <c r="NNV135" s="86"/>
      <c r="NNW135" s="86"/>
      <c r="NNX135" s="86"/>
      <c r="NNY135" s="86"/>
      <c r="NNZ135" s="86"/>
      <c r="NOA135" s="86"/>
      <c r="NOB135" s="86"/>
      <c r="NOC135" s="86"/>
      <c r="NOD135" s="86"/>
      <c r="NOE135" s="86"/>
      <c r="NOF135" s="86"/>
      <c r="NOG135" s="86"/>
      <c r="NOH135" s="86"/>
      <c r="NOI135" s="86"/>
      <c r="NOJ135" s="86"/>
      <c r="NOK135" s="86"/>
      <c r="NOL135" s="86"/>
      <c r="NOM135" s="86"/>
      <c r="NON135" s="86"/>
      <c r="NOO135" s="86"/>
      <c r="NOP135" s="86"/>
      <c r="NOQ135" s="86"/>
      <c r="NOR135" s="86"/>
      <c r="NOS135" s="86"/>
      <c r="NOT135" s="86"/>
      <c r="NOU135" s="86"/>
      <c r="NOV135" s="86"/>
      <c r="NOW135" s="86"/>
      <c r="NOX135" s="86"/>
      <c r="NOY135" s="86"/>
      <c r="NOZ135" s="86"/>
      <c r="NPA135" s="86"/>
      <c r="NPB135" s="86"/>
      <c r="NPC135" s="86"/>
      <c r="NPD135" s="86"/>
      <c r="NPE135" s="86"/>
      <c r="NPF135" s="86"/>
      <c r="NPG135" s="86"/>
      <c r="NPH135" s="86"/>
      <c r="NPI135" s="86"/>
      <c r="NPJ135" s="86"/>
      <c r="NPK135" s="86"/>
      <c r="NPL135" s="86"/>
      <c r="NPM135" s="86"/>
      <c r="NPN135" s="86"/>
      <c r="NPO135" s="86"/>
      <c r="NPP135" s="86"/>
      <c r="NPQ135" s="86"/>
      <c r="NPR135" s="86"/>
      <c r="NPS135" s="86"/>
      <c r="NPT135" s="86"/>
      <c r="NPU135" s="86"/>
      <c r="NPV135" s="86"/>
      <c r="NPW135" s="86"/>
      <c r="NPX135" s="86"/>
      <c r="NPY135" s="86"/>
      <c r="NPZ135" s="86"/>
      <c r="NQA135" s="86"/>
      <c r="NQB135" s="86"/>
      <c r="NQC135" s="86"/>
      <c r="NQD135" s="86"/>
      <c r="NQE135" s="86"/>
      <c r="NQF135" s="86"/>
      <c r="NQG135" s="86"/>
      <c r="NQH135" s="86"/>
      <c r="NQI135" s="86"/>
      <c r="NQJ135" s="86"/>
      <c r="NQK135" s="86"/>
      <c r="NQL135" s="86"/>
      <c r="NQM135" s="86"/>
      <c r="NQN135" s="86"/>
      <c r="NQO135" s="86"/>
      <c r="NQP135" s="86"/>
      <c r="NQQ135" s="86"/>
      <c r="NQR135" s="86"/>
      <c r="NQS135" s="86"/>
      <c r="NQT135" s="86"/>
      <c r="NQU135" s="86"/>
      <c r="NQV135" s="86"/>
      <c r="NQW135" s="86"/>
      <c r="NQX135" s="86"/>
      <c r="NQY135" s="86"/>
      <c r="NQZ135" s="86"/>
      <c r="NRA135" s="86"/>
      <c r="NRB135" s="86"/>
      <c r="NRC135" s="86"/>
      <c r="NRD135" s="86"/>
      <c r="NRE135" s="86"/>
      <c r="NRF135" s="86"/>
      <c r="NRM135" s="86"/>
      <c r="NRN135" s="86"/>
      <c r="NRO135" s="86"/>
      <c r="NRP135" s="86"/>
      <c r="NRQ135" s="86"/>
      <c r="NRR135" s="86"/>
      <c r="NRS135" s="86"/>
      <c r="NRT135" s="86"/>
      <c r="NRU135" s="86"/>
      <c r="NRV135" s="86"/>
      <c r="NRW135" s="86"/>
      <c r="NRX135" s="86"/>
      <c r="NRY135" s="86"/>
      <c r="NRZ135" s="86"/>
      <c r="NSA135" s="86"/>
      <c r="NSB135" s="86"/>
      <c r="NSC135" s="86"/>
      <c r="NSD135" s="86"/>
      <c r="NSE135" s="86"/>
      <c r="NSF135" s="86"/>
      <c r="NSG135" s="86"/>
      <c r="NSH135" s="86"/>
      <c r="NSI135" s="86"/>
      <c r="NSJ135" s="86"/>
      <c r="NSK135" s="86"/>
      <c r="NSL135" s="86"/>
      <c r="NSM135" s="86"/>
      <c r="NSN135" s="86"/>
      <c r="NSO135" s="86"/>
      <c r="NSP135" s="86"/>
      <c r="NSQ135" s="86"/>
      <c r="NSR135" s="86"/>
      <c r="NSS135" s="86"/>
      <c r="NST135" s="86"/>
      <c r="NSU135" s="86"/>
      <c r="NSV135" s="86"/>
      <c r="NSW135" s="86"/>
      <c r="NSX135" s="86"/>
      <c r="NSY135" s="86"/>
      <c r="NSZ135" s="86"/>
      <c r="NTA135" s="86"/>
      <c r="NTB135" s="86"/>
      <c r="NTC135" s="86"/>
      <c r="NTD135" s="86"/>
      <c r="NTE135" s="86"/>
      <c r="NTF135" s="86"/>
      <c r="NTG135" s="86"/>
      <c r="NTH135" s="86"/>
      <c r="NTI135" s="86"/>
      <c r="NTJ135" s="86"/>
      <c r="NTK135" s="86"/>
      <c r="NTL135" s="86"/>
      <c r="NTM135" s="86"/>
      <c r="NTN135" s="86"/>
      <c r="NTO135" s="86"/>
      <c r="NTP135" s="86"/>
      <c r="NTQ135" s="86"/>
      <c r="NTR135" s="86"/>
      <c r="NTS135" s="86"/>
      <c r="NTT135" s="86"/>
      <c r="NTU135" s="86"/>
      <c r="NTV135" s="86"/>
      <c r="NTW135" s="86"/>
      <c r="NTX135" s="86"/>
      <c r="NTY135" s="86"/>
      <c r="NTZ135" s="86"/>
      <c r="NUA135" s="86"/>
      <c r="NUB135" s="86"/>
      <c r="NUC135" s="86"/>
      <c r="NUD135" s="86"/>
      <c r="NUE135" s="86"/>
      <c r="NUF135" s="86"/>
      <c r="NUG135" s="86"/>
      <c r="NUH135" s="86"/>
      <c r="NUI135" s="86"/>
      <c r="NUJ135" s="86"/>
      <c r="NUK135" s="86"/>
      <c r="NUL135" s="86"/>
      <c r="NUM135" s="86"/>
      <c r="NUN135" s="86"/>
      <c r="NUO135" s="86"/>
      <c r="NUP135" s="86"/>
      <c r="NUQ135" s="86"/>
      <c r="NUR135" s="86"/>
      <c r="NUS135" s="86"/>
      <c r="NUT135" s="86"/>
      <c r="NUU135" s="86"/>
      <c r="NUV135" s="86"/>
      <c r="NUW135" s="86"/>
      <c r="NUX135" s="86"/>
      <c r="NUY135" s="86"/>
      <c r="NUZ135" s="86"/>
      <c r="NVA135" s="86"/>
      <c r="NVB135" s="86"/>
      <c r="NVC135" s="86"/>
      <c r="NVD135" s="86"/>
      <c r="NVE135" s="86"/>
      <c r="NVF135" s="86"/>
      <c r="NVG135" s="86"/>
      <c r="NVH135" s="86"/>
      <c r="NVI135" s="86"/>
      <c r="NVJ135" s="86"/>
      <c r="NVK135" s="86"/>
      <c r="NVL135" s="86"/>
      <c r="NVM135" s="86"/>
      <c r="NVN135" s="86"/>
      <c r="NVO135" s="86"/>
      <c r="NVP135" s="86"/>
      <c r="NVQ135" s="86"/>
      <c r="NVR135" s="86"/>
      <c r="NVS135" s="86"/>
      <c r="NVT135" s="86"/>
      <c r="NVU135" s="86"/>
      <c r="NVV135" s="86"/>
      <c r="NVW135" s="86"/>
      <c r="NVX135" s="86"/>
      <c r="NVY135" s="86"/>
      <c r="NVZ135" s="86"/>
      <c r="NWA135" s="86"/>
      <c r="NWB135" s="86"/>
      <c r="NWC135" s="86"/>
      <c r="NWD135" s="86"/>
      <c r="NWE135" s="86"/>
      <c r="NWF135" s="86"/>
      <c r="NWG135" s="86"/>
      <c r="NWH135" s="86"/>
      <c r="NWI135" s="86"/>
      <c r="NWJ135" s="86"/>
      <c r="NWK135" s="86"/>
      <c r="NWL135" s="86"/>
      <c r="NWM135" s="86"/>
      <c r="NWN135" s="86"/>
      <c r="NWO135" s="86"/>
      <c r="NWP135" s="86"/>
      <c r="NWQ135" s="86"/>
      <c r="NWR135" s="86"/>
      <c r="NWS135" s="86"/>
      <c r="NWT135" s="86"/>
      <c r="NWU135" s="86"/>
      <c r="NWV135" s="86"/>
      <c r="NWW135" s="86"/>
      <c r="NWX135" s="86"/>
      <c r="NWY135" s="86"/>
      <c r="NWZ135" s="86"/>
      <c r="NXA135" s="86"/>
      <c r="NXB135" s="86"/>
      <c r="NXC135" s="86"/>
      <c r="NXD135" s="86"/>
      <c r="NXE135" s="86"/>
      <c r="NXF135" s="86"/>
      <c r="NXG135" s="86"/>
      <c r="NXH135" s="86"/>
      <c r="NXI135" s="86"/>
      <c r="NXJ135" s="86"/>
      <c r="NXK135" s="86"/>
      <c r="NXL135" s="86"/>
      <c r="NXM135" s="86"/>
      <c r="NXN135" s="86"/>
      <c r="NXO135" s="86"/>
      <c r="NXP135" s="86"/>
      <c r="NXQ135" s="86"/>
      <c r="NXR135" s="86"/>
      <c r="NXS135" s="86"/>
      <c r="NXT135" s="86"/>
      <c r="NXU135" s="86"/>
      <c r="NXV135" s="86"/>
      <c r="NXW135" s="86"/>
      <c r="NXX135" s="86"/>
      <c r="NXY135" s="86"/>
      <c r="NXZ135" s="86"/>
      <c r="NYA135" s="86"/>
      <c r="NYB135" s="86"/>
      <c r="NYC135" s="86"/>
      <c r="NYD135" s="86"/>
      <c r="NYE135" s="86"/>
      <c r="NYF135" s="86"/>
      <c r="NYG135" s="86"/>
      <c r="NYH135" s="86"/>
      <c r="NYI135" s="86"/>
      <c r="NYJ135" s="86"/>
      <c r="NYK135" s="86"/>
      <c r="NYL135" s="86"/>
      <c r="NYM135" s="86"/>
      <c r="NYN135" s="86"/>
      <c r="NYO135" s="86"/>
      <c r="NYP135" s="86"/>
      <c r="NYQ135" s="86"/>
      <c r="NYR135" s="86"/>
      <c r="NYS135" s="86"/>
      <c r="NYT135" s="86"/>
      <c r="NYU135" s="86"/>
      <c r="NYV135" s="86"/>
      <c r="NYW135" s="86"/>
      <c r="NYX135" s="86"/>
      <c r="NYY135" s="86"/>
      <c r="NYZ135" s="86"/>
      <c r="NZA135" s="86"/>
      <c r="NZB135" s="86"/>
      <c r="NZC135" s="86"/>
      <c r="NZD135" s="86"/>
      <c r="NZE135" s="86"/>
      <c r="NZF135" s="86"/>
      <c r="NZG135" s="86"/>
      <c r="NZH135" s="86"/>
      <c r="NZI135" s="86"/>
      <c r="NZJ135" s="86"/>
      <c r="NZK135" s="86"/>
      <c r="NZL135" s="86"/>
      <c r="NZM135" s="86"/>
      <c r="NZN135" s="86"/>
      <c r="NZO135" s="86"/>
      <c r="NZP135" s="86"/>
      <c r="NZQ135" s="86"/>
      <c r="NZR135" s="86"/>
      <c r="NZS135" s="86"/>
      <c r="NZT135" s="86"/>
      <c r="NZU135" s="86"/>
      <c r="NZV135" s="86"/>
      <c r="NZW135" s="86"/>
      <c r="NZX135" s="86"/>
      <c r="NZY135" s="86"/>
      <c r="NZZ135" s="86"/>
      <c r="OAA135" s="86"/>
      <c r="OAB135" s="86"/>
      <c r="OAC135" s="86"/>
      <c r="OAD135" s="86"/>
      <c r="OAE135" s="86"/>
      <c r="OAF135" s="86"/>
      <c r="OAG135" s="86"/>
      <c r="OAH135" s="86"/>
      <c r="OAI135" s="86"/>
      <c r="OAJ135" s="86"/>
      <c r="OAK135" s="86"/>
      <c r="OAL135" s="86"/>
      <c r="OAM135" s="86"/>
      <c r="OAN135" s="86"/>
      <c r="OAO135" s="86"/>
      <c r="OAP135" s="86"/>
      <c r="OAQ135" s="86"/>
      <c r="OAR135" s="86"/>
      <c r="OAS135" s="86"/>
      <c r="OAT135" s="86"/>
      <c r="OAU135" s="86"/>
      <c r="OAV135" s="86"/>
      <c r="OAW135" s="86"/>
      <c r="OAX135" s="86"/>
      <c r="OAY135" s="86"/>
      <c r="OAZ135" s="86"/>
      <c r="OBA135" s="86"/>
      <c r="OBB135" s="86"/>
      <c r="OBI135" s="86"/>
      <c r="OBJ135" s="86"/>
      <c r="OBK135" s="86"/>
      <c r="OBL135" s="86"/>
      <c r="OBM135" s="86"/>
      <c r="OBN135" s="86"/>
      <c r="OBO135" s="86"/>
      <c r="OBP135" s="86"/>
      <c r="OBQ135" s="86"/>
      <c r="OBR135" s="86"/>
      <c r="OBS135" s="86"/>
      <c r="OBT135" s="86"/>
      <c r="OBU135" s="86"/>
      <c r="OBV135" s="86"/>
      <c r="OBW135" s="86"/>
      <c r="OBX135" s="86"/>
      <c r="OBY135" s="86"/>
      <c r="OBZ135" s="86"/>
      <c r="OCA135" s="86"/>
      <c r="OCB135" s="86"/>
      <c r="OCC135" s="86"/>
      <c r="OCD135" s="86"/>
      <c r="OCE135" s="86"/>
      <c r="OCF135" s="86"/>
      <c r="OCG135" s="86"/>
      <c r="OCH135" s="86"/>
      <c r="OCI135" s="86"/>
      <c r="OCJ135" s="86"/>
      <c r="OCK135" s="86"/>
      <c r="OCL135" s="86"/>
      <c r="OCM135" s="86"/>
      <c r="OCN135" s="86"/>
      <c r="OCO135" s="86"/>
      <c r="OCP135" s="86"/>
      <c r="OCQ135" s="86"/>
      <c r="OCR135" s="86"/>
      <c r="OCS135" s="86"/>
      <c r="OCT135" s="86"/>
      <c r="OCU135" s="86"/>
      <c r="OCV135" s="86"/>
      <c r="OCW135" s="86"/>
      <c r="OCX135" s="86"/>
      <c r="OCY135" s="86"/>
      <c r="OCZ135" s="86"/>
      <c r="ODA135" s="86"/>
      <c r="ODB135" s="86"/>
      <c r="ODC135" s="86"/>
      <c r="ODD135" s="86"/>
      <c r="ODE135" s="86"/>
      <c r="ODF135" s="86"/>
      <c r="ODG135" s="86"/>
      <c r="ODH135" s="86"/>
      <c r="ODI135" s="86"/>
      <c r="ODJ135" s="86"/>
      <c r="ODK135" s="86"/>
      <c r="ODL135" s="86"/>
      <c r="ODM135" s="86"/>
      <c r="ODN135" s="86"/>
      <c r="ODO135" s="86"/>
      <c r="ODP135" s="86"/>
      <c r="ODQ135" s="86"/>
      <c r="ODR135" s="86"/>
      <c r="ODS135" s="86"/>
      <c r="ODT135" s="86"/>
      <c r="ODU135" s="86"/>
      <c r="ODV135" s="86"/>
      <c r="ODW135" s="86"/>
      <c r="ODX135" s="86"/>
      <c r="ODY135" s="86"/>
      <c r="ODZ135" s="86"/>
      <c r="OEA135" s="86"/>
      <c r="OEB135" s="86"/>
      <c r="OEC135" s="86"/>
      <c r="OED135" s="86"/>
      <c r="OEE135" s="86"/>
      <c r="OEF135" s="86"/>
      <c r="OEG135" s="86"/>
      <c r="OEH135" s="86"/>
      <c r="OEI135" s="86"/>
      <c r="OEJ135" s="86"/>
      <c r="OEK135" s="86"/>
      <c r="OEL135" s="86"/>
      <c r="OEM135" s="86"/>
      <c r="OEN135" s="86"/>
      <c r="OEO135" s="86"/>
      <c r="OEP135" s="86"/>
      <c r="OEQ135" s="86"/>
      <c r="OER135" s="86"/>
      <c r="OES135" s="86"/>
      <c r="OET135" s="86"/>
      <c r="OEU135" s="86"/>
      <c r="OEV135" s="86"/>
      <c r="OEW135" s="86"/>
      <c r="OEX135" s="86"/>
      <c r="OEY135" s="86"/>
      <c r="OEZ135" s="86"/>
      <c r="OFA135" s="86"/>
      <c r="OFB135" s="86"/>
      <c r="OFC135" s="86"/>
      <c r="OFD135" s="86"/>
      <c r="OFE135" s="86"/>
      <c r="OFF135" s="86"/>
      <c r="OFG135" s="86"/>
      <c r="OFH135" s="86"/>
      <c r="OFI135" s="86"/>
      <c r="OFJ135" s="86"/>
      <c r="OFK135" s="86"/>
      <c r="OFL135" s="86"/>
      <c r="OFM135" s="86"/>
      <c r="OFN135" s="86"/>
      <c r="OFO135" s="86"/>
      <c r="OFP135" s="86"/>
      <c r="OFQ135" s="86"/>
      <c r="OFR135" s="86"/>
      <c r="OFS135" s="86"/>
      <c r="OFT135" s="86"/>
      <c r="OFU135" s="86"/>
      <c r="OFV135" s="86"/>
      <c r="OFW135" s="86"/>
      <c r="OFX135" s="86"/>
      <c r="OFY135" s="86"/>
      <c r="OFZ135" s="86"/>
      <c r="OGA135" s="86"/>
      <c r="OGB135" s="86"/>
      <c r="OGC135" s="86"/>
      <c r="OGD135" s="86"/>
      <c r="OGE135" s="86"/>
      <c r="OGF135" s="86"/>
      <c r="OGG135" s="86"/>
      <c r="OGH135" s="86"/>
      <c r="OGI135" s="86"/>
      <c r="OGJ135" s="86"/>
      <c r="OGK135" s="86"/>
      <c r="OGL135" s="86"/>
      <c r="OGM135" s="86"/>
      <c r="OGN135" s="86"/>
      <c r="OGO135" s="86"/>
      <c r="OGP135" s="86"/>
      <c r="OGQ135" s="86"/>
      <c r="OGR135" s="86"/>
      <c r="OGS135" s="86"/>
      <c r="OGT135" s="86"/>
      <c r="OGU135" s="86"/>
      <c r="OGV135" s="86"/>
      <c r="OGW135" s="86"/>
      <c r="OGX135" s="86"/>
      <c r="OGY135" s="86"/>
      <c r="OGZ135" s="86"/>
      <c r="OHA135" s="86"/>
      <c r="OHB135" s="86"/>
      <c r="OHC135" s="86"/>
      <c r="OHD135" s="86"/>
      <c r="OHE135" s="86"/>
      <c r="OHF135" s="86"/>
      <c r="OHG135" s="86"/>
      <c r="OHH135" s="86"/>
      <c r="OHI135" s="86"/>
      <c r="OHJ135" s="86"/>
      <c r="OHK135" s="86"/>
      <c r="OHL135" s="86"/>
      <c r="OHM135" s="86"/>
      <c r="OHN135" s="86"/>
      <c r="OHO135" s="86"/>
      <c r="OHP135" s="86"/>
      <c r="OHQ135" s="86"/>
      <c r="OHR135" s="86"/>
      <c r="OHS135" s="86"/>
      <c r="OHT135" s="86"/>
      <c r="OHU135" s="86"/>
      <c r="OHV135" s="86"/>
      <c r="OHW135" s="86"/>
      <c r="OHX135" s="86"/>
      <c r="OHY135" s="86"/>
      <c r="OHZ135" s="86"/>
      <c r="OIA135" s="86"/>
      <c r="OIB135" s="86"/>
      <c r="OIC135" s="86"/>
      <c r="OID135" s="86"/>
      <c r="OIE135" s="86"/>
      <c r="OIF135" s="86"/>
      <c r="OIG135" s="86"/>
      <c r="OIH135" s="86"/>
      <c r="OII135" s="86"/>
      <c r="OIJ135" s="86"/>
      <c r="OIK135" s="86"/>
      <c r="OIL135" s="86"/>
      <c r="OIM135" s="86"/>
      <c r="OIN135" s="86"/>
      <c r="OIO135" s="86"/>
      <c r="OIP135" s="86"/>
      <c r="OIQ135" s="86"/>
      <c r="OIR135" s="86"/>
      <c r="OIS135" s="86"/>
      <c r="OIT135" s="86"/>
      <c r="OIU135" s="86"/>
      <c r="OIV135" s="86"/>
      <c r="OIW135" s="86"/>
      <c r="OIX135" s="86"/>
      <c r="OIY135" s="86"/>
      <c r="OIZ135" s="86"/>
      <c r="OJA135" s="86"/>
      <c r="OJB135" s="86"/>
      <c r="OJC135" s="86"/>
      <c r="OJD135" s="86"/>
      <c r="OJE135" s="86"/>
      <c r="OJF135" s="86"/>
      <c r="OJG135" s="86"/>
      <c r="OJH135" s="86"/>
      <c r="OJI135" s="86"/>
      <c r="OJJ135" s="86"/>
      <c r="OJK135" s="86"/>
      <c r="OJL135" s="86"/>
      <c r="OJM135" s="86"/>
      <c r="OJN135" s="86"/>
      <c r="OJO135" s="86"/>
      <c r="OJP135" s="86"/>
      <c r="OJQ135" s="86"/>
      <c r="OJR135" s="86"/>
      <c r="OJS135" s="86"/>
      <c r="OJT135" s="86"/>
      <c r="OJU135" s="86"/>
      <c r="OJV135" s="86"/>
      <c r="OJW135" s="86"/>
      <c r="OJX135" s="86"/>
      <c r="OJY135" s="86"/>
      <c r="OJZ135" s="86"/>
      <c r="OKA135" s="86"/>
      <c r="OKB135" s="86"/>
      <c r="OKC135" s="86"/>
      <c r="OKD135" s="86"/>
      <c r="OKE135" s="86"/>
      <c r="OKF135" s="86"/>
      <c r="OKG135" s="86"/>
      <c r="OKH135" s="86"/>
      <c r="OKI135" s="86"/>
      <c r="OKJ135" s="86"/>
      <c r="OKK135" s="86"/>
      <c r="OKL135" s="86"/>
      <c r="OKM135" s="86"/>
      <c r="OKN135" s="86"/>
      <c r="OKO135" s="86"/>
      <c r="OKP135" s="86"/>
      <c r="OKQ135" s="86"/>
      <c r="OKR135" s="86"/>
      <c r="OKS135" s="86"/>
      <c r="OKT135" s="86"/>
      <c r="OKU135" s="86"/>
      <c r="OKV135" s="86"/>
      <c r="OKW135" s="86"/>
      <c r="OKX135" s="86"/>
      <c r="OLE135" s="86"/>
      <c r="OLF135" s="86"/>
      <c r="OLG135" s="86"/>
      <c r="OLH135" s="86"/>
      <c r="OLI135" s="86"/>
      <c r="OLJ135" s="86"/>
      <c r="OLK135" s="86"/>
      <c r="OLL135" s="86"/>
      <c r="OLM135" s="86"/>
      <c r="OLN135" s="86"/>
      <c r="OLO135" s="86"/>
      <c r="OLP135" s="86"/>
      <c r="OLQ135" s="86"/>
      <c r="OLR135" s="86"/>
      <c r="OLS135" s="86"/>
      <c r="OLT135" s="86"/>
      <c r="OLU135" s="86"/>
      <c r="OLV135" s="86"/>
      <c r="OLW135" s="86"/>
      <c r="OLX135" s="86"/>
      <c r="OLY135" s="86"/>
      <c r="OLZ135" s="86"/>
      <c r="OMA135" s="86"/>
      <c r="OMB135" s="86"/>
      <c r="OMC135" s="86"/>
      <c r="OMD135" s="86"/>
      <c r="OME135" s="86"/>
      <c r="OMF135" s="86"/>
      <c r="OMG135" s="86"/>
      <c r="OMH135" s="86"/>
      <c r="OMI135" s="86"/>
      <c r="OMJ135" s="86"/>
      <c r="OMK135" s="86"/>
      <c r="OML135" s="86"/>
      <c r="OMM135" s="86"/>
      <c r="OMN135" s="86"/>
      <c r="OMO135" s="86"/>
      <c r="OMP135" s="86"/>
      <c r="OMQ135" s="86"/>
      <c r="OMR135" s="86"/>
      <c r="OMS135" s="86"/>
      <c r="OMT135" s="86"/>
      <c r="OMU135" s="86"/>
      <c r="OMV135" s="86"/>
      <c r="OMW135" s="86"/>
      <c r="OMX135" s="86"/>
      <c r="OMY135" s="86"/>
      <c r="OMZ135" s="86"/>
      <c r="ONA135" s="86"/>
      <c r="ONB135" s="86"/>
      <c r="ONC135" s="86"/>
      <c r="OND135" s="86"/>
      <c r="ONE135" s="86"/>
      <c r="ONF135" s="86"/>
      <c r="ONG135" s="86"/>
      <c r="ONH135" s="86"/>
      <c r="ONI135" s="86"/>
      <c r="ONJ135" s="86"/>
      <c r="ONK135" s="86"/>
      <c r="ONL135" s="86"/>
      <c r="ONM135" s="86"/>
      <c r="ONN135" s="86"/>
      <c r="ONO135" s="86"/>
      <c r="ONP135" s="86"/>
      <c r="ONQ135" s="86"/>
      <c r="ONR135" s="86"/>
      <c r="ONS135" s="86"/>
      <c r="ONT135" s="86"/>
      <c r="ONU135" s="86"/>
      <c r="ONV135" s="86"/>
      <c r="ONW135" s="86"/>
      <c r="ONX135" s="86"/>
      <c r="ONY135" s="86"/>
      <c r="ONZ135" s="86"/>
      <c r="OOA135" s="86"/>
      <c r="OOB135" s="86"/>
      <c r="OOC135" s="86"/>
      <c r="OOD135" s="86"/>
      <c r="OOE135" s="86"/>
      <c r="OOF135" s="86"/>
      <c r="OOG135" s="86"/>
      <c r="OOH135" s="86"/>
      <c r="OOI135" s="86"/>
      <c r="OOJ135" s="86"/>
      <c r="OOK135" s="86"/>
      <c r="OOL135" s="86"/>
      <c r="OOM135" s="86"/>
      <c r="OON135" s="86"/>
      <c r="OOO135" s="86"/>
      <c r="OOP135" s="86"/>
      <c r="OOQ135" s="86"/>
      <c r="OOR135" s="86"/>
      <c r="OOS135" s="86"/>
      <c r="OOT135" s="86"/>
      <c r="OOU135" s="86"/>
      <c r="OOV135" s="86"/>
      <c r="OOW135" s="86"/>
      <c r="OOX135" s="86"/>
      <c r="OOY135" s="86"/>
      <c r="OOZ135" s="86"/>
      <c r="OPA135" s="86"/>
      <c r="OPB135" s="86"/>
      <c r="OPC135" s="86"/>
      <c r="OPD135" s="86"/>
      <c r="OPE135" s="86"/>
      <c r="OPF135" s="86"/>
      <c r="OPG135" s="86"/>
      <c r="OPH135" s="86"/>
      <c r="OPI135" s="86"/>
      <c r="OPJ135" s="86"/>
      <c r="OPK135" s="86"/>
      <c r="OPL135" s="86"/>
      <c r="OPM135" s="86"/>
      <c r="OPN135" s="86"/>
      <c r="OPO135" s="86"/>
      <c r="OPP135" s="86"/>
      <c r="OPQ135" s="86"/>
      <c r="OPR135" s="86"/>
      <c r="OPS135" s="86"/>
      <c r="OPT135" s="86"/>
      <c r="OPU135" s="86"/>
      <c r="OPV135" s="86"/>
      <c r="OPW135" s="86"/>
      <c r="OPX135" s="86"/>
      <c r="OPY135" s="86"/>
      <c r="OPZ135" s="86"/>
      <c r="OQA135" s="86"/>
      <c r="OQB135" s="86"/>
      <c r="OQC135" s="86"/>
      <c r="OQD135" s="86"/>
      <c r="OQE135" s="86"/>
      <c r="OQF135" s="86"/>
      <c r="OQG135" s="86"/>
      <c r="OQH135" s="86"/>
      <c r="OQI135" s="86"/>
      <c r="OQJ135" s="86"/>
      <c r="OQK135" s="86"/>
      <c r="OQL135" s="86"/>
      <c r="OQM135" s="86"/>
      <c r="OQN135" s="86"/>
      <c r="OQO135" s="86"/>
      <c r="OQP135" s="86"/>
      <c r="OQQ135" s="86"/>
      <c r="OQR135" s="86"/>
      <c r="OQS135" s="86"/>
      <c r="OQT135" s="86"/>
      <c r="OQU135" s="86"/>
      <c r="OQV135" s="86"/>
      <c r="OQW135" s="86"/>
      <c r="OQX135" s="86"/>
      <c r="OQY135" s="86"/>
      <c r="OQZ135" s="86"/>
      <c r="ORA135" s="86"/>
      <c r="ORB135" s="86"/>
      <c r="ORC135" s="86"/>
      <c r="ORD135" s="86"/>
      <c r="ORE135" s="86"/>
      <c r="ORF135" s="86"/>
      <c r="ORG135" s="86"/>
      <c r="ORH135" s="86"/>
      <c r="ORI135" s="86"/>
      <c r="ORJ135" s="86"/>
      <c r="ORK135" s="86"/>
      <c r="ORL135" s="86"/>
      <c r="ORM135" s="86"/>
      <c r="ORN135" s="86"/>
      <c r="ORO135" s="86"/>
      <c r="ORP135" s="86"/>
      <c r="ORQ135" s="86"/>
      <c r="ORR135" s="86"/>
      <c r="ORS135" s="86"/>
      <c r="ORT135" s="86"/>
      <c r="ORU135" s="86"/>
      <c r="ORV135" s="86"/>
      <c r="ORW135" s="86"/>
      <c r="ORX135" s="86"/>
      <c r="ORY135" s="86"/>
      <c r="ORZ135" s="86"/>
      <c r="OSA135" s="86"/>
      <c r="OSB135" s="86"/>
      <c r="OSC135" s="86"/>
      <c r="OSD135" s="86"/>
      <c r="OSE135" s="86"/>
      <c r="OSF135" s="86"/>
      <c r="OSG135" s="86"/>
      <c r="OSH135" s="86"/>
      <c r="OSI135" s="86"/>
      <c r="OSJ135" s="86"/>
      <c r="OSK135" s="86"/>
      <c r="OSL135" s="86"/>
      <c r="OSM135" s="86"/>
      <c r="OSN135" s="86"/>
      <c r="OSO135" s="86"/>
      <c r="OSP135" s="86"/>
      <c r="OSQ135" s="86"/>
      <c r="OSR135" s="86"/>
      <c r="OSS135" s="86"/>
      <c r="OST135" s="86"/>
      <c r="OSU135" s="86"/>
      <c r="OSV135" s="86"/>
      <c r="OSW135" s="86"/>
      <c r="OSX135" s="86"/>
      <c r="OSY135" s="86"/>
      <c r="OSZ135" s="86"/>
      <c r="OTA135" s="86"/>
      <c r="OTB135" s="86"/>
      <c r="OTC135" s="86"/>
      <c r="OTD135" s="86"/>
      <c r="OTE135" s="86"/>
      <c r="OTF135" s="86"/>
      <c r="OTG135" s="86"/>
      <c r="OTH135" s="86"/>
      <c r="OTI135" s="86"/>
      <c r="OTJ135" s="86"/>
      <c r="OTK135" s="86"/>
      <c r="OTL135" s="86"/>
      <c r="OTM135" s="86"/>
      <c r="OTN135" s="86"/>
      <c r="OTO135" s="86"/>
      <c r="OTP135" s="86"/>
      <c r="OTQ135" s="86"/>
      <c r="OTR135" s="86"/>
      <c r="OTS135" s="86"/>
      <c r="OTT135" s="86"/>
      <c r="OTU135" s="86"/>
      <c r="OTV135" s="86"/>
      <c r="OTW135" s="86"/>
      <c r="OTX135" s="86"/>
      <c r="OTY135" s="86"/>
      <c r="OTZ135" s="86"/>
      <c r="OUA135" s="86"/>
      <c r="OUB135" s="86"/>
      <c r="OUC135" s="86"/>
      <c r="OUD135" s="86"/>
      <c r="OUE135" s="86"/>
      <c r="OUF135" s="86"/>
      <c r="OUG135" s="86"/>
      <c r="OUH135" s="86"/>
      <c r="OUI135" s="86"/>
      <c r="OUJ135" s="86"/>
      <c r="OUK135" s="86"/>
      <c r="OUL135" s="86"/>
      <c r="OUM135" s="86"/>
      <c r="OUN135" s="86"/>
      <c r="OUO135" s="86"/>
      <c r="OUP135" s="86"/>
      <c r="OUQ135" s="86"/>
      <c r="OUR135" s="86"/>
      <c r="OUS135" s="86"/>
      <c r="OUT135" s="86"/>
      <c r="OVA135" s="86"/>
      <c r="OVB135" s="86"/>
      <c r="OVC135" s="86"/>
      <c r="OVD135" s="86"/>
      <c r="OVE135" s="86"/>
      <c r="OVF135" s="86"/>
      <c r="OVG135" s="86"/>
      <c r="OVH135" s="86"/>
      <c r="OVI135" s="86"/>
      <c r="OVJ135" s="86"/>
      <c r="OVK135" s="86"/>
      <c r="OVL135" s="86"/>
      <c r="OVM135" s="86"/>
      <c r="OVN135" s="86"/>
      <c r="OVO135" s="86"/>
      <c r="OVP135" s="86"/>
      <c r="OVQ135" s="86"/>
      <c r="OVR135" s="86"/>
      <c r="OVS135" s="86"/>
      <c r="OVT135" s="86"/>
      <c r="OVU135" s="86"/>
      <c r="OVV135" s="86"/>
      <c r="OVW135" s="86"/>
      <c r="OVX135" s="86"/>
      <c r="OVY135" s="86"/>
      <c r="OVZ135" s="86"/>
      <c r="OWA135" s="86"/>
      <c r="OWB135" s="86"/>
      <c r="OWC135" s="86"/>
      <c r="OWD135" s="86"/>
      <c r="OWE135" s="86"/>
      <c r="OWF135" s="86"/>
      <c r="OWG135" s="86"/>
      <c r="OWH135" s="86"/>
      <c r="OWI135" s="86"/>
      <c r="OWJ135" s="86"/>
      <c r="OWK135" s="86"/>
      <c r="OWL135" s="86"/>
      <c r="OWM135" s="86"/>
      <c r="OWN135" s="86"/>
      <c r="OWO135" s="86"/>
      <c r="OWP135" s="86"/>
      <c r="OWQ135" s="86"/>
      <c r="OWR135" s="86"/>
      <c r="OWS135" s="86"/>
      <c r="OWT135" s="86"/>
      <c r="OWU135" s="86"/>
      <c r="OWV135" s="86"/>
      <c r="OWW135" s="86"/>
      <c r="OWX135" s="86"/>
      <c r="OWY135" s="86"/>
      <c r="OWZ135" s="86"/>
      <c r="OXA135" s="86"/>
      <c r="OXB135" s="86"/>
      <c r="OXC135" s="86"/>
      <c r="OXD135" s="86"/>
      <c r="OXE135" s="86"/>
      <c r="OXF135" s="86"/>
      <c r="OXG135" s="86"/>
      <c r="OXH135" s="86"/>
      <c r="OXI135" s="86"/>
      <c r="OXJ135" s="86"/>
      <c r="OXK135" s="86"/>
      <c r="OXL135" s="86"/>
      <c r="OXM135" s="86"/>
      <c r="OXN135" s="86"/>
      <c r="OXO135" s="86"/>
      <c r="OXP135" s="86"/>
      <c r="OXQ135" s="86"/>
      <c r="OXR135" s="86"/>
      <c r="OXS135" s="86"/>
      <c r="OXT135" s="86"/>
      <c r="OXU135" s="86"/>
      <c r="OXV135" s="86"/>
      <c r="OXW135" s="86"/>
      <c r="OXX135" s="86"/>
      <c r="OXY135" s="86"/>
      <c r="OXZ135" s="86"/>
      <c r="OYA135" s="86"/>
      <c r="OYB135" s="86"/>
      <c r="OYC135" s="86"/>
      <c r="OYD135" s="86"/>
      <c r="OYE135" s="86"/>
      <c r="OYF135" s="86"/>
      <c r="OYG135" s="86"/>
      <c r="OYH135" s="86"/>
      <c r="OYI135" s="86"/>
      <c r="OYJ135" s="86"/>
      <c r="OYK135" s="86"/>
      <c r="OYL135" s="86"/>
      <c r="OYM135" s="86"/>
      <c r="OYN135" s="86"/>
      <c r="OYO135" s="86"/>
      <c r="OYP135" s="86"/>
      <c r="OYQ135" s="86"/>
      <c r="OYR135" s="86"/>
      <c r="OYS135" s="86"/>
      <c r="OYT135" s="86"/>
      <c r="OYU135" s="86"/>
      <c r="OYV135" s="86"/>
      <c r="OYW135" s="86"/>
      <c r="OYX135" s="86"/>
      <c r="OYY135" s="86"/>
      <c r="OYZ135" s="86"/>
      <c r="OZA135" s="86"/>
      <c r="OZB135" s="86"/>
      <c r="OZC135" s="86"/>
      <c r="OZD135" s="86"/>
      <c r="OZE135" s="86"/>
      <c r="OZF135" s="86"/>
      <c r="OZG135" s="86"/>
      <c r="OZH135" s="86"/>
      <c r="OZI135" s="86"/>
      <c r="OZJ135" s="86"/>
      <c r="OZK135" s="86"/>
      <c r="OZL135" s="86"/>
      <c r="OZM135" s="86"/>
      <c r="OZN135" s="86"/>
      <c r="OZO135" s="86"/>
      <c r="OZP135" s="86"/>
      <c r="OZQ135" s="86"/>
      <c r="OZR135" s="86"/>
      <c r="OZS135" s="86"/>
      <c r="OZT135" s="86"/>
      <c r="OZU135" s="86"/>
      <c r="OZV135" s="86"/>
      <c r="OZW135" s="86"/>
      <c r="OZX135" s="86"/>
      <c r="OZY135" s="86"/>
      <c r="OZZ135" s="86"/>
      <c r="PAA135" s="86"/>
      <c r="PAB135" s="86"/>
      <c r="PAC135" s="86"/>
      <c r="PAD135" s="86"/>
      <c r="PAE135" s="86"/>
      <c r="PAF135" s="86"/>
      <c r="PAG135" s="86"/>
      <c r="PAH135" s="86"/>
      <c r="PAI135" s="86"/>
      <c r="PAJ135" s="86"/>
      <c r="PAK135" s="86"/>
      <c r="PAL135" s="86"/>
      <c r="PAM135" s="86"/>
      <c r="PAN135" s="86"/>
      <c r="PAO135" s="86"/>
      <c r="PAP135" s="86"/>
      <c r="PAQ135" s="86"/>
      <c r="PAR135" s="86"/>
      <c r="PAS135" s="86"/>
      <c r="PAT135" s="86"/>
      <c r="PAU135" s="86"/>
      <c r="PAV135" s="86"/>
      <c r="PAW135" s="86"/>
      <c r="PAX135" s="86"/>
      <c r="PAY135" s="86"/>
      <c r="PAZ135" s="86"/>
      <c r="PBA135" s="86"/>
      <c r="PBB135" s="86"/>
      <c r="PBC135" s="86"/>
      <c r="PBD135" s="86"/>
      <c r="PBE135" s="86"/>
      <c r="PBF135" s="86"/>
      <c r="PBG135" s="86"/>
      <c r="PBH135" s="86"/>
      <c r="PBI135" s="86"/>
      <c r="PBJ135" s="86"/>
      <c r="PBK135" s="86"/>
      <c r="PBL135" s="86"/>
      <c r="PBM135" s="86"/>
      <c r="PBN135" s="86"/>
      <c r="PBO135" s="86"/>
      <c r="PBP135" s="86"/>
      <c r="PBQ135" s="86"/>
      <c r="PBR135" s="86"/>
      <c r="PBS135" s="86"/>
      <c r="PBT135" s="86"/>
      <c r="PBU135" s="86"/>
      <c r="PBV135" s="86"/>
      <c r="PBW135" s="86"/>
      <c r="PBX135" s="86"/>
      <c r="PBY135" s="86"/>
      <c r="PBZ135" s="86"/>
      <c r="PCA135" s="86"/>
      <c r="PCB135" s="86"/>
      <c r="PCC135" s="86"/>
      <c r="PCD135" s="86"/>
      <c r="PCE135" s="86"/>
      <c r="PCF135" s="86"/>
      <c r="PCG135" s="86"/>
      <c r="PCH135" s="86"/>
      <c r="PCI135" s="86"/>
      <c r="PCJ135" s="86"/>
      <c r="PCK135" s="86"/>
      <c r="PCL135" s="86"/>
      <c r="PCM135" s="86"/>
      <c r="PCN135" s="86"/>
      <c r="PCO135" s="86"/>
      <c r="PCP135" s="86"/>
      <c r="PCQ135" s="86"/>
      <c r="PCR135" s="86"/>
      <c r="PCS135" s="86"/>
      <c r="PCT135" s="86"/>
      <c r="PCU135" s="86"/>
      <c r="PCV135" s="86"/>
      <c r="PCW135" s="86"/>
      <c r="PCX135" s="86"/>
      <c r="PCY135" s="86"/>
      <c r="PCZ135" s="86"/>
      <c r="PDA135" s="86"/>
      <c r="PDB135" s="86"/>
      <c r="PDC135" s="86"/>
      <c r="PDD135" s="86"/>
      <c r="PDE135" s="86"/>
      <c r="PDF135" s="86"/>
      <c r="PDG135" s="86"/>
      <c r="PDH135" s="86"/>
      <c r="PDI135" s="86"/>
      <c r="PDJ135" s="86"/>
      <c r="PDK135" s="86"/>
      <c r="PDL135" s="86"/>
      <c r="PDM135" s="86"/>
      <c r="PDN135" s="86"/>
      <c r="PDO135" s="86"/>
      <c r="PDP135" s="86"/>
      <c r="PDQ135" s="86"/>
      <c r="PDR135" s="86"/>
      <c r="PDS135" s="86"/>
      <c r="PDT135" s="86"/>
      <c r="PDU135" s="86"/>
      <c r="PDV135" s="86"/>
      <c r="PDW135" s="86"/>
      <c r="PDX135" s="86"/>
      <c r="PDY135" s="86"/>
      <c r="PDZ135" s="86"/>
      <c r="PEA135" s="86"/>
      <c r="PEB135" s="86"/>
      <c r="PEC135" s="86"/>
      <c r="PED135" s="86"/>
      <c r="PEE135" s="86"/>
      <c r="PEF135" s="86"/>
      <c r="PEG135" s="86"/>
      <c r="PEH135" s="86"/>
      <c r="PEI135" s="86"/>
      <c r="PEJ135" s="86"/>
      <c r="PEK135" s="86"/>
      <c r="PEL135" s="86"/>
      <c r="PEM135" s="86"/>
      <c r="PEN135" s="86"/>
      <c r="PEO135" s="86"/>
      <c r="PEP135" s="86"/>
      <c r="PEW135" s="86"/>
      <c r="PEX135" s="86"/>
      <c r="PEY135" s="86"/>
      <c r="PEZ135" s="86"/>
      <c r="PFA135" s="86"/>
      <c r="PFB135" s="86"/>
      <c r="PFC135" s="86"/>
      <c r="PFD135" s="86"/>
      <c r="PFE135" s="86"/>
      <c r="PFF135" s="86"/>
      <c r="PFG135" s="86"/>
      <c r="PFH135" s="86"/>
      <c r="PFI135" s="86"/>
      <c r="PFJ135" s="86"/>
      <c r="PFK135" s="86"/>
      <c r="PFL135" s="86"/>
      <c r="PFM135" s="86"/>
      <c r="PFN135" s="86"/>
      <c r="PFO135" s="86"/>
      <c r="PFP135" s="86"/>
      <c r="PFQ135" s="86"/>
      <c r="PFR135" s="86"/>
      <c r="PFS135" s="86"/>
      <c r="PFT135" s="86"/>
      <c r="PFU135" s="86"/>
      <c r="PFV135" s="86"/>
      <c r="PFW135" s="86"/>
      <c r="PFX135" s="86"/>
      <c r="PFY135" s="86"/>
      <c r="PFZ135" s="86"/>
      <c r="PGA135" s="86"/>
      <c r="PGB135" s="86"/>
      <c r="PGC135" s="86"/>
      <c r="PGD135" s="86"/>
      <c r="PGE135" s="86"/>
      <c r="PGF135" s="86"/>
      <c r="PGG135" s="86"/>
      <c r="PGH135" s="86"/>
      <c r="PGI135" s="86"/>
      <c r="PGJ135" s="86"/>
      <c r="PGK135" s="86"/>
      <c r="PGL135" s="86"/>
      <c r="PGM135" s="86"/>
      <c r="PGN135" s="86"/>
      <c r="PGO135" s="86"/>
      <c r="PGP135" s="86"/>
      <c r="PGQ135" s="86"/>
      <c r="PGR135" s="86"/>
      <c r="PGS135" s="86"/>
      <c r="PGT135" s="86"/>
      <c r="PGU135" s="86"/>
      <c r="PGV135" s="86"/>
      <c r="PGW135" s="86"/>
      <c r="PGX135" s="86"/>
      <c r="PGY135" s="86"/>
      <c r="PGZ135" s="86"/>
      <c r="PHA135" s="86"/>
      <c r="PHB135" s="86"/>
      <c r="PHC135" s="86"/>
      <c r="PHD135" s="86"/>
      <c r="PHE135" s="86"/>
      <c r="PHF135" s="86"/>
      <c r="PHG135" s="86"/>
      <c r="PHH135" s="86"/>
      <c r="PHI135" s="86"/>
      <c r="PHJ135" s="86"/>
      <c r="PHK135" s="86"/>
      <c r="PHL135" s="86"/>
      <c r="PHM135" s="86"/>
      <c r="PHN135" s="86"/>
      <c r="PHO135" s="86"/>
      <c r="PHP135" s="86"/>
      <c r="PHQ135" s="86"/>
      <c r="PHR135" s="86"/>
      <c r="PHS135" s="86"/>
      <c r="PHT135" s="86"/>
      <c r="PHU135" s="86"/>
      <c r="PHV135" s="86"/>
      <c r="PHW135" s="86"/>
      <c r="PHX135" s="86"/>
      <c r="PHY135" s="86"/>
      <c r="PHZ135" s="86"/>
      <c r="PIA135" s="86"/>
      <c r="PIB135" s="86"/>
      <c r="PIC135" s="86"/>
      <c r="PID135" s="86"/>
      <c r="PIE135" s="86"/>
      <c r="PIF135" s="86"/>
      <c r="PIG135" s="86"/>
      <c r="PIH135" s="86"/>
      <c r="PII135" s="86"/>
      <c r="PIJ135" s="86"/>
      <c r="PIK135" s="86"/>
      <c r="PIL135" s="86"/>
      <c r="PIM135" s="86"/>
      <c r="PIN135" s="86"/>
      <c r="PIO135" s="86"/>
      <c r="PIP135" s="86"/>
      <c r="PIQ135" s="86"/>
      <c r="PIR135" s="86"/>
      <c r="PIS135" s="86"/>
      <c r="PIT135" s="86"/>
      <c r="PIU135" s="86"/>
      <c r="PIV135" s="86"/>
      <c r="PIW135" s="86"/>
      <c r="PIX135" s="86"/>
      <c r="PIY135" s="86"/>
      <c r="PIZ135" s="86"/>
      <c r="PJA135" s="86"/>
      <c r="PJB135" s="86"/>
      <c r="PJC135" s="86"/>
      <c r="PJD135" s="86"/>
      <c r="PJE135" s="86"/>
      <c r="PJF135" s="86"/>
      <c r="PJG135" s="86"/>
      <c r="PJH135" s="86"/>
      <c r="PJI135" s="86"/>
      <c r="PJJ135" s="86"/>
      <c r="PJK135" s="86"/>
      <c r="PJL135" s="86"/>
      <c r="PJM135" s="86"/>
      <c r="PJN135" s="86"/>
      <c r="PJO135" s="86"/>
      <c r="PJP135" s="86"/>
      <c r="PJQ135" s="86"/>
      <c r="PJR135" s="86"/>
      <c r="PJS135" s="86"/>
      <c r="PJT135" s="86"/>
      <c r="PJU135" s="86"/>
      <c r="PJV135" s="86"/>
      <c r="PJW135" s="86"/>
      <c r="PJX135" s="86"/>
      <c r="PJY135" s="86"/>
      <c r="PJZ135" s="86"/>
      <c r="PKA135" s="86"/>
      <c r="PKB135" s="86"/>
      <c r="PKC135" s="86"/>
      <c r="PKD135" s="86"/>
      <c r="PKE135" s="86"/>
      <c r="PKF135" s="86"/>
      <c r="PKG135" s="86"/>
      <c r="PKH135" s="86"/>
      <c r="PKI135" s="86"/>
      <c r="PKJ135" s="86"/>
      <c r="PKK135" s="86"/>
      <c r="PKL135" s="86"/>
      <c r="PKM135" s="86"/>
      <c r="PKN135" s="86"/>
      <c r="PKO135" s="86"/>
      <c r="PKP135" s="86"/>
      <c r="PKQ135" s="86"/>
      <c r="PKR135" s="86"/>
      <c r="PKS135" s="86"/>
      <c r="PKT135" s="86"/>
      <c r="PKU135" s="86"/>
      <c r="PKV135" s="86"/>
      <c r="PKW135" s="86"/>
      <c r="PKX135" s="86"/>
      <c r="PKY135" s="86"/>
      <c r="PKZ135" s="86"/>
      <c r="PLA135" s="86"/>
      <c r="PLB135" s="86"/>
      <c r="PLC135" s="86"/>
      <c r="PLD135" s="86"/>
      <c r="PLE135" s="86"/>
      <c r="PLF135" s="86"/>
      <c r="PLG135" s="86"/>
      <c r="PLH135" s="86"/>
      <c r="PLI135" s="86"/>
      <c r="PLJ135" s="86"/>
      <c r="PLK135" s="86"/>
      <c r="PLL135" s="86"/>
      <c r="PLM135" s="86"/>
      <c r="PLN135" s="86"/>
      <c r="PLO135" s="86"/>
      <c r="PLP135" s="86"/>
      <c r="PLQ135" s="86"/>
      <c r="PLR135" s="86"/>
      <c r="PLS135" s="86"/>
      <c r="PLT135" s="86"/>
      <c r="PLU135" s="86"/>
      <c r="PLV135" s="86"/>
      <c r="PLW135" s="86"/>
      <c r="PLX135" s="86"/>
      <c r="PLY135" s="86"/>
      <c r="PLZ135" s="86"/>
      <c r="PMA135" s="86"/>
      <c r="PMB135" s="86"/>
      <c r="PMC135" s="86"/>
      <c r="PMD135" s="86"/>
      <c r="PME135" s="86"/>
      <c r="PMF135" s="86"/>
      <c r="PMG135" s="86"/>
      <c r="PMH135" s="86"/>
      <c r="PMI135" s="86"/>
      <c r="PMJ135" s="86"/>
      <c r="PMK135" s="86"/>
      <c r="PML135" s="86"/>
      <c r="PMM135" s="86"/>
      <c r="PMN135" s="86"/>
      <c r="PMO135" s="86"/>
      <c r="PMP135" s="86"/>
      <c r="PMQ135" s="86"/>
      <c r="PMR135" s="86"/>
      <c r="PMS135" s="86"/>
      <c r="PMT135" s="86"/>
      <c r="PMU135" s="86"/>
      <c r="PMV135" s="86"/>
      <c r="PMW135" s="86"/>
      <c r="PMX135" s="86"/>
      <c r="PMY135" s="86"/>
      <c r="PMZ135" s="86"/>
      <c r="PNA135" s="86"/>
      <c r="PNB135" s="86"/>
      <c r="PNC135" s="86"/>
      <c r="PND135" s="86"/>
      <c r="PNE135" s="86"/>
      <c r="PNF135" s="86"/>
      <c r="PNG135" s="86"/>
      <c r="PNH135" s="86"/>
      <c r="PNI135" s="86"/>
      <c r="PNJ135" s="86"/>
      <c r="PNK135" s="86"/>
      <c r="PNL135" s="86"/>
      <c r="PNM135" s="86"/>
      <c r="PNN135" s="86"/>
      <c r="PNO135" s="86"/>
      <c r="PNP135" s="86"/>
      <c r="PNQ135" s="86"/>
      <c r="PNR135" s="86"/>
      <c r="PNS135" s="86"/>
      <c r="PNT135" s="86"/>
      <c r="PNU135" s="86"/>
      <c r="PNV135" s="86"/>
      <c r="PNW135" s="86"/>
      <c r="PNX135" s="86"/>
      <c r="PNY135" s="86"/>
      <c r="PNZ135" s="86"/>
      <c r="POA135" s="86"/>
      <c r="POB135" s="86"/>
      <c r="POC135" s="86"/>
      <c r="POD135" s="86"/>
      <c r="POE135" s="86"/>
      <c r="POF135" s="86"/>
      <c r="POG135" s="86"/>
      <c r="POH135" s="86"/>
      <c r="POI135" s="86"/>
      <c r="POJ135" s="86"/>
      <c r="POK135" s="86"/>
      <c r="POL135" s="86"/>
      <c r="POS135" s="86"/>
      <c r="POT135" s="86"/>
      <c r="POU135" s="86"/>
      <c r="POV135" s="86"/>
      <c r="POW135" s="86"/>
      <c r="POX135" s="86"/>
      <c r="POY135" s="86"/>
      <c r="POZ135" s="86"/>
      <c r="PPA135" s="86"/>
      <c r="PPB135" s="86"/>
      <c r="PPC135" s="86"/>
      <c r="PPD135" s="86"/>
      <c r="PPE135" s="86"/>
      <c r="PPF135" s="86"/>
      <c r="PPG135" s="86"/>
      <c r="PPH135" s="86"/>
      <c r="PPI135" s="86"/>
      <c r="PPJ135" s="86"/>
      <c r="PPK135" s="86"/>
      <c r="PPL135" s="86"/>
      <c r="PPM135" s="86"/>
      <c r="PPN135" s="86"/>
      <c r="PPO135" s="86"/>
      <c r="PPP135" s="86"/>
      <c r="PPQ135" s="86"/>
      <c r="PPR135" s="86"/>
      <c r="PPS135" s="86"/>
      <c r="PPT135" s="86"/>
      <c r="PPU135" s="86"/>
      <c r="PPV135" s="86"/>
      <c r="PPW135" s="86"/>
      <c r="PPX135" s="86"/>
      <c r="PPY135" s="86"/>
      <c r="PPZ135" s="86"/>
      <c r="PQA135" s="86"/>
      <c r="PQB135" s="86"/>
      <c r="PQC135" s="86"/>
      <c r="PQD135" s="86"/>
      <c r="PQE135" s="86"/>
      <c r="PQF135" s="86"/>
      <c r="PQG135" s="86"/>
      <c r="PQH135" s="86"/>
      <c r="PQI135" s="86"/>
      <c r="PQJ135" s="86"/>
      <c r="PQK135" s="86"/>
      <c r="PQL135" s="86"/>
      <c r="PQM135" s="86"/>
      <c r="PQN135" s="86"/>
      <c r="PQO135" s="86"/>
      <c r="PQP135" s="86"/>
      <c r="PQQ135" s="86"/>
      <c r="PQR135" s="86"/>
      <c r="PQS135" s="86"/>
      <c r="PQT135" s="86"/>
      <c r="PQU135" s="86"/>
      <c r="PQV135" s="86"/>
      <c r="PQW135" s="86"/>
      <c r="PQX135" s="86"/>
      <c r="PQY135" s="86"/>
      <c r="PQZ135" s="86"/>
      <c r="PRA135" s="86"/>
      <c r="PRB135" s="86"/>
      <c r="PRC135" s="86"/>
      <c r="PRD135" s="86"/>
      <c r="PRE135" s="86"/>
      <c r="PRF135" s="86"/>
      <c r="PRG135" s="86"/>
      <c r="PRH135" s="86"/>
      <c r="PRI135" s="86"/>
      <c r="PRJ135" s="86"/>
      <c r="PRK135" s="86"/>
      <c r="PRL135" s="86"/>
      <c r="PRM135" s="86"/>
      <c r="PRN135" s="86"/>
      <c r="PRO135" s="86"/>
      <c r="PRP135" s="86"/>
      <c r="PRQ135" s="86"/>
      <c r="PRR135" s="86"/>
      <c r="PRS135" s="86"/>
      <c r="PRT135" s="86"/>
      <c r="PRU135" s="86"/>
      <c r="PRV135" s="86"/>
      <c r="PRW135" s="86"/>
      <c r="PRX135" s="86"/>
      <c r="PRY135" s="86"/>
      <c r="PRZ135" s="86"/>
      <c r="PSA135" s="86"/>
      <c r="PSB135" s="86"/>
      <c r="PSC135" s="86"/>
      <c r="PSD135" s="86"/>
      <c r="PSE135" s="86"/>
      <c r="PSF135" s="86"/>
      <c r="PSG135" s="86"/>
      <c r="PSH135" s="86"/>
      <c r="PSI135" s="86"/>
      <c r="PSJ135" s="86"/>
      <c r="PSK135" s="86"/>
      <c r="PSL135" s="86"/>
      <c r="PSM135" s="86"/>
      <c r="PSN135" s="86"/>
      <c r="PSO135" s="86"/>
      <c r="PSP135" s="86"/>
      <c r="PSQ135" s="86"/>
      <c r="PSR135" s="86"/>
      <c r="PSS135" s="86"/>
      <c r="PST135" s="86"/>
      <c r="PSU135" s="86"/>
      <c r="PSV135" s="86"/>
      <c r="PSW135" s="86"/>
      <c r="PSX135" s="86"/>
      <c r="PSY135" s="86"/>
      <c r="PSZ135" s="86"/>
      <c r="PTA135" s="86"/>
      <c r="PTB135" s="86"/>
      <c r="PTC135" s="86"/>
      <c r="PTD135" s="86"/>
      <c r="PTE135" s="86"/>
      <c r="PTF135" s="86"/>
      <c r="PTG135" s="86"/>
      <c r="PTH135" s="86"/>
      <c r="PTI135" s="86"/>
      <c r="PTJ135" s="86"/>
      <c r="PTK135" s="86"/>
      <c r="PTL135" s="86"/>
      <c r="PTM135" s="86"/>
      <c r="PTN135" s="86"/>
      <c r="PTO135" s="86"/>
      <c r="PTP135" s="86"/>
      <c r="PTQ135" s="86"/>
      <c r="PTR135" s="86"/>
      <c r="PTS135" s="86"/>
      <c r="PTT135" s="86"/>
      <c r="PTU135" s="86"/>
      <c r="PTV135" s="86"/>
      <c r="PTW135" s="86"/>
      <c r="PTX135" s="86"/>
      <c r="PTY135" s="86"/>
      <c r="PTZ135" s="86"/>
      <c r="PUA135" s="86"/>
      <c r="PUB135" s="86"/>
      <c r="PUC135" s="86"/>
      <c r="PUD135" s="86"/>
      <c r="PUE135" s="86"/>
      <c r="PUF135" s="86"/>
      <c r="PUG135" s="86"/>
      <c r="PUH135" s="86"/>
      <c r="PUI135" s="86"/>
      <c r="PUJ135" s="86"/>
      <c r="PUK135" s="86"/>
      <c r="PUL135" s="86"/>
      <c r="PUM135" s="86"/>
      <c r="PUN135" s="86"/>
      <c r="PUO135" s="86"/>
      <c r="PUP135" s="86"/>
      <c r="PUQ135" s="86"/>
      <c r="PUR135" s="86"/>
      <c r="PUS135" s="86"/>
      <c r="PUT135" s="86"/>
      <c r="PUU135" s="86"/>
      <c r="PUV135" s="86"/>
      <c r="PUW135" s="86"/>
      <c r="PUX135" s="86"/>
      <c r="PUY135" s="86"/>
      <c r="PUZ135" s="86"/>
      <c r="PVA135" s="86"/>
      <c r="PVB135" s="86"/>
      <c r="PVC135" s="86"/>
      <c r="PVD135" s="86"/>
      <c r="PVE135" s="86"/>
      <c r="PVF135" s="86"/>
      <c r="PVG135" s="86"/>
      <c r="PVH135" s="86"/>
      <c r="PVI135" s="86"/>
      <c r="PVJ135" s="86"/>
      <c r="PVK135" s="86"/>
      <c r="PVL135" s="86"/>
      <c r="PVM135" s="86"/>
      <c r="PVN135" s="86"/>
      <c r="PVO135" s="86"/>
      <c r="PVP135" s="86"/>
      <c r="PVQ135" s="86"/>
      <c r="PVR135" s="86"/>
      <c r="PVS135" s="86"/>
      <c r="PVT135" s="86"/>
      <c r="PVU135" s="86"/>
      <c r="PVV135" s="86"/>
      <c r="PVW135" s="86"/>
      <c r="PVX135" s="86"/>
      <c r="PVY135" s="86"/>
      <c r="PVZ135" s="86"/>
      <c r="PWA135" s="86"/>
      <c r="PWB135" s="86"/>
      <c r="PWC135" s="86"/>
      <c r="PWD135" s="86"/>
      <c r="PWE135" s="86"/>
      <c r="PWF135" s="86"/>
      <c r="PWG135" s="86"/>
      <c r="PWH135" s="86"/>
      <c r="PWI135" s="86"/>
      <c r="PWJ135" s="86"/>
      <c r="PWK135" s="86"/>
      <c r="PWL135" s="86"/>
      <c r="PWM135" s="86"/>
      <c r="PWN135" s="86"/>
      <c r="PWO135" s="86"/>
      <c r="PWP135" s="86"/>
      <c r="PWQ135" s="86"/>
      <c r="PWR135" s="86"/>
      <c r="PWS135" s="86"/>
      <c r="PWT135" s="86"/>
      <c r="PWU135" s="86"/>
      <c r="PWV135" s="86"/>
      <c r="PWW135" s="86"/>
      <c r="PWX135" s="86"/>
      <c r="PWY135" s="86"/>
      <c r="PWZ135" s="86"/>
      <c r="PXA135" s="86"/>
      <c r="PXB135" s="86"/>
      <c r="PXC135" s="86"/>
      <c r="PXD135" s="86"/>
      <c r="PXE135" s="86"/>
      <c r="PXF135" s="86"/>
      <c r="PXG135" s="86"/>
      <c r="PXH135" s="86"/>
      <c r="PXI135" s="86"/>
      <c r="PXJ135" s="86"/>
      <c r="PXK135" s="86"/>
      <c r="PXL135" s="86"/>
      <c r="PXM135" s="86"/>
      <c r="PXN135" s="86"/>
      <c r="PXO135" s="86"/>
      <c r="PXP135" s="86"/>
      <c r="PXQ135" s="86"/>
      <c r="PXR135" s="86"/>
      <c r="PXS135" s="86"/>
      <c r="PXT135" s="86"/>
      <c r="PXU135" s="86"/>
      <c r="PXV135" s="86"/>
      <c r="PXW135" s="86"/>
      <c r="PXX135" s="86"/>
      <c r="PXY135" s="86"/>
      <c r="PXZ135" s="86"/>
      <c r="PYA135" s="86"/>
      <c r="PYB135" s="86"/>
      <c r="PYC135" s="86"/>
      <c r="PYD135" s="86"/>
      <c r="PYE135" s="86"/>
      <c r="PYF135" s="86"/>
      <c r="PYG135" s="86"/>
      <c r="PYH135" s="86"/>
      <c r="PYO135" s="86"/>
      <c r="PYP135" s="86"/>
      <c r="PYQ135" s="86"/>
      <c r="PYR135" s="86"/>
      <c r="PYS135" s="86"/>
      <c r="PYT135" s="86"/>
      <c r="PYU135" s="86"/>
      <c r="PYV135" s="86"/>
      <c r="PYW135" s="86"/>
      <c r="PYX135" s="86"/>
      <c r="PYY135" s="86"/>
      <c r="PYZ135" s="86"/>
      <c r="PZA135" s="86"/>
      <c r="PZB135" s="86"/>
      <c r="PZC135" s="86"/>
      <c r="PZD135" s="86"/>
      <c r="PZE135" s="86"/>
      <c r="PZF135" s="86"/>
      <c r="PZG135" s="86"/>
      <c r="PZH135" s="86"/>
      <c r="PZI135" s="86"/>
      <c r="PZJ135" s="86"/>
      <c r="PZK135" s="86"/>
      <c r="PZL135" s="86"/>
      <c r="PZM135" s="86"/>
      <c r="PZN135" s="86"/>
      <c r="PZO135" s="86"/>
      <c r="PZP135" s="86"/>
      <c r="PZQ135" s="86"/>
      <c r="PZR135" s="86"/>
      <c r="PZS135" s="86"/>
      <c r="PZT135" s="86"/>
      <c r="PZU135" s="86"/>
      <c r="PZV135" s="86"/>
      <c r="PZW135" s="86"/>
      <c r="PZX135" s="86"/>
      <c r="PZY135" s="86"/>
      <c r="PZZ135" s="86"/>
      <c r="QAA135" s="86"/>
      <c r="QAB135" s="86"/>
      <c r="QAC135" s="86"/>
      <c r="QAD135" s="86"/>
      <c r="QAE135" s="86"/>
      <c r="QAF135" s="86"/>
      <c r="QAG135" s="86"/>
      <c r="QAH135" s="86"/>
      <c r="QAI135" s="86"/>
      <c r="QAJ135" s="86"/>
      <c r="QAK135" s="86"/>
      <c r="QAL135" s="86"/>
      <c r="QAM135" s="86"/>
      <c r="QAN135" s="86"/>
      <c r="QAO135" s="86"/>
      <c r="QAP135" s="86"/>
      <c r="QAQ135" s="86"/>
      <c r="QAR135" s="86"/>
      <c r="QAS135" s="86"/>
      <c r="QAT135" s="86"/>
      <c r="QAU135" s="86"/>
      <c r="QAV135" s="86"/>
      <c r="QAW135" s="86"/>
      <c r="QAX135" s="86"/>
      <c r="QAY135" s="86"/>
      <c r="QAZ135" s="86"/>
      <c r="QBA135" s="86"/>
      <c r="QBB135" s="86"/>
      <c r="QBC135" s="86"/>
      <c r="QBD135" s="86"/>
      <c r="QBE135" s="86"/>
      <c r="QBF135" s="86"/>
      <c r="QBG135" s="86"/>
      <c r="QBH135" s="86"/>
      <c r="QBI135" s="86"/>
      <c r="QBJ135" s="86"/>
      <c r="QBK135" s="86"/>
      <c r="QBL135" s="86"/>
      <c r="QBM135" s="86"/>
      <c r="QBN135" s="86"/>
      <c r="QBO135" s="86"/>
      <c r="QBP135" s="86"/>
      <c r="QBQ135" s="86"/>
      <c r="QBR135" s="86"/>
      <c r="QBS135" s="86"/>
      <c r="QBT135" s="86"/>
      <c r="QBU135" s="86"/>
      <c r="QBV135" s="86"/>
      <c r="QBW135" s="86"/>
      <c r="QBX135" s="86"/>
      <c r="QBY135" s="86"/>
      <c r="QBZ135" s="86"/>
      <c r="QCA135" s="86"/>
      <c r="QCB135" s="86"/>
      <c r="QCC135" s="86"/>
      <c r="QCD135" s="86"/>
      <c r="QCE135" s="86"/>
      <c r="QCF135" s="86"/>
      <c r="QCG135" s="86"/>
      <c r="QCH135" s="86"/>
      <c r="QCI135" s="86"/>
      <c r="QCJ135" s="86"/>
      <c r="QCK135" s="86"/>
      <c r="QCL135" s="86"/>
      <c r="QCM135" s="86"/>
      <c r="QCN135" s="86"/>
      <c r="QCO135" s="86"/>
      <c r="QCP135" s="86"/>
      <c r="QCQ135" s="86"/>
      <c r="QCR135" s="86"/>
      <c r="QCS135" s="86"/>
      <c r="QCT135" s="86"/>
      <c r="QCU135" s="86"/>
      <c r="QCV135" s="86"/>
      <c r="QCW135" s="86"/>
      <c r="QCX135" s="86"/>
      <c r="QCY135" s="86"/>
      <c r="QCZ135" s="86"/>
      <c r="QDA135" s="86"/>
      <c r="QDB135" s="86"/>
      <c r="QDC135" s="86"/>
      <c r="QDD135" s="86"/>
      <c r="QDE135" s="86"/>
      <c r="QDF135" s="86"/>
      <c r="QDG135" s="86"/>
      <c r="QDH135" s="86"/>
      <c r="QDI135" s="86"/>
      <c r="QDJ135" s="86"/>
      <c r="QDK135" s="86"/>
      <c r="QDL135" s="86"/>
      <c r="QDM135" s="86"/>
      <c r="QDN135" s="86"/>
      <c r="QDO135" s="86"/>
      <c r="QDP135" s="86"/>
      <c r="QDQ135" s="86"/>
      <c r="QDR135" s="86"/>
      <c r="QDS135" s="86"/>
      <c r="QDT135" s="86"/>
      <c r="QDU135" s="86"/>
      <c r="QDV135" s="86"/>
      <c r="QDW135" s="86"/>
      <c r="QDX135" s="86"/>
      <c r="QDY135" s="86"/>
      <c r="QDZ135" s="86"/>
      <c r="QEA135" s="86"/>
      <c r="QEB135" s="86"/>
      <c r="QEC135" s="86"/>
      <c r="QED135" s="86"/>
      <c r="QEE135" s="86"/>
      <c r="QEF135" s="86"/>
      <c r="QEG135" s="86"/>
      <c r="QEH135" s="86"/>
      <c r="QEI135" s="86"/>
      <c r="QEJ135" s="86"/>
      <c r="QEK135" s="86"/>
      <c r="QEL135" s="86"/>
      <c r="QEM135" s="86"/>
      <c r="QEN135" s="86"/>
      <c r="QEO135" s="86"/>
      <c r="QEP135" s="86"/>
      <c r="QEQ135" s="86"/>
      <c r="QER135" s="86"/>
      <c r="QES135" s="86"/>
      <c r="QET135" s="86"/>
      <c r="QEU135" s="86"/>
      <c r="QEV135" s="86"/>
      <c r="QEW135" s="86"/>
      <c r="QEX135" s="86"/>
      <c r="QEY135" s="86"/>
      <c r="QEZ135" s="86"/>
      <c r="QFA135" s="86"/>
      <c r="QFB135" s="86"/>
      <c r="QFC135" s="86"/>
      <c r="QFD135" s="86"/>
      <c r="QFE135" s="86"/>
      <c r="QFF135" s="86"/>
      <c r="QFG135" s="86"/>
      <c r="QFH135" s="86"/>
      <c r="QFI135" s="86"/>
      <c r="QFJ135" s="86"/>
      <c r="QFK135" s="86"/>
      <c r="QFL135" s="86"/>
      <c r="QFM135" s="86"/>
      <c r="QFN135" s="86"/>
      <c r="QFO135" s="86"/>
      <c r="QFP135" s="86"/>
      <c r="QFQ135" s="86"/>
      <c r="QFR135" s="86"/>
      <c r="QFS135" s="86"/>
      <c r="QFT135" s="86"/>
      <c r="QFU135" s="86"/>
      <c r="QFV135" s="86"/>
      <c r="QFW135" s="86"/>
      <c r="QFX135" s="86"/>
      <c r="QFY135" s="86"/>
      <c r="QFZ135" s="86"/>
      <c r="QGA135" s="86"/>
      <c r="QGB135" s="86"/>
      <c r="QGC135" s="86"/>
      <c r="QGD135" s="86"/>
      <c r="QGE135" s="86"/>
      <c r="QGF135" s="86"/>
      <c r="QGG135" s="86"/>
      <c r="QGH135" s="86"/>
      <c r="QGI135" s="86"/>
      <c r="QGJ135" s="86"/>
      <c r="QGK135" s="86"/>
      <c r="QGL135" s="86"/>
      <c r="QGM135" s="86"/>
      <c r="QGN135" s="86"/>
      <c r="QGO135" s="86"/>
      <c r="QGP135" s="86"/>
      <c r="QGQ135" s="86"/>
      <c r="QGR135" s="86"/>
      <c r="QGS135" s="86"/>
      <c r="QGT135" s="86"/>
      <c r="QGU135" s="86"/>
      <c r="QGV135" s="86"/>
      <c r="QGW135" s="86"/>
      <c r="QGX135" s="86"/>
      <c r="QGY135" s="86"/>
      <c r="QGZ135" s="86"/>
      <c r="QHA135" s="86"/>
      <c r="QHB135" s="86"/>
      <c r="QHC135" s="86"/>
      <c r="QHD135" s="86"/>
      <c r="QHE135" s="86"/>
      <c r="QHF135" s="86"/>
      <c r="QHG135" s="86"/>
      <c r="QHH135" s="86"/>
      <c r="QHI135" s="86"/>
      <c r="QHJ135" s="86"/>
      <c r="QHK135" s="86"/>
      <c r="QHL135" s="86"/>
      <c r="QHM135" s="86"/>
      <c r="QHN135" s="86"/>
      <c r="QHO135" s="86"/>
      <c r="QHP135" s="86"/>
      <c r="QHQ135" s="86"/>
      <c r="QHR135" s="86"/>
      <c r="QHS135" s="86"/>
      <c r="QHT135" s="86"/>
      <c r="QHU135" s="86"/>
      <c r="QHV135" s="86"/>
      <c r="QHW135" s="86"/>
      <c r="QHX135" s="86"/>
      <c r="QHY135" s="86"/>
      <c r="QHZ135" s="86"/>
      <c r="QIA135" s="86"/>
      <c r="QIB135" s="86"/>
      <c r="QIC135" s="86"/>
      <c r="QID135" s="86"/>
      <c r="QIK135" s="86"/>
      <c r="QIL135" s="86"/>
      <c r="QIM135" s="86"/>
      <c r="QIN135" s="86"/>
      <c r="QIO135" s="86"/>
      <c r="QIP135" s="86"/>
      <c r="QIQ135" s="86"/>
      <c r="QIR135" s="86"/>
      <c r="QIS135" s="86"/>
      <c r="QIT135" s="86"/>
      <c r="QIU135" s="86"/>
      <c r="QIV135" s="86"/>
      <c r="QIW135" s="86"/>
      <c r="QIX135" s="86"/>
      <c r="QIY135" s="86"/>
      <c r="QIZ135" s="86"/>
      <c r="QJA135" s="86"/>
      <c r="QJB135" s="86"/>
      <c r="QJC135" s="86"/>
      <c r="QJD135" s="86"/>
      <c r="QJE135" s="86"/>
      <c r="QJF135" s="86"/>
      <c r="QJG135" s="86"/>
      <c r="QJH135" s="86"/>
      <c r="QJI135" s="86"/>
      <c r="QJJ135" s="86"/>
      <c r="QJK135" s="86"/>
      <c r="QJL135" s="86"/>
      <c r="QJM135" s="86"/>
      <c r="QJN135" s="86"/>
      <c r="QJO135" s="86"/>
      <c r="QJP135" s="86"/>
      <c r="QJQ135" s="86"/>
      <c r="QJR135" s="86"/>
      <c r="QJS135" s="86"/>
      <c r="QJT135" s="86"/>
      <c r="QJU135" s="86"/>
      <c r="QJV135" s="86"/>
      <c r="QJW135" s="86"/>
      <c r="QJX135" s="86"/>
      <c r="QJY135" s="86"/>
      <c r="QJZ135" s="86"/>
      <c r="QKA135" s="86"/>
      <c r="QKB135" s="86"/>
      <c r="QKC135" s="86"/>
      <c r="QKD135" s="86"/>
      <c r="QKE135" s="86"/>
      <c r="QKF135" s="86"/>
      <c r="QKG135" s="86"/>
      <c r="QKH135" s="86"/>
      <c r="QKI135" s="86"/>
      <c r="QKJ135" s="86"/>
      <c r="QKK135" s="86"/>
      <c r="QKL135" s="86"/>
      <c r="QKM135" s="86"/>
      <c r="QKN135" s="86"/>
      <c r="QKO135" s="86"/>
      <c r="QKP135" s="86"/>
      <c r="QKQ135" s="86"/>
      <c r="QKR135" s="86"/>
      <c r="QKS135" s="86"/>
      <c r="QKT135" s="86"/>
      <c r="QKU135" s="86"/>
      <c r="QKV135" s="86"/>
      <c r="QKW135" s="86"/>
      <c r="QKX135" s="86"/>
      <c r="QKY135" s="86"/>
      <c r="QKZ135" s="86"/>
      <c r="QLA135" s="86"/>
      <c r="QLB135" s="86"/>
      <c r="QLC135" s="86"/>
      <c r="QLD135" s="86"/>
      <c r="QLE135" s="86"/>
      <c r="QLF135" s="86"/>
      <c r="QLG135" s="86"/>
      <c r="QLH135" s="86"/>
      <c r="QLI135" s="86"/>
      <c r="QLJ135" s="86"/>
      <c r="QLK135" s="86"/>
      <c r="QLL135" s="86"/>
      <c r="QLM135" s="86"/>
      <c r="QLN135" s="86"/>
      <c r="QLO135" s="86"/>
      <c r="QLP135" s="86"/>
      <c r="QLQ135" s="86"/>
      <c r="QLR135" s="86"/>
      <c r="QLS135" s="86"/>
      <c r="QLT135" s="86"/>
      <c r="QLU135" s="86"/>
      <c r="QLV135" s="86"/>
      <c r="QLW135" s="86"/>
      <c r="QLX135" s="86"/>
      <c r="QLY135" s="86"/>
      <c r="QLZ135" s="86"/>
      <c r="QMA135" s="86"/>
      <c r="QMB135" s="86"/>
      <c r="QMC135" s="86"/>
      <c r="QMD135" s="86"/>
      <c r="QME135" s="86"/>
      <c r="QMF135" s="86"/>
      <c r="QMG135" s="86"/>
      <c r="QMH135" s="86"/>
      <c r="QMI135" s="86"/>
      <c r="QMJ135" s="86"/>
      <c r="QMK135" s="86"/>
      <c r="QML135" s="86"/>
      <c r="QMM135" s="86"/>
      <c r="QMN135" s="86"/>
      <c r="QMO135" s="86"/>
      <c r="QMP135" s="86"/>
      <c r="QMQ135" s="86"/>
      <c r="QMR135" s="86"/>
      <c r="QMS135" s="86"/>
      <c r="QMT135" s="86"/>
      <c r="QMU135" s="86"/>
      <c r="QMV135" s="86"/>
      <c r="QMW135" s="86"/>
      <c r="QMX135" s="86"/>
      <c r="QMY135" s="86"/>
      <c r="QMZ135" s="86"/>
      <c r="QNA135" s="86"/>
      <c r="QNB135" s="86"/>
      <c r="QNC135" s="86"/>
      <c r="QND135" s="86"/>
      <c r="QNE135" s="86"/>
      <c r="QNF135" s="86"/>
      <c r="QNG135" s="86"/>
      <c r="QNH135" s="86"/>
      <c r="QNI135" s="86"/>
      <c r="QNJ135" s="86"/>
      <c r="QNK135" s="86"/>
      <c r="QNL135" s="86"/>
      <c r="QNM135" s="86"/>
      <c r="QNN135" s="86"/>
      <c r="QNO135" s="86"/>
      <c r="QNP135" s="86"/>
      <c r="QNQ135" s="86"/>
      <c r="QNR135" s="86"/>
      <c r="QNS135" s="86"/>
      <c r="QNT135" s="86"/>
      <c r="QNU135" s="86"/>
      <c r="QNV135" s="86"/>
      <c r="QNW135" s="86"/>
      <c r="QNX135" s="86"/>
      <c r="QNY135" s="86"/>
      <c r="QNZ135" s="86"/>
      <c r="QOA135" s="86"/>
      <c r="QOB135" s="86"/>
      <c r="QOC135" s="86"/>
      <c r="QOD135" s="86"/>
      <c r="QOE135" s="86"/>
      <c r="QOF135" s="86"/>
      <c r="QOG135" s="86"/>
      <c r="QOH135" s="86"/>
      <c r="QOI135" s="86"/>
      <c r="QOJ135" s="86"/>
      <c r="QOK135" s="86"/>
      <c r="QOL135" s="86"/>
      <c r="QOM135" s="86"/>
      <c r="QON135" s="86"/>
      <c r="QOO135" s="86"/>
      <c r="QOP135" s="86"/>
      <c r="QOQ135" s="86"/>
      <c r="QOR135" s="86"/>
      <c r="QOS135" s="86"/>
      <c r="QOT135" s="86"/>
      <c r="QOU135" s="86"/>
      <c r="QOV135" s="86"/>
      <c r="QOW135" s="86"/>
      <c r="QOX135" s="86"/>
      <c r="QOY135" s="86"/>
      <c r="QOZ135" s="86"/>
      <c r="QPA135" s="86"/>
      <c r="QPB135" s="86"/>
      <c r="QPC135" s="86"/>
      <c r="QPD135" s="86"/>
      <c r="QPE135" s="86"/>
      <c r="QPF135" s="86"/>
      <c r="QPG135" s="86"/>
      <c r="QPH135" s="86"/>
      <c r="QPI135" s="86"/>
      <c r="QPJ135" s="86"/>
      <c r="QPK135" s="86"/>
      <c r="QPL135" s="86"/>
      <c r="QPM135" s="86"/>
      <c r="QPN135" s="86"/>
      <c r="QPO135" s="86"/>
      <c r="QPP135" s="86"/>
      <c r="QPQ135" s="86"/>
      <c r="QPR135" s="86"/>
      <c r="QPS135" s="86"/>
      <c r="QPT135" s="86"/>
      <c r="QPU135" s="86"/>
      <c r="QPV135" s="86"/>
      <c r="QPW135" s="86"/>
      <c r="QPX135" s="86"/>
      <c r="QPY135" s="86"/>
      <c r="QPZ135" s="86"/>
      <c r="QQA135" s="86"/>
      <c r="QQB135" s="86"/>
      <c r="QQC135" s="86"/>
      <c r="QQD135" s="86"/>
      <c r="QQE135" s="86"/>
      <c r="QQF135" s="86"/>
      <c r="QQG135" s="86"/>
      <c r="QQH135" s="86"/>
      <c r="QQI135" s="86"/>
      <c r="QQJ135" s="86"/>
      <c r="QQK135" s="86"/>
      <c r="QQL135" s="86"/>
      <c r="QQM135" s="86"/>
      <c r="QQN135" s="86"/>
      <c r="QQO135" s="86"/>
      <c r="QQP135" s="86"/>
      <c r="QQQ135" s="86"/>
      <c r="QQR135" s="86"/>
      <c r="QQS135" s="86"/>
      <c r="QQT135" s="86"/>
      <c r="QQU135" s="86"/>
      <c r="QQV135" s="86"/>
      <c r="QQW135" s="86"/>
      <c r="QQX135" s="86"/>
      <c r="QQY135" s="86"/>
      <c r="QQZ135" s="86"/>
      <c r="QRA135" s="86"/>
      <c r="QRB135" s="86"/>
      <c r="QRC135" s="86"/>
      <c r="QRD135" s="86"/>
      <c r="QRE135" s="86"/>
      <c r="QRF135" s="86"/>
      <c r="QRG135" s="86"/>
      <c r="QRH135" s="86"/>
      <c r="QRI135" s="86"/>
      <c r="QRJ135" s="86"/>
      <c r="QRK135" s="86"/>
      <c r="QRL135" s="86"/>
      <c r="QRM135" s="86"/>
      <c r="QRN135" s="86"/>
      <c r="QRO135" s="86"/>
      <c r="QRP135" s="86"/>
      <c r="QRQ135" s="86"/>
      <c r="QRR135" s="86"/>
      <c r="QRS135" s="86"/>
      <c r="QRT135" s="86"/>
      <c r="QRU135" s="86"/>
      <c r="QRV135" s="86"/>
      <c r="QRW135" s="86"/>
      <c r="QRX135" s="86"/>
      <c r="QRY135" s="86"/>
      <c r="QRZ135" s="86"/>
      <c r="QSG135" s="86"/>
      <c r="QSH135" s="86"/>
      <c r="QSI135" s="86"/>
      <c r="QSJ135" s="86"/>
      <c r="QSK135" s="86"/>
      <c r="QSL135" s="86"/>
      <c r="QSM135" s="86"/>
      <c r="QSN135" s="86"/>
      <c r="QSO135" s="86"/>
      <c r="QSP135" s="86"/>
      <c r="QSQ135" s="86"/>
      <c r="QSR135" s="86"/>
      <c r="QSS135" s="86"/>
      <c r="QST135" s="86"/>
      <c r="QSU135" s="86"/>
      <c r="QSV135" s="86"/>
      <c r="QSW135" s="86"/>
      <c r="QSX135" s="86"/>
      <c r="QSY135" s="86"/>
      <c r="QSZ135" s="86"/>
      <c r="QTA135" s="86"/>
      <c r="QTB135" s="86"/>
      <c r="QTC135" s="86"/>
      <c r="QTD135" s="86"/>
      <c r="QTE135" s="86"/>
      <c r="QTF135" s="86"/>
      <c r="QTG135" s="86"/>
      <c r="QTH135" s="86"/>
      <c r="QTI135" s="86"/>
      <c r="QTJ135" s="86"/>
      <c r="QTK135" s="86"/>
      <c r="QTL135" s="86"/>
      <c r="QTM135" s="86"/>
      <c r="QTN135" s="86"/>
      <c r="QTO135" s="86"/>
      <c r="QTP135" s="86"/>
      <c r="QTQ135" s="86"/>
      <c r="QTR135" s="86"/>
      <c r="QTS135" s="86"/>
      <c r="QTT135" s="86"/>
      <c r="QTU135" s="86"/>
      <c r="QTV135" s="86"/>
      <c r="QTW135" s="86"/>
      <c r="QTX135" s="86"/>
      <c r="QTY135" s="86"/>
      <c r="QTZ135" s="86"/>
      <c r="QUA135" s="86"/>
      <c r="QUB135" s="86"/>
      <c r="QUC135" s="86"/>
      <c r="QUD135" s="86"/>
      <c r="QUE135" s="86"/>
      <c r="QUF135" s="86"/>
      <c r="QUG135" s="86"/>
      <c r="QUH135" s="86"/>
      <c r="QUI135" s="86"/>
      <c r="QUJ135" s="86"/>
      <c r="QUK135" s="86"/>
      <c r="QUL135" s="86"/>
      <c r="QUM135" s="86"/>
      <c r="QUN135" s="86"/>
      <c r="QUO135" s="86"/>
      <c r="QUP135" s="86"/>
      <c r="QUQ135" s="86"/>
      <c r="QUR135" s="86"/>
      <c r="QUS135" s="86"/>
      <c r="QUT135" s="86"/>
      <c r="QUU135" s="86"/>
      <c r="QUV135" s="86"/>
      <c r="QUW135" s="86"/>
      <c r="QUX135" s="86"/>
      <c r="QUY135" s="86"/>
      <c r="QUZ135" s="86"/>
      <c r="QVA135" s="86"/>
      <c r="QVB135" s="86"/>
      <c r="QVC135" s="86"/>
      <c r="QVD135" s="86"/>
      <c r="QVE135" s="86"/>
      <c r="QVF135" s="86"/>
      <c r="QVG135" s="86"/>
      <c r="QVH135" s="86"/>
      <c r="QVI135" s="86"/>
      <c r="QVJ135" s="86"/>
      <c r="QVK135" s="86"/>
      <c r="QVL135" s="86"/>
      <c r="QVM135" s="86"/>
      <c r="QVN135" s="86"/>
      <c r="QVO135" s="86"/>
      <c r="QVP135" s="86"/>
      <c r="QVQ135" s="86"/>
      <c r="QVR135" s="86"/>
      <c r="QVS135" s="86"/>
      <c r="QVT135" s="86"/>
      <c r="QVU135" s="86"/>
      <c r="QVV135" s="86"/>
      <c r="QVW135" s="86"/>
      <c r="QVX135" s="86"/>
      <c r="QVY135" s="86"/>
      <c r="QVZ135" s="86"/>
      <c r="QWA135" s="86"/>
      <c r="QWB135" s="86"/>
      <c r="QWC135" s="86"/>
      <c r="QWD135" s="86"/>
      <c r="QWE135" s="86"/>
      <c r="QWF135" s="86"/>
      <c r="QWG135" s="86"/>
      <c r="QWH135" s="86"/>
      <c r="QWI135" s="86"/>
      <c r="QWJ135" s="86"/>
      <c r="QWK135" s="86"/>
      <c r="QWL135" s="86"/>
      <c r="QWM135" s="86"/>
      <c r="QWN135" s="86"/>
      <c r="QWO135" s="86"/>
      <c r="QWP135" s="86"/>
      <c r="QWQ135" s="86"/>
      <c r="QWR135" s="86"/>
      <c r="QWS135" s="86"/>
      <c r="QWT135" s="86"/>
      <c r="QWU135" s="86"/>
      <c r="QWV135" s="86"/>
      <c r="QWW135" s="86"/>
      <c r="QWX135" s="86"/>
      <c r="QWY135" s="86"/>
      <c r="QWZ135" s="86"/>
      <c r="QXA135" s="86"/>
      <c r="QXB135" s="86"/>
      <c r="QXC135" s="86"/>
      <c r="QXD135" s="86"/>
      <c r="QXE135" s="86"/>
      <c r="QXF135" s="86"/>
      <c r="QXG135" s="86"/>
      <c r="QXH135" s="86"/>
      <c r="QXI135" s="86"/>
      <c r="QXJ135" s="86"/>
      <c r="QXK135" s="86"/>
      <c r="QXL135" s="86"/>
      <c r="QXM135" s="86"/>
      <c r="QXN135" s="86"/>
      <c r="QXO135" s="86"/>
      <c r="QXP135" s="86"/>
      <c r="QXQ135" s="86"/>
      <c r="QXR135" s="86"/>
      <c r="QXS135" s="86"/>
      <c r="QXT135" s="86"/>
      <c r="QXU135" s="86"/>
      <c r="QXV135" s="86"/>
      <c r="QXW135" s="86"/>
      <c r="QXX135" s="86"/>
      <c r="QXY135" s="86"/>
      <c r="QXZ135" s="86"/>
      <c r="QYA135" s="86"/>
      <c r="QYB135" s="86"/>
      <c r="QYC135" s="86"/>
      <c r="QYD135" s="86"/>
      <c r="QYE135" s="86"/>
      <c r="QYF135" s="86"/>
      <c r="QYG135" s="86"/>
      <c r="QYH135" s="86"/>
      <c r="QYI135" s="86"/>
      <c r="QYJ135" s="86"/>
      <c r="QYK135" s="86"/>
      <c r="QYL135" s="86"/>
      <c r="QYM135" s="86"/>
      <c r="QYN135" s="86"/>
      <c r="QYO135" s="86"/>
      <c r="QYP135" s="86"/>
      <c r="QYQ135" s="86"/>
      <c r="QYR135" s="86"/>
      <c r="QYS135" s="86"/>
      <c r="QYT135" s="86"/>
      <c r="QYU135" s="86"/>
      <c r="QYV135" s="86"/>
      <c r="QYW135" s="86"/>
      <c r="QYX135" s="86"/>
      <c r="QYY135" s="86"/>
      <c r="QYZ135" s="86"/>
      <c r="QZA135" s="86"/>
      <c r="QZB135" s="86"/>
      <c r="QZC135" s="86"/>
      <c r="QZD135" s="86"/>
      <c r="QZE135" s="86"/>
      <c r="QZF135" s="86"/>
      <c r="QZG135" s="86"/>
      <c r="QZH135" s="86"/>
      <c r="QZI135" s="86"/>
      <c r="QZJ135" s="86"/>
      <c r="QZK135" s="86"/>
      <c r="QZL135" s="86"/>
      <c r="QZM135" s="86"/>
      <c r="QZN135" s="86"/>
      <c r="QZO135" s="86"/>
      <c r="QZP135" s="86"/>
      <c r="QZQ135" s="86"/>
      <c r="QZR135" s="86"/>
      <c r="QZS135" s="86"/>
      <c r="QZT135" s="86"/>
      <c r="QZU135" s="86"/>
      <c r="QZV135" s="86"/>
      <c r="QZW135" s="86"/>
      <c r="QZX135" s="86"/>
      <c r="QZY135" s="86"/>
      <c r="QZZ135" s="86"/>
      <c r="RAA135" s="86"/>
      <c r="RAB135" s="86"/>
      <c r="RAC135" s="86"/>
      <c r="RAD135" s="86"/>
      <c r="RAE135" s="86"/>
      <c r="RAF135" s="86"/>
      <c r="RAG135" s="86"/>
      <c r="RAH135" s="86"/>
      <c r="RAI135" s="86"/>
      <c r="RAJ135" s="86"/>
      <c r="RAK135" s="86"/>
      <c r="RAL135" s="86"/>
      <c r="RAM135" s="86"/>
      <c r="RAN135" s="86"/>
      <c r="RAO135" s="86"/>
      <c r="RAP135" s="86"/>
      <c r="RAQ135" s="86"/>
      <c r="RAR135" s="86"/>
      <c r="RAS135" s="86"/>
      <c r="RAT135" s="86"/>
      <c r="RAU135" s="86"/>
      <c r="RAV135" s="86"/>
      <c r="RAW135" s="86"/>
      <c r="RAX135" s="86"/>
      <c r="RAY135" s="86"/>
      <c r="RAZ135" s="86"/>
      <c r="RBA135" s="86"/>
      <c r="RBB135" s="86"/>
      <c r="RBC135" s="86"/>
      <c r="RBD135" s="86"/>
      <c r="RBE135" s="86"/>
      <c r="RBF135" s="86"/>
      <c r="RBG135" s="86"/>
      <c r="RBH135" s="86"/>
      <c r="RBI135" s="86"/>
      <c r="RBJ135" s="86"/>
      <c r="RBK135" s="86"/>
      <c r="RBL135" s="86"/>
      <c r="RBM135" s="86"/>
      <c r="RBN135" s="86"/>
      <c r="RBO135" s="86"/>
      <c r="RBP135" s="86"/>
      <c r="RBQ135" s="86"/>
      <c r="RBR135" s="86"/>
      <c r="RBS135" s="86"/>
      <c r="RBT135" s="86"/>
      <c r="RBU135" s="86"/>
      <c r="RBV135" s="86"/>
      <c r="RCC135" s="86"/>
      <c r="RCD135" s="86"/>
      <c r="RCE135" s="86"/>
      <c r="RCF135" s="86"/>
      <c r="RCG135" s="86"/>
      <c r="RCH135" s="86"/>
      <c r="RCI135" s="86"/>
      <c r="RCJ135" s="86"/>
      <c r="RCK135" s="86"/>
      <c r="RCL135" s="86"/>
      <c r="RCM135" s="86"/>
      <c r="RCN135" s="86"/>
      <c r="RCO135" s="86"/>
      <c r="RCP135" s="86"/>
      <c r="RCQ135" s="86"/>
      <c r="RCR135" s="86"/>
      <c r="RCS135" s="86"/>
      <c r="RCT135" s="86"/>
      <c r="RCU135" s="86"/>
      <c r="RCV135" s="86"/>
      <c r="RCW135" s="86"/>
      <c r="RCX135" s="86"/>
      <c r="RCY135" s="86"/>
      <c r="RCZ135" s="86"/>
      <c r="RDA135" s="86"/>
      <c r="RDB135" s="86"/>
      <c r="RDC135" s="86"/>
      <c r="RDD135" s="86"/>
      <c r="RDE135" s="86"/>
      <c r="RDF135" s="86"/>
      <c r="RDG135" s="86"/>
      <c r="RDH135" s="86"/>
      <c r="RDI135" s="86"/>
      <c r="RDJ135" s="86"/>
      <c r="RDK135" s="86"/>
      <c r="RDL135" s="86"/>
      <c r="RDM135" s="86"/>
      <c r="RDN135" s="86"/>
      <c r="RDO135" s="86"/>
      <c r="RDP135" s="86"/>
      <c r="RDQ135" s="86"/>
      <c r="RDR135" s="86"/>
      <c r="RDS135" s="86"/>
      <c r="RDT135" s="86"/>
      <c r="RDU135" s="86"/>
      <c r="RDV135" s="86"/>
      <c r="RDW135" s="86"/>
      <c r="RDX135" s="86"/>
      <c r="RDY135" s="86"/>
      <c r="RDZ135" s="86"/>
      <c r="REA135" s="86"/>
      <c r="REB135" s="86"/>
      <c r="REC135" s="86"/>
      <c r="RED135" s="86"/>
      <c r="REE135" s="86"/>
      <c r="REF135" s="86"/>
      <c r="REG135" s="86"/>
      <c r="REH135" s="86"/>
      <c r="REI135" s="86"/>
      <c r="REJ135" s="86"/>
      <c r="REK135" s="86"/>
      <c r="REL135" s="86"/>
      <c r="REM135" s="86"/>
      <c r="REN135" s="86"/>
      <c r="REO135" s="86"/>
      <c r="REP135" s="86"/>
      <c r="REQ135" s="86"/>
      <c r="RER135" s="86"/>
      <c r="RES135" s="86"/>
      <c r="RET135" s="86"/>
      <c r="REU135" s="86"/>
      <c r="REV135" s="86"/>
      <c r="REW135" s="86"/>
      <c r="REX135" s="86"/>
      <c r="REY135" s="86"/>
      <c r="REZ135" s="86"/>
      <c r="RFA135" s="86"/>
      <c r="RFB135" s="86"/>
      <c r="RFC135" s="86"/>
      <c r="RFD135" s="86"/>
      <c r="RFE135" s="86"/>
      <c r="RFF135" s="86"/>
      <c r="RFG135" s="86"/>
      <c r="RFH135" s="86"/>
      <c r="RFI135" s="86"/>
      <c r="RFJ135" s="86"/>
      <c r="RFK135" s="86"/>
      <c r="RFL135" s="86"/>
      <c r="RFM135" s="86"/>
      <c r="RFN135" s="86"/>
      <c r="RFO135" s="86"/>
      <c r="RFP135" s="86"/>
      <c r="RFQ135" s="86"/>
      <c r="RFR135" s="86"/>
      <c r="RFS135" s="86"/>
      <c r="RFT135" s="86"/>
      <c r="RFU135" s="86"/>
      <c r="RFV135" s="86"/>
      <c r="RFW135" s="86"/>
      <c r="RFX135" s="86"/>
      <c r="RFY135" s="86"/>
      <c r="RFZ135" s="86"/>
      <c r="RGA135" s="86"/>
      <c r="RGB135" s="86"/>
      <c r="RGC135" s="86"/>
      <c r="RGD135" s="86"/>
      <c r="RGE135" s="86"/>
      <c r="RGF135" s="86"/>
      <c r="RGG135" s="86"/>
      <c r="RGH135" s="86"/>
      <c r="RGI135" s="86"/>
      <c r="RGJ135" s="86"/>
      <c r="RGK135" s="86"/>
      <c r="RGL135" s="86"/>
      <c r="RGM135" s="86"/>
      <c r="RGN135" s="86"/>
      <c r="RGO135" s="86"/>
      <c r="RGP135" s="86"/>
      <c r="RGQ135" s="86"/>
      <c r="RGR135" s="86"/>
      <c r="RGS135" s="86"/>
      <c r="RGT135" s="86"/>
      <c r="RGU135" s="86"/>
      <c r="RGV135" s="86"/>
      <c r="RGW135" s="86"/>
      <c r="RGX135" s="86"/>
      <c r="RGY135" s="86"/>
      <c r="RGZ135" s="86"/>
      <c r="RHA135" s="86"/>
      <c r="RHB135" s="86"/>
      <c r="RHC135" s="86"/>
      <c r="RHD135" s="86"/>
      <c r="RHE135" s="86"/>
      <c r="RHF135" s="86"/>
      <c r="RHG135" s="86"/>
      <c r="RHH135" s="86"/>
      <c r="RHI135" s="86"/>
      <c r="RHJ135" s="86"/>
      <c r="RHK135" s="86"/>
      <c r="RHL135" s="86"/>
      <c r="RHM135" s="86"/>
      <c r="RHN135" s="86"/>
      <c r="RHO135" s="86"/>
      <c r="RHP135" s="86"/>
      <c r="RHQ135" s="86"/>
      <c r="RHR135" s="86"/>
      <c r="RHS135" s="86"/>
      <c r="RHT135" s="86"/>
      <c r="RHU135" s="86"/>
      <c r="RHV135" s="86"/>
      <c r="RHW135" s="86"/>
      <c r="RHX135" s="86"/>
      <c r="RHY135" s="86"/>
      <c r="RHZ135" s="86"/>
      <c r="RIA135" s="86"/>
      <c r="RIB135" s="86"/>
      <c r="RIC135" s="86"/>
      <c r="RID135" s="86"/>
      <c r="RIE135" s="86"/>
      <c r="RIF135" s="86"/>
      <c r="RIG135" s="86"/>
      <c r="RIH135" s="86"/>
      <c r="RII135" s="86"/>
      <c r="RIJ135" s="86"/>
      <c r="RIK135" s="86"/>
      <c r="RIL135" s="86"/>
      <c r="RIM135" s="86"/>
      <c r="RIN135" s="86"/>
      <c r="RIO135" s="86"/>
      <c r="RIP135" s="86"/>
      <c r="RIQ135" s="86"/>
      <c r="RIR135" s="86"/>
      <c r="RIS135" s="86"/>
      <c r="RIT135" s="86"/>
      <c r="RIU135" s="86"/>
      <c r="RIV135" s="86"/>
      <c r="RIW135" s="86"/>
      <c r="RIX135" s="86"/>
      <c r="RIY135" s="86"/>
      <c r="RIZ135" s="86"/>
      <c r="RJA135" s="86"/>
      <c r="RJB135" s="86"/>
      <c r="RJC135" s="86"/>
      <c r="RJD135" s="86"/>
      <c r="RJE135" s="86"/>
      <c r="RJF135" s="86"/>
      <c r="RJG135" s="86"/>
      <c r="RJH135" s="86"/>
      <c r="RJI135" s="86"/>
      <c r="RJJ135" s="86"/>
      <c r="RJK135" s="86"/>
      <c r="RJL135" s="86"/>
      <c r="RJM135" s="86"/>
      <c r="RJN135" s="86"/>
      <c r="RJO135" s="86"/>
      <c r="RJP135" s="86"/>
      <c r="RJQ135" s="86"/>
      <c r="RJR135" s="86"/>
      <c r="RJS135" s="86"/>
      <c r="RJT135" s="86"/>
      <c r="RJU135" s="86"/>
      <c r="RJV135" s="86"/>
      <c r="RJW135" s="86"/>
      <c r="RJX135" s="86"/>
      <c r="RJY135" s="86"/>
      <c r="RJZ135" s="86"/>
      <c r="RKA135" s="86"/>
      <c r="RKB135" s="86"/>
      <c r="RKC135" s="86"/>
      <c r="RKD135" s="86"/>
      <c r="RKE135" s="86"/>
      <c r="RKF135" s="86"/>
      <c r="RKG135" s="86"/>
      <c r="RKH135" s="86"/>
      <c r="RKI135" s="86"/>
      <c r="RKJ135" s="86"/>
      <c r="RKK135" s="86"/>
      <c r="RKL135" s="86"/>
      <c r="RKM135" s="86"/>
      <c r="RKN135" s="86"/>
      <c r="RKO135" s="86"/>
      <c r="RKP135" s="86"/>
      <c r="RKQ135" s="86"/>
      <c r="RKR135" s="86"/>
      <c r="RKS135" s="86"/>
      <c r="RKT135" s="86"/>
      <c r="RKU135" s="86"/>
      <c r="RKV135" s="86"/>
      <c r="RKW135" s="86"/>
      <c r="RKX135" s="86"/>
      <c r="RKY135" s="86"/>
      <c r="RKZ135" s="86"/>
      <c r="RLA135" s="86"/>
      <c r="RLB135" s="86"/>
      <c r="RLC135" s="86"/>
      <c r="RLD135" s="86"/>
      <c r="RLE135" s="86"/>
      <c r="RLF135" s="86"/>
      <c r="RLG135" s="86"/>
      <c r="RLH135" s="86"/>
      <c r="RLI135" s="86"/>
      <c r="RLJ135" s="86"/>
      <c r="RLK135" s="86"/>
      <c r="RLL135" s="86"/>
      <c r="RLM135" s="86"/>
      <c r="RLN135" s="86"/>
      <c r="RLO135" s="86"/>
      <c r="RLP135" s="86"/>
      <c r="RLQ135" s="86"/>
      <c r="RLR135" s="86"/>
      <c r="RLY135" s="86"/>
      <c r="RLZ135" s="86"/>
      <c r="RMA135" s="86"/>
      <c r="RMB135" s="86"/>
      <c r="RMC135" s="86"/>
      <c r="RMD135" s="86"/>
      <c r="RME135" s="86"/>
      <c r="RMF135" s="86"/>
      <c r="RMG135" s="86"/>
      <c r="RMH135" s="86"/>
      <c r="RMI135" s="86"/>
      <c r="RMJ135" s="86"/>
      <c r="RMK135" s="86"/>
      <c r="RML135" s="86"/>
      <c r="RMM135" s="86"/>
      <c r="RMN135" s="86"/>
      <c r="RMO135" s="86"/>
      <c r="RMP135" s="86"/>
      <c r="RMQ135" s="86"/>
      <c r="RMR135" s="86"/>
      <c r="RMS135" s="86"/>
      <c r="RMT135" s="86"/>
      <c r="RMU135" s="86"/>
      <c r="RMV135" s="86"/>
      <c r="RMW135" s="86"/>
      <c r="RMX135" s="86"/>
      <c r="RMY135" s="86"/>
      <c r="RMZ135" s="86"/>
      <c r="RNA135" s="86"/>
      <c r="RNB135" s="86"/>
      <c r="RNC135" s="86"/>
      <c r="RND135" s="86"/>
      <c r="RNE135" s="86"/>
      <c r="RNF135" s="86"/>
      <c r="RNG135" s="86"/>
      <c r="RNH135" s="86"/>
      <c r="RNI135" s="86"/>
      <c r="RNJ135" s="86"/>
      <c r="RNK135" s="86"/>
      <c r="RNL135" s="86"/>
      <c r="RNM135" s="86"/>
      <c r="RNN135" s="86"/>
      <c r="RNO135" s="86"/>
      <c r="RNP135" s="86"/>
      <c r="RNQ135" s="86"/>
      <c r="RNR135" s="86"/>
      <c r="RNS135" s="86"/>
      <c r="RNT135" s="86"/>
      <c r="RNU135" s="86"/>
      <c r="RNV135" s="86"/>
      <c r="RNW135" s="86"/>
      <c r="RNX135" s="86"/>
      <c r="RNY135" s="86"/>
      <c r="RNZ135" s="86"/>
      <c r="ROA135" s="86"/>
      <c r="ROB135" s="86"/>
      <c r="ROC135" s="86"/>
      <c r="ROD135" s="86"/>
      <c r="ROE135" s="86"/>
      <c r="ROF135" s="86"/>
      <c r="ROG135" s="86"/>
      <c r="ROH135" s="86"/>
      <c r="ROI135" s="86"/>
      <c r="ROJ135" s="86"/>
      <c r="ROK135" s="86"/>
      <c r="ROL135" s="86"/>
      <c r="ROM135" s="86"/>
      <c r="RON135" s="86"/>
      <c r="ROO135" s="86"/>
      <c r="ROP135" s="86"/>
      <c r="ROQ135" s="86"/>
      <c r="ROR135" s="86"/>
      <c r="ROS135" s="86"/>
      <c r="ROT135" s="86"/>
      <c r="ROU135" s="86"/>
      <c r="ROV135" s="86"/>
      <c r="ROW135" s="86"/>
      <c r="ROX135" s="86"/>
      <c r="ROY135" s="86"/>
      <c r="ROZ135" s="86"/>
      <c r="RPA135" s="86"/>
      <c r="RPB135" s="86"/>
      <c r="RPC135" s="86"/>
      <c r="RPD135" s="86"/>
      <c r="RPE135" s="86"/>
      <c r="RPF135" s="86"/>
      <c r="RPG135" s="86"/>
      <c r="RPH135" s="86"/>
      <c r="RPI135" s="86"/>
      <c r="RPJ135" s="86"/>
      <c r="RPK135" s="86"/>
      <c r="RPL135" s="86"/>
      <c r="RPM135" s="86"/>
      <c r="RPN135" s="86"/>
      <c r="RPO135" s="86"/>
      <c r="RPP135" s="86"/>
      <c r="RPQ135" s="86"/>
      <c r="RPR135" s="86"/>
      <c r="RPS135" s="86"/>
      <c r="RPT135" s="86"/>
      <c r="RPU135" s="86"/>
      <c r="RPV135" s="86"/>
      <c r="RPW135" s="86"/>
      <c r="RPX135" s="86"/>
      <c r="RPY135" s="86"/>
      <c r="RPZ135" s="86"/>
      <c r="RQA135" s="86"/>
      <c r="RQB135" s="86"/>
      <c r="RQC135" s="86"/>
      <c r="RQD135" s="86"/>
      <c r="RQE135" s="86"/>
      <c r="RQF135" s="86"/>
      <c r="RQG135" s="86"/>
      <c r="RQH135" s="86"/>
      <c r="RQI135" s="86"/>
      <c r="RQJ135" s="86"/>
      <c r="RQK135" s="86"/>
      <c r="RQL135" s="86"/>
      <c r="RQM135" s="86"/>
      <c r="RQN135" s="86"/>
      <c r="RQO135" s="86"/>
      <c r="RQP135" s="86"/>
      <c r="RQQ135" s="86"/>
      <c r="RQR135" s="86"/>
      <c r="RQS135" s="86"/>
      <c r="RQT135" s="86"/>
      <c r="RQU135" s="86"/>
      <c r="RQV135" s="86"/>
      <c r="RQW135" s="86"/>
      <c r="RQX135" s="86"/>
      <c r="RQY135" s="86"/>
      <c r="RQZ135" s="86"/>
      <c r="RRA135" s="86"/>
      <c r="RRB135" s="86"/>
      <c r="RRC135" s="86"/>
      <c r="RRD135" s="86"/>
      <c r="RRE135" s="86"/>
      <c r="RRF135" s="86"/>
      <c r="RRG135" s="86"/>
      <c r="RRH135" s="86"/>
      <c r="RRI135" s="86"/>
      <c r="RRJ135" s="86"/>
      <c r="RRK135" s="86"/>
      <c r="RRL135" s="86"/>
      <c r="RRM135" s="86"/>
      <c r="RRN135" s="86"/>
      <c r="RRO135" s="86"/>
      <c r="RRP135" s="86"/>
      <c r="RRQ135" s="86"/>
      <c r="RRR135" s="86"/>
      <c r="RRS135" s="86"/>
      <c r="RRT135" s="86"/>
      <c r="RRU135" s="86"/>
      <c r="RRV135" s="86"/>
      <c r="RRW135" s="86"/>
      <c r="RRX135" s="86"/>
      <c r="RRY135" s="86"/>
      <c r="RRZ135" s="86"/>
      <c r="RSA135" s="86"/>
      <c r="RSB135" s="86"/>
      <c r="RSC135" s="86"/>
      <c r="RSD135" s="86"/>
      <c r="RSE135" s="86"/>
      <c r="RSF135" s="86"/>
      <c r="RSG135" s="86"/>
      <c r="RSH135" s="86"/>
      <c r="RSI135" s="86"/>
      <c r="RSJ135" s="86"/>
      <c r="RSK135" s="86"/>
      <c r="RSL135" s="86"/>
      <c r="RSM135" s="86"/>
      <c r="RSN135" s="86"/>
      <c r="RSO135" s="86"/>
      <c r="RSP135" s="86"/>
      <c r="RSQ135" s="86"/>
      <c r="RSR135" s="86"/>
      <c r="RSS135" s="86"/>
      <c r="RST135" s="86"/>
      <c r="RSU135" s="86"/>
      <c r="RSV135" s="86"/>
      <c r="RSW135" s="86"/>
      <c r="RSX135" s="86"/>
      <c r="RSY135" s="86"/>
      <c r="RSZ135" s="86"/>
      <c r="RTA135" s="86"/>
      <c r="RTB135" s="86"/>
      <c r="RTC135" s="86"/>
      <c r="RTD135" s="86"/>
      <c r="RTE135" s="86"/>
      <c r="RTF135" s="86"/>
      <c r="RTG135" s="86"/>
      <c r="RTH135" s="86"/>
      <c r="RTI135" s="86"/>
      <c r="RTJ135" s="86"/>
      <c r="RTK135" s="86"/>
      <c r="RTL135" s="86"/>
      <c r="RTM135" s="86"/>
      <c r="RTN135" s="86"/>
      <c r="RTO135" s="86"/>
      <c r="RTP135" s="86"/>
      <c r="RTQ135" s="86"/>
      <c r="RTR135" s="86"/>
      <c r="RTS135" s="86"/>
      <c r="RTT135" s="86"/>
      <c r="RTU135" s="86"/>
      <c r="RTV135" s="86"/>
      <c r="RTW135" s="86"/>
      <c r="RTX135" s="86"/>
      <c r="RTY135" s="86"/>
      <c r="RTZ135" s="86"/>
      <c r="RUA135" s="86"/>
      <c r="RUB135" s="86"/>
      <c r="RUC135" s="86"/>
      <c r="RUD135" s="86"/>
      <c r="RUE135" s="86"/>
      <c r="RUF135" s="86"/>
      <c r="RUG135" s="86"/>
      <c r="RUH135" s="86"/>
      <c r="RUI135" s="86"/>
      <c r="RUJ135" s="86"/>
      <c r="RUK135" s="86"/>
      <c r="RUL135" s="86"/>
      <c r="RUM135" s="86"/>
      <c r="RUN135" s="86"/>
      <c r="RUO135" s="86"/>
      <c r="RUP135" s="86"/>
      <c r="RUQ135" s="86"/>
      <c r="RUR135" s="86"/>
      <c r="RUS135" s="86"/>
      <c r="RUT135" s="86"/>
      <c r="RUU135" s="86"/>
      <c r="RUV135" s="86"/>
      <c r="RUW135" s="86"/>
      <c r="RUX135" s="86"/>
      <c r="RUY135" s="86"/>
      <c r="RUZ135" s="86"/>
      <c r="RVA135" s="86"/>
      <c r="RVB135" s="86"/>
      <c r="RVC135" s="86"/>
      <c r="RVD135" s="86"/>
      <c r="RVE135" s="86"/>
      <c r="RVF135" s="86"/>
      <c r="RVG135" s="86"/>
      <c r="RVH135" s="86"/>
      <c r="RVI135" s="86"/>
      <c r="RVJ135" s="86"/>
      <c r="RVK135" s="86"/>
      <c r="RVL135" s="86"/>
      <c r="RVM135" s="86"/>
      <c r="RVN135" s="86"/>
      <c r="RVU135" s="86"/>
      <c r="RVV135" s="86"/>
      <c r="RVW135" s="86"/>
      <c r="RVX135" s="86"/>
      <c r="RVY135" s="86"/>
      <c r="RVZ135" s="86"/>
      <c r="RWA135" s="86"/>
      <c r="RWB135" s="86"/>
      <c r="RWC135" s="86"/>
      <c r="RWD135" s="86"/>
      <c r="RWE135" s="86"/>
      <c r="RWF135" s="86"/>
      <c r="RWG135" s="86"/>
      <c r="RWH135" s="86"/>
      <c r="RWI135" s="86"/>
      <c r="RWJ135" s="86"/>
      <c r="RWK135" s="86"/>
      <c r="RWL135" s="86"/>
      <c r="RWM135" s="86"/>
      <c r="RWN135" s="86"/>
      <c r="RWO135" s="86"/>
      <c r="RWP135" s="86"/>
      <c r="RWQ135" s="86"/>
      <c r="RWR135" s="86"/>
      <c r="RWS135" s="86"/>
      <c r="RWT135" s="86"/>
      <c r="RWU135" s="86"/>
      <c r="RWV135" s="86"/>
      <c r="RWW135" s="86"/>
      <c r="RWX135" s="86"/>
      <c r="RWY135" s="86"/>
      <c r="RWZ135" s="86"/>
      <c r="RXA135" s="86"/>
      <c r="RXB135" s="86"/>
      <c r="RXC135" s="86"/>
      <c r="RXD135" s="86"/>
      <c r="RXE135" s="86"/>
      <c r="RXF135" s="86"/>
      <c r="RXG135" s="86"/>
      <c r="RXH135" s="86"/>
      <c r="RXI135" s="86"/>
      <c r="RXJ135" s="86"/>
      <c r="RXK135" s="86"/>
      <c r="RXL135" s="86"/>
      <c r="RXM135" s="86"/>
      <c r="RXN135" s="86"/>
      <c r="RXO135" s="86"/>
      <c r="RXP135" s="86"/>
      <c r="RXQ135" s="86"/>
      <c r="RXR135" s="86"/>
      <c r="RXS135" s="86"/>
      <c r="RXT135" s="86"/>
      <c r="RXU135" s="86"/>
      <c r="RXV135" s="86"/>
      <c r="RXW135" s="86"/>
      <c r="RXX135" s="86"/>
      <c r="RXY135" s="86"/>
      <c r="RXZ135" s="86"/>
      <c r="RYA135" s="86"/>
      <c r="RYB135" s="86"/>
      <c r="RYC135" s="86"/>
      <c r="RYD135" s="86"/>
      <c r="RYE135" s="86"/>
      <c r="RYF135" s="86"/>
      <c r="RYG135" s="86"/>
      <c r="RYH135" s="86"/>
      <c r="RYI135" s="86"/>
      <c r="RYJ135" s="86"/>
      <c r="RYK135" s="86"/>
      <c r="RYL135" s="86"/>
      <c r="RYM135" s="86"/>
      <c r="RYN135" s="86"/>
      <c r="RYO135" s="86"/>
      <c r="RYP135" s="86"/>
      <c r="RYQ135" s="86"/>
      <c r="RYR135" s="86"/>
      <c r="RYS135" s="86"/>
      <c r="RYT135" s="86"/>
      <c r="RYU135" s="86"/>
      <c r="RYV135" s="86"/>
      <c r="RYW135" s="86"/>
      <c r="RYX135" s="86"/>
      <c r="RYY135" s="86"/>
      <c r="RYZ135" s="86"/>
      <c r="RZA135" s="86"/>
      <c r="RZB135" s="86"/>
      <c r="RZC135" s="86"/>
      <c r="RZD135" s="86"/>
      <c r="RZE135" s="86"/>
      <c r="RZF135" s="86"/>
      <c r="RZG135" s="86"/>
      <c r="RZH135" s="86"/>
      <c r="RZI135" s="86"/>
      <c r="RZJ135" s="86"/>
      <c r="RZK135" s="86"/>
      <c r="RZL135" s="86"/>
      <c r="RZM135" s="86"/>
      <c r="RZN135" s="86"/>
      <c r="RZO135" s="86"/>
      <c r="RZP135" s="86"/>
      <c r="RZQ135" s="86"/>
      <c r="RZR135" s="86"/>
      <c r="RZS135" s="86"/>
      <c r="RZT135" s="86"/>
      <c r="RZU135" s="86"/>
      <c r="RZV135" s="86"/>
      <c r="RZW135" s="86"/>
      <c r="RZX135" s="86"/>
      <c r="RZY135" s="86"/>
      <c r="RZZ135" s="86"/>
      <c r="SAA135" s="86"/>
      <c r="SAB135" s="86"/>
      <c r="SAC135" s="86"/>
      <c r="SAD135" s="86"/>
      <c r="SAE135" s="86"/>
      <c r="SAF135" s="86"/>
      <c r="SAG135" s="86"/>
      <c r="SAH135" s="86"/>
      <c r="SAI135" s="86"/>
      <c r="SAJ135" s="86"/>
      <c r="SAK135" s="86"/>
      <c r="SAL135" s="86"/>
      <c r="SAM135" s="86"/>
      <c r="SAN135" s="86"/>
      <c r="SAO135" s="86"/>
      <c r="SAP135" s="86"/>
      <c r="SAQ135" s="86"/>
      <c r="SAR135" s="86"/>
      <c r="SAS135" s="86"/>
      <c r="SAT135" s="86"/>
      <c r="SAU135" s="86"/>
      <c r="SAV135" s="86"/>
      <c r="SAW135" s="86"/>
      <c r="SAX135" s="86"/>
      <c r="SAY135" s="86"/>
      <c r="SAZ135" s="86"/>
      <c r="SBA135" s="86"/>
      <c r="SBB135" s="86"/>
      <c r="SBC135" s="86"/>
      <c r="SBD135" s="86"/>
      <c r="SBE135" s="86"/>
      <c r="SBF135" s="86"/>
      <c r="SBG135" s="86"/>
      <c r="SBH135" s="86"/>
      <c r="SBI135" s="86"/>
      <c r="SBJ135" s="86"/>
      <c r="SBK135" s="86"/>
      <c r="SBL135" s="86"/>
      <c r="SBM135" s="86"/>
      <c r="SBN135" s="86"/>
      <c r="SBO135" s="86"/>
      <c r="SBP135" s="86"/>
      <c r="SBQ135" s="86"/>
      <c r="SBR135" s="86"/>
      <c r="SBS135" s="86"/>
      <c r="SBT135" s="86"/>
      <c r="SBU135" s="86"/>
      <c r="SBV135" s="86"/>
      <c r="SBW135" s="86"/>
      <c r="SBX135" s="86"/>
      <c r="SBY135" s="86"/>
      <c r="SBZ135" s="86"/>
      <c r="SCA135" s="86"/>
      <c r="SCB135" s="86"/>
      <c r="SCC135" s="86"/>
      <c r="SCD135" s="86"/>
      <c r="SCE135" s="86"/>
      <c r="SCF135" s="86"/>
      <c r="SCG135" s="86"/>
      <c r="SCH135" s="86"/>
      <c r="SCI135" s="86"/>
      <c r="SCJ135" s="86"/>
      <c r="SCK135" s="86"/>
      <c r="SCL135" s="86"/>
      <c r="SCM135" s="86"/>
      <c r="SCN135" s="86"/>
      <c r="SCO135" s="86"/>
      <c r="SCP135" s="86"/>
      <c r="SCQ135" s="86"/>
      <c r="SCR135" s="86"/>
      <c r="SCS135" s="86"/>
      <c r="SCT135" s="86"/>
      <c r="SCU135" s="86"/>
      <c r="SCV135" s="86"/>
      <c r="SCW135" s="86"/>
      <c r="SCX135" s="86"/>
      <c r="SCY135" s="86"/>
      <c r="SCZ135" s="86"/>
      <c r="SDA135" s="86"/>
      <c r="SDB135" s="86"/>
      <c r="SDC135" s="86"/>
      <c r="SDD135" s="86"/>
      <c r="SDE135" s="86"/>
      <c r="SDF135" s="86"/>
      <c r="SDG135" s="86"/>
      <c r="SDH135" s="86"/>
      <c r="SDI135" s="86"/>
      <c r="SDJ135" s="86"/>
      <c r="SDK135" s="86"/>
      <c r="SDL135" s="86"/>
      <c r="SDM135" s="86"/>
      <c r="SDN135" s="86"/>
      <c r="SDO135" s="86"/>
      <c r="SDP135" s="86"/>
      <c r="SDQ135" s="86"/>
      <c r="SDR135" s="86"/>
      <c r="SDS135" s="86"/>
      <c r="SDT135" s="86"/>
      <c r="SDU135" s="86"/>
      <c r="SDV135" s="86"/>
      <c r="SDW135" s="86"/>
      <c r="SDX135" s="86"/>
      <c r="SDY135" s="86"/>
      <c r="SDZ135" s="86"/>
      <c r="SEA135" s="86"/>
      <c r="SEB135" s="86"/>
      <c r="SEC135" s="86"/>
      <c r="SED135" s="86"/>
      <c r="SEE135" s="86"/>
      <c r="SEF135" s="86"/>
      <c r="SEG135" s="86"/>
      <c r="SEH135" s="86"/>
      <c r="SEI135" s="86"/>
      <c r="SEJ135" s="86"/>
      <c r="SEK135" s="86"/>
      <c r="SEL135" s="86"/>
      <c r="SEM135" s="86"/>
      <c r="SEN135" s="86"/>
      <c r="SEO135" s="86"/>
      <c r="SEP135" s="86"/>
      <c r="SEQ135" s="86"/>
      <c r="SER135" s="86"/>
      <c r="SES135" s="86"/>
      <c r="SET135" s="86"/>
      <c r="SEU135" s="86"/>
      <c r="SEV135" s="86"/>
      <c r="SEW135" s="86"/>
      <c r="SEX135" s="86"/>
      <c r="SEY135" s="86"/>
      <c r="SEZ135" s="86"/>
      <c r="SFA135" s="86"/>
      <c r="SFB135" s="86"/>
      <c r="SFC135" s="86"/>
      <c r="SFD135" s="86"/>
      <c r="SFE135" s="86"/>
      <c r="SFF135" s="86"/>
      <c r="SFG135" s="86"/>
      <c r="SFH135" s="86"/>
      <c r="SFI135" s="86"/>
      <c r="SFJ135" s="86"/>
      <c r="SFQ135" s="86"/>
      <c r="SFR135" s="86"/>
      <c r="SFS135" s="86"/>
      <c r="SFT135" s="86"/>
      <c r="SFU135" s="86"/>
      <c r="SFV135" s="86"/>
      <c r="SFW135" s="86"/>
      <c r="SFX135" s="86"/>
      <c r="SFY135" s="86"/>
      <c r="SFZ135" s="86"/>
      <c r="SGA135" s="86"/>
      <c r="SGB135" s="86"/>
      <c r="SGC135" s="86"/>
      <c r="SGD135" s="86"/>
      <c r="SGE135" s="86"/>
      <c r="SGF135" s="86"/>
      <c r="SGG135" s="86"/>
      <c r="SGH135" s="86"/>
      <c r="SGI135" s="86"/>
      <c r="SGJ135" s="86"/>
      <c r="SGK135" s="86"/>
      <c r="SGL135" s="86"/>
      <c r="SGM135" s="86"/>
      <c r="SGN135" s="86"/>
      <c r="SGO135" s="86"/>
      <c r="SGP135" s="86"/>
      <c r="SGQ135" s="86"/>
      <c r="SGR135" s="86"/>
      <c r="SGS135" s="86"/>
      <c r="SGT135" s="86"/>
      <c r="SGU135" s="86"/>
      <c r="SGV135" s="86"/>
      <c r="SGW135" s="86"/>
      <c r="SGX135" s="86"/>
      <c r="SGY135" s="86"/>
      <c r="SGZ135" s="86"/>
      <c r="SHA135" s="86"/>
      <c r="SHB135" s="86"/>
      <c r="SHC135" s="86"/>
      <c r="SHD135" s="86"/>
      <c r="SHE135" s="86"/>
      <c r="SHF135" s="86"/>
      <c r="SHG135" s="86"/>
      <c r="SHH135" s="86"/>
      <c r="SHI135" s="86"/>
      <c r="SHJ135" s="86"/>
      <c r="SHK135" s="86"/>
      <c r="SHL135" s="86"/>
      <c r="SHM135" s="86"/>
      <c r="SHN135" s="86"/>
      <c r="SHO135" s="86"/>
      <c r="SHP135" s="86"/>
      <c r="SHQ135" s="86"/>
      <c r="SHR135" s="86"/>
      <c r="SHS135" s="86"/>
      <c r="SHT135" s="86"/>
      <c r="SHU135" s="86"/>
      <c r="SHV135" s="86"/>
      <c r="SHW135" s="86"/>
      <c r="SHX135" s="86"/>
      <c r="SHY135" s="86"/>
      <c r="SHZ135" s="86"/>
      <c r="SIA135" s="86"/>
      <c r="SIB135" s="86"/>
      <c r="SIC135" s="86"/>
      <c r="SID135" s="86"/>
      <c r="SIE135" s="86"/>
      <c r="SIF135" s="86"/>
      <c r="SIG135" s="86"/>
      <c r="SIH135" s="86"/>
      <c r="SII135" s="86"/>
      <c r="SIJ135" s="86"/>
      <c r="SIK135" s="86"/>
      <c r="SIL135" s="86"/>
      <c r="SIM135" s="86"/>
      <c r="SIN135" s="86"/>
      <c r="SIO135" s="86"/>
      <c r="SIP135" s="86"/>
      <c r="SIQ135" s="86"/>
      <c r="SIR135" s="86"/>
      <c r="SIS135" s="86"/>
      <c r="SIT135" s="86"/>
      <c r="SIU135" s="86"/>
      <c r="SIV135" s="86"/>
      <c r="SIW135" s="86"/>
      <c r="SIX135" s="86"/>
      <c r="SIY135" s="86"/>
      <c r="SIZ135" s="86"/>
      <c r="SJA135" s="86"/>
      <c r="SJB135" s="86"/>
      <c r="SJC135" s="86"/>
      <c r="SJD135" s="86"/>
      <c r="SJE135" s="86"/>
      <c r="SJF135" s="86"/>
      <c r="SJG135" s="86"/>
      <c r="SJH135" s="86"/>
      <c r="SJI135" s="86"/>
      <c r="SJJ135" s="86"/>
      <c r="SJK135" s="86"/>
      <c r="SJL135" s="86"/>
      <c r="SJM135" s="86"/>
      <c r="SJN135" s="86"/>
      <c r="SJO135" s="86"/>
      <c r="SJP135" s="86"/>
      <c r="SJQ135" s="86"/>
      <c r="SJR135" s="86"/>
      <c r="SJS135" s="86"/>
      <c r="SJT135" s="86"/>
      <c r="SJU135" s="86"/>
      <c r="SJV135" s="86"/>
      <c r="SJW135" s="86"/>
      <c r="SJX135" s="86"/>
      <c r="SJY135" s="86"/>
      <c r="SJZ135" s="86"/>
      <c r="SKA135" s="86"/>
      <c r="SKB135" s="86"/>
      <c r="SKC135" s="86"/>
      <c r="SKD135" s="86"/>
      <c r="SKE135" s="86"/>
      <c r="SKF135" s="86"/>
      <c r="SKG135" s="86"/>
      <c r="SKH135" s="86"/>
      <c r="SKI135" s="86"/>
      <c r="SKJ135" s="86"/>
      <c r="SKK135" s="86"/>
      <c r="SKL135" s="86"/>
      <c r="SKM135" s="86"/>
      <c r="SKN135" s="86"/>
      <c r="SKO135" s="86"/>
      <c r="SKP135" s="86"/>
      <c r="SKQ135" s="86"/>
      <c r="SKR135" s="86"/>
      <c r="SKS135" s="86"/>
      <c r="SKT135" s="86"/>
      <c r="SKU135" s="86"/>
      <c r="SKV135" s="86"/>
      <c r="SKW135" s="86"/>
      <c r="SKX135" s="86"/>
      <c r="SKY135" s="86"/>
      <c r="SKZ135" s="86"/>
      <c r="SLA135" s="86"/>
      <c r="SLB135" s="86"/>
      <c r="SLC135" s="86"/>
      <c r="SLD135" s="86"/>
      <c r="SLE135" s="86"/>
      <c r="SLF135" s="86"/>
      <c r="SLG135" s="86"/>
      <c r="SLH135" s="86"/>
      <c r="SLI135" s="86"/>
      <c r="SLJ135" s="86"/>
      <c r="SLK135" s="86"/>
      <c r="SLL135" s="86"/>
      <c r="SLM135" s="86"/>
      <c r="SLN135" s="86"/>
      <c r="SLO135" s="86"/>
      <c r="SLP135" s="86"/>
      <c r="SLQ135" s="86"/>
      <c r="SLR135" s="86"/>
      <c r="SLS135" s="86"/>
      <c r="SLT135" s="86"/>
      <c r="SLU135" s="86"/>
      <c r="SLV135" s="86"/>
      <c r="SLW135" s="86"/>
      <c r="SLX135" s="86"/>
      <c r="SLY135" s="86"/>
      <c r="SLZ135" s="86"/>
      <c r="SMA135" s="86"/>
      <c r="SMB135" s="86"/>
      <c r="SMC135" s="86"/>
      <c r="SMD135" s="86"/>
      <c r="SME135" s="86"/>
      <c r="SMF135" s="86"/>
      <c r="SMG135" s="86"/>
      <c r="SMH135" s="86"/>
      <c r="SMI135" s="86"/>
      <c r="SMJ135" s="86"/>
      <c r="SMK135" s="86"/>
      <c r="SML135" s="86"/>
      <c r="SMM135" s="86"/>
      <c r="SMN135" s="86"/>
      <c r="SMO135" s="86"/>
      <c r="SMP135" s="86"/>
      <c r="SMQ135" s="86"/>
      <c r="SMR135" s="86"/>
      <c r="SMS135" s="86"/>
      <c r="SMT135" s="86"/>
      <c r="SMU135" s="86"/>
      <c r="SMV135" s="86"/>
      <c r="SMW135" s="86"/>
      <c r="SMX135" s="86"/>
      <c r="SMY135" s="86"/>
      <c r="SMZ135" s="86"/>
      <c r="SNA135" s="86"/>
      <c r="SNB135" s="86"/>
      <c r="SNC135" s="86"/>
      <c r="SND135" s="86"/>
      <c r="SNE135" s="86"/>
      <c r="SNF135" s="86"/>
      <c r="SNG135" s="86"/>
      <c r="SNH135" s="86"/>
      <c r="SNI135" s="86"/>
      <c r="SNJ135" s="86"/>
      <c r="SNK135" s="86"/>
      <c r="SNL135" s="86"/>
      <c r="SNM135" s="86"/>
      <c r="SNN135" s="86"/>
      <c r="SNO135" s="86"/>
      <c r="SNP135" s="86"/>
      <c r="SNQ135" s="86"/>
      <c r="SNR135" s="86"/>
      <c r="SNS135" s="86"/>
      <c r="SNT135" s="86"/>
      <c r="SNU135" s="86"/>
      <c r="SNV135" s="86"/>
      <c r="SNW135" s="86"/>
      <c r="SNX135" s="86"/>
      <c r="SNY135" s="86"/>
      <c r="SNZ135" s="86"/>
      <c r="SOA135" s="86"/>
      <c r="SOB135" s="86"/>
      <c r="SOC135" s="86"/>
      <c r="SOD135" s="86"/>
      <c r="SOE135" s="86"/>
      <c r="SOF135" s="86"/>
      <c r="SOG135" s="86"/>
      <c r="SOH135" s="86"/>
      <c r="SOI135" s="86"/>
      <c r="SOJ135" s="86"/>
      <c r="SOK135" s="86"/>
      <c r="SOL135" s="86"/>
      <c r="SOM135" s="86"/>
      <c r="SON135" s="86"/>
      <c r="SOO135" s="86"/>
      <c r="SOP135" s="86"/>
      <c r="SOQ135" s="86"/>
      <c r="SOR135" s="86"/>
      <c r="SOS135" s="86"/>
      <c r="SOT135" s="86"/>
      <c r="SOU135" s="86"/>
      <c r="SOV135" s="86"/>
      <c r="SOW135" s="86"/>
      <c r="SOX135" s="86"/>
      <c r="SOY135" s="86"/>
      <c r="SOZ135" s="86"/>
      <c r="SPA135" s="86"/>
      <c r="SPB135" s="86"/>
      <c r="SPC135" s="86"/>
      <c r="SPD135" s="86"/>
      <c r="SPE135" s="86"/>
      <c r="SPF135" s="86"/>
      <c r="SPM135" s="86"/>
      <c r="SPN135" s="86"/>
      <c r="SPO135" s="86"/>
      <c r="SPP135" s="86"/>
      <c r="SPQ135" s="86"/>
      <c r="SPR135" s="86"/>
      <c r="SPS135" s="86"/>
      <c r="SPT135" s="86"/>
      <c r="SPU135" s="86"/>
      <c r="SPV135" s="86"/>
      <c r="SPW135" s="86"/>
      <c r="SPX135" s="86"/>
      <c r="SPY135" s="86"/>
      <c r="SPZ135" s="86"/>
      <c r="SQA135" s="86"/>
      <c r="SQB135" s="86"/>
      <c r="SQC135" s="86"/>
      <c r="SQD135" s="86"/>
      <c r="SQE135" s="86"/>
      <c r="SQF135" s="86"/>
      <c r="SQG135" s="86"/>
      <c r="SQH135" s="86"/>
      <c r="SQI135" s="86"/>
      <c r="SQJ135" s="86"/>
      <c r="SQK135" s="86"/>
      <c r="SQL135" s="86"/>
      <c r="SQM135" s="86"/>
      <c r="SQN135" s="86"/>
      <c r="SQO135" s="86"/>
      <c r="SQP135" s="86"/>
      <c r="SQQ135" s="86"/>
      <c r="SQR135" s="86"/>
      <c r="SQS135" s="86"/>
      <c r="SQT135" s="86"/>
      <c r="SQU135" s="86"/>
      <c r="SQV135" s="86"/>
      <c r="SQW135" s="86"/>
      <c r="SQX135" s="86"/>
      <c r="SQY135" s="86"/>
      <c r="SQZ135" s="86"/>
      <c r="SRA135" s="86"/>
      <c r="SRB135" s="86"/>
      <c r="SRC135" s="86"/>
      <c r="SRD135" s="86"/>
      <c r="SRE135" s="86"/>
      <c r="SRF135" s="86"/>
      <c r="SRG135" s="86"/>
      <c r="SRH135" s="86"/>
      <c r="SRI135" s="86"/>
      <c r="SRJ135" s="86"/>
      <c r="SRK135" s="86"/>
      <c r="SRL135" s="86"/>
      <c r="SRM135" s="86"/>
      <c r="SRN135" s="86"/>
      <c r="SRO135" s="86"/>
      <c r="SRP135" s="86"/>
      <c r="SRQ135" s="86"/>
      <c r="SRR135" s="86"/>
      <c r="SRS135" s="86"/>
      <c r="SRT135" s="86"/>
      <c r="SRU135" s="86"/>
      <c r="SRV135" s="86"/>
      <c r="SRW135" s="86"/>
      <c r="SRX135" s="86"/>
      <c r="SRY135" s="86"/>
      <c r="SRZ135" s="86"/>
      <c r="SSA135" s="86"/>
      <c r="SSB135" s="86"/>
      <c r="SSC135" s="86"/>
      <c r="SSD135" s="86"/>
      <c r="SSE135" s="86"/>
      <c r="SSF135" s="86"/>
      <c r="SSG135" s="86"/>
      <c r="SSH135" s="86"/>
      <c r="SSI135" s="86"/>
      <c r="SSJ135" s="86"/>
      <c r="SSK135" s="86"/>
      <c r="SSL135" s="86"/>
      <c r="SSM135" s="86"/>
      <c r="SSN135" s="86"/>
      <c r="SSO135" s="86"/>
      <c r="SSP135" s="86"/>
      <c r="SSQ135" s="86"/>
      <c r="SSR135" s="86"/>
      <c r="SSS135" s="86"/>
      <c r="SST135" s="86"/>
      <c r="SSU135" s="86"/>
      <c r="SSV135" s="86"/>
      <c r="SSW135" s="86"/>
      <c r="SSX135" s="86"/>
      <c r="SSY135" s="86"/>
      <c r="SSZ135" s="86"/>
      <c r="STA135" s="86"/>
      <c r="STB135" s="86"/>
      <c r="STC135" s="86"/>
      <c r="STD135" s="86"/>
      <c r="STE135" s="86"/>
      <c r="STF135" s="86"/>
      <c r="STG135" s="86"/>
      <c r="STH135" s="86"/>
      <c r="STI135" s="86"/>
      <c r="STJ135" s="86"/>
      <c r="STK135" s="86"/>
      <c r="STL135" s="86"/>
      <c r="STM135" s="86"/>
      <c r="STN135" s="86"/>
      <c r="STO135" s="86"/>
      <c r="STP135" s="86"/>
      <c r="STQ135" s="86"/>
      <c r="STR135" s="86"/>
      <c r="STS135" s="86"/>
      <c r="STT135" s="86"/>
      <c r="STU135" s="86"/>
      <c r="STV135" s="86"/>
      <c r="STW135" s="86"/>
      <c r="STX135" s="86"/>
      <c r="STY135" s="86"/>
      <c r="STZ135" s="86"/>
      <c r="SUA135" s="86"/>
      <c r="SUB135" s="86"/>
      <c r="SUC135" s="86"/>
      <c r="SUD135" s="86"/>
      <c r="SUE135" s="86"/>
      <c r="SUF135" s="86"/>
      <c r="SUG135" s="86"/>
      <c r="SUH135" s="86"/>
      <c r="SUI135" s="86"/>
      <c r="SUJ135" s="86"/>
      <c r="SUK135" s="86"/>
      <c r="SUL135" s="86"/>
      <c r="SUM135" s="86"/>
      <c r="SUN135" s="86"/>
      <c r="SUO135" s="86"/>
      <c r="SUP135" s="86"/>
      <c r="SUQ135" s="86"/>
      <c r="SUR135" s="86"/>
      <c r="SUS135" s="86"/>
      <c r="SUT135" s="86"/>
      <c r="SUU135" s="86"/>
      <c r="SUV135" s="86"/>
      <c r="SUW135" s="86"/>
      <c r="SUX135" s="86"/>
      <c r="SUY135" s="86"/>
      <c r="SUZ135" s="86"/>
      <c r="SVA135" s="86"/>
      <c r="SVB135" s="86"/>
      <c r="SVC135" s="86"/>
      <c r="SVD135" s="86"/>
      <c r="SVE135" s="86"/>
      <c r="SVF135" s="86"/>
      <c r="SVG135" s="86"/>
      <c r="SVH135" s="86"/>
      <c r="SVI135" s="86"/>
      <c r="SVJ135" s="86"/>
      <c r="SVK135" s="86"/>
      <c r="SVL135" s="86"/>
      <c r="SVM135" s="86"/>
      <c r="SVN135" s="86"/>
      <c r="SVO135" s="86"/>
      <c r="SVP135" s="86"/>
      <c r="SVQ135" s="86"/>
      <c r="SVR135" s="86"/>
      <c r="SVS135" s="86"/>
      <c r="SVT135" s="86"/>
      <c r="SVU135" s="86"/>
      <c r="SVV135" s="86"/>
      <c r="SVW135" s="86"/>
      <c r="SVX135" s="86"/>
      <c r="SVY135" s="86"/>
      <c r="SVZ135" s="86"/>
      <c r="SWA135" s="86"/>
      <c r="SWB135" s="86"/>
      <c r="SWC135" s="86"/>
      <c r="SWD135" s="86"/>
      <c r="SWE135" s="86"/>
      <c r="SWF135" s="86"/>
      <c r="SWG135" s="86"/>
      <c r="SWH135" s="86"/>
      <c r="SWI135" s="86"/>
      <c r="SWJ135" s="86"/>
      <c r="SWK135" s="86"/>
      <c r="SWL135" s="86"/>
      <c r="SWM135" s="86"/>
      <c r="SWN135" s="86"/>
      <c r="SWO135" s="86"/>
      <c r="SWP135" s="86"/>
      <c r="SWQ135" s="86"/>
      <c r="SWR135" s="86"/>
      <c r="SWS135" s="86"/>
      <c r="SWT135" s="86"/>
      <c r="SWU135" s="86"/>
      <c r="SWV135" s="86"/>
      <c r="SWW135" s="86"/>
      <c r="SWX135" s="86"/>
      <c r="SWY135" s="86"/>
      <c r="SWZ135" s="86"/>
      <c r="SXA135" s="86"/>
      <c r="SXB135" s="86"/>
      <c r="SXC135" s="86"/>
      <c r="SXD135" s="86"/>
      <c r="SXE135" s="86"/>
      <c r="SXF135" s="86"/>
      <c r="SXG135" s="86"/>
      <c r="SXH135" s="86"/>
      <c r="SXI135" s="86"/>
      <c r="SXJ135" s="86"/>
      <c r="SXK135" s="86"/>
      <c r="SXL135" s="86"/>
      <c r="SXM135" s="86"/>
      <c r="SXN135" s="86"/>
      <c r="SXO135" s="86"/>
      <c r="SXP135" s="86"/>
      <c r="SXQ135" s="86"/>
      <c r="SXR135" s="86"/>
      <c r="SXS135" s="86"/>
      <c r="SXT135" s="86"/>
      <c r="SXU135" s="86"/>
      <c r="SXV135" s="86"/>
      <c r="SXW135" s="86"/>
      <c r="SXX135" s="86"/>
      <c r="SXY135" s="86"/>
      <c r="SXZ135" s="86"/>
      <c r="SYA135" s="86"/>
      <c r="SYB135" s="86"/>
      <c r="SYC135" s="86"/>
      <c r="SYD135" s="86"/>
      <c r="SYE135" s="86"/>
      <c r="SYF135" s="86"/>
      <c r="SYG135" s="86"/>
      <c r="SYH135" s="86"/>
      <c r="SYI135" s="86"/>
      <c r="SYJ135" s="86"/>
      <c r="SYK135" s="86"/>
      <c r="SYL135" s="86"/>
      <c r="SYM135" s="86"/>
      <c r="SYN135" s="86"/>
      <c r="SYO135" s="86"/>
      <c r="SYP135" s="86"/>
      <c r="SYQ135" s="86"/>
      <c r="SYR135" s="86"/>
      <c r="SYS135" s="86"/>
      <c r="SYT135" s="86"/>
      <c r="SYU135" s="86"/>
      <c r="SYV135" s="86"/>
      <c r="SYW135" s="86"/>
      <c r="SYX135" s="86"/>
      <c r="SYY135" s="86"/>
      <c r="SYZ135" s="86"/>
      <c r="SZA135" s="86"/>
      <c r="SZB135" s="86"/>
      <c r="SZI135" s="86"/>
      <c r="SZJ135" s="86"/>
      <c r="SZK135" s="86"/>
      <c r="SZL135" s="86"/>
      <c r="SZM135" s="86"/>
      <c r="SZN135" s="86"/>
      <c r="SZO135" s="86"/>
      <c r="SZP135" s="86"/>
      <c r="SZQ135" s="86"/>
      <c r="SZR135" s="86"/>
      <c r="SZS135" s="86"/>
      <c r="SZT135" s="86"/>
      <c r="SZU135" s="86"/>
      <c r="SZV135" s="86"/>
      <c r="SZW135" s="86"/>
      <c r="SZX135" s="86"/>
      <c r="SZY135" s="86"/>
      <c r="SZZ135" s="86"/>
      <c r="TAA135" s="86"/>
      <c r="TAB135" s="86"/>
      <c r="TAC135" s="86"/>
      <c r="TAD135" s="86"/>
      <c r="TAE135" s="86"/>
      <c r="TAF135" s="86"/>
      <c r="TAG135" s="86"/>
      <c r="TAH135" s="86"/>
      <c r="TAI135" s="86"/>
      <c r="TAJ135" s="86"/>
      <c r="TAK135" s="86"/>
      <c r="TAL135" s="86"/>
      <c r="TAM135" s="86"/>
      <c r="TAN135" s="86"/>
      <c r="TAO135" s="86"/>
      <c r="TAP135" s="86"/>
      <c r="TAQ135" s="86"/>
      <c r="TAR135" s="86"/>
      <c r="TAS135" s="86"/>
      <c r="TAT135" s="86"/>
      <c r="TAU135" s="86"/>
      <c r="TAV135" s="86"/>
      <c r="TAW135" s="86"/>
      <c r="TAX135" s="86"/>
      <c r="TAY135" s="86"/>
      <c r="TAZ135" s="86"/>
      <c r="TBA135" s="86"/>
      <c r="TBB135" s="86"/>
      <c r="TBC135" s="86"/>
      <c r="TBD135" s="86"/>
      <c r="TBE135" s="86"/>
      <c r="TBF135" s="86"/>
      <c r="TBG135" s="86"/>
      <c r="TBH135" s="86"/>
      <c r="TBI135" s="86"/>
      <c r="TBJ135" s="86"/>
      <c r="TBK135" s="86"/>
      <c r="TBL135" s="86"/>
      <c r="TBM135" s="86"/>
      <c r="TBN135" s="86"/>
      <c r="TBO135" s="86"/>
      <c r="TBP135" s="86"/>
      <c r="TBQ135" s="86"/>
      <c r="TBR135" s="86"/>
      <c r="TBS135" s="86"/>
      <c r="TBT135" s="86"/>
      <c r="TBU135" s="86"/>
      <c r="TBV135" s="86"/>
      <c r="TBW135" s="86"/>
      <c r="TBX135" s="86"/>
      <c r="TBY135" s="86"/>
      <c r="TBZ135" s="86"/>
      <c r="TCA135" s="86"/>
      <c r="TCB135" s="86"/>
      <c r="TCC135" s="86"/>
      <c r="TCD135" s="86"/>
      <c r="TCE135" s="86"/>
      <c r="TCF135" s="86"/>
      <c r="TCG135" s="86"/>
      <c r="TCH135" s="86"/>
      <c r="TCI135" s="86"/>
      <c r="TCJ135" s="86"/>
      <c r="TCK135" s="86"/>
      <c r="TCL135" s="86"/>
      <c r="TCM135" s="86"/>
      <c r="TCN135" s="86"/>
      <c r="TCO135" s="86"/>
      <c r="TCP135" s="86"/>
      <c r="TCQ135" s="86"/>
      <c r="TCR135" s="86"/>
      <c r="TCS135" s="86"/>
      <c r="TCT135" s="86"/>
      <c r="TCU135" s="86"/>
      <c r="TCV135" s="86"/>
      <c r="TCW135" s="86"/>
      <c r="TCX135" s="86"/>
      <c r="TCY135" s="86"/>
      <c r="TCZ135" s="86"/>
      <c r="TDA135" s="86"/>
      <c r="TDB135" s="86"/>
      <c r="TDC135" s="86"/>
      <c r="TDD135" s="86"/>
      <c r="TDE135" s="86"/>
      <c r="TDF135" s="86"/>
      <c r="TDG135" s="86"/>
      <c r="TDH135" s="86"/>
      <c r="TDI135" s="86"/>
      <c r="TDJ135" s="86"/>
      <c r="TDK135" s="86"/>
      <c r="TDL135" s="86"/>
      <c r="TDM135" s="86"/>
      <c r="TDN135" s="86"/>
      <c r="TDO135" s="86"/>
      <c r="TDP135" s="86"/>
      <c r="TDQ135" s="86"/>
      <c r="TDR135" s="86"/>
      <c r="TDS135" s="86"/>
      <c r="TDT135" s="86"/>
      <c r="TDU135" s="86"/>
      <c r="TDV135" s="86"/>
      <c r="TDW135" s="86"/>
      <c r="TDX135" s="86"/>
      <c r="TDY135" s="86"/>
      <c r="TDZ135" s="86"/>
      <c r="TEA135" s="86"/>
      <c r="TEB135" s="86"/>
      <c r="TEC135" s="86"/>
      <c r="TED135" s="86"/>
      <c r="TEE135" s="86"/>
      <c r="TEF135" s="86"/>
      <c r="TEG135" s="86"/>
      <c r="TEH135" s="86"/>
      <c r="TEI135" s="86"/>
      <c r="TEJ135" s="86"/>
      <c r="TEK135" s="86"/>
      <c r="TEL135" s="86"/>
      <c r="TEM135" s="86"/>
      <c r="TEN135" s="86"/>
      <c r="TEO135" s="86"/>
      <c r="TEP135" s="86"/>
      <c r="TEQ135" s="86"/>
      <c r="TER135" s="86"/>
      <c r="TES135" s="86"/>
      <c r="TET135" s="86"/>
      <c r="TEU135" s="86"/>
      <c r="TEV135" s="86"/>
      <c r="TEW135" s="86"/>
      <c r="TEX135" s="86"/>
      <c r="TEY135" s="86"/>
      <c r="TEZ135" s="86"/>
      <c r="TFA135" s="86"/>
      <c r="TFB135" s="86"/>
      <c r="TFC135" s="86"/>
      <c r="TFD135" s="86"/>
      <c r="TFE135" s="86"/>
      <c r="TFF135" s="86"/>
      <c r="TFG135" s="86"/>
      <c r="TFH135" s="86"/>
      <c r="TFI135" s="86"/>
      <c r="TFJ135" s="86"/>
      <c r="TFK135" s="86"/>
      <c r="TFL135" s="86"/>
      <c r="TFM135" s="86"/>
      <c r="TFN135" s="86"/>
      <c r="TFO135" s="86"/>
      <c r="TFP135" s="86"/>
      <c r="TFQ135" s="86"/>
      <c r="TFR135" s="86"/>
      <c r="TFS135" s="86"/>
      <c r="TFT135" s="86"/>
      <c r="TFU135" s="86"/>
      <c r="TFV135" s="86"/>
      <c r="TFW135" s="86"/>
      <c r="TFX135" s="86"/>
      <c r="TFY135" s="86"/>
      <c r="TFZ135" s="86"/>
      <c r="TGA135" s="86"/>
      <c r="TGB135" s="86"/>
      <c r="TGC135" s="86"/>
      <c r="TGD135" s="86"/>
      <c r="TGE135" s="86"/>
      <c r="TGF135" s="86"/>
      <c r="TGG135" s="86"/>
      <c r="TGH135" s="86"/>
      <c r="TGI135" s="86"/>
      <c r="TGJ135" s="86"/>
      <c r="TGK135" s="86"/>
      <c r="TGL135" s="86"/>
      <c r="TGM135" s="86"/>
      <c r="TGN135" s="86"/>
      <c r="TGO135" s="86"/>
      <c r="TGP135" s="86"/>
      <c r="TGQ135" s="86"/>
      <c r="TGR135" s="86"/>
      <c r="TGS135" s="86"/>
      <c r="TGT135" s="86"/>
      <c r="TGU135" s="86"/>
      <c r="TGV135" s="86"/>
      <c r="TGW135" s="86"/>
      <c r="TGX135" s="86"/>
      <c r="TGY135" s="86"/>
      <c r="TGZ135" s="86"/>
      <c r="THA135" s="86"/>
      <c r="THB135" s="86"/>
      <c r="THC135" s="86"/>
      <c r="THD135" s="86"/>
      <c r="THE135" s="86"/>
      <c r="THF135" s="86"/>
      <c r="THG135" s="86"/>
      <c r="THH135" s="86"/>
      <c r="THI135" s="86"/>
      <c r="THJ135" s="86"/>
      <c r="THK135" s="86"/>
      <c r="THL135" s="86"/>
      <c r="THM135" s="86"/>
      <c r="THN135" s="86"/>
      <c r="THO135" s="86"/>
      <c r="THP135" s="86"/>
      <c r="THQ135" s="86"/>
      <c r="THR135" s="86"/>
      <c r="THS135" s="86"/>
      <c r="THT135" s="86"/>
      <c r="THU135" s="86"/>
      <c r="THV135" s="86"/>
      <c r="THW135" s="86"/>
      <c r="THX135" s="86"/>
      <c r="THY135" s="86"/>
      <c r="THZ135" s="86"/>
      <c r="TIA135" s="86"/>
      <c r="TIB135" s="86"/>
      <c r="TIC135" s="86"/>
      <c r="TID135" s="86"/>
      <c r="TIE135" s="86"/>
      <c r="TIF135" s="86"/>
      <c r="TIG135" s="86"/>
      <c r="TIH135" s="86"/>
      <c r="TII135" s="86"/>
      <c r="TIJ135" s="86"/>
      <c r="TIK135" s="86"/>
      <c r="TIL135" s="86"/>
      <c r="TIM135" s="86"/>
      <c r="TIN135" s="86"/>
      <c r="TIO135" s="86"/>
      <c r="TIP135" s="86"/>
      <c r="TIQ135" s="86"/>
      <c r="TIR135" s="86"/>
      <c r="TIS135" s="86"/>
      <c r="TIT135" s="86"/>
      <c r="TIU135" s="86"/>
      <c r="TIV135" s="86"/>
      <c r="TIW135" s="86"/>
      <c r="TIX135" s="86"/>
      <c r="TJE135" s="86"/>
      <c r="TJF135" s="86"/>
      <c r="TJG135" s="86"/>
      <c r="TJH135" s="86"/>
      <c r="TJI135" s="86"/>
      <c r="TJJ135" s="86"/>
      <c r="TJK135" s="86"/>
      <c r="TJL135" s="86"/>
      <c r="TJM135" s="86"/>
      <c r="TJN135" s="86"/>
      <c r="TJO135" s="86"/>
      <c r="TJP135" s="86"/>
      <c r="TJQ135" s="86"/>
      <c r="TJR135" s="86"/>
      <c r="TJS135" s="86"/>
      <c r="TJT135" s="86"/>
      <c r="TJU135" s="86"/>
      <c r="TJV135" s="86"/>
      <c r="TJW135" s="86"/>
      <c r="TJX135" s="86"/>
      <c r="TJY135" s="86"/>
      <c r="TJZ135" s="86"/>
      <c r="TKA135" s="86"/>
      <c r="TKB135" s="86"/>
      <c r="TKC135" s="86"/>
      <c r="TKD135" s="86"/>
      <c r="TKE135" s="86"/>
      <c r="TKF135" s="86"/>
      <c r="TKG135" s="86"/>
      <c r="TKH135" s="86"/>
      <c r="TKI135" s="86"/>
      <c r="TKJ135" s="86"/>
      <c r="TKK135" s="86"/>
      <c r="TKL135" s="86"/>
      <c r="TKM135" s="86"/>
      <c r="TKN135" s="86"/>
      <c r="TKO135" s="86"/>
      <c r="TKP135" s="86"/>
      <c r="TKQ135" s="86"/>
      <c r="TKR135" s="86"/>
      <c r="TKS135" s="86"/>
      <c r="TKT135" s="86"/>
      <c r="TKU135" s="86"/>
      <c r="TKV135" s="86"/>
      <c r="TKW135" s="86"/>
      <c r="TKX135" s="86"/>
      <c r="TKY135" s="86"/>
      <c r="TKZ135" s="86"/>
      <c r="TLA135" s="86"/>
      <c r="TLB135" s="86"/>
      <c r="TLC135" s="86"/>
      <c r="TLD135" s="86"/>
      <c r="TLE135" s="86"/>
      <c r="TLF135" s="86"/>
      <c r="TLG135" s="86"/>
      <c r="TLH135" s="86"/>
      <c r="TLI135" s="86"/>
      <c r="TLJ135" s="86"/>
      <c r="TLK135" s="86"/>
      <c r="TLL135" s="86"/>
      <c r="TLM135" s="86"/>
      <c r="TLN135" s="86"/>
      <c r="TLO135" s="86"/>
      <c r="TLP135" s="86"/>
      <c r="TLQ135" s="86"/>
      <c r="TLR135" s="86"/>
      <c r="TLS135" s="86"/>
      <c r="TLT135" s="86"/>
      <c r="TLU135" s="86"/>
      <c r="TLV135" s="86"/>
      <c r="TLW135" s="86"/>
      <c r="TLX135" s="86"/>
      <c r="TLY135" s="86"/>
      <c r="TLZ135" s="86"/>
      <c r="TMA135" s="86"/>
      <c r="TMB135" s="86"/>
      <c r="TMC135" s="86"/>
      <c r="TMD135" s="86"/>
      <c r="TME135" s="86"/>
      <c r="TMF135" s="86"/>
      <c r="TMG135" s="86"/>
      <c r="TMH135" s="86"/>
      <c r="TMI135" s="86"/>
      <c r="TMJ135" s="86"/>
      <c r="TMK135" s="86"/>
      <c r="TML135" s="86"/>
      <c r="TMM135" s="86"/>
      <c r="TMN135" s="86"/>
      <c r="TMO135" s="86"/>
      <c r="TMP135" s="86"/>
      <c r="TMQ135" s="86"/>
      <c r="TMR135" s="86"/>
      <c r="TMS135" s="86"/>
      <c r="TMT135" s="86"/>
      <c r="TMU135" s="86"/>
      <c r="TMV135" s="86"/>
      <c r="TMW135" s="86"/>
      <c r="TMX135" s="86"/>
      <c r="TMY135" s="86"/>
      <c r="TMZ135" s="86"/>
      <c r="TNA135" s="86"/>
      <c r="TNB135" s="86"/>
      <c r="TNC135" s="86"/>
      <c r="TND135" s="86"/>
      <c r="TNE135" s="86"/>
      <c r="TNF135" s="86"/>
      <c r="TNG135" s="86"/>
      <c r="TNH135" s="86"/>
      <c r="TNI135" s="86"/>
      <c r="TNJ135" s="86"/>
      <c r="TNK135" s="86"/>
      <c r="TNL135" s="86"/>
      <c r="TNM135" s="86"/>
      <c r="TNN135" s="86"/>
      <c r="TNO135" s="86"/>
      <c r="TNP135" s="86"/>
      <c r="TNQ135" s="86"/>
      <c r="TNR135" s="86"/>
      <c r="TNS135" s="86"/>
      <c r="TNT135" s="86"/>
      <c r="TNU135" s="86"/>
      <c r="TNV135" s="86"/>
      <c r="TNW135" s="86"/>
      <c r="TNX135" s="86"/>
      <c r="TNY135" s="86"/>
      <c r="TNZ135" s="86"/>
      <c r="TOA135" s="86"/>
      <c r="TOB135" s="86"/>
      <c r="TOC135" s="86"/>
      <c r="TOD135" s="86"/>
      <c r="TOE135" s="86"/>
      <c r="TOF135" s="86"/>
      <c r="TOG135" s="86"/>
      <c r="TOH135" s="86"/>
      <c r="TOI135" s="86"/>
      <c r="TOJ135" s="86"/>
      <c r="TOK135" s="86"/>
      <c r="TOL135" s="86"/>
      <c r="TOM135" s="86"/>
      <c r="TON135" s="86"/>
      <c r="TOO135" s="86"/>
      <c r="TOP135" s="86"/>
      <c r="TOQ135" s="86"/>
      <c r="TOR135" s="86"/>
      <c r="TOS135" s="86"/>
      <c r="TOT135" s="86"/>
      <c r="TOU135" s="86"/>
      <c r="TOV135" s="86"/>
      <c r="TOW135" s="86"/>
      <c r="TOX135" s="86"/>
      <c r="TOY135" s="86"/>
      <c r="TOZ135" s="86"/>
      <c r="TPA135" s="86"/>
      <c r="TPB135" s="86"/>
      <c r="TPC135" s="86"/>
      <c r="TPD135" s="86"/>
      <c r="TPE135" s="86"/>
      <c r="TPF135" s="86"/>
      <c r="TPG135" s="86"/>
      <c r="TPH135" s="86"/>
      <c r="TPI135" s="86"/>
      <c r="TPJ135" s="86"/>
      <c r="TPK135" s="86"/>
      <c r="TPL135" s="86"/>
      <c r="TPM135" s="86"/>
      <c r="TPN135" s="86"/>
      <c r="TPO135" s="86"/>
      <c r="TPP135" s="86"/>
      <c r="TPQ135" s="86"/>
      <c r="TPR135" s="86"/>
      <c r="TPS135" s="86"/>
      <c r="TPT135" s="86"/>
      <c r="TPU135" s="86"/>
      <c r="TPV135" s="86"/>
      <c r="TPW135" s="86"/>
      <c r="TPX135" s="86"/>
      <c r="TPY135" s="86"/>
      <c r="TPZ135" s="86"/>
      <c r="TQA135" s="86"/>
      <c r="TQB135" s="86"/>
      <c r="TQC135" s="86"/>
      <c r="TQD135" s="86"/>
      <c r="TQE135" s="86"/>
      <c r="TQF135" s="86"/>
      <c r="TQG135" s="86"/>
      <c r="TQH135" s="86"/>
      <c r="TQI135" s="86"/>
      <c r="TQJ135" s="86"/>
      <c r="TQK135" s="86"/>
      <c r="TQL135" s="86"/>
      <c r="TQM135" s="86"/>
      <c r="TQN135" s="86"/>
      <c r="TQO135" s="86"/>
      <c r="TQP135" s="86"/>
      <c r="TQQ135" s="86"/>
      <c r="TQR135" s="86"/>
      <c r="TQS135" s="86"/>
      <c r="TQT135" s="86"/>
      <c r="TQU135" s="86"/>
      <c r="TQV135" s="86"/>
      <c r="TQW135" s="86"/>
      <c r="TQX135" s="86"/>
      <c r="TQY135" s="86"/>
      <c r="TQZ135" s="86"/>
      <c r="TRA135" s="86"/>
      <c r="TRB135" s="86"/>
      <c r="TRC135" s="86"/>
      <c r="TRD135" s="86"/>
      <c r="TRE135" s="86"/>
      <c r="TRF135" s="86"/>
      <c r="TRG135" s="86"/>
      <c r="TRH135" s="86"/>
      <c r="TRI135" s="86"/>
      <c r="TRJ135" s="86"/>
      <c r="TRK135" s="86"/>
      <c r="TRL135" s="86"/>
      <c r="TRM135" s="86"/>
      <c r="TRN135" s="86"/>
      <c r="TRO135" s="86"/>
      <c r="TRP135" s="86"/>
      <c r="TRQ135" s="86"/>
      <c r="TRR135" s="86"/>
      <c r="TRS135" s="86"/>
      <c r="TRT135" s="86"/>
      <c r="TRU135" s="86"/>
      <c r="TRV135" s="86"/>
      <c r="TRW135" s="86"/>
      <c r="TRX135" s="86"/>
      <c r="TRY135" s="86"/>
      <c r="TRZ135" s="86"/>
      <c r="TSA135" s="86"/>
      <c r="TSB135" s="86"/>
      <c r="TSC135" s="86"/>
      <c r="TSD135" s="86"/>
      <c r="TSE135" s="86"/>
      <c r="TSF135" s="86"/>
      <c r="TSG135" s="86"/>
      <c r="TSH135" s="86"/>
      <c r="TSI135" s="86"/>
      <c r="TSJ135" s="86"/>
      <c r="TSK135" s="86"/>
      <c r="TSL135" s="86"/>
      <c r="TSM135" s="86"/>
      <c r="TSN135" s="86"/>
      <c r="TSO135" s="86"/>
      <c r="TSP135" s="86"/>
      <c r="TSQ135" s="86"/>
      <c r="TSR135" s="86"/>
      <c r="TSS135" s="86"/>
      <c r="TST135" s="86"/>
      <c r="TTA135" s="86"/>
      <c r="TTB135" s="86"/>
      <c r="TTC135" s="86"/>
      <c r="TTD135" s="86"/>
      <c r="TTE135" s="86"/>
      <c r="TTF135" s="86"/>
      <c r="TTG135" s="86"/>
      <c r="TTH135" s="86"/>
      <c r="TTI135" s="86"/>
      <c r="TTJ135" s="86"/>
      <c r="TTK135" s="86"/>
      <c r="TTL135" s="86"/>
      <c r="TTM135" s="86"/>
      <c r="TTN135" s="86"/>
      <c r="TTO135" s="86"/>
      <c r="TTP135" s="86"/>
      <c r="TTQ135" s="86"/>
      <c r="TTR135" s="86"/>
      <c r="TTS135" s="86"/>
      <c r="TTT135" s="86"/>
      <c r="TTU135" s="86"/>
      <c r="TTV135" s="86"/>
      <c r="TTW135" s="86"/>
      <c r="TTX135" s="86"/>
      <c r="TTY135" s="86"/>
      <c r="TTZ135" s="86"/>
      <c r="TUA135" s="86"/>
      <c r="TUB135" s="86"/>
      <c r="TUC135" s="86"/>
      <c r="TUD135" s="86"/>
      <c r="TUE135" s="86"/>
      <c r="TUF135" s="86"/>
      <c r="TUG135" s="86"/>
      <c r="TUH135" s="86"/>
      <c r="TUI135" s="86"/>
      <c r="TUJ135" s="86"/>
      <c r="TUK135" s="86"/>
      <c r="TUL135" s="86"/>
      <c r="TUM135" s="86"/>
      <c r="TUN135" s="86"/>
      <c r="TUO135" s="86"/>
      <c r="TUP135" s="86"/>
      <c r="TUQ135" s="86"/>
      <c r="TUR135" s="86"/>
      <c r="TUS135" s="86"/>
      <c r="TUT135" s="86"/>
      <c r="TUU135" s="86"/>
      <c r="TUV135" s="86"/>
      <c r="TUW135" s="86"/>
      <c r="TUX135" s="86"/>
      <c r="TUY135" s="86"/>
      <c r="TUZ135" s="86"/>
      <c r="TVA135" s="86"/>
      <c r="TVB135" s="86"/>
      <c r="TVC135" s="86"/>
      <c r="TVD135" s="86"/>
      <c r="TVE135" s="86"/>
      <c r="TVF135" s="86"/>
      <c r="TVG135" s="86"/>
      <c r="TVH135" s="86"/>
      <c r="TVI135" s="86"/>
      <c r="TVJ135" s="86"/>
      <c r="TVK135" s="86"/>
      <c r="TVL135" s="86"/>
      <c r="TVM135" s="86"/>
      <c r="TVN135" s="86"/>
      <c r="TVO135" s="86"/>
      <c r="TVP135" s="86"/>
      <c r="TVQ135" s="86"/>
      <c r="TVR135" s="86"/>
      <c r="TVS135" s="86"/>
      <c r="TVT135" s="86"/>
      <c r="TVU135" s="86"/>
      <c r="TVV135" s="86"/>
      <c r="TVW135" s="86"/>
      <c r="TVX135" s="86"/>
      <c r="TVY135" s="86"/>
      <c r="TVZ135" s="86"/>
      <c r="TWA135" s="86"/>
      <c r="TWB135" s="86"/>
      <c r="TWC135" s="86"/>
      <c r="TWD135" s="86"/>
      <c r="TWE135" s="86"/>
      <c r="TWF135" s="86"/>
      <c r="TWG135" s="86"/>
      <c r="TWH135" s="86"/>
      <c r="TWI135" s="86"/>
      <c r="TWJ135" s="86"/>
      <c r="TWK135" s="86"/>
      <c r="TWL135" s="86"/>
      <c r="TWM135" s="86"/>
      <c r="TWN135" s="86"/>
      <c r="TWO135" s="86"/>
      <c r="TWP135" s="86"/>
      <c r="TWQ135" s="86"/>
      <c r="TWR135" s="86"/>
      <c r="TWS135" s="86"/>
      <c r="TWT135" s="86"/>
      <c r="TWU135" s="86"/>
      <c r="TWV135" s="86"/>
      <c r="TWW135" s="86"/>
      <c r="TWX135" s="86"/>
      <c r="TWY135" s="86"/>
      <c r="TWZ135" s="86"/>
      <c r="TXA135" s="86"/>
      <c r="TXB135" s="86"/>
      <c r="TXC135" s="86"/>
      <c r="TXD135" s="86"/>
      <c r="TXE135" s="86"/>
      <c r="TXF135" s="86"/>
      <c r="TXG135" s="86"/>
      <c r="TXH135" s="86"/>
      <c r="TXI135" s="86"/>
      <c r="TXJ135" s="86"/>
      <c r="TXK135" s="86"/>
      <c r="TXL135" s="86"/>
      <c r="TXM135" s="86"/>
      <c r="TXN135" s="86"/>
      <c r="TXO135" s="86"/>
      <c r="TXP135" s="86"/>
      <c r="TXQ135" s="86"/>
      <c r="TXR135" s="86"/>
      <c r="TXS135" s="86"/>
      <c r="TXT135" s="86"/>
      <c r="TXU135" s="86"/>
      <c r="TXV135" s="86"/>
      <c r="TXW135" s="86"/>
      <c r="TXX135" s="86"/>
      <c r="TXY135" s="86"/>
      <c r="TXZ135" s="86"/>
      <c r="TYA135" s="86"/>
      <c r="TYB135" s="86"/>
      <c r="TYC135" s="86"/>
      <c r="TYD135" s="86"/>
      <c r="TYE135" s="86"/>
      <c r="TYF135" s="86"/>
      <c r="TYG135" s="86"/>
      <c r="TYH135" s="86"/>
      <c r="TYI135" s="86"/>
      <c r="TYJ135" s="86"/>
      <c r="TYK135" s="86"/>
      <c r="TYL135" s="86"/>
      <c r="TYM135" s="86"/>
      <c r="TYN135" s="86"/>
      <c r="TYO135" s="86"/>
      <c r="TYP135" s="86"/>
      <c r="TYQ135" s="86"/>
      <c r="TYR135" s="86"/>
      <c r="TYS135" s="86"/>
      <c r="TYT135" s="86"/>
      <c r="TYU135" s="86"/>
      <c r="TYV135" s="86"/>
      <c r="TYW135" s="86"/>
      <c r="TYX135" s="86"/>
      <c r="TYY135" s="86"/>
      <c r="TYZ135" s="86"/>
      <c r="TZA135" s="86"/>
      <c r="TZB135" s="86"/>
      <c r="TZC135" s="86"/>
      <c r="TZD135" s="86"/>
      <c r="TZE135" s="86"/>
      <c r="TZF135" s="86"/>
      <c r="TZG135" s="86"/>
      <c r="TZH135" s="86"/>
      <c r="TZI135" s="86"/>
      <c r="TZJ135" s="86"/>
      <c r="TZK135" s="86"/>
      <c r="TZL135" s="86"/>
      <c r="TZM135" s="86"/>
      <c r="TZN135" s="86"/>
      <c r="TZO135" s="86"/>
      <c r="TZP135" s="86"/>
      <c r="TZQ135" s="86"/>
      <c r="TZR135" s="86"/>
      <c r="TZS135" s="86"/>
      <c r="TZT135" s="86"/>
      <c r="TZU135" s="86"/>
      <c r="TZV135" s="86"/>
      <c r="TZW135" s="86"/>
      <c r="TZX135" s="86"/>
      <c r="TZY135" s="86"/>
      <c r="TZZ135" s="86"/>
      <c r="UAA135" s="86"/>
      <c r="UAB135" s="86"/>
      <c r="UAC135" s="86"/>
      <c r="UAD135" s="86"/>
      <c r="UAE135" s="86"/>
      <c r="UAF135" s="86"/>
      <c r="UAG135" s="86"/>
      <c r="UAH135" s="86"/>
      <c r="UAI135" s="86"/>
      <c r="UAJ135" s="86"/>
      <c r="UAK135" s="86"/>
      <c r="UAL135" s="86"/>
      <c r="UAM135" s="86"/>
      <c r="UAN135" s="86"/>
      <c r="UAO135" s="86"/>
      <c r="UAP135" s="86"/>
      <c r="UAQ135" s="86"/>
      <c r="UAR135" s="86"/>
      <c r="UAS135" s="86"/>
      <c r="UAT135" s="86"/>
      <c r="UAU135" s="86"/>
      <c r="UAV135" s="86"/>
      <c r="UAW135" s="86"/>
      <c r="UAX135" s="86"/>
      <c r="UAY135" s="86"/>
      <c r="UAZ135" s="86"/>
      <c r="UBA135" s="86"/>
      <c r="UBB135" s="86"/>
      <c r="UBC135" s="86"/>
      <c r="UBD135" s="86"/>
      <c r="UBE135" s="86"/>
      <c r="UBF135" s="86"/>
      <c r="UBG135" s="86"/>
      <c r="UBH135" s="86"/>
      <c r="UBI135" s="86"/>
      <c r="UBJ135" s="86"/>
      <c r="UBK135" s="86"/>
      <c r="UBL135" s="86"/>
      <c r="UBM135" s="86"/>
      <c r="UBN135" s="86"/>
      <c r="UBO135" s="86"/>
      <c r="UBP135" s="86"/>
      <c r="UBQ135" s="86"/>
      <c r="UBR135" s="86"/>
      <c r="UBS135" s="86"/>
      <c r="UBT135" s="86"/>
      <c r="UBU135" s="86"/>
      <c r="UBV135" s="86"/>
      <c r="UBW135" s="86"/>
      <c r="UBX135" s="86"/>
      <c r="UBY135" s="86"/>
      <c r="UBZ135" s="86"/>
      <c r="UCA135" s="86"/>
      <c r="UCB135" s="86"/>
      <c r="UCC135" s="86"/>
      <c r="UCD135" s="86"/>
      <c r="UCE135" s="86"/>
      <c r="UCF135" s="86"/>
      <c r="UCG135" s="86"/>
      <c r="UCH135" s="86"/>
      <c r="UCI135" s="86"/>
      <c r="UCJ135" s="86"/>
      <c r="UCK135" s="86"/>
      <c r="UCL135" s="86"/>
      <c r="UCM135" s="86"/>
      <c r="UCN135" s="86"/>
      <c r="UCO135" s="86"/>
      <c r="UCP135" s="86"/>
      <c r="UCW135" s="86"/>
      <c r="UCX135" s="86"/>
      <c r="UCY135" s="86"/>
      <c r="UCZ135" s="86"/>
      <c r="UDA135" s="86"/>
      <c r="UDB135" s="86"/>
      <c r="UDC135" s="86"/>
      <c r="UDD135" s="86"/>
      <c r="UDE135" s="86"/>
      <c r="UDF135" s="86"/>
      <c r="UDG135" s="86"/>
      <c r="UDH135" s="86"/>
      <c r="UDI135" s="86"/>
      <c r="UDJ135" s="86"/>
      <c r="UDK135" s="86"/>
      <c r="UDL135" s="86"/>
      <c r="UDM135" s="86"/>
      <c r="UDN135" s="86"/>
      <c r="UDO135" s="86"/>
      <c r="UDP135" s="86"/>
      <c r="UDQ135" s="86"/>
      <c r="UDR135" s="86"/>
      <c r="UDS135" s="86"/>
      <c r="UDT135" s="86"/>
      <c r="UDU135" s="86"/>
      <c r="UDV135" s="86"/>
      <c r="UDW135" s="86"/>
      <c r="UDX135" s="86"/>
      <c r="UDY135" s="86"/>
      <c r="UDZ135" s="86"/>
      <c r="UEA135" s="86"/>
      <c r="UEB135" s="86"/>
      <c r="UEC135" s="86"/>
      <c r="UED135" s="86"/>
      <c r="UEE135" s="86"/>
      <c r="UEF135" s="86"/>
      <c r="UEG135" s="86"/>
      <c r="UEH135" s="86"/>
      <c r="UEI135" s="86"/>
      <c r="UEJ135" s="86"/>
      <c r="UEK135" s="86"/>
      <c r="UEL135" s="86"/>
      <c r="UEM135" s="86"/>
      <c r="UEN135" s="86"/>
      <c r="UEO135" s="86"/>
      <c r="UEP135" s="86"/>
      <c r="UEQ135" s="86"/>
      <c r="UER135" s="86"/>
      <c r="UES135" s="86"/>
      <c r="UET135" s="86"/>
      <c r="UEU135" s="86"/>
      <c r="UEV135" s="86"/>
      <c r="UEW135" s="86"/>
      <c r="UEX135" s="86"/>
      <c r="UEY135" s="86"/>
      <c r="UEZ135" s="86"/>
      <c r="UFA135" s="86"/>
      <c r="UFB135" s="86"/>
      <c r="UFC135" s="86"/>
      <c r="UFD135" s="86"/>
      <c r="UFE135" s="86"/>
      <c r="UFF135" s="86"/>
      <c r="UFG135" s="86"/>
      <c r="UFH135" s="86"/>
      <c r="UFI135" s="86"/>
      <c r="UFJ135" s="86"/>
      <c r="UFK135" s="86"/>
      <c r="UFL135" s="86"/>
      <c r="UFM135" s="86"/>
      <c r="UFN135" s="86"/>
      <c r="UFO135" s="86"/>
      <c r="UFP135" s="86"/>
      <c r="UFQ135" s="86"/>
      <c r="UFR135" s="86"/>
      <c r="UFS135" s="86"/>
      <c r="UFT135" s="86"/>
      <c r="UFU135" s="86"/>
      <c r="UFV135" s="86"/>
      <c r="UFW135" s="86"/>
      <c r="UFX135" s="86"/>
      <c r="UFY135" s="86"/>
      <c r="UFZ135" s="86"/>
      <c r="UGA135" s="86"/>
      <c r="UGB135" s="86"/>
      <c r="UGC135" s="86"/>
      <c r="UGD135" s="86"/>
      <c r="UGE135" s="86"/>
      <c r="UGF135" s="86"/>
      <c r="UGG135" s="86"/>
      <c r="UGH135" s="86"/>
      <c r="UGI135" s="86"/>
      <c r="UGJ135" s="86"/>
      <c r="UGK135" s="86"/>
      <c r="UGL135" s="86"/>
      <c r="UGM135" s="86"/>
      <c r="UGN135" s="86"/>
      <c r="UGO135" s="86"/>
      <c r="UGP135" s="86"/>
      <c r="UGQ135" s="86"/>
      <c r="UGR135" s="86"/>
      <c r="UGS135" s="86"/>
      <c r="UGT135" s="86"/>
      <c r="UGU135" s="86"/>
      <c r="UGV135" s="86"/>
      <c r="UGW135" s="86"/>
      <c r="UGX135" s="86"/>
      <c r="UGY135" s="86"/>
      <c r="UGZ135" s="86"/>
      <c r="UHA135" s="86"/>
      <c r="UHB135" s="86"/>
      <c r="UHC135" s="86"/>
      <c r="UHD135" s="86"/>
      <c r="UHE135" s="86"/>
      <c r="UHF135" s="86"/>
      <c r="UHG135" s="86"/>
      <c r="UHH135" s="86"/>
      <c r="UHI135" s="86"/>
      <c r="UHJ135" s="86"/>
      <c r="UHK135" s="86"/>
      <c r="UHL135" s="86"/>
      <c r="UHM135" s="86"/>
      <c r="UHN135" s="86"/>
      <c r="UHO135" s="86"/>
      <c r="UHP135" s="86"/>
      <c r="UHQ135" s="86"/>
      <c r="UHR135" s="86"/>
      <c r="UHS135" s="86"/>
      <c r="UHT135" s="86"/>
      <c r="UHU135" s="86"/>
      <c r="UHV135" s="86"/>
      <c r="UHW135" s="86"/>
      <c r="UHX135" s="86"/>
      <c r="UHY135" s="86"/>
      <c r="UHZ135" s="86"/>
      <c r="UIA135" s="86"/>
      <c r="UIB135" s="86"/>
      <c r="UIC135" s="86"/>
      <c r="UID135" s="86"/>
      <c r="UIE135" s="86"/>
      <c r="UIF135" s="86"/>
      <c r="UIG135" s="86"/>
      <c r="UIH135" s="86"/>
      <c r="UII135" s="86"/>
      <c r="UIJ135" s="86"/>
      <c r="UIK135" s="86"/>
      <c r="UIL135" s="86"/>
      <c r="UIM135" s="86"/>
      <c r="UIN135" s="86"/>
      <c r="UIO135" s="86"/>
      <c r="UIP135" s="86"/>
      <c r="UIQ135" s="86"/>
      <c r="UIR135" s="86"/>
      <c r="UIS135" s="86"/>
      <c r="UIT135" s="86"/>
      <c r="UIU135" s="86"/>
      <c r="UIV135" s="86"/>
      <c r="UIW135" s="86"/>
      <c r="UIX135" s="86"/>
      <c r="UIY135" s="86"/>
      <c r="UIZ135" s="86"/>
      <c r="UJA135" s="86"/>
      <c r="UJB135" s="86"/>
      <c r="UJC135" s="86"/>
      <c r="UJD135" s="86"/>
      <c r="UJE135" s="86"/>
      <c r="UJF135" s="86"/>
      <c r="UJG135" s="86"/>
      <c r="UJH135" s="86"/>
      <c r="UJI135" s="86"/>
      <c r="UJJ135" s="86"/>
      <c r="UJK135" s="86"/>
      <c r="UJL135" s="86"/>
      <c r="UJM135" s="86"/>
      <c r="UJN135" s="86"/>
      <c r="UJO135" s="86"/>
      <c r="UJP135" s="86"/>
      <c r="UJQ135" s="86"/>
      <c r="UJR135" s="86"/>
      <c r="UJS135" s="86"/>
      <c r="UJT135" s="86"/>
      <c r="UJU135" s="86"/>
      <c r="UJV135" s="86"/>
      <c r="UJW135" s="86"/>
      <c r="UJX135" s="86"/>
      <c r="UJY135" s="86"/>
      <c r="UJZ135" s="86"/>
      <c r="UKA135" s="86"/>
      <c r="UKB135" s="86"/>
      <c r="UKC135" s="86"/>
      <c r="UKD135" s="86"/>
      <c r="UKE135" s="86"/>
      <c r="UKF135" s="86"/>
      <c r="UKG135" s="86"/>
      <c r="UKH135" s="86"/>
      <c r="UKI135" s="86"/>
      <c r="UKJ135" s="86"/>
      <c r="UKK135" s="86"/>
      <c r="UKL135" s="86"/>
      <c r="UKM135" s="86"/>
      <c r="UKN135" s="86"/>
      <c r="UKO135" s="86"/>
      <c r="UKP135" s="86"/>
      <c r="UKQ135" s="86"/>
      <c r="UKR135" s="86"/>
      <c r="UKS135" s="86"/>
      <c r="UKT135" s="86"/>
      <c r="UKU135" s="86"/>
      <c r="UKV135" s="86"/>
      <c r="UKW135" s="86"/>
      <c r="UKX135" s="86"/>
      <c r="UKY135" s="86"/>
      <c r="UKZ135" s="86"/>
      <c r="ULA135" s="86"/>
      <c r="ULB135" s="86"/>
      <c r="ULC135" s="86"/>
      <c r="ULD135" s="86"/>
      <c r="ULE135" s="86"/>
      <c r="ULF135" s="86"/>
      <c r="ULG135" s="86"/>
      <c r="ULH135" s="86"/>
      <c r="ULI135" s="86"/>
      <c r="ULJ135" s="86"/>
      <c r="ULK135" s="86"/>
      <c r="ULL135" s="86"/>
      <c r="ULM135" s="86"/>
      <c r="ULN135" s="86"/>
      <c r="ULO135" s="86"/>
      <c r="ULP135" s="86"/>
      <c r="ULQ135" s="86"/>
      <c r="ULR135" s="86"/>
      <c r="ULS135" s="86"/>
      <c r="ULT135" s="86"/>
      <c r="ULU135" s="86"/>
      <c r="ULV135" s="86"/>
      <c r="ULW135" s="86"/>
      <c r="ULX135" s="86"/>
      <c r="ULY135" s="86"/>
      <c r="ULZ135" s="86"/>
      <c r="UMA135" s="86"/>
      <c r="UMB135" s="86"/>
      <c r="UMC135" s="86"/>
      <c r="UMD135" s="86"/>
      <c r="UME135" s="86"/>
      <c r="UMF135" s="86"/>
      <c r="UMG135" s="86"/>
      <c r="UMH135" s="86"/>
      <c r="UMI135" s="86"/>
      <c r="UMJ135" s="86"/>
      <c r="UMK135" s="86"/>
      <c r="UML135" s="86"/>
      <c r="UMS135" s="86"/>
      <c r="UMT135" s="86"/>
      <c r="UMU135" s="86"/>
      <c r="UMV135" s="86"/>
      <c r="UMW135" s="86"/>
      <c r="UMX135" s="86"/>
      <c r="UMY135" s="86"/>
      <c r="UMZ135" s="86"/>
      <c r="UNA135" s="86"/>
      <c r="UNB135" s="86"/>
      <c r="UNC135" s="86"/>
      <c r="UND135" s="86"/>
      <c r="UNE135" s="86"/>
      <c r="UNF135" s="86"/>
      <c r="UNG135" s="86"/>
      <c r="UNH135" s="86"/>
      <c r="UNI135" s="86"/>
      <c r="UNJ135" s="86"/>
      <c r="UNK135" s="86"/>
      <c r="UNL135" s="86"/>
      <c r="UNM135" s="86"/>
      <c r="UNN135" s="86"/>
      <c r="UNO135" s="86"/>
      <c r="UNP135" s="86"/>
      <c r="UNQ135" s="86"/>
      <c r="UNR135" s="86"/>
      <c r="UNS135" s="86"/>
      <c r="UNT135" s="86"/>
      <c r="UNU135" s="86"/>
      <c r="UNV135" s="86"/>
      <c r="UNW135" s="86"/>
      <c r="UNX135" s="86"/>
      <c r="UNY135" s="86"/>
      <c r="UNZ135" s="86"/>
      <c r="UOA135" s="86"/>
      <c r="UOB135" s="86"/>
      <c r="UOC135" s="86"/>
      <c r="UOD135" s="86"/>
      <c r="UOE135" s="86"/>
      <c r="UOF135" s="86"/>
      <c r="UOG135" s="86"/>
      <c r="UOH135" s="86"/>
      <c r="UOI135" s="86"/>
      <c r="UOJ135" s="86"/>
      <c r="UOK135" s="86"/>
      <c r="UOL135" s="86"/>
      <c r="UOM135" s="86"/>
      <c r="UON135" s="86"/>
      <c r="UOO135" s="86"/>
      <c r="UOP135" s="86"/>
      <c r="UOQ135" s="86"/>
      <c r="UOR135" s="86"/>
      <c r="UOS135" s="86"/>
      <c r="UOT135" s="86"/>
      <c r="UOU135" s="86"/>
      <c r="UOV135" s="86"/>
      <c r="UOW135" s="86"/>
      <c r="UOX135" s="86"/>
      <c r="UOY135" s="86"/>
      <c r="UOZ135" s="86"/>
      <c r="UPA135" s="86"/>
      <c r="UPB135" s="86"/>
      <c r="UPC135" s="86"/>
      <c r="UPD135" s="86"/>
      <c r="UPE135" s="86"/>
      <c r="UPF135" s="86"/>
      <c r="UPG135" s="86"/>
      <c r="UPH135" s="86"/>
      <c r="UPI135" s="86"/>
      <c r="UPJ135" s="86"/>
      <c r="UPK135" s="86"/>
      <c r="UPL135" s="86"/>
      <c r="UPM135" s="86"/>
      <c r="UPN135" s="86"/>
      <c r="UPO135" s="86"/>
      <c r="UPP135" s="86"/>
      <c r="UPQ135" s="86"/>
      <c r="UPR135" s="86"/>
      <c r="UPS135" s="86"/>
      <c r="UPT135" s="86"/>
      <c r="UPU135" s="86"/>
      <c r="UPV135" s="86"/>
      <c r="UPW135" s="86"/>
      <c r="UPX135" s="86"/>
      <c r="UPY135" s="86"/>
      <c r="UPZ135" s="86"/>
      <c r="UQA135" s="86"/>
      <c r="UQB135" s="86"/>
      <c r="UQC135" s="86"/>
      <c r="UQD135" s="86"/>
      <c r="UQE135" s="86"/>
      <c r="UQF135" s="86"/>
      <c r="UQG135" s="86"/>
      <c r="UQH135" s="86"/>
      <c r="UQI135" s="86"/>
      <c r="UQJ135" s="86"/>
      <c r="UQK135" s="86"/>
      <c r="UQL135" s="86"/>
      <c r="UQM135" s="86"/>
      <c r="UQN135" s="86"/>
      <c r="UQO135" s="86"/>
      <c r="UQP135" s="86"/>
      <c r="UQQ135" s="86"/>
      <c r="UQR135" s="86"/>
      <c r="UQS135" s="86"/>
      <c r="UQT135" s="86"/>
      <c r="UQU135" s="86"/>
      <c r="UQV135" s="86"/>
      <c r="UQW135" s="86"/>
      <c r="UQX135" s="86"/>
      <c r="UQY135" s="86"/>
      <c r="UQZ135" s="86"/>
      <c r="URA135" s="86"/>
      <c r="URB135" s="86"/>
      <c r="URC135" s="86"/>
      <c r="URD135" s="86"/>
      <c r="URE135" s="86"/>
      <c r="URF135" s="86"/>
      <c r="URG135" s="86"/>
      <c r="URH135" s="86"/>
      <c r="URI135" s="86"/>
      <c r="URJ135" s="86"/>
      <c r="URK135" s="86"/>
      <c r="URL135" s="86"/>
      <c r="URM135" s="86"/>
      <c r="URN135" s="86"/>
      <c r="URO135" s="86"/>
      <c r="URP135" s="86"/>
      <c r="URQ135" s="86"/>
      <c r="URR135" s="86"/>
      <c r="URS135" s="86"/>
      <c r="URT135" s="86"/>
      <c r="URU135" s="86"/>
      <c r="URV135" s="86"/>
      <c r="URW135" s="86"/>
      <c r="URX135" s="86"/>
      <c r="URY135" s="86"/>
      <c r="URZ135" s="86"/>
      <c r="USA135" s="86"/>
      <c r="USB135" s="86"/>
      <c r="USC135" s="86"/>
      <c r="USD135" s="86"/>
      <c r="USE135" s="86"/>
      <c r="USF135" s="86"/>
      <c r="USG135" s="86"/>
      <c r="USH135" s="86"/>
      <c r="USI135" s="86"/>
      <c r="USJ135" s="86"/>
      <c r="USK135" s="86"/>
      <c r="USL135" s="86"/>
      <c r="USM135" s="86"/>
      <c r="USN135" s="86"/>
      <c r="USO135" s="86"/>
      <c r="USP135" s="86"/>
      <c r="USQ135" s="86"/>
      <c r="USR135" s="86"/>
      <c r="USS135" s="86"/>
      <c r="UST135" s="86"/>
      <c r="USU135" s="86"/>
      <c r="USV135" s="86"/>
      <c r="USW135" s="86"/>
      <c r="USX135" s="86"/>
      <c r="USY135" s="86"/>
      <c r="USZ135" s="86"/>
      <c r="UTA135" s="86"/>
      <c r="UTB135" s="86"/>
      <c r="UTC135" s="86"/>
      <c r="UTD135" s="86"/>
      <c r="UTE135" s="86"/>
      <c r="UTF135" s="86"/>
      <c r="UTG135" s="86"/>
      <c r="UTH135" s="86"/>
      <c r="UTI135" s="86"/>
      <c r="UTJ135" s="86"/>
      <c r="UTK135" s="86"/>
      <c r="UTL135" s="86"/>
      <c r="UTM135" s="86"/>
      <c r="UTN135" s="86"/>
      <c r="UTO135" s="86"/>
      <c r="UTP135" s="86"/>
      <c r="UTQ135" s="86"/>
      <c r="UTR135" s="86"/>
      <c r="UTS135" s="86"/>
      <c r="UTT135" s="86"/>
      <c r="UTU135" s="86"/>
      <c r="UTV135" s="86"/>
      <c r="UTW135" s="86"/>
      <c r="UTX135" s="86"/>
      <c r="UTY135" s="86"/>
      <c r="UTZ135" s="86"/>
      <c r="UUA135" s="86"/>
      <c r="UUB135" s="86"/>
      <c r="UUC135" s="86"/>
      <c r="UUD135" s="86"/>
      <c r="UUE135" s="86"/>
      <c r="UUF135" s="86"/>
      <c r="UUG135" s="86"/>
      <c r="UUH135" s="86"/>
      <c r="UUI135" s="86"/>
      <c r="UUJ135" s="86"/>
      <c r="UUK135" s="86"/>
      <c r="UUL135" s="86"/>
      <c r="UUM135" s="86"/>
      <c r="UUN135" s="86"/>
      <c r="UUO135" s="86"/>
      <c r="UUP135" s="86"/>
      <c r="UUQ135" s="86"/>
      <c r="UUR135" s="86"/>
      <c r="UUS135" s="86"/>
      <c r="UUT135" s="86"/>
      <c r="UUU135" s="86"/>
      <c r="UUV135" s="86"/>
      <c r="UUW135" s="86"/>
      <c r="UUX135" s="86"/>
      <c r="UUY135" s="86"/>
      <c r="UUZ135" s="86"/>
      <c r="UVA135" s="86"/>
      <c r="UVB135" s="86"/>
      <c r="UVC135" s="86"/>
      <c r="UVD135" s="86"/>
      <c r="UVE135" s="86"/>
      <c r="UVF135" s="86"/>
      <c r="UVG135" s="86"/>
      <c r="UVH135" s="86"/>
      <c r="UVI135" s="86"/>
      <c r="UVJ135" s="86"/>
      <c r="UVK135" s="86"/>
      <c r="UVL135" s="86"/>
      <c r="UVM135" s="86"/>
      <c r="UVN135" s="86"/>
      <c r="UVO135" s="86"/>
      <c r="UVP135" s="86"/>
      <c r="UVQ135" s="86"/>
      <c r="UVR135" s="86"/>
      <c r="UVS135" s="86"/>
      <c r="UVT135" s="86"/>
      <c r="UVU135" s="86"/>
      <c r="UVV135" s="86"/>
      <c r="UVW135" s="86"/>
      <c r="UVX135" s="86"/>
      <c r="UVY135" s="86"/>
      <c r="UVZ135" s="86"/>
      <c r="UWA135" s="86"/>
      <c r="UWB135" s="86"/>
      <c r="UWC135" s="86"/>
      <c r="UWD135" s="86"/>
      <c r="UWE135" s="86"/>
      <c r="UWF135" s="86"/>
      <c r="UWG135" s="86"/>
      <c r="UWH135" s="86"/>
      <c r="UWO135" s="86"/>
      <c r="UWP135" s="86"/>
      <c r="UWQ135" s="86"/>
      <c r="UWR135" s="86"/>
      <c r="UWS135" s="86"/>
      <c r="UWT135" s="86"/>
      <c r="UWU135" s="86"/>
      <c r="UWV135" s="86"/>
      <c r="UWW135" s="86"/>
      <c r="UWX135" s="86"/>
      <c r="UWY135" s="86"/>
      <c r="UWZ135" s="86"/>
      <c r="UXA135" s="86"/>
      <c r="UXB135" s="86"/>
      <c r="UXC135" s="86"/>
      <c r="UXD135" s="86"/>
      <c r="UXE135" s="86"/>
      <c r="UXF135" s="86"/>
      <c r="UXG135" s="86"/>
      <c r="UXH135" s="86"/>
      <c r="UXI135" s="86"/>
      <c r="UXJ135" s="86"/>
      <c r="UXK135" s="86"/>
      <c r="UXL135" s="86"/>
      <c r="UXM135" s="86"/>
      <c r="UXN135" s="86"/>
      <c r="UXO135" s="86"/>
      <c r="UXP135" s="86"/>
      <c r="UXQ135" s="86"/>
      <c r="UXR135" s="86"/>
      <c r="UXS135" s="86"/>
      <c r="UXT135" s="86"/>
      <c r="UXU135" s="86"/>
      <c r="UXV135" s="86"/>
      <c r="UXW135" s="86"/>
      <c r="UXX135" s="86"/>
      <c r="UXY135" s="86"/>
      <c r="UXZ135" s="86"/>
      <c r="UYA135" s="86"/>
      <c r="UYB135" s="86"/>
      <c r="UYC135" s="86"/>
      <c r="UYD135" s="86"/>
      <c r="UYE135" s="86"/>
      <c r="UYF135" s="86"/>
      <c r="UYG135" s="86"/>
      <c r="UYH135" s="86"/>
      <c r="UYI135" s="86"/>
      <c r="UYJ135" s="86"/>
      <c r="UYK135" s="86"/>
      <c r="UYL135" s="86"/>
      <c r="UYM135" s="86"/>
      <c r="UYN135" s="86"/>
      <c r="UYO135" s="86"/>
      <c r="UYP135" s="86"/>
      <c r="UYQ135" s="86"/>
      <c r="UYR135" s="86"/>
      <c r="UYS135" s="86"/>
      <c r="UYT135" s="86"/>
      <c r="UYU135" s="86"/>
      <c r="UYV135" s="86"/>
      <c r="UYW135" s="86"/>
      <c r="UYX135" s="86"/>
      <c r="UYY135" s="86"/>
      <c r="UYZ135" s="86"/>
      <c r="UZA135" s="86"/>
      <c r="UZB135" s="86"/>
      <c r="UZC135" s="86"/>
      <c r="UZD135" s="86"/>
      <c r="UZE135" s="86"/>
      <c r="UZF135" s="86"/>
      <c r="UZG135" s="86"/>
      <c r="UZH135" s="86"/>
      <c r="UZI135" s="86"/>
      <c r="UZJ135" s="86"/>
      <c r="UZK135" s="86"/>
      <c r="UZL135" s="86"/>
      <c r="UZM135" s="86"/>
      <c r="UZN135" s="86"/>
      <c r="UZO135" s="86"/>
      <c r="UZP135" s="86"/>
      <c r="UZQ135" s="86"/>
      <c r="UZR135" s="86"/>
      <c r="UZS135" s="86"/>
      <c r="UZT135" s="86"/>
      <c r="UZU135" s="86"/>
      <c r="UZV135" s="86"/>
      <c r="UZW135" s="86"/>
      <c r="UZX135" s="86"/>
      <c r="UZY135" s="86"/>
      <c r="UZZ135" s="86"/>
      <c r="VAA135" s="86"/>
      <c r="VAB135" s="86"/>
      <c r="VAC135" s="86"/>
      <c r="VAD135" s="86"/>
      <c r="VAE135" s="86"/>
      <c r="VAF135" s="86"/>
      <c r="VAG135" s="86"/>
      <c r="VAH135" s="86"/>
      <c r="VAI135" s="86"/>
      <c r="VAJ135" s="86"/>
      <c r="VAK135" s="86"/>
      <c r="VAL135" s="86"/>
      <c r="VAM135" s="86"/>
      <c r="VAN135" s="86"/>
      <c r="VAO135" s="86"/>
      <c r="VAP135" s="86"/>
      <c r="VAQ135" s="86"/>
      <c r="VAR135" s="86"/>
      <c r="VAS135" s="86"/>
      <c r="VAT135" s="86"/>
      <c r="VAU135" s="86"/>
      <c r="VAV135" s="86"/>
      <c r="VAW135" s="86"/>
      <c r="VAX135" s="86"/>
      <c r="VAY135" s="86"/>
      <c r="VAZ135" s="86"/>
      <c r="VBA135" s="86"/>
      <c r="VBB135" s="86"/>
      <c r="VBC135" s="86"/>
      <c r="VBD135" s="86"/>
      <c r="VBE135" s="86"/>
      <c r="VBF135" s="86"/>
      <c r="VBG135" s="86"/>
      <c r="VBH135" s="86"/>
      <c r="VBI135" s="86"/>
      <c r="VBJ135" s="86"/>
      <c r="VBK135" s="86"/>
      <c r="VBL135" s="86"/>
      <c r="VBM135" s="86"/>
      <c r="VBN135" s="86"/>
      <c r="VBO135" s="86"/>
      <c r="VBP135" s="86"/>
      <c r="VBQ135" s="86"/>
      <c r="VBR135" s="86"/>
      <c r="VBS135" s="86"/>
      <c r="VBT135" s="86"/>
      <c r="VBU135" s="86"/>
      <c r="VBV135" s="86"/>
      <c r="VBW135" s="86"/>
      <c r="VBX135" s="86"/>
      <c r="VBY135" s="86"/>
      <c r="VBZ135" s="86"/>
      <c r="VCA135" s="86"/>
      <c r="VCB135" s="86"/>
      <c r="VCC135" s="86"/>
      <c r="VCD135" s="86"/>
      <c r="VCE135" s="86"/>
      <c r="VCF135" s="86"/>
      <c r="VCG135" s="86"/>
      <c r="VCH135" s="86"/>
      <c r="VCI135" s="86"/>
      <c r="VCJ135" s="86"/>
      <c r="VCK135" s="86"/>
      <c r="VCL135" s="86"/>
      <c r="VCM135" s="86"/>
      <c r="VCN135" s="86"/>
      <c r="VCO135" s="86"/>
      <c r="VCP135" s="86"/>
      <c r="VCQ135" s="86"/>
      <c r="VCR135" s="86"/>
      <c r="VCS135" s="86"/>
      <c r="VCT135" s="86"/>
      <c r="VCU135" s="86"/>
      <c r="VCV135" s="86"/>
      <c r="VCW135" s="86"/>
      <c r="VCX135" s="86"/>
      <c r="VCY135" s="86"/>
      <c r="VCZ135" s="86"/>
      <c r="VDA135" s="86"/>
      <c r="VDB135" s="86"/>
      <c r="VDC135" s="86"/>
      <c r="VDD135" s="86"/>
      <c r="VDE135" s="86"/>
      <c r="VDF135" s="86"/>
      <c r="VDG135" s="86"/>
      <c r="VDH135" s="86"/>
      <c r="VDI135" s="86"/>
      <c r="VDJ135" s="86"/>
      <c r="VDK135" s="86"/>
      <c r="VDL135" s="86"/>
      <c r="VDM135" s="86"/>
      <c r="VDN135" s="86"/>
      <c r="VDO135" s="86"/>
      <c r="VDP135" s="86"/>
      <c r="VDQ135" s="86"/>
      <c r="VDR135" s="86"/>
      <c r="VDS135" s="86"/>
      <c r="VDT135" s="86"/>
      <c r="VDU135" s="86"/>
      <c r="VDV135" s="86"/>
      <c r="VDW135" s="86"/>
      <c r="VDX135" s="86"/>
      <c r="VDY135" s="86"/>
      <c r="VDZ135" s="86"/>
      <c r="VEA135" s="86"/>
      <c r="VEB135" s="86"/>
      <c r="VEC135" s="86"/>
      <c r="VED135" s="86"/>
      <c r="VEE135" s="86"/>
      <c r="VEF135" s="86"/>
      <c r="VEG135" s="86"/>
      <c r="VEH135" s="86"/>
      <c r="VEI135" s="86"/>
      <c r="VEJ135" s="86"/>
      <c r="VEK135" s="86"/>
      <c r="VEL135" s="86"/>
      <c r="VEM135" s="86"/>
      <c r="VEN135" s="86"/>
      <c r="VEO135" s="86"/>
      <c r="VEP135" s="86"/>
      <c r="VEQ135" s="86"/>
      <c r="VER135" s="86"/>
      <c r="VES135" s="86"/>
      <c r="VET135" s="86"/>
      <c r="VEU135" s="86"/>
      <c r="VEV135" s="86"/>
      <c r="VEW135" s="86"/>
      <c r="VEX135" s="86"/>
      <c r="VEY135" s="86"/>
      <c r="VEZ135" s="86"/>
      <c r="VFA135" s="86"/>
      <c r="VFB135" s="86"/>
      <c r="VFC135" s="86"/>
      <c r="VFD135" s="86"/>
      <c r="VFE135" s="86"/>
      <c r="VFF135" s="86"/>
      <c r="VFG135" s="86"/>
      <c r="VFH135" s="86"/>
      <c r="VFI135" s="86"/>
      <c r="VFJ135" s="86"/>
      <c r="VFK135" s="86"/>
      <c r="VFL135" s="86"/>
      <c r="VFM135" s="86"/>
      <c r="VFN135" s="86"/>
      <c r="VFO135" s="86"/>
      <c r="VFP135" s="86"/>
      <c r="VFQ135" s="86"/>
      <c r="VFR135" s="86"/>
      <c r="VFS135" s="86"/>
      <c r="VFT135" s="86"/>
      <c r="VFU135" s="86"/>
      <c r="VFV135" s="86"/>
      <c r="VFW135" s="86"/>
      <c r="VFX135" s="86"/>
      <c r="VFY135" s="86"/>
      <c r="VFZ135" s="86"/>
      <c r="VGA135" s="86"/>
      <c r="VGB135" s="86"/>
      <c r="VGC135" s="86"/>
      <c r="VGD135" s="86"/>
      <c r="VGK135" s="86"/>
      <c r="VGL135" s="86"/>
      <c r="VGM135" s="86"/>
      <c r="VGN135" s="86"/>
      <c r="VGO135" s="86"/>
      <c r="VGP135" s="86"/>
      <c r="VGQ135" s="86"/>
      <c r="VGR135" s="86"/>
      <c r="VGS135" s="86"/>
      <c r="VGT135" s="86"/>
      <c r="VGU135" s="86"/>
      <c r="VGV135" s="86"/>
      <c r="VGW135" s="86"/>
      <c r="VGX135" s="86"/>
      <c r="VGY135" s="86"/>
      <c r="VGZ135" s="86"/>
      <c r="VHA135" s="86"/>
      <c r="VHB135" s="86"/>
      <c r="VHC135" s="86"/>
      <c r="VHD135" s="86"/>
      <c r="VHE135" s="86"/>
      <c r="VHF135" s="86"/>
      <c r="VHG135" s="86"/>
      <c r="VHH135" s="86"/>
      <c r="VHI135" s="86"/>
      <c r="VHJ135" s="86"/>
      <c r="VHK135" s="86"/>
      <c r="VHL135" s="86"/>
      <c r="VHM135" s="86"/>
      <c r="VHN135" s="86"/>
      <c r="VHO135" s="86"/>
      <c r="VHP135" s="86"/>
      <c r="VHQ135" s="86"/>
      <c r="VHR135" s="86"/>
      <c r="VHS135" s="86"/>
      <c r="VHT135" s="86"/>
      <c r="VHU135" s="86"/>
      <c r="VHV135" s="86"/>
      <c r="VHW135" s="86"/>
      <c r="VHX135" s="86"/>
      <c r="VHY135" s="86"/>
      <c r="VHZ135" s="86"/>
      <c r="VIA135" s="86"/>
      <c r="VIB135" s="86"/>
      <c r="VIC135" s="86"/>
      <c r="VID135" s="86"/>
      <c r="VIE135" s="86"/>
      <c r="VIF135" s="86"/>
      <c r="VIG135" s="86"/>
      <c r="VIH135" s="86"/>
      <c r="VII135" s="86"/>
      <c r="VIJ135" s="86"/>
      <c r="VIK135" s="86"/>
      <c r="VIL135" s="86"/>
      <c r="VIM135" s="86"/>
      <c r="VIN135" s="86"/>
      <c r="VIO135" s="86"/>
      <c r="VIP135" s="86"/>
      <c r="VIQ135" s="86"/>
      <c r="VIR135" s="86"/>
      <c r="VIS135" s="86"/>
      <c r="VIT135" s="86"/>
      <c r="VIU135" s="86"/>
      <c r="VIV135" s="86"/>
      <c r="VIW135" s="86"/>
      <c r="VIX135" s="86"/>
      <c r="VIY135" s="86"/>
      <c r="VIZ135" s="86"/>
      <c r="VJA135" s="86"/>
      <c r="VJB135" s="86"/>
      <c r="VJC135" s="86"/>
      <c r="VJD135" s="86"/>
      <c r="VJE135" s="86"/>
      <c r="VJF135" s="86"/>
      <c r="VJG135" s="86"/>
      <c r="VJH135" s="86"/>
      <c r="VJI135" s="86"/>
      <c r="VJJ135" s="86"/>
      <c r="VJK135" s="86"/>
      <c r="VJL135" s="86"/>
      <c r="VJM135" s="86"/>
      <c r="VJN135" s="86"/>
      <c r="VJO135" s="86"/>
      <c r="VJP135" s="86"/>
      <c r="VJQ135" s="86"/>
      <c r="VJR135" s="86"/>
      <c r="VJS135" s="86"/>
      <c r="VJT135" s="86"/>
      <c r="VJU135" s="86"/>
      <c r="VJV135" s="86"/>
      <c r="VJW135" s="86"/>
      <c r="VJX135" s="86"/>
      <c r="VJY135" s="86"/>
      <c r="VJZ135" s="86"/>
      <c r="VKA135" s="86"/>
      <c r="VKB135" s="86"/>
      <c r="VKC135" s="86"/>
      <c r="VKD135" s="86"/>
      <c r="VKE135" s="86"/>
      <c r="VKF135" s="86"/>
      <c r="VKG135" s="86"/>
      <c r="VKH135" s="86"/>
      <c r="VKI135" s="86"/>
      <c r="VKJ135" s="86"/>
      <c r="VKK135" s="86"/>
      <c r="VKL135" s="86"/>
      <c r="VKM135" s="86"/>
      <c r="VKN135" s="86"/>
      <c r="VKO135" s="86"/>
      <c r="VKP135" s="86"/>
      <c r="VKQ135" s="86"/>
      <c r="VKR135" s="86"/>
      <c r="VKS135" s="86"/>
      <c r="VKT135" s="86"/>
      <c r="VKU135" s="86"/>
      <c r="VKV135" s="86"/>
      <c r="VKW135" s="86"/>
      <c r="VKX135" s="86"/>
      <c r="VKY135" s="86"/>
      <c r="VKZ135" s="86"/>
      <c r="VLA135" s="86"/>
      <c r="VLB135" s="86"/>
      <c r="VLC135" s="86"/>
      <c r="VLD135" s="86"/>
      <c r="VLE135" s="86"/>
      <c r="VLF135" s="86"/>
      <c r="VLG135" s="86"/>
      <c r="VLH135" s="86"/>
      <c r="VLI135" s="86"/>
      <c r="VLJ135" s="86"/>
      <c r="VLK135" s="86"/>
      <c r="VLL135" s="86"/>
      <c r="VLM135" s="86"/>
      <c r="VLN135" s="86"/>
      <c r="VLO135" s="86"/>
      <c r="VLP135" s="86"/>
      <c r="VLQ135" s="86"/>
      <c r="VLR135" s="86"/>
      <c r="VLS135" s="86"/>
      <c r="VLT135" s="86"/>
      <c r="VLU135" s="86"/>
      <c r="VLV135" s="86"/>
      <c r="VLW135" s="86"/>
      <c r="VLX135" s="86"/>
      <c r="VLY135" s="86"/>
      <c r="VLZ135" s="86"/>
      <c r="VMA135" s="86"/>
      <c r="VMB135" s="86"/>
      <c r="VMC135" s="86"/>
      <c r="VMD135" s="86"/>
      <c r="VME135" s="86"/>
      <c r="VMF135" s="86"/>
      <c r="VMG135" s="86"/>
      <c r="VMH135" s="86"/>
      <c r="VMI135" s="86"/>
      <c r="VMJ135" s="86"/>
      <c r="VMK135" s="86"/>
      <c r="VML135" s="86"/>
      <c r="VMM135" s="86"/>
      <c r="VMN135" s="86"/>
      <c r="VMO135" s="86"/>
      <c r="VMP135" s="86"/>
      <c r="VMQ135" s="86"/>
      <c r="VMR135" s="86"/>
      <c r="VMS135" s="86"/>
      <c r="VMT135" s="86"/>
      <c r="VMU135" s="86"/>
      <c r="VMV135" s="86"/>
      <c r="VMW135" s="86"/>
      <c r="VMX135" s="86"/>
      <c r="VMY135" s="86"/>
      <c r="VMZ135" s="86"/>
      <c r="VNA135" s="86"/>
      <c r="VNB135" s="86"/>
      <c r="VNC135" s="86"/>
      <c r="VND135" s="86"/>
      <c r="VNE135" s="86"/>
      <c r="VNF135" s="86"/>
      <c r="VNG135" s="86"/>
      <c r="VNH135" s="86"/>
      <c r="VNI135" s="86"/>
      <c r="VNJ135" s="86"/>
      <c r="VNK135" s="86"/>
      <c r="VNL135" s="86"/>
      <c r="VNM135" s="86"/>
      <c r="VNN135" s="86"/>
      <c r="VNO135" s="86"/>
      <c r="VNP135" s="86"/>
      <c r="VNQ135" s="86"/>
      <c r="VNR135" s="86"/>
      <c r="VNS135" s="86"/>
      <c r="VNT135" s="86"/>
      <c r="VNU135" s="86"/>
      <c r="VNV135" s="86"/>
      <c r="VNW135" s="86"/>
      <c r="VNX135" s="86"/>
      <c r="VNY135" s="86"/>
      <c r="VNZ135" s="86"/>
      <c r="VOA135" s="86"/>
      <c r="VOB135" s="86"/>
      <c r="VOC135" s="86"/>
      <c r="VOD135" s="86"/>
      <c r="VOE135" s="86"/>
      <c r="VOF135" s="86"/>
      <c r="VOG135" s="86"/>
      <c r="VOH135" s="86"/>
      <c r="VOI135" s="86"/>
      <c r="VOJ135" s="86"/>
      <c r="VOK135" s="86"/>
      <c r="VOL135" s="86"/>
      <c r="VOM135" s="86"/>
      <c r="VON135" s="86"/>
      <c r="VOO135" s="86"/>
      <c r="VOP135" s="86"/>
      <c r="VOQ135" s="86"/>
      <c r="VOR135" s="86"/>
      <c r="VOS135" s="86"/>
      <c r="VOT135" s="86"/>
      <c r="VOU135" s="86"/>
      <c r="VOV135" s="86"/>
      <c r="VOW135" s="86"/>
      <c r="VOX135" s="86"/>
      <c r="VOY135" s="86"/>
      <c r="VOZ135" s="86"/>
      <c r="VPA135" s="86"/>
      <c r="VPB135" s="86"/>
      <c r="VPC135" s="86"/>
      <c r="VPD135" s="86"/>
      <c r="VPE135" s="86"/>
      <c r="VPF135" s="86"/>
      <c r="VPG135" s="86"/>
      <c r="VPH135" s="86"/>
      <c r="VPI135" s="86"/>
      <c r="VPJ135" s="86"/>
      <c r="VPK135" s="86"/>
      <c r="VPL135" s="86"/>
      <c r="VPM135" s="86"/>
      <c r="VPN135" s="86"/>
      <c r="VPO135" s="86"/>
      <c r="VPP135" s="86"/>
      <c r="VPQ135" s="86"/>
      <c r="VPR135" s="86"/>
      <c r="VPS135" s="86"/>
      <c r="VPT135" s="86"/>
      <c r="VPU135" s="86"/>
      <c r="VPV135" s="86"/>
      <c r="VPW135" s="86"/>
      <c r="VPX135" s="86"/>
      <c r="VPY135" s="86"/>
      <c r="VPZ135" s="86"/>
      <c r="VQG135" s="86"/>
      <c r="VQH135" s="86"/>
      <c r="VQI135" s="86"/>
      <c r="VQJ135" s="86"/>
      <c r="VQK135" s="86"/>
      <c r="VQL135" s="86"/>
      <c r="VQM135" s="86"/>
      <c r="VQN135" s="86"/>
      <c r="VQO135" s="86"/>
      <c r="VQP135" s="86"/>
      <c r="VQQ135" s="86"/>
      <c r="VQR135" s="86"/>
      <c r="VQS135" s="86"/>
      <c r="VQT135" s="86"/>
      <c r="VQU135" s="86"/>
      <c r="VQV135" s="86"/>
      <c r="VQW135" s="86"/>
      <c r="VQX135" s="86"/>
      <c r="VQY135" s="86"/>
      <c r="VQZ135" s="86"/>
      <c r="VRA135" s="86"/>
      <c r="VRB135" s="86"/>
      <c r="VRC135" s="86"/>
      <c r="VRD135" s="86"/>
      <c r="VRE135" s="86"/>
      <c r="VRF135" s="86"/>
      <c r="VRG135" s="86"/>
      <c r="VRH135" s="86"/>
      <c r="VRI135" s="86"/>
      <c r="VRJ135" s="86"/>
      <c r="VRK135" s="86"/>
      <c r="VRL135" s="86"/>
      <c r="VRM135" s="86"/>
      <c r="VRN135" s="86"/>
      <c r="VRO135" s="86"/>
      <c r="VRP135" s="86"/>
      <c r="VRQ135" s="86"/>
      <c r="VRR135" s="86"/>
      <c r="VRS135" s="86"/>
      <c r="VRT135" s="86"/>
      <c r="VRU135" s="86"/>
      <c r="VRV135" s="86"/>
      <c r="VRW135" s="86"/>
      <c r="VRX135" s="86"/>
      <c r="VRY135" s="86"/>
      <c r="VRZ135" s="86"/>
      <c r="VSA135" s="86"/>
      <c r="VSB135" s="86"/>
      <c r="VSC135" s="86"/>
      <c r="VSD135" s="86"/>
      <c r="VSE135" s="86"/>
      <c r="VSF135" s="86"/>
      <c r="VSG135" s="86"/>
      <c r="VSH135" s="86"/>
      <c r="VSI135" s="86"/>
      <c r="VSJ135" s="86"/>
      <c r="VSK135" s="86"/>
      <c r="VSL135" s="86"/>
      <c r="VSM135" s="86"/>
      <c r="VSN135" s="86"/>
      <c r="VSO135" s="86"/>
      <c r="VSP135" s="86"/>
      <c r="VSQ135" s="86"/>
      <c r="VSR135" s="86"/>
      <c r="VSS135" s="86"/>
      <c r="VST135" s="86"/>
      <c r="VSU135" s="86"/>
      <c r="VSV135" s="86"/>
      <c r="VSW135" s="86"/>
      <c r="VSX135" s="86"/>
      <c r="VSY135" s="86"/>
      <c r="VSZ135" s="86"/>
      <c r="VTA135" s="86"/>
      <c r="VTB135" s="86"/>
      <c r="VTC135" s="86"/>
      <c r="VTD135" s="86"/>
      <c r="VTE135" s="86"/>
      <c r="VTF135" s="86"/>
      <c r="VTG135" s="86"/>
      <c r="VTH135" s="86"/>
      <c r="VTI135" s="86"/>
      <c r="VTJ135" s="86"/>
      <c r="VTK135" s="86"/>
      <c r="VTL135" s="86"/>
      <c r="VTM135" s="86"/>
      <c r="VTN135" s="86"/>
      <c r="VTO135" s="86"/>
      <c r="VTP135" s="86"/>
      <c r="VTQ135" s="86"/>
      <c r="VTR135" s="86"/>
      <c r="VTS135" s="86"/>
      <c r="VTT135" s="86"/>
      <c r="VTU135" s="86"/>
      <c r="VTV135" s="86"/>
      <c r="VTW135" s="86"/>
      <c r="VTX135" s="86"/>
      <c r="VTY135" s="86"/>
      <c r="VTZ135" s="86"/>
      <c r="VUA135" s="86"/>
      <c r="VUB135" s="86"/>
      <c r="VUC135" s="86"/>
      <c r="VUD135" s="86"/>
      <c r="VUE135" s="86"/>
      <c r="VUF135" s="86"/>
      <c r="VUG135" s="86"/>
      <c r="VUH135" s="86"/>
      <c r="VUI135" s="86"/>
      <c r="VUJ135" s="86"/>
      <c r="VUK135" s="86"/>
      <c r="VUL135" s="86"/>
      <c r="VUM135" s="86"/>
      <c r="VUN135" s="86"/>
      <c r="VUO135" s="86"/>
      <c r="VUP135" s="86"/>
      <c r="VUQ135" s="86"/>
      <c r="VUR135" s="86"/>
      <c r="VUS135" s="86"/>
      <c r="VUT135" s="86"/>
      <c r="VUU135" s="86"/>
      <c r="VUV135" s="86"/>
      <c r="VUW135" s="86"/>
      <c r="VUX135" s="86"/>
      <c r="VUY135" s="86"/>
      <c r="VUZ135" s="86"/>
      <c r="VVA135" s="86"/>
      <c r="VVB135" s="86"/>
      <c r="VVC135" s="86"/>
      <c r="VVD135" s="86"/>
      <c r="VVE135" s="86"/>
      <c r="VVF135" s="86"/>
      <c r="VVG135" s="86"/>
      <c r="VVH135" s="86"/>
      <c r="VVI135" s="86"/>
      <c r="VVJ135" s="86"/>
      <c r="VVK135" s="86"/>
      <c r="VVL135" s="86"/>
      <c r="VVM135" s="86"/>
      <c r="VVN135" s="86"/>
      <c r="VVO135" s="86"/>
      <c r="VVP135" s="86"/>
      <c r="VVQ135" s="86"/>
      <c r="VVR135" s="86"/>
      <c r="VVS135" s="86"/>
      <c r="VVT135" s="86"/>
      <c r="VVU135" s="86"/>
      <c r="VVV135" s="86"/>
      <c r="VVW135" s="86"/>
      <c r="VVX135" s="86"/>
      <c r="VVY135" s="86"/>
      <c r="VVZ135" s="86"/>
      <c r="VWA135" s="86"/>
      <c r="VWB135" s="86"/>
      <c r="VWC135" s="86"/>
      <c r="VWD135" s="86"/>
      <c r="VWE135" s="86"/>
      <c r="VWF135" s="86"/>
      <c r="VWG135" s="86"/>
      <c r="VWH135" s="86"/>
      <c r="VWI135" s="86"/>
      <c r="VWJ135" s="86"/>
      <c r="VWK135" s="86"/>
      <c r="VWL135" s="86"/>
      <c r="VWM135" s="86"/>
      <c r="VWN135" s="86"/>
      <c r="VWO135" s="86"/>
      <c r="VWP135" s="86"/>
      <c r="VWQ135" s="86"/>
      <c r="VWR135" s="86"/>
      <c r="VWS135" s="86"/>
      <c r="VWT135" s="86"/>
      <c r="VWU135" s="86"/>
      <c r="VWV135" s="86"/>
      <c r="VWW135" s="86"/>
      <c r="VWX135" s="86"/>
      <c r="VWY135" s="86"/>
      <c r="VWZ135" s="86"/>
      <c r="VXA135" s="86"/>
      <c r="VXB135" s="86"/>
      <c r="VXC135" s="86"/>
      <c r="VXD135" s="86"/>
      <c r="VXE135" s="86"/>
      <c r="VXF135" s="86"/>
      <c r="VXG135" s="86"/>
      <c r="VXH135" s="86"/>
      <c r="VXI135" s="86"/>
      <c r="VXJ135" s="86"/>
      <c r="VXK135" s="86"/>
      <c r="VXL135" s="86"/>
      <c r="VXM135" s="86"/>
      <c r="VXN135" s="86"/>
      <c r="VXO135" s="86"/>
      <c r="VXP135" s="86"/>
      <c r="VXQ135" s="86"/>
      <c r="VXR135" s="86"/>
      <c r="VXS135" s="86"/>
      <c r="VXT135" s="86"/>
      <c r="VXU135" s="86"/>
      <c r="VXV135" s="86"/>
      <c r="VXW135" s="86"/>
      <c r="VXX135" s="86"/>
      <c r="VXY135" s="86"/>
      <c r="VXZ135" s="86"/>
      <c r="VYA135" s="86"/>
      <c r="VYB135" s="86"/>
      <c r="VYC135" s="86"/>
      <c r="VYD135" s="86"/>
      <c r="VYE135" s="86"/>
      <c r="VYF135" s="86"/>
      <c r="VYG135" s="86"/>
      <c r="VYH135" s="86"/>
      <c r="VYI135" s="86"/>
      <c r="VYJ135" s="86"/>
      <c r="VYK135" s="86"/>
      <c r="VYL135" s="86"/>
      <c r="VYM135" s="86"/>
      <c r="VYN135" s="86"/>
      <c r="VYO135" s="86"/>
      <c r="VYP135" s="86"/>
      <c r="VYQ135" s="86"/>
      <c r="VYR135" s="86"/>
      <c r="VYS135" s="86"/>
      <c r="VYT135" s="86"/>
      <c r="VYU135" s="86"/>
      <c r="VYV135" s="86"/>
      <c r="VYW135" s="86"/>
      <c r="VYX135" s="86"/>
      <c r="VYY135" s="86"/>
      <c r="VYZ135" s="86"/>
      <c r="VZA135" s="86"/>
      <c r="VZB135" s="86"/>
      <c r="VZC135" s="86"/>
      <c r="VZD135" s="86"/>
      <c r="VZE135" s="86"/>
      <c r="VZF135" s="86"/>
      <c r="VZG135" s="86"/>
      <c r="VZH135" s="86"/>
      <c r="VZI135" s="86"/>
      <c r="VZJ135" s="86"/>
      <c r="VZK135" s="86"/>
      <c r="VZL135" s="86"/>
      <c r="VZM135" s="86"/>
      <c r="VZN135" s="86"/>
      <c r="VZO135" s="86"/>
      <c r="VZP135" s="86"/>
      <c r="VZQ135" s="86"/>
      <c r="VZR135" s="86"/>
      <c r="VZS135" s="86"/>
      <c r="VZT135" s="86"/>
      <c r="VZU135" s="86"/>
      <c r="VZV135" s="86"/>
      <c r="WAC135" s="86"/>
      <c r="WAD135" s="86"/>
      <c r="WAE135" s="86"/>
      <c r="WAF135" s="86"/>
      <c r="WAG135" s="86"/>
      <c r="WAH135" s="86"/>
      <c r="WAI135" s="86"/>
      <c r="WAJ135" s="86"/>
      <c r="WAK135" s="86"/>
      <c r="WAL135" s="86"/>
      <c r="WAM135" s="86"/>
      <c r="WAN135" s="86"/>
      <c r="WAO135" s="86"/>
      <c r="WAP135" s="86"/>
      <c r="WAQ135" s="86"/>
      <c r="WAR135" s="86"/>
      <c r="WAS135" s="86"/>
      <c r="WAT135" s="86"/>
      <c r="WAU135" s="86"/>
      <c r="WAV135" s="86"/>
      <c r="WAW135" s="86"/>
      <c r="WAX135" s="86"/>
      <c r="WAY135" s="86"/>
      <c r="WAZ135" s="86"/>
      <c r="WBA135" s="86"/>
      <c r="WBB135" s="86"/>
      <c r="WBC135" s="86"/>
      <c r="WBD135" s="86"/>
      <c r="WBE135" s="86"/>
      <c r="WBF135" s="86"/>
      <c r="WBG135" s="86"/>
      <c r="WBH135" s="86"/>
      <c r="WBI135" s="86"/>
      <c r="WBJ135" s="86"/>
      <c r="WBK135" s="86"/>
      <c r="WBL135" s="86"/>
      <c r="WBM135" s="86"/>
      <c r="WBN135" s="86"/>
      <c r="WBO135" s="86"/>
      <c r="WBP135" s="86"/>
      <c r="WBQ135" s="86"/>
      <c r="WBR135" s="86"/>
      <c r="WBS135" s="86"/>
      <c r="WBT135" s="86"/>
      <c r="WBU135" s="86"/>
      <c r="WBV135" s="86"/>
      <c r="WBW135" s="86"/>
      <c r="WBX135" s="86"/>
      <c r="WBY135" s="86"/>
      <c r="WBZ135" s="86"/>
      <c r="WCA135" s="86"/>
      <c r="WCB135" s="86"/>
      <c r="WCC135" s="86"/>
      <c r="WCD135" s="86"/>
      <c r="WCE135" s="86"/>
      <c r="WCF135" s="86"/>
      <c r="WCG135" s="86"/>
      <c r="WCH135" s="86"/>
      <c r="WCI135" s="86"/>
      <c r="WCJ135" s="86"/>
      <c r="WCK135" s="86"/>
      <c r="WCL135" s="86"/>
      <c r="WCM135" s="86"/>
      <c r="WCN135" s="86"/>
      <c r="WCO135" s="86"/>
      <c r="WCP135" s="86"/>
      <c r="WCQ135" s="86"/>
      <c r="WCR135" s="86"/>
      <c r="WCS135" s="86"/>
      <c r="WCT135" s="86"/>
      <c r="WCU135" s="86"/>
      <c r="WCV135" s="86"/>
      <c r="WCW135" s="86"/>
      <c r="WCX135" s="86"/>
      <c r="WCY135" s="86"/>
      <c r="WCZ135" s="86"/>
      <c r="WDA135" s="86"/>
      <c r="WDB135" s="86"/>
      <c r="WDC135" s="86"/>
      <c r="WDD135" s="86"/>
      <c r="WDE135" s="86"/>
      <c r="WDF135" s="86"/>
      <c r="WDG135" s="86"/>
      <c r="WDH135" s="86"/>
      <c r="WDI135" s="86"/>
      <c r="WDJ135" s="86"/>
      <c r="WDK135" s="86"/>
      <c r="WDL135" s="86"/>
      <c r="WDM135" s="86"/>
      <c r="WDN135" s="86"/>
      <c r="WDO135" s="86"/>
      <c r="WDP135" s="86"/>
      <c r="WDQ135" s="86"/>
      <c r="WDR135" s="86"/>
      <c r="WDS135" s="86"/>
      <c r="WDT135" s="86"/>
      <c r="WDU135" s="86"/>
      <c r="WDV135" s="86"/>
      <c r="WDW135" s="86"/>
      <c r="WDX135" s="86"/>
      <c r="WDY135" s="86"/>
      <c r="WDZ135" s="86"/>
      <c r="WEA135" s="86"/>
      <c r="WEB135" s="86"/>
      <c r="WEC135" s="86"/>
      <c r="WED135" s="86"/>
      <c r="WEE135" s="86"/>
      <c r="WEF135" s="86"/>
      <c r="WEG135" s="86"/>
      <c r="WEH135" s="86"/>
      <c r="WEI135" s="86"/>
      <c r="WEJ135" s="86"/>
      <c r="WEK135" s="86"/>
      <c r="WEL135" s="86"/>
      <c r="WEM135" s="86"/>
      <c r="WEN135" s="86"/>
      <c r="WEO135" s="86"/>
      <c r="WEP135" s="86"/>
      <c r="WEQ135" s="86"/>
      <c r="WER135" s="86"/>
      <c r="WES135" s="86"/>
      <c r="WET135" s="86"/>
      <c r="WEU135" s="86"/>
      <c r="WEV135" s="86"/>
      <c r="WEW135" s="86"/>
      <c r="WEX135" s="86"/>
      <c r="WEY135" s="86"/>
      <c r="WEZ135" s="86"/>
      <c r="WFA135" s="86"/>
      <c r="WFB135" s="86"/>
      <c r="WFC135" s="86"/>
      <c r="WFD135" s="86"/>
      <c r="WFE135" s="86"/>
      <c r="WFF135" s="86"/>
      <c r="WFG135" s="86"/>
      <c r="WFH135" s="86"/>
      <c r="WFI135" s="86"/>
      <c r="WFJ135" s="86"/>
      <c r="WFK135" s="86"/>
      <c r="WFL135" s="86"/>
      <c r="WFM135" s="86"/>
      <c r="WFN135" s="86"/>
      <c r="WFO135" s="86"/>
      <c r="WFP135" s="86"/>
      <c r="WFQ135" s="86"/>
      <c r="WFR135" s="86"/>
      <c r="WFS135" s="86"/>
      <c r="WFT135" s="86"/>
      <c r="WFU135" s="86"/>
      <c r="WFV135" s="86"/>
      <c r="WFW135" s="86"/>
      <c r="WFX135" s="86"/>
      <c r="WFY135" s="86"/>
      <c r="WFZ135" s="86"/>
      <c r="WGA135" s="86"/>
      <c r="WGB135" s="86"/>
      <c r="WGC135" s="86"/>
      <c r="WGD135" s="86"/>
      <c r="WGE135" s="86"/>
      <c r="WGF135" s="86"/>
      <c r="WGG135" s="86"/>
      <c r="WGH135" s="86"/>
      <c r="WGI135" s="86"/>
      <c r="WGJ135" s="86"/>
      <c r="WGK135" s="86"/>
      <c r="WGL135" s="86"/>
      <c r="WGM135" s="86"/>
      <c r="WGN135" s="86"/>
      <c r="WGO135" s="86"/>
      <c r="WGP135" s="86"/>
      <c r="WGQ135" s="86"/>
      <c r="WGR135" s="86"/>
      <c r="WGS135" s="86"/>
      <c r="WGT135" s="86"/>
      <c r="WGU135" s="86"/>
      <c r="WGV135" s="86"/>
      <c r="WGW135" s="86"/>
      <c r="WGX135" s="86"/>
      <c r="WGY135" s="86"/>
      <c r="WGZ135" s="86"/>
      <c r="WHA135" s="86"/>
      <c r="WHB135" s="86"/>
      <c r="WHC135" s="86"/>
      <c r="WHD135" s="86"/>
      <c r="WHE135" s="86"/>
      <c r="WHF135" s="86"/>
      <c r="WHG135" s="86"/>
      <c r="WHH135" s="86"/>
      <c r="WHI135" s="86"/>
      <c r="WHJ135" s="86"/>
      <c r="WHK135" s="86"/>
      <c r="WHL135" s="86"/>
      <c r="WHM135" s="86"/>
      <c r="WHN135" s="86"/>
      <c r="WHO135" s="86"/>
      <c r="WHP135" s="86"/>
      <c r="WHQ135" s="86"/>
      <c r="WHR135" s="86"/>
      <c r="WHS135" s="86"/>
      <c r="WHT135" s="86"/>
      <c r="WHU135" s="86"/>
      <c r="WHV135" s="86"/>
      <c r="WHW135" s="86"/>
      <c r="WHX135" s="86"/>
      <c r="WHY135" s="86"/>
      <c r="WHZ135" s="86"/>
      <c r="WIA135" s="86"/>
      <c r="WIB135" s="86"/>
      <c r="WIC135" s="86"/>
      <c r="WID135" s="86"/>
      <c r="WIE135" s="86"/>
      <c r="WIF135" s="86"/>
      <c r="WIG135" s="86"/>
      <c r="WIH135" s="86"/>
      <c r="WII135" s="86"/>
      <c r="WIJ135" s="86"/>
      <c r="WIK135" s="86"/>
      <c r="WIL135" s="86"/>
      <c r="WIM135" s="86"/>
      <c r="WIN135" s="86"/>
      <c r="WIO135" s="86"/>
      <c r="WIP135" s="86"/>
      <c r="WIQ135" s="86"/>
      <c r="WIR135" s="86"/>
      <c r="WIS135" s="86"/>
      <c r="WIT135" s="86"/>
      <c r="WIU135" s="86"/>
      <c r="WIV135" s="86"/>
      <c r="WIW135" s="86"/>
      <c r="WIX135" s="86"/>
      <c r="WIY135" s="86"/>
      <c r="WIZ135" s="86"/>
      <c r="WJA135" s="86"/>
      <c r="WJB135" s="86"/>
      <c r="WJC135" s="86"/>
      <c r="WJD135" s="86"/>
      <c r="WJE135" s="86"/>
      <c r="WJF135" s="86"/>
      <c r="WJG135" s="86"/>
      <c r="WJH135" s="86"/>
      <c r="WJI135" s="86"/>
      <c r="WJJ135" s="86"/>
      <c r="WJK135" s="86"/>
      <c r="WJL135" s="86"/>
      <c r="WJM135" s="86"/>
      <c r="WJN135" s="86"/>
      <c r="WJO135" s="86"/>
      <c r="WJP135" s="86"/>
      <c r="WJQ135" s="86"/>
      <c r="WJR135" s="86"/>
      <c r="WJY135" s="86"/>
      <c r="WJZ135" s="86"/>
      <c r="WKA135" s="86"/>
      <c r="WKB135" s="86"/>
      <c r="WKC135" s="86"/>
      <c r="WKD135" s="86"/>
      <c r="WKE135" s="86"/>
      <c r="WKF135" s="86"/>
      <c r="WKG135" s="86"/>
      <c r="WKH135" s="86"/>
      <c r="WKI135" s="86"/>
      <c r="WKJ135" s="86"/>
      <c r="WKK135" s="86"/>
      <c r="WKL135" s="86"/>
      <c r="WKM135" s="86"/>
      <c r="WKN135" s="86"/>
      <c r="WKO135" s="86"/>
      <c r="WKP135" s="86"/>
      <c r="WKQ135" s="86"/>
      <c r="WKR135" s="86"/>
      <c r="WKS135" s="86"/>
      <c r="WKT135" s="86"/>
      <c r="WKU135" s="86"/>
      <c r="WKV135" s="86"/>
      <c r="WKW135" s="86"/>
      <c r="WKX135" s="86"/>
      <c r="WKY135" s="86"/>
      <c r="WKZ135" s="86"/>
      <c r="WLA135" s="86"/>
      <c r="WLB135" s="86"/>
      <c r="WLC135" s="86"/>
      <c r="WLD135" s="86"/>
      <c r="WLE135" s="86"/>
      <c r="WLF135" s="86"/>
      <c r="WLG135" s="86"/>
      <c r="WLH135" s="86"/>
      <c r="WLI135" s="86"/>
      <c r="WLJ135" s="86"/>
      <c r="WLK135" s="86"/>
      <c r="WLL135" s="86"/>
      <c r="WLM135" s="86"/>
      <c r="WLN135" s="86"/>
      <c r="WLO135" s="86"/>
      <c r="WLP135" s="86"/>
      <c r="WLQ135" s="86"/>
      <c r="WLR135" s="86"/>
      <c r="WLS135" s="86"/>
      <c r="WLT135" s="86"/>
      <c r="WLU135" s="86"/>
      <c r="WLV135" s="86"/>
      <c r="WLW135" s="86"/>
      <c r="WLX135" s="86"/>
      <c r="WLY135" s="86"/>
      <c r="WLZ135" s="86"/>
      <c r="WMA135" s="86"/>
      <c r="WMB135" s="86"/>
      <c r="WMC135" s="86"/>
      <c r="WMD135" s="86"/>
      <c r="WME135" s="86"/>
      <c r="WMF135" s="86"/>
      <c r="WMG135" s="86"/>
      <c r="WMH135" s="86"/>
      <c r="WMI135" s="86"/>
      <c r="WMJ135" s="86"/>
      <c r="WMK135" s="86"/>
      <c r="WML135" s="86"/>
      <c r="WMM135" s="86"/>
      <c r="WMN135" s="86"/>
      <c r="WMO135" s="86"/>
      <c r="WMP135" s="86"/>
      <c r="WMQ135" s="86"/>
      <c r="WMR135" s="86"/>
      <c r="WMS135" s="86"/>
      <c r="WMT135" s="86"/>
      <c r="WMU135" s="86"/>
      <c r="WMV135" s="86"/>
      <c r="WMW135" s="86"/>
      <c r="WMX135" s="86"/>
      <c r="WMY135" s="86"/>
      <c r="WMZ135" s="86"/>
      <c r="WNA135" s="86"/>
      <c r="WNB135" s="86"/>
      <c r="WNC135" s="86"/>
      <c r="WND135" s="86"/>
      <c r="WNE135" s="86"/>
      <c r="WNF135" s="86"/>
      <c r="WNG135" s="86"/>
      <c r="WNH135" s="86"/>
      <c r="WNI135" s="86"/>
      <c r="WNJ135" s="86"/>
      <c r="WNK135" s="86"/>
      <c r="WNL135" s="86"/>
      <c r="WNM135" s="86"/>
      <c r="WNN135" s="86"/>
      <c r="WNO135" s="86"/>
      <c r="WNP135" s="86"/>
      <c r="WNQ135" s="86"/>
      <c r="WNR135" s="86"/>
      <c r="WNS135" s="86"/>
      <c r="WNT135" s="86"/>
      <c r="WNU135" s="86"/>
      <c r="WNV135" s="86"/>
      <c r="WNW135" s="86"/>
      <c r="WNX135" s="86"/>
      <c r="WNY135" s="86"/>
      <c r="WNZ135" s="86"/>
      <c r="WOA135" s="86"/>
      <c r="WOB135" s="86"/>
      <c r="WOC135" s="86"/>
      <c r="WOD135" s="86"/>
      <c r="WOE135" s="86"/>
      <c r="WOF135" s="86"/>
      <c r="WOG135" s="86"/>
      <c r="WOH135" s="86"/>
      <c r="WOI135" s="86"/>
      <c r="WOJ135" s="86"/>
      <c r="WOK135" s="86"/>
      <c r="WOL135" s="86"/>
      <c r="WOM135" s="86"/>
      <c r="WON135" s="86"/>
      <c r="WOO135" s="86"/>
      <c r="WOP135" s="86"/>
      <c r="WOQ135" s="86"/>
      <c r="WOR135" s="86"/>
      <c r="WOS135" s="86"/>
      <c r="WOT135" s="86"/>
      <c r="WOU135" s="86"/>
      <c r="WOV135" s="86"/>
      <c r="WOW135" s="86"/>
      <c r="WOX135" s="86"/>
      <c r="WOY135" s="86"/>
      <c r="WOZ135" s="86"/>
      <c r="WPA135" s="86"/>
      <c r="WPB135" s="86"/>
      <c r="WPC135" s="86"/>
      <c r="WPD135" s="86"/>
      <c r="WPE135" s="86"/>
      <c r="WPF135" s="86"/>
      <c r="WPG135" s="86"/>
      <c r="WPH135" s="86"/>
      <c r="WPI135" s="86"/>
      <c r="WPJ135" s="86"/>
      <c r="WPK135" s="86"/>
      <c r="WPL135" s="86"/>
      <c r="WPM135" s="86"/>
      <c r="WPN135" s="86"/>
      <c r="WPO135" s="86"/>
      <c r="WPP135" s="86"/>
      <c r="WPQ135" s="86"/>
      <c r="WPR135" s="86"/>
      <c r="WPS135" s="86"/>
      <c r="WPT135" s="86"/>
      <c r="WPU135" s="86"/>
      <c r="WPV135" s="86"/>
      <c r="WPW135" s="86"/>
      <c r="WPX135" s="86"/>
      <c r="WPY135" s="86"/>
      <c r="WPZ135" s="86"/>
      <c r="WQA135" s="86"/>
      <c r="WQB135" s="86"/>
      <c r="WQC135" s="86"/>
      <c r="WQD135" s="86"/>
      <c r="WQE135" s="86"/>
      <c r="WQF135" s="86"/>
      <c r="WQG135" s="86"/>
      <c r="WQH135" s="86"/>
      <c r="WQI135" s="86"/>
      <c r="WQJ135" s="86"/>
      <c r="WQK135" s="86"/>
      <c r="WQL135" s="86"/>
      <c r="WQM135" s="86"/>
      <c r="WQN135" s="86"/>
      <c r="WQO135" s="86"/>
      <c r="WQP135" s="86"/>
      <c r="WQQ135" s="86"/>
      <c r="WQR135" s="86"/>
      <c r="WQS135" s="86"/>
      <c r="WQT135" s="86"/>
      <c r="WQU135" s="86"/>
      <c r="WQV135" s="86"/>
      <c r="WQW135" s="86"/>
      <c r="WQX135" s="86"/>
      <c r="WQY135" s="86"/>
      <c r="WQZ135" s="86"/>
      <c r="WRA135" s="86"/>
      <c r="WRB135" s="86"/>
      <c r="WRC135" s="86"/>
      <c r="WRD135" s="86"/>
      <c r="WRE135" s="86"/>
      <c r="WRF135" s="86"/>
      <c r="WRG135" s="86"/>
      <c r="WRH135" s="86"/>
      <c r="WRI135" s="86"/>
      <c r="WRJ135" s="86"/>
      <c r="WRK135" s="86"/>
      <c r="WRL135" s="86"/>
      <c r="WRM135" s="86"/>
      <c r="WRN135" s="86"/>
      <c r="WRO135" s="86"/>
      <c r="WRP135" s="86"/>
      <c r="WRQ135" s="86"/>
      <c r="WRR135" s="86"/>
      <c r="WRS135" s="86"/>
      <c r="WRT135" s="86"/>
      <c r="WRU135" s="86"/>
      <c r="WRV135" s="86"/>
      <c r="WRW135" s="86"/>
      <c r="WRX135" s="86"/>
      <c r="WRY135" s="86"/>
      <c r="WRZ135" s="86"/>
      <c r="WSA135" s="86"/>
      <c r="WSB135" s="86"/>
      <c r="WSC135" s="86"/>
      <c r="WSD135" s="86"/>
      <c r="WSE135" s="86"/>
      <c r="WSF135" s="86"/>
      <c r="WSG135" s="86"/>
      <c r="WSH135" s="86"/>
      <c r="WSI135" s="86"/>
      <c r="WSJ135" s="86"/>
      <c r="WSK135" s="86"/>
      <c r="WSL135" s="86"/>
      <c r="WSM135" s="86"/>
      <c r="WSN135" s="86"/>
      <c r="WSO135" s="86"/>
      <c r="WSP135" s="86"/>
      <c r="WSQ135" s="86"/>
      <c r="WSR135" s="86"/>
      <c r="WSS135" s="86"/>
      <c r="WST135" s="86"/>
      <c r="WSU135" s="86"/>
      <c r="WSV135" s="86"/>
      <c r="WSW135" s="86"/>
      <c r="WSX135" s="86"/>
      <c r="WSY135" s="86"/>
      <c r="WSZ135" s="86"/>
      <c r="WTA135" s="86"/>
      <c r="WTB135" s="86"/>
      <c r="WTC135" s="86"/>
      <c r="WTD135" s="86"/>
      <c r="WTE135" s="86"/>
      <c r="WTF135" s="86"/>
      <c r="WTG135" s="86"/>
      <c r="WTH135" s="86"/>
      <c r="WTI135" s="86"/>
      <c r="WTJ135" s="86"/>
      <c r="WTK135" s="86"/>
      <c r="WTL135" s="86"/>
      <c r="WTM135" s="86"/>
      <c r="WTN135" s="86"/>
      <c r="WTU135" s="86"/>
      <c r="WTV135" s="86"/>
      <c r="WTW135" s="86"/>
      <c r="WTX135" s="86"/>
      <c r="WTY135" s="86"/>
      <c r="WTZ135" s="86"/>
      <c r="WUA135" s="86"/>
      <c r="WUB135" s="86"/>
      <c r="WUC135" s="86"/>
      <c r="WUD135" s="86"/>
      <c r="WUE135" s="86"/>
      <c r="WUF135" s="86"/>
      <c r="WUG135" s="86"/>
      <c r="WUH135" s="86"/>
      <c r="WUI135" s="86"/>
      <c r="WUJ135" s="86"/>
      <c r="WUK135" s="86"/>
      <c r="WUL135" s="86"/>
      <c r="WUM135" s="86"/>
      <c r="WUN135" s="86"/>
      <c r="WUO135" s="86"/>
      <c r="WUP135" s="86"/>
      <c r="WUQ135" s="86"/>
      <c r="WUR135" s="86"/>
      <c r="WUS135" s="86"/>
      <c r="WUT135" s="86"/>
      <c r="WUU135" s="86"/>
      <c r="WUV135" s="86"/>
      <c r="WUW135" s="86"/>
      <c r="WUX135" s="86"/>
      <c r="WUY135" s="86"/>
      <c r="WUZ135" s="86"/>
      <c r="WVA135" s="86"/>
      <c r="WVB135" s="86"/>
      <c r="WVC135" s="86"/>
      <c r="WVD135" s="86"/>
      <c r="WVE135" s="86"/>
      <c r="WVF135" s="86"/>
      <c r="WVG135" s="86"/>
      <c r="WVH135" s="86"/>
      <c r="WVI135" s="86"/>
      <c r="WVJ135" s="86"/>
      <c r="WVK135" s="86"/>
      <c r="WVL135" s="86"/>
      <c r="WVM135" s="86"/>
      <c r="WVN135" s="86"/>
      <c r="WVO135" s="86"/>
      <c r="WVP135" s="86"/>
      <c r="WVQ135" s="86"/>
      <c r="WVR135" s="86"/>
      <c r="WVS135" s="86"/>
      <c r="WVT135" s="86"/>
      <c r="WVU135" s="86"/>
      <c r="WVV135" s="86"/>
      <c r="WVW135" s="86"/>
      <c r="WVX135" s="86"/>
      <c r="WVY135" s="86"/>
      <c r="WVZ135" s="86"/>
      <c r="WWA135" s="86"/>
      <c r="WWB135" s="86"/>
      <c r="WWC135" s="86"/>
      <c r="WWD135" s="86"/>
      <c r="WWE135" s="86"/>
      <c r="WWF135" s="86"/>
      <c r="WWG135" s="86"/>
      <c r="WWH135" s="86"/>
      <c r="WWI135" s="86"/>
      <c r="WWJ135" s="86"/>
      <c r="WWK135" s="86"/>
      <c r="WWL135" s="86"/>
      <c r="WWM135" s="86"/>
      <c r="WWN135" s="86"/>
      <c r="WWO135" s="86"/>
      <c r="WWP135" s="86"/>
      <c r="WWQ135" s="86"/>
      <c r="WWR135" s="86"/>
      <c r="WWS135" s="86"/>
      <c r="WWT135" s="86"/>
      <c r="WWU135" s="86"/>
      <c r="WWV135" s="86"/>
      <c r="WWW135" s="86"/>
      <c r="WWX135" s="86"/>
      <c r="WWY135" s="86"/>
      <c r="WWZ135" s="86"/>
      <c r="WXA135" s="86"/>
      <c r="WXB135" s="86"/>
      <c r="WXC135" s="86"/>
      <c r="WXD135" s="86"/>
      <c r="WXE135" s="86"/>
      <c r="WXF135" s="86"/>
      <c r="WXG135" s="86"/>
      <c r="WXH135" s="86"/>
      <c r="WXI135" s="86"/>
      <c r="WXJ135" s="86"/>
      <c r="WXK135" s="86"/>
      <c r="WXL135" s="86"/>
      <c r="WXM135" s="86"/>
      <c r="WXN135" s="86"/>
      <c r="WXO135" s="86"/>
      <c r="WXP135" s="86"/>
      <c r="WXQ135" s="86"/>
      <c r="WXR135" s="86"/>
      <c r="WXS135" s="86"/>
      <c r="WXT135" s="86"/>
      <c r="WXU135" s="86"/>
      <c r="WXV135" s="86"/>
      <c r="WXW135" s="86"/>
      <c r="WXX135" s="86"/>
      <c r="WXY135" s="86"/>
      <c r="WXZ135" s="86"/>
      <c r="WYA135" s="86"/>
      <c r="WYB135" s="86"/>
      <c r="WYC135" s="86"/>
      <c r="WYD135" s="86"/>
      <c r="WYE135" s="86"/>
      <c r="WYF135" s="86"/>
      <c r="WYG135" s="86"/>
      <c r="WYH135" s="86"/>
      <c r="WYI135" s="86"/>
      <c r="WYJ135" s="86"/>
      <c r="WYK135" s="86"/>
      <c r="WYL135" s="86"/>
      <c r="WYM135" s="86"/>
      <c r="WYN135" s="86"/>
      <c r="WYO135" s="86"/>
      <c r="WYP135" s="86"/>
      <c r="WYQ135" s="86"/>
      <c r="WYR135" s="86"/>
      <c r="WYS135" s="86"/>
      <c r="WYT135" s="86"/>
      <c r="WYU135" s="86"/>
      <c r="WYV135" s="86"/>
      <c r="WYW135" s="86"/>
      <c r="WYX135" s="86"/>
      <c r="WYY135" s="86"/>
      <c r="WYZ135" s="86"/>
      <c r="WZA135" s="86"/>
      <c r="WZB135" s="86"/>
      <c r="WZC135" s="86"/>
      <c r="WZD135" s="86"/>
      <c r="WZE135" s="86"/>
      <c r="WZF135" s="86"/>
      <c r="WZG135" s="86"/>
      <c r="WZH135" s="86"/>
      <c r="WZI135" s="86"/>
      <c r="WZJ135" s="86"/>
      <c r="WZK135" s="86"/>
      <c r="WZL135" s="86"/>
      <c r="WZM135" s="86"/>
      <c r="WZN135" s="86"/>
      <c r="WZO135" s="86"/>
      <c r="WZP135" s="86"/>
      <c r="WZQ135" s="86"/>
      <c r="WZR135" s="86"/>
      <c r="WZS135" s="86"/>
      <c r="WZT135" s="86"/>
      <c r="WZU135" s="86"/>
      <c r="WZV135" s="86"/>
      <c r="WZW135" s="86"/>
      <c r="WZX135" s="86"/>
      <c r="WZY135" s="86"/>
      <c r="WZZ135" s="86"/>
      <c r="XAA135" s="86"/>
      <c r="XAB135" s="86"/>
      <c r="XAC135" s="86"/>
      <c r="XAD135" s="86"/>
      <c r="XAE135" s="86"/>
      <c r="XAF135" s="86"/>
      <c r="XAG135" s="86"/>
      <c r="XAH135" s="86"/>
      <c r="XAI135" s="86"/>
      <c r="XAJ135" s="86"/>
      <c r="XAK135" s="86"/>
      <c r="XAL135" s="86"/>
      <c r="XAM135" s="86"/>
      <c r="XAN135" s="86"/>
      <c r="XAO135" s="86"/>
      <c r="XAP135" s="86"/>
      <c r="XAQ135" s="86"/>
      <c r="XAR135" s="86"/>
      <c r="XAS135" s="86"/>
      <c r="XAT135" s="86"/>
      <c r="XAU135" s="86"/>
      <c r="XAV135" s="86"/>
      <c r="XAW135" s="86"/>
      <c r="XAX135" s="86"/>
      <c r="XAY135" s="86"/>
      <c r="XAZ135" s="86"/>
      <c r="XBA135" s="86"/>
      <c r="XBB135" s="86"/>
      <c r="XBC135" s="86"/>
      <c r="XBD135" s="86"/>
      <c r="XBE135" s="86"/>
      <c r="XBF135" s="86"/>
      <c r="XBG135" s="86"/>
      <c r="XBH135" s="86"/>
      <c r="XBI135" s="86"/>
      <c r="XBJ135" s="86"/>
      <c r="XBK135" s="86"/>
      <c r="XBL135" s="86"/>
      <c r="XBM135" s="86"/>
      <c r="XBN135" s="86"/>
      <c r="XBO135" s="86"/>
      <c r="XBP135" s="86"/>
      <c r="XBQ135" s="86"/>
      <c r="XBR135" s="86"/>
      <c r="XBS135" s="86"/>
      <c r="XBT135" s="86"/>
      <c r="XBU135" s="86"/>
      <c r="XBV135" s="86"/>
      <c r="XBW135" s="86"/>
      <c r="XBX135" s="86"/>
      <c r="XBY135" s="86"/>
      <c r="XBZ135" s="86"/>
      <c r="XCA135" s="86"/>
      <c r="XCB135" s="86"/>
      <c r="XCC135" s="86"/>
      <c r="XCD135" s="86"/>
      <c r="XCE135" s="86"/>
      <c r="XCF135" s="86"/>
      <c r="XCG135" s="86"/>
      <c r="XCH135" s="86"/>
      <c r="XCI135" s="86"/>
      <c r="XCJ135" s="86"/>
      <c r="XCK135" s="86"/>
      <c r="XCL135" s="86"/>
      <c r="XCM135" s="86"/>
      <c r="XCN135" s="86"/>
      <c r="XCO135" s="86"/>
      <c r="XCP135" s="86"/>
      <c r="XCQ135" s="86"/>
      <c r="XCR135" s="86"/>
      <c r="XCS135" s="86"/>
      <c r="XCT135" s="86"/>
      <c r="XCU135" s="86"/>
      <c r="XCV135" s="86"/>
      <c r="XCW135" s="86"/>
      <c r="XCX135" s="86"/>
      <c r="XCY135" s="86"/>
      <c r="XCZ135" s="86"/>
      <c r="XDA135" s="86"/>
      <c r="XDB135" s="86"/>
      <c r="XDC135" s="86"/>
      <c r="XDD135" s="86"/>
      <c r="XDE135" s="86"/>
    </row>
    <row r="136" spans="1:16333" s="217" customFormat="1" ht="15.75" x14ac:dyDescent="0.25">
      <c r="A136" s="51" t="s">
        <v>87</v>
      </c>
      <c r="B136" s="125" t="s">
        <v>215</v>
      </c>
      <c r="C136" s="137">
        <v>800</v>
      </c>
      <c r="D136" s="82">
        <f>'Приложение 5'!F119</f>
        <v>12500000</v>
      </c>
      <c r="E136" s="82">
        <f>'Приложение 5'!G119</f>
        <v>12500000</v>
      </c>
      <c r="F136" s="82">
        <f>'Приложение 5'!H119</f>
        <v>12500000</v>
      </c>
      <c r="G136" s="32"/>
      <c r="H136" s="33"/>
      <c r="I136" s="33"/>
      <c r="J136" s="33"/>
      <c r="K136" s="33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86"/>
      <c r="AO136" s="86"/>
      <c r="AP136" s="86"/>
      <c r="AQ136" s="86"/>
      <c r="AR136" s="86"/>
      <c r="AS136" s="86"/>
      <c r="AT136" s="86"/>
      <c r="AU136" s="86"/>
      <c r="AV136" s="86"/>
      <c r="AW136" s="86"/>
      <c r="AX136" s="86"/>
      <c r="AY136" s="86"/>
      <c r="AZ136" s="86"/>
      <c r="BA136" s="86"/>
      <c r="BB136" s="86"/>
      <c r="BC136" s="86"/>
      <c r="BD136" s="86"/>
      <c r="BE136" s="86"/>
      <c r="BF136" s="86"/>
      <c r="BG136" s="86"/>
      <c r="BH136" s="86"/>
      <c r="BI136" s="86"/>
      <c r="BJ136" s="86"/>
      <c r="BK136" s="86"/>
      <c r="BL136" s="86"/>
      <c r="BM136" s="86"/>
      <c r="BN136" s="86"/>
      <c r="BO136" s="86"/>
      <c r="BP136" s="86"/>
      <c r="BQ136" s="86"/>
      <c r="BR136" s="86"/>
      <c r="BS136" s="86"/>
      <c r="BT136" s="86"/>
      <c r="BU136" s="86"/>
      <c r="BV136" s="86"/>
      <c r="BW136" s="86"/>
      <c r="BX136" s="86"/>
      <c r="BY136" s="86"/>
      <c r="BZ136" s="86"/>
      <c r="CA136" s="86"/>
      <c r="CB136" s="86"/>
      <c r="CC136" s="86"/>
      <c r="CD136" s="86"/>
      <c r="CE136" s="86"/>
      <c r="CF136" s="86"/>
      <c r="CG136" s="86"/>
      <c r="CH136" s="86"/>
      <c r="CI136" s="86"/>
      <c r="CJ136" s="86"/>
      <c r="CK136" s="86"/>
      <c r="CL136" s="86"/>
      <c r="CM136" s="86"/>
      <c r="CN136" s="86"/>
      <c r="CO136" s="86"/>
      <c r="CP136" s="86"/>
      <c r="CQ136" s="86"/>
      <c r="CR136" s="86"/>
      <c r="CS136" s="86"/>
      <c r="CT136" s="86"/>
      <c r="CU136" s="86"/>
      <c r="CV136" s="86"/>
      <c r="CW136" s="86"/>
      <c r="CX136" s="86"/>
      <c r="CY136" s="86"/>
      <c r="CZ136" s="86"/>
      <c r="DA136" s="86"/>
      <c r="DB136" s="86"/>
      <c r="DC136" s="86"/>
      <c r="DD136" s="86"/>
      <c r="DE136" s="86"/>
      <c r="DF136" s="86"/>
      <c r="DG136" s="86"/>
      <c r="DH136" s="86"/>
      <c r="DI136" s="86"/>
      <c r="DJ136" s="86"/>
      <c r="DK136" s="86"/>
      <c r="DL136" s="86"/>
      <c r="DM136" s="86"/>
      <c r="DN136" s="86"/>
      <c r="DO136" s="86"/>
      <c r="DP136" s="86"/>
      <c r="DQ136" s="86"/>
      <c r="DR136" s="86"/>
      <c r="DS136" s="86"/>
      <c r="DT136" s="86"/>
      <c r="DU136" s="86"/>
      <c r="DV136" s="86"/>
      <c r="DW136" s="86"/>
      <c r="DX136" s="86"/>
      <c r="DY136" s="86"/>
      <c r="DZ136" s="86"/>
      <c r="EA136" s="86"/>
      <c r="EB136" s="86"/>
      <c r="EC136" s="86"/>
      <c r="ED136" s="86"/>
      <c r="EE136" s="86"/>
      <c r="EF136" s="86"/>
      <c r="EG136" s="86"/>
      <c r="EH136" s="86"/>
      <c r="EI136" s="86"/>
      <c r="EJ136" s="86"/>
      <c r="EK136" s="86"/>
      <c r="EL136" s="86"/>
      <c r="EM136" s="86"/>
      <c r="EN136" s="86"/>
      <c r="EO136" s="86"/>
      <c r="EP136" s="86"/>
      <c r="EQ136" s="86"/>
      <c r="ER136" s="86"/>
      <c r="ES136" s="86"/>
      <c r="ET136" s="86"/>
      <c r="EU136" s="86"/>
      <c r="EV136" s="86"/>
      <c r="EW136" s="86"/>
      <c r="EX136" s="86"/>
      <c r="EY136" s="86"/>
      <c r="EZ136" s="86"/>
      <c r="FA136" s="86"/>
      <c r="FB136" s="86"/>
      <c r="FC136" s="86"/>
      <c r="FD136" s="86"/>
      <c r="FE136" s="86"/>
      <c r="FF136" s="86"/>
      <c r="FG136" s="86"/>
      <c r="FH136" s="86"/>
      <c r="FI136" s="86"/>
      <c r="FJ136" s="86"/>
      <c r="FK136" s="86"/>
      <c r="FL136" s="86"/>
      <c r="FM136" s="86"/>
      <c r="FN136" s="86"/>
      <c r="FO136" s="86"/>
      <c r="FP136" s="86"/>
      <c r="FQ136" s="86"/>
      <c r="FR136" s="86"/>
      <c r="FS136" s="86"/>
      <c r="FT136" s="86"/>
      <c r="FU136" s="86"/>
      <c r="FV136" s="86"/>
      <c r="FW136" s="86"/>
      <c r="FX136" s="86"/>
      <c r="FY136" s="86"/>
      <c r="FZ136" s="86"/>
      <c r="GA136" s="86"/>
      <c r="GB136" s="86"/>
      <c r="GC136" s="86"/>
      <c r="GD136" s="86"/>
      <c r="GE136" s="86"/>
      <c r="GF136" s="86"/>
      <c r="GG136" s="86"/>
      <c r="GH136" s="86"/>
      <c r="GI136" s="86"/>
      <c r="GJ136" s="86"/>
      <c r="GK136" s="86"/>
      <c r="GL136" s="86"/>
      <c r="GM136" s="86"/>
      <c r="GN136" s="86"/>
      <c r="GO136" s="86"/>
      <c r="GP136" s="86"/>
      <c r="GQ136" s="86"/>
      <c r="GR136" s="86"/>
      <c r="GS136" s="86"/>
      <c r="GT136" s="86"/>
      <c r="GU136" s="86"/>
      <c r="GV136" s="86"/>
      <c r="GW136" s="86"/>
      <c r="GX136" s="86"/>
      <c r="GY136" s="86"/>
      <c r="GZ136" s="86"/>
      <c r="HA136" s="86"/>
      <c r="HB136" s="86"/>
      <c r="HI136" s="86"/>
      <c r="HJ136" s="86"/>
      <c r="HK136" s="86"/>
      <c r="HL136" s="86"/>
      <c r="HM136" s="86"/>
      <c r="HN136" s="86"/>
      <c r="HO136" s="86"/>
      <c r="HP136" s="86"/>
      <c r="HQ136" s="86"/>
      <c r="HR136" s="86"/>
      <c r="HS136" s="86"/>
      <c r="HT136" s="86"/>
      <c r="HU136" s="86"/>
      <c r="HV136" s="86"/>
      <c r="HW136" s="86"/>
      <c r="HX136" s="86"/>
      <c r="HY136" s="86"/>
      <c r="HZ136" s="86"/>
      <c r="IA136" s="86"/>
      <c r="IB136" s="86"/>
      <c r="IC136" s="86"/>
      <c r="ID136" s="86"/>
      <c r="IE136" s="86"/>
      <c r="IF136" s="86"/>
      <c r="IG136" s="86"/>
      <c r="IH136" s="86"/>
      <c r="II136" s="86"/>
      <c r="IJ136" s="86"/>
      <c r="IK136" s="86"/>
      <c r="IL136" s="86"/>
      <c r="IM136" s="86"/>
      <c r="IN136" s="86"/>
      <c r="IO136" s="86"/>
      <c r="IP136" s="86"/>
      <c r="IQ136" s="86"/>
      <c r="IR136" s="86"/>
      <c r="IS136" s="86"/>
      <c r="IT136" s="86"/>
      <c r="IU136" s="86"/>
      <c r="IV136" s="86"/>
      <c r="IW136" s="86"/>
      <c r="IX136" s="86"/>
      <c r="IY136" s="86"/>
      <c r="IZ136" s="86"/>
      <c r="JA136" s="86"/>
      <c r="JB136" s="86"/>
      <c r="JC136" s="86"/>
      <c r="JD136" s="86"/>
      <c r="JE136" s="86"/>
      <c r="JF136" s="86"/>
      <c r="JG136" s="86"/>
      <c r="JH136" s="86"/>
      <c r="JI136" s="86"/>
      <c r="JJ136" s="86"/>
      <c r="JK136" s="86"/>
      <c r="JL136" s="86"/>
      <c r="JM136" s="86"/>
      <c r="JN136" s="86"/>
      <c r="JO136" s="86"/>
      <c r="JP136" s="86"/>
      <c r="JQ136" s="86"/>
      <c r="JR136" s="86"/>
      <c r="JS136" s="86"/>
      <c r="JT136" s="86"/>
      <c r="JU136" s="86"/>
      <c r="JV136" s="86"/>
      <c r="JW136" s="86"/>
      <c r="JX136" s="86"/>
      <c r="JY136" s="86"/>
      <c r="JZ136" s="86"/>
      <c r="KA136" s="86"/>
      <c r="KB136" s="86"/>
      <c r="KC136" s="86"/>
      <c r="KD136" s="86"/>
      <c r="KE136" s="86"/>
      <c r="KF136" s="86"/>
      <c r="KG136" s="86"/>
      <c r="KH136" s="86"/>
      <c r="KI136" s="86"/>
      <c r="KJ136" s="86"/>
      <c r="KK136" s="86"/>
      <c r="KL136" s="86"/>
      <c r="KM136" s="86"/>
      <c r="KN136" s="86"/>
      <c r="KO136" s="86"/>
      <c r="KP136" s="86"/>
      <c r="KQ136" s="86"/>
      <c r="KR136" s="86"/>
      <c r="KS136" s="86"/>
      <c r="KT136" s="86"/>
      <c r="KU136" s="86"/>
      <c r="KV136" s="86"/>
      <c r="KW136" s="86"/>
      <c r="KX136" s="86"/>
      <c r="KY136" s="86"/>
      <c r="KZ136" s="86"/>
      <c r="LA136" s="86"/>
      <c r="LB136" s="86"/>
      <c r="LC136" s="86"/>
      <c r="LD136" s="86"/>
      <c r="LE136" s="86"/>
      <c r="LF136" s="86"/>
      <c r="LG136" s="86"/>
      <c r="LH136" s="86"/>
      <c r="LI136" s="86"/>
      <c r="LJ136" s="86"/>
      <c r="LK136" s="86"/>
      <c r="LL136" s="86"/>
      <c r="LM136" s="86"/>
      <c r="LN136" s="86"/>
      <c r="LO136" s="86"/>
      <c r="LP136" s="86"/>
      <c r="LQ136" s="86"/>
      <c r="LR136" s="86"/>
      <c r="LS136" s="86"/>
      <c r="LT136" s="86"/>
      <c r="LU136" s="86"/>
      <c r="LV136" s="86"/>
      <c r="LW136" s="86"/>
      <c r="LX136" s="86"/>
      <c r="LY136" s="86"/>
      <c r="LZ136" s="86"/>
      <c r="MA136" s="86"/>
      <c r="MB136" s="86"/>
      <c r="MC136" s="86"/>
      <c r="MD136" s="86"/>
      <c r="ME136" s="86"/>
      <c r="MF136" s="86"/>
      <c r="MG136" s="86"/>
      <c r="MH136" s="86"/>
      <c r="MI136" s="86"/>
      <c r="MJ136" s="86"/>
      <c r="MK136" s="86"/>
      <c r="ML136" s="86"/>
      <c r="MM136" s="86"/>
      <c r="MN136" s="86"/>
      <c r="MO136" s="86"/>
      <c r="MP136" s="86"/>
      <c r="MQ136" s="86"/>
      <c r="MR136" s="86"/>
      <c r="MS136" s="86"/>
      <c r="MT136" s="86"/>
      <c r="MU136" s="86"/>
      <c r="MV136" s="86"/>
      <c r="MW136" s="86"/>
      <c r="MX136" s="86"/>
      <c r="MY136" s="86"/>
      <c r="MZ136" s="86"/>
      <c r="NA136" s="86"/>
      <c r="NB136" s="86"/>
      <c r="NC136" s="86"/>
      <c r="ND136" s="86"/>
      <c r="NE136" s="86"/>
      <c r="NF136" s="86"/>
      <c r="NG136" s="86"/>
      <c r="NH136" s="86"/>
      <c r="NI136" s="86"/>
      <c r="NJ136" s="86"/>
      <c r="NK136" s="86"/>
      <c r="NL136" s="86"/>
      <c r="NM136" s="86"/>
      <c r="NN136" s="86"/>
      <c r="NO136" s="86"/>
      <c r="NP136" s="86"/>
      <c r="NQ136" s="86"/>
      <c r="NR136" s="86"/>
      <c r="NS136" s="86"/>
      <c r="NT136" s="86"/>
      <c r="NU136" s="86"/>
      <c r="NV136" s="86"/>
      <c r="NW136" s="86"/>
      <c r="NX136" s="86"/>
      <c r="NY136" s="86"/>
      <c r="NZ136" s="86"/>
      <c r="OA136" s="86"/>
      <c r="OB136" s="86"/>
      <c r="OC136" s="86"/>
      <c r="OD136" s="86"/>
      <c r="OE136" s="86"/>
      <c r="OF136" s="86"/>
      <c r="OG136" s="86"/>
      <c r="OH136" s="86"/>
      <c r="OI136" s="86"/>
      <c r="OJ136" s="86"/>
      <c r="OK136" s="86"/>
      <c r="OL136" s="86"/>
      <c r="OM136" s="86"/>
      <c r="ON136" s="86"/>
      <c r="OO136" s="86"/>
      <c r="OP136" s="86"/>
      <c r="OQ136" s="86"/>
      <c r="OR136" s="86"/>
      <c r="OS136" s="86"/>
      <c r="OT136" s="86"/>
      <c r="OU136" s="86"/>
      <c r="OV136" s="86"/>
      <c r="OW136" s="86"/>
      <c r="OX136" s="86"/>
      <c r="OY136" s="86"/>
      <c r="OZ136" s="86"/>
      <c r="PA136" s="86"/>
      <c r="PB136" s="86"/>
      <c r="PC136" s="86"/>
      <c r="PD136" s="86"/>
      <c r="PE136" s="86"/>
      <c r="PF136" s="86"/>
      <c r="PG136" s="86"/>
      <c r="PH136" s="86"/>
      <c r="PI136" s="86"/>
      <c r="PJ136" s="86"/>
      <c r="PK136" s="86"/>
      <c r="PL136" s="86"/>
      <c r="PM136" s="86"/>
      <c r="PN136" s="86"/>
      <c r="PO136" s="86"/>
      <c r="PP136" s="86"/>
      <c r="PQ136" s="86"/>
      <c r="PR136" s="86"/>
      <c r="PS136" s="86"/>
      <c r="PT136" s="86"/>
      <c r="PU136" s="86"/>
      <c r="PV136" s="86"/>
      <c r="PW136" s="86"/>
      <c r="PX136" s="86"/>
      <c r="PY136" s="86"/>
      <c r="PZ136" s="86"/>
      <c r="QA136" s="86"/>
      <c r="QB136" s="86"/>
      <c r="QC136" s="86"/>
      <c r="QD136" s="86"/>
      <c r="QE136" s="86"/>
      <c r="QF136" s="86"/>
      <c r="QG136" s="86"/>
      <c r="QH136" s="86"/>
      <c r="QI136" s="86"/>
      <c r="QJ136" s="86"/>
      <c r="QK136" s="86"/>
      <c r="QL136" s="86"/>
      <c r="QM136" s="86"/>
      <c r="QN136" s="86"/>
      <c r="QO136" s="86"/>
      <c r="QP136" s="86"/>
      <c r="QQ136" s="86"/>
      <c r="QR136" s="86"/>
      <c r="QS136" s="86"/>
      <c r="QT136" s="86"/>
      <c r="QU136" s="86"/>
      <c r="QV136" s="86"/>
      <c r="QW136" s="86"/>
      <c r="QX136" s="86"/>
      <c r="RE136" s="86"/>
      <c r="RF136" s="86"/>
      <c r="RG136" s="86"/>
      <c r="RH136" s="86"/>
      <c r="RI136" s="86"/>
      <c r="RJ136" s="86"/>
      <c r="RK136" s="86"/>
      <c r="RL136" s="86"/>
      <c r="RM136" s="86"/>
      <c r="RN136" s="86"/>
      <c r="RO136" s="86"/>
      <c r="RP136" s="86"/>
      <c r="RQ136" s="86"/>
      <c r="RR136" s="86"/>
      <c r="RS136" s="86"/>
      <c r="RT136" s="86"/>
      <c r="RU136" s="86"/>
      <c r="RV136" s="86"/>
      <c r="RW136" s="86"/>
      <c r="RX136" s="86"/>
      <c r="RY136" s="86"/>
      <c r="RZ136" s="86"/>
      <c r="SA136" s="86"/>
      <c r="SB136" s="86"/>
      <c r="SC136" s="86"/>
      <c r="SD136" s="86"/>
      <c r="SE136" s="86"/>
      <c r="SF136" s="86"/>
      <c r="SG136" s="86"/>
      <c r="SH136" s="86"/>
      <c r="SI136" s="86"/>
      <c r="SJ136" s="86"/>
      <c r="SK136" s="86"/>
      <c r="SL136" s="86"/>
      <c r="SM136" s="86"/>
      <c r="SN136" s="86"/>
      <c r="SO136" s="86"/>
      <c r="SP136" s="86"/>
      <c r="SQ136" s="86"/>
      <c r="SR136" s="86"/>
      <c r="SS136" s="86"/>
      <c r="ST136" s="86"/>
      <c r="SU136" s="86"/>
      <c r="SV136" s="86"/>
      <c r="SW136" s="86"/>
      <c r="SX136" s="86"/>
      <c r="SY136" s="86"/>
      <c r="SZ136" s="86"/>
      <c r="TA136" s="86"/>
      <c r="TB136" s="86"/>
      <c r="TC136" s="86"/>
      <c r="TD136" s="86"/>
      <c r="TE136" s="86"/>
      <c r="TF136" s="86"/>
      <c r="TG136" s="86"/>
      <c r="TH136" s="86"/>
      <c r="TI136" s="86"/>
      <c r="TJ136" s="86"/>
      <c r="TK136" s="86"/>
      <c r="TL136" s="86"/>
      <c r="TM136" s="86"/>
      <c r="TN136" s="86"/>
      <c r="TO136" s="86"/>
      <c r="TP136" s="86"/>
      <c r="TQ136" s="86"/>
      <c r="TR136" s="86"/>
      <c r="TS136" s="86"/>
      <c r="TT136" s="86"/>
      <c r="TU136" s="86"/>
      <c r="TV136" s="86"/>
      <c r="TW136" s="86"/>
      <c r="TX136" s="86"/>
      <c r="TY136" s="86"/>
      <c r="TZ136" s="86"/>
      <c r="UA136" s="86"/>
      <c r="UB136" s="86"/>
      <c r="UC136" s="86"/>
      <c r="UD136" s="86"/>
      <c r="UE136" s="86"/>
      <c r="UF136" s="86"/>
      <c r="UG136" s="86"/>
      <c r="UH136" s="86"/>
      <c r="UI136" s="86"/>
      <c r="UJ136" s="86"/>
      <c r="UK136" s="86"/>
      <c r="UL136" s="86"/>
      <c r="UM136" s="86"/>
      <c r="UN136" s="86"/>
      <c r="UO136" s="86"/>
      <c r="UP136" s="86"/>
      <c r="UQ136" s="86"/>
      <c r="UR136" s="86"/>
      <c r="US136" s="86"/>
      <c r="UT136" s="86"/>
      <c r="UU136" s="86"/>
      <c r="UV136" s="86"/>
      <c r="UW136" s="86"/>
      <c r="UX136" s="86"/>
      <c r="UY136" s="86"/>
      <c r="UZ136" s="86"/>
      <c r="VA136" s="86"/>
      <c r="VB136" s="86"/>
      <c r="VC136" s="86"/>
      <c r="VD136" s="86"/>
      <c r="VE136" s="86"/>
      <c r="VF136" s="86"/>
      <c r="VG136" s="86"/>
      <c r="VH136" s="86"/>
      <c r="VI136" s="86"/>
      <c r="VJ136" s="86"/>
      <c r="VK136" s="86"/>
      <c r="VL136" s="86"/>
      <c r="VM136" s="86"/>
      <c r="VN136" s="86"/>
      <c r="VO136" s="86"/>
      <c r="VP136" s="86"/>
      <c r="VQ136" s="86"/>
      <c r="VR136" s="86"/>
      <c r="VS136" s="86"/>
      <c r="VT136" s="86"/>
      <c r="VU136" s="86"/>
      <c r="VV136" s="86"/>
      <c r="VW136" s="86"/>
      <c r="VX136" s="86"/>
      <c r="VY136" s="86"/>
      <c r="VZ136" s="86"/>
      <c r="WA136" s="86"/>
      <c r="WB136" s="86"/>
      <c r="WC136" s="86"/>
      <c r="WD136" s="86"/>
      <c r="WE136" s="86"/>
      <c r="WF136" s="86"/>
      <c r="WG136" s="86"/>
      <c r="WH136" s="86"/>
      <c r="WI136" s="86"/>
      <c r="WJ136" s="86"/>
      <c r="WK136" s="86"/>
      <c r="WL136" s="86"/>
      <c r="WM136" s="86"/>
      <c r="WN136" s="86"/>
      <c r="WO136" s="86"/>
      <c r="WP136" s="86"/>
      <c r="WQ136" s="86"/>
      <c r="WR136" s="86"/>
      <c r="WS136" s="86"/>
      <c r="WT136" s="86"/>
      <c r="WU136" s="86"/>
      <c r="WV136" s="86"/>
      <c r="WW136" s="86"/>
      <c r="WX136" s="86"/>
      <c r="WY136" s="86"/>
      <c r="WZ136" s="86"/>
      <c r="XA136" s="86"/>
      <c r="XB136" s="86"/>
      <c r="XC136" s="86"/>
      <c r="XD136" s="86"/>
      <c r="XE136" s="86"/>
      <c r="XF136" s="86"/>
      <c r="XG136" s="86"/>
      <c r="XH136" s="86"/>
      <c r="XI136" s="86"/>
      <c r="XJ136" s="86"/>
      <c r="XK136" s="86"/>
      <c r="XL136" s="86"/>
      <c r="XM136" s="86"/>
      <c r="XN136" s="86"/>
      <c r="XO136" s="86"/>
      <c r="XP136" s="86"/>
      <c r="XQ136" s="86"/>
      <c r="XR136" s="86"/>
      <c r="XS136" s="86"/>
      <c r="XT136" s="86"/>
      <c r="XU136" s="86"/>
      <c r="XV136" s="86"/>
      <c r="XW136" s="86"/>
      <c r="XX136" s="86"/>
      <c r="XY136" s="86"/>
      <c r="XZ136" s="86"/>
      <c r="YA136" s="86"/>
      <c r="YB136" s="86"/>
      <c r="YC136" s="86"/>
      <c r="YD136" s="86"/>
      <c r="YE136" s="86"/>
      <c r="YF136" s="86"/>
      <c r="YG136" s="86"/>
      <c r="YH136" s="86"/>
      <c r="YI136" s="86"/>
      <c r="YJ136" s="86"/>
      <c r="YK136" s="86"/>
      <c r="YL136" s="86"/>
      <c r="YM136" s="86"/>
      <c r="YN136" s="86"/>
      <c r="YO136" s="86"/>
      <c r="YP136" s="86"/>
      <c r="YQ136" s="86"/>
      <c r="YR136" s="86"/>
      <c r="YS136" s="86"/>
      <c r="YT136" s="86"/>
      <c r="YU136" s="86"/>
      <c r="YV136" s="86"/>
      <c r="YW136" s="86"/>
      <c r="YX136" s="86"/>
      <c r="YY136" s="86"/>
      <c r="YZ136" s="86"/>
      <c r="ZA136" s="86"/>
      <c r="ZB136" s="86"/>
      <c r="ZC136" s="86"/>
      <c r="ZD136" s="86"/>
      <c r="ZE136" s="86"/>
      <c r="ZF136" s="86"/>
      <c r="ZG136" s="86"/>
      <c r="ZH136" s="86"/>
      <c r="ZI136" s="86"/>
      <c r="ZJ136" s="86"/>
      <c r="ZK136" s="86"/>
      <c r="ZL136" s="86"/>
      <c r="ZM136" s="86"/>
      <c r="ZN136" s="86"/>
      <c r="ZO136" s="86"/>
      <c r="ZP136" s="86"/>
      <c r="ZQ136" s="86"/>
      <c r="ZR136" s="86"/>
      <c r="ZS136" s="86"/>
      <c r="ZT136" s="86"/>
      <c r="ZU136" s="86"/>
      <c r="ZV136" s="86"/>
      <c r="ZW136" s="86"/>
      <c r="ZX136" s="86"/>
      <c r="ZY136" s="86"/>
      <c r="ZZ136" s="86"/>
      <c r="AAA136" s="86"/>
      <c r="AAB136" s="86"/>
      <c r="AAC136" s="86"/>
      <c r="AAD136" s="86"/>
      <c r="AAE136" s="86"/>
      <c r="AAF136" s="86"/>
      <c r="AAG136" s="86"/>
      <c r="AAH136" s="86"/>
      <c r="AAI136" s="86"/>
      <c r="AAJ136" s="86"/>
      <c r="AAK136" s="86"/>
      <c r="AAL136" s="86"/>
      <c r="AAM136" s="86"/>
      <c r="AAN136" s="86"/>
      <c r="AAO136" s="86"/>
      <c r="AAP136" s="86"/>
      <c r="AAQ136" s="86"/>
      <c r="AAR136" s="86"/>
      <c r="AAS136" s="86"/>
      <c r="AAT136" s="86"/>
      <c r="ABA136" s="86"/>
      <c r="ABB136" s="86"/>
      <c r="ABC136" s="86"/>
      <c r="ABD136" s="86"/>
      <c r="ABE136" s="86"/>
      <c r="ABF136" s="86"/>
      <c r="ABG136" s="86"/>
      <c r="ABH136" s="86"/>
      <c r="ABI136" s="86"/>
      <c r="ABJ136" s="86"/>
      <c r="ABK136" s="86"/>
      <c r="ABL136" s="86"/>
      <c r="ABM136" s="86"/>
      <c r="ABN136" s="86"/>
      <c r="ABO136" s="86"/>
      <c r="ABP136" s="86"/>
      <c r="ABQ136" s="86"/>
      <c r="ABR136" s="86"/>
      <c r="ABS136" s="86"/>
      <c r="ABT136" s="86"/>
      <c r="ABU136" s="86"/>
      <c r="ABV136" s="86"/>
      <c r="ABW136" s="86"/>
      <c r="ABX136" s="86"/>
      <c r="ABY136" s="86"/>
      <c r="ABZ136" s="86"/>
      <c r="ACA136" s="86"/>
      <c r="ACB136" s="86"/>
      <c r="ACC136" s="86"/>
      <c r="ACD136" s="86"/>
      <c r="ACE136" s="86"/>
      <c r="ACF136" s="86"/>
      <c r="ACG136" s="86"/>
      <c r="ACH136" s="86"/>
      <c r="ACI136" s="86"/>
      <c r="ACJ136" s="86"/>
      <c r="ACK136" s="86"/>
      <c r="ACL136" s="86"/>
      <c r="ACM136" s="86"/>
      <c r="ACN136" s="86"/>
      <c r="ACO136" s="86"/>
      <c r="ACP136" s="86"/>
      <c r="ACQ136" s="86"/>
      <c r="ACR136" s="86"/>
      <c r="ACS136" s="86"/>
      <c r="ACT136" s="86"/>
      <c r="ACU136" s="86"/>
      <c r="ACV136" s="86"/>
      <c r="ACW136" s="86"/>
      <c r="ACX136" s="86"/>
      <c r="ACY136" s="86"/>
      <c r="ACZ136" s="86"/>
      <c r="ADA136" s="86"/>
      <c r="ADB136" s="86"/>
      <c r="ADC136" s="86"/>
      <c r="ADD136" s="86"/>
      <c r="ADE136" s="86"/>
      <c r="ADF136" s="86"/>
      <c r="ADG136" s="86"/>
      <c r="ADH136" s="86"/>
      <c r="ADI136" s="86"/>
      <c r="ADJ136" s="86"/>
      <c r="ADK136" s="86"/>
      <c r="ADL136" s="86"/>
      <c r="ADM136" s="86"/>
      <c r="ADN136" s="86"/>
      <c r="ADO136" s="86"/>
      <c r="ADP136" s="86"/>
      <c r="ADQ136" s="86"/>
      <c r="ADR136" s="86"/>
      <c r="ADS136" s="86"/>
      <c r="ADT136" s="86"/>
      <c r="ADU136" s="86"/>
      <c r="ADV136" s="86"/>
      <c r="ADW136" s="86"/>
      <c r="ADX136" s="86"/>
      <c r="ADY136" s="86"/>
      <c r="ADZ136" s="86"/>
      <c r="AEA136" s="86"/>
      <c r="AEB136" s="86"/>
      <c r="AEC136" s="86"/>
      <c r="AED136" s="86"/>
      <c r="AEE136" s="86"/>
      <c r="AEF136" s="86"/>
      <c r="AEG136" s="86"/>
      <c r="AEH136" s="86"/>
      <c r="AEI136" s="86"/>
      <c r="AEJ136" s="86"/>
      <c r="AEK136" s="86"/>
      <c r="AEL136" s="86"/>
      <c r="AEM136" s="86"/>
      <c r="AEN136" s="86"/>
      <c r="AEO136" s="86"/>
      <c r="AEP136" s="86"/>
      <c r="AEQ136" s="86"/>
      <c r="AER136" s="86"/>
      <c r="AES136" s="86"/>
      <c r="AET136" s="86"/>
      <c r="AEU136" s="86"/>
      <c r="AEV136" s="86"/>
      <c r="AEW136" s="86"/>
      <c r="AEX136" s="86"/>
      <c r="AEY136" s="86"/>
      <c r="AEZ136" s="86"/>
      <c r="AFA136" s="86"/>
      <c r="AFB136" s="86"/>
      <c r="AFC136" s="86"/>
      <c r="AFD136" s="86"/>
      <c r="AFE136" s="86"/>
      <c r="AFF136" s="86"/>
      <c r="AFG136" s="86"/>
      <c r="AFH136" s="86"/>
      <c r="AFI136" s="86"/>
      <c r="AFJ136" s="86"/>
      <c r="AFK136" s="86"/>
      <c r="AFL136" s="86"/>
      <c r="AFM136" s="86"/>
      <c r="AFN136" s="86"/>
      <c r="AFO136" s="86"/>
      <c r="AFP136" s="86"/>
      <c r="AFQ136" s="86"/>
      <c r="AFR136" s="86"/>
      <c r="AFS136" s="86"/>
      <c r="AFT136" s="86"/>
      <c r="AFU136" s="86"/>
      <c r="AFV136" s="86"/>
      <c r="AFW136" s="86"/>
      <c r="AFX136" s="86"/>
      <c r="AFY136" s="86"/>
      <c r="AFZ136" s="86"/>
      <c r="AGA136" s="86"/>
      <c r="AGB136" s="86"/>
      <c r="AGC136" s="86"/>
      <c r="AGD136" s="86"/>
      <c r="AGE136" s="86"/>
      <c r="AGF136" s="86"/>
      <c r="AGG136" s="86"/>
      <c r="AGH136" s="86"/>
      <c r="AGI136" s="86"/>
      <c r="AGJ136" s="86"/>
      <c r="AGK136" s="86"/>
      <c r="AGL136" s="86"/>
      <c r="AGM136" s="86"/>
      <c r="AGN136" s="86"/>
      <c r="AGO136" s="86"/>
      <c r="AGP136" s="86"/>
      <c r="AGQ136" s="86"/>
      <c r="AGR136" s="86"/>
      <c r="AGS136" s="86"/>
      <c r="AGT136" s="86"/>
      <c r="AGU136" s="86"/>
      <c r="AGV136" s="86"/>
      <c r="AGW136" s="86"/>
      <c r="AGX136" s="86"/>
      <c r="AGY136" s="86"/>
      <c r="AGZ136" s="86"/>
      <c r="AHA136" s="86"/>
      <c r="AHB136" s="86"/>
      <c r="AHC136" s="86"/>
      <c r="AHD136" s="86"/>
      <c r="AHE136" s="86"/>
      <c r="AHF136" s="86"/>
      <c r="AHG136" s="86"/>
      <c r="AHH136" s="86"/>
      <c r="AHI136" s="86"/>
      <c r="AHJ136" s="86"/>
      <c r="AHK136" s="86"/>
      <c r="AHL136" s="86"/>
      <c r="AHM136" s="86"/>
      <c r="AHN136" s="86"/>
      <c r="AHO136" s="86"/>
      <c r="AHP136" s="86"/>
      <c r="AHQ136" s="86"/>
      <c r="AHR136" s="86"/>
      <c r="AHS136" s="86"/>
      <c r="AHT136" s="86"/>
      <c r="AHU136" s="86"/>
      <c r="AHV136" s="86"/>
      <c r="AHW136" s="86"/>
      <c r="AHX136" s="86"/>
      <c r="AHY136" s="86"/>
      <c r="AHZ136" s="86"/>
      <c r="AIA136" s="86"/>
      <c r="AIB136" s="86"/>
      <c r="AIC136" s="86"/>
      <c r="AID136" s="86"/>
      <c r="AIE136" s="86"/>
      <c r="AIF136" s="86"/>
      <c r="AIG136" s="86"/>
      <c r="AIH136" s="86"/>
      <c r="AII136" s="86"/>
      <c r="AIJ136" s="86"/>
      <c r="AIK136" s="86"/>
      <c r="AIL136" s="86"/>
      <c r="AIM136" s="86"/>
      <c r="AIN136" s="86"/>
      <c r="AIO136" s="86"/>
      <c r="AIP136" s="86"/>
      <c r="AIQ136" s="86"/>
      <c r="AIR136" s="86"/>
      <c r="AIS136" s="86"/>
      <c r="AIT136" s="86"/>
      <c r="AIU136" s="86"/>
      <c r="AIV136" s="86"/>
      <c r="AIW136" s="86"/>
      <c r="AIX136" s="86"/>
      <c r="AIY136" s="86"/>
      <c r="AIZ136" s="86"/>
      <c r="AJA136" s="86"/>
      <c r="AJB136" s="86"/>
      <c r="AJC136" s="86"/>
      <c r="AJD136" s="86"/>
      <c r="AJE136" s="86"/>
      <c r="AJF136" s="86"/>
      <c r="AJG136" s="86"/>
      <c r="AJH136" s="86"/>
      <c r="AJI136" s="86"/>
      <c r="AJJ136" s="86"/>
      <c r="AJK136" s="86"/>
      <c r="AJL136" s="86"/>
      <c r="AJM136" s="86"/>
      <c r="AJN136" s="86"/>
      <c r="AJO136" s="86"/>
      <c r="AJP136" s="86"/>
      <c r="AJQ136" s="86"/>
      <c r="AJR136" s="86"/>
      <c r="AJS136" s="86"/>
      <c r="AJT136" s="86"/>
      <c r="AJU136" s="86"/>
      <c r="AJV136" s="86"/>
      <c r="AJW136" s="86"/>
      <c r="AJX136" s="86"/>
      <c r="AJY136" s="86"/>
      <c r="AJZ136" s="86"/>
      <c r="AKA136" s="86"/>
      <c r="AKB136" s="86"/>
      <c r="AKC136" s="86"/>
      <c r="AKD136" s="86"/>
      <c r="AKE136" s="86"/>
      <c r="AKF136" s="86"/>
      <c r="AKG136" s="86"/>
      <c r="AKH136" s="86"/>
      <c r="AKI136" s="86"/>
      <c r="AKJ136" s="86"/>
      <c r="AKK136" s="86"/>
      <c r="AKL136" s="86"/>
      <c r="AKM136" s="86"/>
      <c r="AKN136" s="86"/>
      <c r="AKO136" s="86"/>
      <c r="AKP136" s="86"/>
      <c r="AKW136" s="86"/>
      <c r="AKX136" s="86"/>
      <c r="AKY136" s="86"/>
      <c r="AKZ136" s="86"/>
      <c r="ALA136" s="86"/>
      <c r="ALB136" s="86"/>
      <c r="ALC136" s="86"/>
      <c r="ALD136" s="86"/>
      <c r="ALE136" s="86"/>
      <c r="ALF136" s="86"/>
      <c r="ALG136" s="86"/>
      <c r="ALH136" s="86"/>
      <c r="ALI136" s="86"/>
      <c r="ALJ136" s="86"/>
      <c r="ALK136" s="86"/>
      <c r="ALL136" s="86"/>
      <c r="ALM136" s="86"/>
      <c r="ALN136" s="86"/>
      <c r="ALO136" s="86"/>
      <c r="ALP136" s="86"/>
      <c r="ALQ136" s="86"/>
      <c r="ALR136" s="86"/>
      <c r="ALS136" s="86"/>
      <c r="ALT136" s="86"/>
      <c r="ALU136" s="86"/>
      <c r="ALV136" s="86"/>
      <c r="ALW136" s="86"/>
      <c r="ALX136" s="86"/>
      <c r="ALY136" s="86"/>
      <c r="ALZ136" s="86"/>
      <c r="AMA136" s="86"/>
      <c r="AMB136" s="86"/>
      <c r="AMC136" s="86"/>
      <c r="AMD136" s="86"/>
      <c r="AME136" s="86"/>
      <c r="AMF136" s="86"/>
      <c r="AMG136" s="86"/>
      <c r="AMH136" s="86"/>
      <c r="AMI136" s="86"/>
      <c r="AMJ136" s="86"/>
      <c r="AMK136" s="86"/>
      <c r="AML136" s="86"/>
      <c r="AMM136" s="86"/>
      <c r="AMN136" s="86"/>
      <c r="AMO136" s="86"/>
      <c r="AMP136" s="86"/>
      <c r="AMQ136" s="86"/>
      <c r="AMR136" s="86"/>
      <c r="AMS136" s="86"/>
      <c r="AMT136" s="86"/>
      <c r="AMU136" s="86"/>
      <c r="AMV136" s="86"/>
      <c r="AMW136" s="86"/>
      <c r="AMX136" s="86"/>
      <c r="AMY136" s="86"/>
      <c r="AMZ136" s="86"/>
      <c r="ANA136" s="86"/>
      <c r="ANB136" s="86"/>
      <c r="ANC136" s="86"/>
      <c r="AND136" s="86"/>
      <c r="ANE136" s="86"/>
      <c r="ANF136" s="86"/>
      <c r="ANG136" s="86"/>
      <c r="ANH136" s="86"/>
      <c r="ANI136" s="86"/>
      <c r="ANJ136" s="86"/>
      <c r="ANK136" s="86"/>
      <c r="ANL136" s="86"/>
      <c r="ANM136" s="86"/>
      <c r="ANN136" s="86"/>
      <c r="ANO136" s="86"/>
      <c r="ANP136" s="86"/>
      <c r="ANQ136" s="86"/>
      <c r="ANR136" s="86"/>
      <c r="ANS136" s="86"/>
      <c r="ANT136" s="86"/>
      <c r="ANU136" s="86"/>
      <c r="ANV136" s="86"/>
      <c r="ANW136" s="86"/>
      <c r="ANX136" s="86"/>
      <c r="ANY136" s="86"/>
      <c r="ANZ136" s="86"/>
      <c r="AOA136" s="86"/>
      <c r="AOB136" s="86"/>
      <c r="AOC136" s="86"/>
      <c r="AOD136" s="86"/>
      <c r="AOE136" s="86"/>
      <c r="AOF136" s="86"/>
      <c r="AOG136" s="86"/>
      <c r="AOH136" s="86"/>
      <c r="AOI136" s="86"/>
      <c r="AOJ136" s="86"/>
      <c r="AOK136" s="86"/>
      <c r="AOL136" s="86"/>
      <c r="AOM136" s="86"/>
      <c r="AON136" s="86"/>
      <c r="AOO136" s="86"/>
      <c r="AOP136" s="86"/>
      <c r="AOQ136" s="86"/>
      <c r="AOR136" s="86"/>
      <c r="AOS136" s="86"/>
      <c r="AOT136" s="86"/>
      <c r="AOU136" s="86"/>
      <c r="AOV136" s="86"/>
      <c r="AOW136" s="86"/>
      <c r="AOX136" s="86"/>
      <c r="AOY136" s="86"/>
      <c r="AOZ136" s="86"/>
      <c r="APA136" s="86"/>
      <c r="APB136" s="86"/>
      <c r="APC136" s="86"/>
      <c r="APD136" s="86"/>
      <c r="APE136" s="86"/>
      <c r="APF136" s="86"/>
      <c r="APG136" s="86"/>
      <c r="APH136" s="86"/>
      <c r="API136" s="86"/>
      <c r="APJ136" s="86"/>
      <c r="APK136" s="86"/>
      <c r="APL136" s="86"/>
      <c r="APM136" s="86"/>
      <c r="APN136" s="86"/>
      <c r="APO136" s="86"/>
      <c r="APP136" s="86"/>
      <c r="APQ136" s="86"/>
      <c r="APR136" s="86"/>
      <c r="APS136" s="86"/>
      <c r="APT136" s="86"/>
      <c r="APU136" s="86"/>
      <c r="APV136" s="86"/>
      <c r="APW136" s="86"/>
      <c r="APX136" s="86"/>
      <c r="APY136" s="86"/>
      <c r="APZ136" s="86"/>
      <c r="AQA136" s="86"/>
      <c r="AQB136" s="86"/>
      <c r="AQC136" s="86"/>
      <c r="AQD136" s="86"/>
      <c r="AQE136" s="86"/>
      <c r="AQF136" s="86"/>
      <c r="AQG136" s="86"/>
      <c r="AQH136" s="86"/>
      <c r="AQI136" s="86"/>
      <c r="AQJ136" s="86"/>
      <c r="AQK136" s="86"/>
      <c r="AQL136" s="86"/>
      <c r="AQM136" s="86"/>
      <c r="AQN136" s="86"/>
      <c r="AQO136" s="86"/>
      <c r="AQP136" s="86"/>
      <c r="AQQ136" s="86"/>
      <c r="AQR136" s="86"/>
      <c r="AQS136" s="86"/>
      <c r="AQT136" s="86"/>
      <c r="AQU136" s="86"/>
      <c r="AQV136" s="86"/>
      <c r="AQW136" s="86"/>
      <c r="AQX136" s="86"/>
      <c r="AQY136" s="86"/>
      <c r="AQZ136" s="86"/>
      <c r="ARA136" s="86"/>
      <c r="ARB136" s="86"/>
      <c r="ARC136" s="86"/>
      <c r="ARD136" s="86"/>
      <c r="ARE136" s="86"/>
      <c r="ARF136" s="86"/>
      <c r="ARG136" s="86"/>
      <c r="ARH136" s="86"/>
      <c r="ARI136" s="86"/>
      <c r="ARJ136" s="86"/>
      <c r="ARK136" s="86"/>
      <c r="ARL136" s="86"/>
      <c r="ARM136" s="86"/>
      <c r="ARN136" s="86"/>
      <c r="ARO136" s="86"/>
      <c r="ARP136" s="86"/>
      <c r="ARQ136" s="86"/>
      <c r="ARR136" s="86"/>
      <c r="ARS136" s="86"/>
      <c r="ART136" s="86"/>
      <c r="ARU136" s="86"/>
      <c r="ARV136" s="86"/>
      <c r="ARW136" s="86"/>
      <c r="ARX136" s="86"/>
      <c r="ARY136" s="86"/>
      <c r="ARZ136" s="86"/>
      <c r="ASA136" s="86"/>
      <c r="ASB136" s="86"/>
      <c r="ASC136" s="86"/>
      <c r="ASD136" s="86"/>
      <c r="ASE136" s="86"/>
      <c r="ASF136" s="86"/>
      <c r="ASG136" s="86"/>
      <c r="ASH136" s="86"/>
      <c r="ASI136" s="86"/>
      <c r="ASJ136" s="86"/>
      <c r="ASK136" s="86"/>
      <c r="ASL136" s="86"/>
      <c r="ASM136" s="86"/>
      <c r="ASN136" s="86"/>
      <c r="ASO136" s="86"/>
      <c r="ASP136" s="86"/>
      <c r="ASQ136" s="86"/>
      <c r="ASR136" s="86"/>
      <c r="ASS136" s="86"/>
      <c r="AST136" s="86"/>
      <c r="ASU136" s="86"/>
      <c r="ASV136" s="86"/>
      <c r="ASW136" s="86"/>
      <c r="ASX136" s="86"/>
      <c r="ASY136" s="86"/>
      <c r="ASZ136" s="86"/>
      <c r="ATA136" s="86"/>
      <c r="ATB136" s="86"/>
      <c r="ATC136" s="86"/>
      <c r="ATD136" s="86"/>
      <c r="ATE136" s="86"/>
      <c r="ATF136" s="86"/>
      <c r="ATG136" s="86"/>
      <c r="ATH136" s="86"/>
      <c r="ATI136" s="86"/>
      <c r="ATJ136" s="86"/>
      <c r="ATK136" s="86"/>
      <c r="ATL136" s="86"/>
      <c r="ATM136" s="86"/>
      <c r="ATN136" s="86"/>
      <c r="ATO136" s="86"/>
      <c r="ATP136" s="86"/>
      <c r="ATQ136" s="86"/>
      <c r="ATR136" s="86"/>
      <c r="ATS136" s="86"/>
      <c r="ATT136" s="86"/>
      <c r="ATU136" s="86"/>
      <c r="ATV136" s="86"/>
      <c r="ATW136" s="86"/>
      <c r="ATX136" s="86"/>
      <c r="ATY136" s="86"/>
      <c r="ATZ136" s="86"/>
      <c r="AUA136" s="86"/>
      <c r="AUB136" s="86"/>
      <c r="AUC136" s="86"/>
      <c r="AUD136" s="86"/>
      <c r="AUE136" s="86"/>
      <c r="AUF136" s="86"/>
      <c r="AUG136" s="86"/>
      <c r="AUH136" s="86"/>
      <c r="AUI136" s="86"/>
      <c r="AUJ136" s="86"/>
      <c r="AUK136" s="86"/>
      <c r="AUL136" s="86"/>
      <c r="AUS136" s="86"/>
      <c r="AUT136" s="86"/>
      <c r="AUU136" s="86"/>
      <c r="AUV136" s="86"/>
      <c r="AUW136" s="86"/>
      <c r="AUX136" s="86"/>
      <c r="AUY136" s="86"/>
      <c r="AUZ136" s="86"/>
      <c r="AVA136" s="86"/>
      <c r="AVB136" s="86"/>
      <c r="AVC136" s="86"/>
      <c r="AVD136" s="86"/>
      <c r="AVE136" s="86"/>
      <c r="AVF136" s="86"/>
      <c r="AVG136" s="86"/>
      <c r="AVH136" s="86"/>
      <c r="AVI136" s="86"/>
      <c r="AVJ136" s="86"/>
      <c r="AVK136" s="86"/>
      <c r="AVL136" s="86"/>
      <c r="AVM136" s="86"/>
      <c r="AVN136" s="86"/>
      <c r="AVO136" s="86"/>
      <c r="AVP136" s="86"/>
      <c r="AVQ136" s="86"/>
      <c r="AVR136" s="86"/>
      <c r="AVS136" s="86"/>
      <c r="AVT136" s="86"/>
      <c r="AVU136" s="86"/>
      <c r="AVV136" s="86"/>
      <c r="AVW136" s="86"/>
      <c r="AVX136" s="86"/>
      <c r="AVY136" s="86"/>
      <c r="AVZ136" s="86"/>
      <c r="AWA136" s="86"/>
      <c r="AWB136" s="86"/>
      <c r="AWC136" s="86"/>
      <c r="AWD136" s="86"/>
      <c r="AWE136" s="86"/>
      <c r="AWF136" s="86"/>
      <c r="AWG136" s="86"/>
      <c r="AWH136" s="86"/>
      <c r="AWI136" s="86"/>
      <c r="AWJ136" s="86"/>
      <c r="AWK136" s="86"/>
      <c r="AWL136" s="86"/>
      <c r="AWM136" s="86"/>
      <c r="AWN136" s="86"/>
      <c r="AWO136" s="86"/>
      <c r="AWP136" s="86"/>
      <c r="AWQ136" s="86"/>
      <c r="AWR136" s="86"/>
      <c r="AWS136" s="86"/>
      <c r="AWT136" s="86"/>
      <c r="AWU136" s="86"/>
      <c r="AWV136" s="86"/>
      <c r="AWW136" s="86"/>
      <c r="AWX136" s="86"/>
      <c r="AWY136" s="86"/>
      <c r="AWZ136" s="86"/>
      <c r="AXA136" s="86"/>
      <c r="AXB136" s="86"/>
      <c r="AXC136" s="86"/>
      <c r="AXD136" s="86"/>
      <c r="AXE136" s="86"/>
      <c r="AXF136" s="86"/>
      <c r="AXG136" s="86"/>
      <c r="AXH136" s="86"/>
      <c r="AXI136" s="86"/>
      <c r="AXJ136" s="86"/>
      <c r="AXK136" s="86"/>
      <c r="AXL136" s="86"/>
      <c r="AXM136" s="86"/>
      <c r="AXN136" s="86"/>
      <c r="AXO136" s="86"/>
      <c r="AXP136" s="86"/>
      <c r="AXQ136" s="86"/>
      <c r="AXR136" s="86"/>
      <c r="AXS136" s="86"/>
      <c r="AXT136" s="86"/>
      <c r="AXU136" s="86"/>
      <c r="AXV136" s="86"/>
      <c r="AXW136" s="86"/>
      <c r="AXX136" s="86"/>
      <c r="AXY136" s="86"/>
      <c r="AXZ136" s="86"/>
      <c r="AYA136" s="86"/>
      <c r="AYB136" s="86"/>
      <c r="AYC136" s="86"/>
      <c r="AYD136" s="86"/>
      <c r="AYE136" s="86"/>
      <c r="AYF136" s="86"/>
      <c r="AYG136" s="86"/>
      <c r="AYH136" s="86"/>
      <c r="AYI136" s="86"/>
      <c r="AYJ136" s="86"/>
      <c r="AYK136" s="86"/>
      <c r="AYL136" s="86"/>
      <c r="AYM136" s="86"/>
      <c r="AYN136" s="86"/>
      <c r="AYO136" s="86"/>
      <c r="AYP136" s="86"/>
      <c r="AYQ136" s="86"/>
      <c r="AYR136" s="86"/>
      <c r="AYS136" s="86"/>
      <c r="AYT136" s="86"/>
      <c r="AYU136" s="86"/>
      <c r="AYV136" s="86"/>
      <c r="AYW136" s="86"/>
      <c r="AYX136" s="86"/>
      <c r="AYY136" s="86"/>
      <c r="AYZ136" s="86"/>
      <c r="AZA136" s="86"/>
      <c r="AZB136" s="86"/>
      <c r="AZC136" s="86"/>
      <c r="AZD136" s="86"/>
      <c r="AZE136" s="86"/>
      <c r="AZF136" s="86"/>
      <c r="AZG136" s="86"/>
      <c r="AZH136" s="86"/>
      <c r="AZI136" s="86"/>
      <c r="AZJ136" s="86"/>
      <c r="AZK136" s="86"/>
      <c r="AZL136" s="86"/>
      <c r="AZM136" s="86"/>
      <c r="AZN136" s="86"/>
      <c r="AZO136" s="86"/>
      <c r="AZP136" s="86"/>
      <c r="AZQ136" s="86"/>
      <c r="AZR136" s="86"/>
      <c r="AZS136" s="86"/>
      <c r="AZT136" s="86"/>
      <c r="AZU136" s="86"/>
      <c r="AZV136" s="86"/>
      <c r="AZW136" s="86"/>
      <c r="AZX136" s="86"/>
      <c r="AZY136" s="86"/>
      <c r="AZZ136" s="86"/>
      <c r="BAA136" s="86"/>
      <c r="BAB136" s="86"/>
      <c r="BAC136" s="86"/>
      <c r="BAD136" s="86"/>
      <c r="BAE136" s="86"/>
      <c r="BAF136" s="86"/>
      <c r="BAG136" s="86"/>
      <c r="BAH136" s="86"/>
      <c r="BAI136" s="86"/>
      <c r="BAJ136" s="86"/>
      <c r="BAK136" s="86"/>
      <c r="BAL136" s="86"/>
      <c r="BAM136" s="86"/>
      <c r="BAN136" s="86"/>
      <c r="BAO136" s="86"/>
      <c r="BAP136" s="86"/>
      <c r="BAQ136" s="86"/>
      <c r="BAR136" s="86"/>
      <c r="BAS136" s="86"/>
      <c r="BAT136" s="86"/>
      <c r="BAU136" s="86"/>
      <c r="BAV136" s="86"/>
      <c r="BAW136" s="86"/>
      <c r="BAX136" s="86"/>
      <c r="BAY136" s="86"/>
      <c r="BAZ136" s="86"/>
      <c r="BBA136" s="86"/>
      <c r="BBB136" s="86"/>
      <c r="BBC136" s="86"/>
      <c r="BBD136" s="86"/>
      <c r="BBE136" s="86"/>
      <c r="BBF136" s="86"/>
      <c r="BBG136" s="86"/>
      <c r="BBH136" s="86"/>
      <c r="BBI136" s="86"/>
      <c r="BBJ136" s="86"/>
      <c r="BBK136" s="86"/>
      <c r="BBL136" s="86"/>
      <c r="BBM136" s="86"/>
      <c r="BBN136" s="86"/>
      <c r="BBO136" s="86"/>
      <c r="BBP136" s="86"/>
      <c r="BBQ136" s="86"/>
      <c r="BBR136" s="86"/>
      <c r="BBS136" s="86"/>
      <c r="BBT136" s="86"/>
      <c r="BBU136" s="86"/>
      <c r="BBV136" s="86"/>
      <c r="BBW136" s="86"/>
      <c r="BBX136" s="86"/>
      <c r="BBY136" s="86"/>
      <c r="BBZ136" s="86"/>
      <c r="BCA136" s="86"/>
      <c r="BCB136" s="86"/>
      <c r="BCC136" s="86"/>
      <c r="BCD136" s="86"/>
      <c r="BCE136" s="86"/>
      <c r="BCF136" s="86"/>
      <c r="BCG136" s="86"/>
      <c r="BCH136" s="86"/>
      <c r="BCI136" s="86"/>
      <c r="BCJ136" s="86"/>
      <c r="BCK136" s="86"/>
      <c r="BCL136" s="86"/>
      <c r="BCM136" s="86"/>
      <c r="BCN136" s="86"/>
      <c r="BCO136" s="86"/>
      <c r="BCP136" s="86"/>
      <c r="BCQ136" s="86"/>
      <c r="BCR136" s="86"/>
      <c r="BCS136" s="86"/>
      <c r="BCT136" s="86"/>
      <c r="BCU136" s="86"/>
      <c r="BCV136" s="86"/>
      <c r="BCW136" s="86"/>
      <c r="BCX136" s="86"/>
      <c r="BCY136" s="86"/>
      <c r="BCZ136" s="86"/>
      <c r="BDA136" s="86"/>
      <c r="BDB136" s="86"/>
      <c r="BDC136" s="86"/>
      <c r="BDD136" s="86"/>
      <c r="BDE136" s="86"/>
      <c r="BDF136" s="86"/>
      <c r="BDG136" s="86"/>
      <c r="BDH136" s="86"/>
      <c r="BDI136" s="86"/>
      <c r="BDJ136" s="86"/>
      <c r="BDK136" s="86"/>
      <c r="BDL136" s="86"/>
      <c r="BDM136" s="86"/>
      <c r="BDN136" s="86"/>
      <c r="BDO136" s="86"/>
      <c r="BDP136" s="86"/>
      <c r="BDQ136" s="86"/>
      <c r="BDR136" s="86"/>
      <c r="BDS136" s="86"/>
      <c r="BDT136" s="86"/>
      <c r="BDU136" s="86"/>
      <c r="BDV136" s="86"/>
      <c r="BDW136" s="86"/>
      <c r="BDX136" s="86"/>
      <c r="BDY136" s="86"/>
      <c r="BDZ136" s="86"/>
      <c r="BEA136" s="86"/>
      <c r="BEB136" s="86"/>
      <c r="BEC136" s="86"/>
      <c r="BED136" s="86"/>
      <c r="BEE136" s="86"/>
      <c r="BEF136" s="86"/>
      <c r="BEG136" s="86"/>
      <c r="BEH136" s="86"/>
      <c r="BEO136" s="86"/>
      <c r="BEP136" s="86"/>
      <c r="BEQ136" s="86"/>
      <c r="BER136" s="86"/>
      <c r="BES136" s="86"/>
      <c r="BET136" s="86"/>
      <c r="BEU136" s="86"/>
      <c r="BEV136" s="86"/>
      <c r="BEW136" s="86"/>
      <c r="BEX136" s="86"/>
      <c r="BEY136" s="86"/>
      <c r="BEZ136" s="86"/>
      <c r="BFA136" s="86"/>
      <c r="BFB136" s="86"/>
      <c r="BFC136" s="86"/>
      <c r="BFD136" s="86"/>
      <c r="BFE136" s="86"/>
      <c r="BFF136" s="86"/>
      <c r="BFG136" s="86"/>
      <c r="BFH136" s="86"/>
      <c r="BFI136" s="86"/>
      <c r="BFJ136" s="86"/>
      <c r="BFK136" s="86"/>
      <c r="BFL136" s="86"/>
      <c r="BFM136" s="86"/>
      <c r="BFN136" s="86"/>
      <c r="BFO136" s="86"/>
      <c r="BFP136" s="86"/>
      <c r="BFQ136" s="86"/>
      <c r="BFR136" s="86"/>
      <c r="BFS136" s="86"/>
      <c r="BFT136" s="86"/>
      <c r="BFU136" s="86"/>
      <c r="BFV136" s="86"/>
      <c r="BFW136" s="86"/>
      <c r="BFX136" s="86"/>
      <c r="BFY136" s="86"/>
      <c r="BFZ136" s="86"/>
      <c r="BGA136" s="86"/>
      <c r="BGB136" s="86"/>
      <c r="BGC136" s="86"/>
      <c r="BGD136" s="86"/>
      <c r="BGE136" s="86"/>
      <c r="BGF136" s="86"/>
      <c r="BGG136" s="86"/>
      <c r="BGH136" s="86"/>
      <c r="BGI136" s="86"/>
      <c r="BGJ136" s="86"/>
      <c r="BGK136" s="86"/>
      <c r="BGL136" s="86"/>
      <c r="BGM136" s="86"/>
      <c r="BGN136" s="86"/>
      <c r="BGO136" s="86"/>
      <c r="BGP136" s="86"/>
      <c r="BGQ136" s="86"/>
      <c r="BGR136" s="86"/>
      <c r="BGS136" s="86"/>
      <c r="BGT136" s="86"/>
      <c r="BGU136" s="86"/>
      <c r="BGV136" s="86"/>
      <c r="BGW136" s="86"/>
      <c r="BGX136" s="86"/>
      <c r="BGY136" s="86"/>
      <c r="BGZ136" s="86"/>
      <c r="BHA136" s="86"/>
      <c r="BHB136" s="86"/>
      <c r="BHC136" s="86"/>
      <c r="BHD136" s="86"/>
      <c r="BHE136" s="86"/>
      <c r="BHF136" s="86"/>
      <c r="BHG136" s="86"/>
      <c r="BHH136" s="86"/>
      <c r="BHI136" s="86"/>
      <c r="BHJ136" s="86"/>
      <c r="BHK136" s="86"/>
      <c r="BHL136" s="86"/>
      <c r="BHM136" s="86"/>
      <c r="BHN136" s="86"/>
      <c r="BHO136" s="86"/>
      <c r="BHP136" s="86"/>
      <c r="BHQ136" s="86"/>
      <c r="BHR136" s="86"/>
      <c r="BHS136" s="86"/>
      <c r="BHT136" s="86"/>
      <c r="BHU136" s="86"/>
      <c r="BHV136" s="86"/>
      <c r="BHW136" s="86"/>
      <c r="BHX136" s="86"/>
      <c r="BHY136" s="86"/>
      <c r="BHZ136" s="86"/>
      <c r="BIA136" s="86"/>
      <c r="BIB136" s="86"/>
      <c r="BIC136" s="86"/>
      <c r="BID136" s="86"/>
      <c r="BIE136" s="86"/>
      <c r="BIF136" s="86"/>
      <c r="BIG136" s="86"/>
      <c r="BIH136" s="86"/>
      <c r="BII136" s="86"/>
      <c r="BIJ136" s="86"/>
      <c r="BIK136" s="86"/>
      <c r="BIL136" s="86"/>
      <c r="BIM136" s="86"/>
      <c r="BIN136" s="86"/>
      <c r="BIO136" s="86"/>
      <c r="BIP136" s="86"/>
      <c r="BIQ136" s="86"/>
      <c r="BIR136" s="86"/>
      <c r="BIS136" s="86"/>
      <c r="BIT136" s="86"/>
      <c r="BIU136" s="86"/>
      <c r="BIV136" s="86"/>
      <c r="BIW136" s="86"/>
      <c r="BIX136" s="86"/>
      <c r="BIY136" s="86"/>
      <c r="BIZ136" s="86"/>
      <c r="BJA136" s="86"/>
      <c r="BJB136" s="86"/>
      <c r="BJC136" s="86"/>
      <c r="BJD136" s="86"/>
      <c r="BJE136" s="86"/>
      <c r="BJF136" s="86"/>
      <c r="BJG136" s="86"/>
      <c r="BJH136" s="86"/>
      <c r="BJI136" s="86"/>
      <c r="BJJ136" s="86"/>
      <c r="BJK136" s="86"/>
      <c r="BJL136" s="86"/>
      <c r="BJM136" s="86"/>
      <c r="BJN136" s="86"/>
      <c r="BJO136" s="86"/>
      <c r="BJP136" s="86"/>
      <c r="BJQ136" s="86"/>
      <c r="BJR136" s="86"/>
      <c r="BJS136" s="86"/>
      <c r="BJT136" s="86"/>
      <c r="BJU136" s="86"/>
      <c r="BJV136" s="86"/>
      <c r="BJW136" s="86"/>
      <c r="BJX136" s="86"/>
      <c r="BJY136" s="86"/>
      <c r="BJZ136" s="86"/>
      <c r="BKA136" s="86"/>
      <c r="BKB136" s="86"/>
      <c r="BKC136" s="86"/>
      <c r="BKD136" s="86"/>
      <c r="BKE136" s="86"/>
      <c r="BKF136" s="86"/>
      <c r="BKG136" s="86"/>
      <c r="BKH136" s="86"/>
      <c r="BKI136" s="86"/>
      <c r="BKJ136" s="86"/>
      <c r="BKK136" s="86"/>
      <c r="BKL136" s="86"/>
      <c r="BKM136" s="86"/>
      <c r="BKN136" s="86"/>
      <c r="BKO136" s="86"/>
      <c r="BKP136" s="86"/>
      <c r="BKQ136" s="86"/>
      <c r="BKR136" s="86"/>
      <c r="BKS136" s="86"/>
      <c r="BKT136" s="86"/>
      <c r="BKU136" s="86"/>
      <c r="BKV136" s="86"/>
      <c r="BKW136" s="86"/>
      <c r="BKX136" s="86"/>
      <c r="BKY136" s="86"/>
      <c r="BKZ136" s="86"/>
      <c r="BLA136" s="86"/>
      <c r="BLB136" s="86"/>
      <c r="BLC136" s="86"/>
      <c r="BLD136" s="86"/>
      <c r="BLE136" s="86"/>
      <c r="BLF136" s="86"/>
      <c r="BLG136" s="86"/>
      <c r="BLH136" s="86"/>
      <c r="BLI136" s="86"/>
      <c r="BLJ136" s="86"/>
      <c r="BLK136" s="86"/>
      <c r="BLL136" s="86"/>
      <c r="BLM136" s="86"/>
      <c r="BLN136" s="86"/>
      <c r="BLO136" s="86"/>
      <c r="BLP136" s="86"/>
      <c r="BLQ136" s="86"/>
      <c r="BLR136" s="86"/>
      <c r="BLS136" s="86"/>
      <c r="BLT136" s="86"/>
      <c r="BLU136" s="86"/>
      <c r="BLV136" s="86"/>
      <c r="BLW136" s="86"/>
      <c r="BLX136" s="86"/>
      <c r="BLY136" s="86"/>
      <c r="BLZ136" s="86"/>
      <c r="BMA136" s="86"/>
      <c r="BMB136" s="86"/>
      <c r="BMC136" s="86"/>
      <c r="BMD136" s="86"/>
      <c r="BME136" s="86"/>
      <c r="BMF136" s="86"/>
      <c r="BMG136" s="86"/>
      <c r="BMH136" s="86"/>
      <c r="BMI136" s="86"/>
      <c r="BMJ136" s="86"/>
      <c r="BMK136" s="86"/>
      <c r="BML136" s="86"/>
      <c r="BMM136" s="86"/>
      <c r="BMN136" s="86"/>
      <c r="BMO136" s="86"/>
      <c r="BMP136" s="86"/>
      <c r="BMQ136" s="86"/>
      <c r="BMR136" s="86"/>
      <c r="BMS136" s="86"/>
      <c r="BMT136" s="86"/>
      <c r="BMU136" s="86"/>
      <c r="BMV136" s="86"/>
      <c r="BMW136" s="86"/>
      <c r="BMX136" s="86"/>
      <c r="BMY136" s="86"/>
      <c r="BMZ136" s="86"/>
      <c r="BNA136" s="86"/>
      <c r="BNB136" s="86"/>
      <c r="BNC136" s="86"/>
      <c r="BND136" s="86"/>
      <c r="BNE136" s="86"/>
      <c r="BNF136" s="86"/>
      <c r="BNG136" s="86"/>
      <c r="BNH136" s="86"/>
      <c r="BNI136" s="86"/>
      <c r="BNJ136" s="86"/>
      <c r="BNK136" s="86"/>
      <c r="BNL136" s="86"/>
      <c r="BNM136" s="86"/>
      <c r="BNN136" s="86"/>
      <c r="BNO136" s="86"/>
      <c r="BNP136" s="86"/>
      <c r="BNQ136" s="86"/>
      <c r="BNR136" s="86"/>
      <c r="BNS136" s="86"/>
      <c r="BNT136" s="86"/>
      <c r="BNU136" s="86"/>
      <c r="BNV136" s="86"/>
      <c r="BNW136" s="86"/>
      <c r="BNX136" s="86"/>
      <c r="BNY136" s="86"/>
      <c r="BNZ136" s="86"/>
      <c r="BOA136" s="86"/>
      <c r="BOB136" s="86"/>
      <c r="BOC136" s="86"/>
      <c r="BOD136" s="86"/>
      <c r="BOK136" s="86"/>
      <c r="BOL136" s="86"/>
      <c r="BOM136" s="86"/>
      <c r="BON136" s="86"/>
      <c r="BOO136" s="86"/>
      <c r="BOP136" s="86"/>
      <c r="BOQ136" s="86"/>
      <c r="BOR136" s="86"/>
      <c r="BOS136" s="86"/>
      <c r="BOT136" s="86"/>
      <c r="BOU136" s="86"/>
      <c r="BOV136" s="86"/>
      <c r="BOW136" s="86"/>
      <c r="BOX136" s="86"/>
      <c r="BOY136" s="86"/>
      <c r="BOZ136" s="86"/>
      <c r="BPA136" s="86"/>
      <c r="BPB136" s="86"/>
      <c r="BPC136" s="86"/>
      <c r="BPD136" s="86"/>
      <c r="BPE136" s="86"/>
      <c r="BPF136" s="86"/>
      <c r="BPG136" s="86"/>
      <c r="BPH136" s="86"/>
      <c r="BPI136" s="86"/>
      <c r="BPJ136" s="86"/>
      <c r="BPK136" s="86"/>
      <c r="BPL136" s="86"/>
      <c r="BPM136" s="86"/>
      <c r="BPN136" s="86"/>
      <c r="BPO136" s="86"/>
      <c r="BPP136" s="86"/>
      <c r="BPQ136" s="86"/>
      <c r="BPR136" s="86"/>
      <c r="BPS136" s="86"/>
      <c r="BPT136" s="86"/>
      <c r="BPU136" s="86"/>
      <c r="BPV136" s="86"/>
      <c r="BPW136" s="86"/>
      <c r="BPX136" s="86"/>
      <c r="BPY136" s="86"/>
      <c r="BPZ136" s="86"/>
      <c r="BQA136" s="86"/>
      <c r="BQB136" s="86"/>
      <c r="BQC136" s="86"/>
      <c r="BQD136" s="86"/>
      <c r="BQE136" s="86"/>
      <c r="BQF136" s="86"/>
      <c r="BQG136" s="86"/>
      <c r="BQH136" s="86"/>
      <c r="BQI136" s="86"/>
      <c r="BQJ136" s="86"/>
      <c r="BQK136" s="86"/>
      <c r="BQL136" s="86"/>
      <c r="BQM136" s="86"/>
      <c r="BQN136" s="86"/>
      <c r="BQO136" s="86"/>
      <c r="BQP136" s="86"/>
      <c r="BQQ136" s="86"/>
      <c r="BQR136" s="86"/>
      <c r="BQS136" s="86"/>
      <c r="BQT136" s="86"/>
      <c r="BQU136" s="86"/>
      <c r="BQV136" s="86"/>
      <c r="BQW136" s="86"/>
      <c r="BQX136" s="86"/>
      <c r="BQY136" s="86"/>
      <c r="BQZ136" s="86"/>
      <c r="BRA136" s="86"/>
      <c r="BRB136" s="86"/>
      <c r="BRC136" s="86"/>
      <c r="BRD136" s="86"/>
      <c r="BRE136" s="86"/>
      <c r="BRF136" s="86"/>
      <c r="BRG136" s="86"/>
      <c r="BRH136" s="86"/>
      <c r="BRI136" s="86"/>
      <c r="BRJ136" s="86"/>
      <c r="BRK136" s="86"/>
      <c r="BRL136" s="86"/>
      <c r="BRM136" s="86"/>
      <c r="BRN136" s="86"/>
      <c r="BRO136" s="86"/>
      <c r="BRP136" s="86"/>
      <c r="BRQ136" s="86"/>
      <c r="BRR136" s="86"/>
      <c r="BRS136" s="86"/>
      <c r="BRT136" s="86"/>
      <c r="BRU136" s="86"/>
      <c r="BRV136" s="86"/>
      <c r="BRW136" s="86"/>
      <c r="BRX136" s="86"/>
      <c r="BRY136" s="86"/>
      <c r="BRZ136" s="86"/>
      <c r="BSA136" s="86"/>
      <c r="BSB136" s="86"/>
      <c r="BSC136" s="86"/>
      <c r="BSD136" s="86"/>
      <c r="BSE136" s="86"/>
      <c r="BSF136" s="86"/>
      <c r="BSG136" s="86"/>
      <c r="BSH136" s="86"/>
      <c r="BSI136" s="86"/>
      <c r="BSJ136" s="86"/>
      <c r="BSK136" s="86"/>
      <c r="BSL136" s="86"/>
      <c r="BSM136" s="86"/>
      <c r="BSN136" s="86"/>
      <c r="BSO136" s="86"/>
      <c r="BSP136" s="86"/>
      <c r="BSQ136" s="86"/>
      <c r="BSR136" s="86"/>
      <c r="BSS136" s="86"/>
      <c r="BST136" s="86"/>
      <c r="BSU136" s="86"/>
      <c r="BSV136" s="86"/>
      <c r="BSW136" s="86"/>
      <c r="BSX136" s="86"/>
      <c r="BSY136" s="86"/>
      <c r="BSZ136" s="86"/>
      <c r="BTA136" s="86"/>
      <c r="BTB136" s="86"/>
      <c r="BTC136" s="86"/>
      <c r="BTD136" s="86"/>
      <c r="BTE136" s="86"/>
      <c r="BTF136" s="86"/>
      <c r="BTG136" s="86"/>
      <c r="BTH136" s="86"/>
      <c r="BTI136" s="86"/>
      <c r="BTJ136" s="86"/>
      <c r="BTK136" s="86"/>
      <c r="BTL136" s="86"/>
      <c r="BTM136" s="86"/>
      <c r="BTN136" s="86"/>
      <c r="BTO136" s="86"/>
      <c r="BTP136" s="86"/>
      <c r="BTQ136" s="86"/>
      <c r="BTR136" s="86"/>
      <c r="BTS136" s="86"/>
      <c r="BTT136" s="86"/>
      <c r="BTU136" s="86"/>
      <c r="BTV136" s="86"/>
      <c r="BTW136" s="86"/>
      <c r="BTX136" s="86"/>
      <c r="BTY136" s="86"/>
      <c r="BTZ136" s="86"/>
      <c r="BUA136" s="86"/>
      <c r="BUB136" s="86"/>
      <c r="BUC136" s="86"/>
      <c r="BUD136" s="86"/>
      <c r="BUE136" s="86"/>
      <c r="BUF136" s="86"/>
      <c r="BUG136" s="86"/>
      <c r="BUH136" s="86"/>
      <c r="BUI136" s="86"/>
      <c r="BUJ136" s="86"/>
      <c r="BUK136" s="86"/>
      <c r="BUL136" s="86"/>
      <c r="BUM136" s="86"/>
      <c r="BUN136" s="86"/>
      <c r="BUO136" s="86"/>
      <c r="BUP136" s="86"/>
      <c r="BUQ136" s="86"/>
      <c r="BUR136" s="86"/>
      <c r="BUS136" s="86"/>
      <c r="BUT136" s="86"/>
      <c r="BUU136" s="86"/>
      <c r="BUV136" s="86"/>
      <c r="BUW136" s="86"/>
      <c r="BUX136" s="86"/>
      <c r="BUY136" s="86"/>
      <c r="BUZ136" s="86"/>
      <c r="BVA136" s="86"/>
      <c r="BVB136" s="86"/>
      <c r="BVC136" s="86"/>
      <c r="BVD136" s="86"/>
      <c r="BVE136" s="86"/>
      <c r="BVF136" s="86"/>
      <c r="BVG136" s="86"/>
      <c r="BVH136" s="86"/>
      <c r="BVI136" s="86"/>
      <c r="BVJ136" s="86"/>
      <c r="BVK136" s="86"/>
      <c r="BVL136" s="86"/>
      <c r="BVM136" s="86"/>
      <c r="BVN136" s="86"/>
      <c r="BVO136" s="86"/>
      <c r="BVP136" s="86"/>
      <c r="BVQ136" s="86"/>
      <c r="BVR136" s="86"/>
      <c r="BVS136" s="86"/>
      <c r="BVT136" s="86"/>
      <c r="BVU136" s="86"/>
      <c r="BVV136" s="86"/>
      <c r="BVW136" s="86"/>
      <c r="BVX136" s="86"/>
      <c r="BVY136" s="86"/>
      <c r="BVZ136" s="86"/>
      <c r="BWA136" s="86"/>
      <c r="BWB136" s="86"/>
      <c r="BWC136" s="86"/>
      <c r="BWD136" s="86"/>
      <c r="BWE136" s="86"/>
      <c r="BWF136" s="86"/>
      <c r="BWG136" s="86"/>
      <c r="BWH136" s="86"/>
      <c r="BWI136" s="86"/>
      <c r="BWJ136" s="86"/>
      <c r="BWK136" s="86"/>
      <c r="BWL136" s="86"/>
      <c r="BWM136" s="86"/>
      <c r="BWN136" s="86"/>
      <c r="BWO136" s="86"/>
      <c r="BWP136" s="86"/>
      <c r="BWQ136" s="86"/>
      <c r="BWR136" s="86"/>
      <c r="BWS136" s="86"/>
      <c r="BWT136" s="86"/>
      <c r="BWU136" s="86"/>
      <c r="BWV136" s="86"/>
      <c r="BWW136" s="86"/>
      <c r="BWX136" s="86"/>
      <c r="BWY136" s="86"/>
      <c r="BWZ136" s="86"/>
      <c r="BXA136" s="86"/>
      <c r="BXB136" s="86"/>
      <c r="BXC136" s="86"/>
      <c r="BXD136" s="86"/>
      <c r="BXE136" s="86"/>
      <c r="BXF136" s="86"/>
      <c r="BXG136" s="86"/>
      <c r="BXH136" s="86"/>
      <c r="BXI136" s="86"/>
      <c r="BXJ136" s="86"/>
      <c r="BXK136" s="86"/>
      <c r="BXL136" s="86"/>
      <c r="BXM136" s="86"/>
      <c r="BXN136" s="86"/>
      <c r="BXO136" s="86"/>
      <c r="BXP136" s="86"/>
      <c r="BXQ136" s="86"/>
      <c r="BXR136" s="86"/>
      <c r="BXS136" s="86"/>
      <c r="BXT136" s="86"/>
      <c r="BXU136" s="86"/>
      <c r="BXV136" s="86"/>
      <c r="BXW136" s="86"/>
      <c r="BXX136" s="86"/>
      <c r="BXY136" s="86"/>
      <c r="BXZ136" s="86"/>
      <c r="BYG136" s="86"/>
      <c r="BYH136" s="86"/>
      <c r="BYI136" s="86"/>
      <c r="BYJ136" s="86"/>
      <c r="BYK136" s="86"/>
      <c r="BYL136" s="86"/>
      <c r="BYM136" s="86"/>
      <c r="BYN136" s="86"/>
      <c r="BYO136" s="86"/>
      <c r="BYP136" s="86"/>
      <c r="BYQ136" s="86"/>
      <c r="BYR136" s="86"/>
      <c r="BYS136" s="86"/>
      <c r="BYT136" s="86"/>
      <c r="BYU136" s="86"/>
      <c r="BYV136" s="86"/>
      <c r="BYW136" s="86"/>
      <c r="BYX136" s="86"/>
      <c r="BYY136" s="86"/>
      <c r="BYZ136" s="86"/>
      <c r="BZA136" s="86"/>
      <c r="BZB136" s="86"/>
      <c r="BZC136" s="86"/>
      <c r="BZD136" s="86"/>
      <c r="BZE136" s="86"/>
      <c r="BZF136" s="86"/>
      <c r="BZG136" s="86"/>
      <c r="BZH136" s="86"/>
      <c r="BZI136" s="86"/>
      <c r="BZJ136" s="86"/>
      <c r="BZK136" s="86"/>
      <c r="BZL136" s="86"/>
      <c r="BZM136" s="86"/>
      <c r="BZN136" s="86"/>
      <c r="BZO136" s="86"/>
      <c r="BZP136" s="86"/>
      <c r="BZQ136" s="86"/>
      <c r="BZR136" s="86"/>
      <c r="BZS136" s="86"/>
      <c r="BZT136" s="86"/>
      <c r="BZU136" s="86"/>
      <c r="BZV136" s="86"/>
      <c r="BZW136" s="86"/>
      <c r="BZX136" s="86"/>
      <c r="BZY136" s="86"/>
      <c r="BZZ136" s="86"/>
      <c r="CAA136" s="86"/>
      <c r="CAB136" s="86"/>
      <c r="CAC136" s="86"/>
      <c r="CAD136" s="86"/>
      <c r="CAE136" s="86"/>
      <c r="CAF136" s="86"/>
      <c r="CAG136" s="86"/>
      <c r="CAH136" s="86"/>
      <c r="CAI136" s="86"/>
      <c r="CAJ136" s="86"/>
      <c r="CAK136" s="86"/>
      <c r="CAL136" s="86"/>
      <c r="CAM136" s="86"/>
      <c r="CAN136" s="86"/>
      <c r="CAO136" s="86"/>
      <c r="CAP136" s="86"/>
      <c r="CAQ136" s="86"/>
      <c r="CAR136" s="86"/>
      <c r="CAS136" s="86"/>
      <c r="CAT136" s="86"/>
      <c r="CAU136" s="86"/>
      <c r="CAV136" s="86"/>
      <c r="CAW136" s="86"/>
      <c r="CAX136" s="86"/>
      <c r="CAY136" s="86"/>
      <c r="CAZ136" s="86"/>
      <c r="CBA136" s="86"/>
      <c r="CBB136" s="86"/>
      <c r="CBC136" s="86"/>
      <c r="CBD136" s="86"/>
      <c r="CBE136" s="86"/>
      <c r="CBF136" s="86"/>
      <c r="CBG136" s="86"/>
      <c r="CBH136" s="86"/>
      <c r="CBI136" s="86"/>
      <c r="CBJ136" s="86"/>
      <c r="CBK136" s="86"/>
      <c r="CBL136" s="86"/>
      <c r="CBM136" s="86"/>
      <c r="CBN136" s="86"/>
      <c r="CBO136" s="86"/>
      <c r="CBP136" s="86"/>
      <c r="CBQ136" s="86"/>
      <c r="CBR136" s="86"/>
      <c r="CBS136" s="86"/>
      <c r="CBT136" s="86"/>
      <c r="CBU136" s="86"/>
      <c r="CBV136" s="86"/>
      <c r="CBW136" s="86"/>
      <c r="CBX136" s="86"/>
      <c r="CBY136" s="86"/>
      <c r="CBZ136" s="86"/>
      <c r="CCA136" s="86"/>
      <c r="CCB136" s="86"/>
      <c r="CCC136" s="86"/>
      <c r="CCD136" s="86"/>
      <c r="CCE136" s="86"/>
      <c r="CCF136" s="86"/>
      <c r="CCG136" s="86"/>
      <c r="CCH136" s="86"/>
      <c r="CCI136" s="86"/>
      <c r="CCJ136" s="86"/>
      <c r="CCK136" s="86"/>
      <c r="CCL136" s="86"/>
      <c r="CCM136" s="86"/>
      <c r="CCN136" s="86"/>
      <c r="CCO136" s="86"/>
      <c r="CCP136" s="86"/>
      <c r="CCQ136" s="86"/>
      <c r="CCR136" s="86"/>
      <c r="CCS136" s="86"/>
      <c r="CCT136" s="86"/>
      <c r="CCU136" s="86"/>
      <c r="CCV136" s="86"/>
      <c r="CCW136" s="86"/>
      <c r="CCX136" s="86"/>
      <c r="CCY136" s="86"/>
      <c r="CCZ136" s="86"/>
      <c r="CDA136" s="86"/>
      <c r="CDB136" s="86"/>
      <c r="CDC136" s="86"/>
      <c r="CDD136" s="86"/>
      <c r="CDE136" s="86"/>
      <c r="CDF136" s="86"/>
      <c r="CDG136" s="86"/>
      <c r="CDH136" s="86"/>
      <c r="CDI136" s="86"/>
      <c r="CDJ136" s="86"/>
      <c r="CDK136" s="86"/>
      <c r="CDL136" s="86"/>
      <c r="CDM136" s="86"/>
      <c r="CDN136" s="86"/>
      <c r="CDO136" s="86"/>
      <c r="CDP136" s="86"/>
      <c r="CDQ136" s="86"/>
      <c r="CDR136" s="86"/>
      <c r="CDS136" s="86"/>
      <c r="CDT136" s="86"/>
      <c r="CDU136" s="86"/>
      <c r="CDV136" s="86"/>
      <c r="CDW136" s="86"/>
      <c r="CDX136" s="86"/>
      <c r="CDY136" s="86"/>
      <c r="CDZ136" s="86"/>
      <c r="CEA136" s="86"/>
      <c r="CEB136" s="86"/>
      <c r="CEC136" s="86"/>
      <c r="CED136" s="86"/>
      <c r="CEE136" s="86"/>
      <c r="CEF136" s="86"/>
      <c r="CEG136" s="86"/>
      <c r="CEH136" s="86"/>
      <c r="CEI136" s="86"/>
      <c r="CEJ136" s="86"/>
      <c r="CEK136" s="86"/>
      <c r="CEL136" s="86"/>
      <c r="CEM136" s="86"/>
      <c r="CEN136" s="86"/>
      <c r="CEO136" s="86"/>
      <c r="CEP136" s="86"/>
      <c r="CEQ136" s="86"/>
      <c r="CER136" s="86"/>
      <c r="CES136" s="86"/>
      <c r="CET136" s="86"/>
      <c r="CEU136" s="86"/>
      <c r="CEV136" s="86"/>
      <c r="CEW136" s="86"/>
      <c r="CEX136" s="86"/>
      <c r="CEY136" s="86"/>
      <c r="CEZ136" s="86"/>
      <c r="CFA136" s="86"/>
      <c r="CFB136" s="86"/>
      <c r="CFC136" s="86"/>
      <c r="CFD136" s="86"/>
      <c r="CFE136" s="86"/>
      <c r="CFF136" s="86"/>
      <c r="CFG136" s="86"/>
      <c r="CFH136" s="86"/>
      <c r="CFI136" s="86"/>
      <c r="CFJ136" s="86"/>
      <c r="CFK136" s="86"/>
      <c r="CFL136" s="86"/>
      <c r="CFM136" s="86"/>
      <c r="CFN136" s="86"/>
      <c r="CFO136" s="86"/>
      <c r="CFP136" s="86"/>
      <c r="CFQ136" s="86"/>
      <c r="CFR136" s="86"/>
      <c r="CFS136" s="86"/>
      <c r="CFT136" s="86"/>
      <c r="CFU136" s="86"/>
      <c r="CFV136" s="86"/>
      <c r="CFW136" s="86"/>
      <c r="CFX136" s="86"/>
      <c r="CFY136" s="86"/>
      <c r="CFZ136" s="86"/>
      <c r="CGA136" s="86"/>
      <c r="CGB136" s="86"/>
      <c r="CGC136" s="86"/>
      <c r="CGD136" s="86"/>
      <c r="CGE136" s="86"/>
      <c r="CGF136" s="86"/>
      <c r="CGG136" s="86"/>
      <c r="CGH136" s="86"/>
      <c r="CGI136" s="86"/>
      <c r="CGJ136" s="86"/>
      <c r="CGK136" s="86"/>
      <c r="CGL136" s="86"/>
      <c r="CGM136" s="86"/>
      <c r="CGN136" s="86"/>
      <c r="CGO136" s="86"/>
      <c r="CGP136" s="86"/>
      <c r="CGQ136" s="86"/>
      <c r="CGR136" s="86"/>
      <c r="CGS136" s="86"/>
      <c r="CGT136" s="86"/>
      <c r="CGU136" s="86"/>
      <c r="CGV136" s="86"/>
      <c r="CGW136" s="86"/>
      <c r="CGX136" s="86"/>
      <c r="CGY136" s="86"/>
      <c r="CGZ136" s="86"/>
      <c r="CHA136" s="86"/>
      <c r="CHB136" s="86"/>
      <c r="CHC136" s="86"/>
      <c r="CHD136" s="86"/>
      <c r="CHE136" s="86"/>
      <c r="CHF136" s="86"/>
      <c r="CHG136" s="86"/>
      <c r="CHH136" s="86"/>
      <c r="CHI136" s="86"/>
      <c r="CHJ136" s="86"/>
      <c r="CHK136" s="86"/>
      <c r="CHL136" s="86"/>
      <c r="CHM136" s="86"/>
      <c r="CHN136" s="86"/>
      <c r="CHO136" s="86"/>
      <c r="CHP136" s="86"/>
      <c r="CHQ136" s="86"/>
      <c r="CHR136" s="86"/>
      <c r="CHS136" s="86"/>
      <c r="CHT136" s="86"/>
      <c r="CHU136" s="86"/>
      <c r="CHV136" s="86"/>
      <c r="CIC136" s="86"/>
      <c r="CID136" s="86"/>
      <c r="CIE136" s="86"/>
      <c r="CIF136" s="86"/>
      <c r="CIG136" s="86"/>
      <c r="CIH136" s="86"/>
      <c r="CII136" s="86"/>
      <c r="CIJ136" s="86"/>
      <c r="CIK136" s="86"/>
      <c r="CIL136" s="86"/>
      <c r="CIM136" s="86"/>
      <c r="CIN136" s="86"/>
      <c r="CIO136" s="86"/>
      <c r="CIP136" s="86"/>
      <c r="CIQ136" s="86"/>
      <c r="CIR136" s="86"/>
      <c r="CIS136" s="86"/>
      <c r="CIT136" s="86"/>
      <c r="CIU136" s="86"/>
      <c r="CIV136" s="86"/>
      <c r="CIW136" s="86"/>
      <c r="CIX136" s="86"/>
      <c r="CIY136" s="86"/>
      <c r="CIZ136" s="86"/>
      <c r="CJA136" s="86"/>
      <c r="CJB136" s="86"/>
      <c r="CJC136" s="86"/>
      <c r="CJD136" s="86"/>
      <c r="CJE136" s="86"/>
      <c r="CJF136" s="86"/>
      <c r="CJG136" s="86"/>
      <c r="CJH136" s="86"/>
      <c r="CJI136" s="86"/>
      <c r="CJJ136" s="86"/>
      <c r="CJK136" s="86"/>
      <c r="CJL136" s="86"/>
      <c r="CJM136" s="86"/>
      <c r="CJN136" s="86"/>
      <c r="CJO136" s="86"/>
      <c r="CJP136" s="86"/>
      <c r="CJQ136" s="86"/>
      <c r="CJR136" s="86"/>
      <c r="CJS136" s="86"/>
      <c r="CJT136" s="86"/>
      <c r="CJU136" s="86"/>
      <c r="CJV136" s="86"/>
      <c r="CJW136" s="86"/>
      <c r="CJX136" s="86"/>
      <c r="CJY136" s="86"/>
      <c r="CJZ136" s="86"/>
      <c r="CKA136" s="86"/>
      <c r="CKB136" s="86"/>
      <c r="CKC136" s="86"/>
      <c r="CKD136" s="86"/>
      <c r="CKE136" s="86"/>
      <c r="CKF136" s="86"/>
      <c r="CKG136" s="86"/>
      <c r="CKH136" s="86"/>
      <c r="CKI136" s="86"/>
      <c r="CKJ136" s="86"/>
      <c r="CKK136" s="86"/>
      <c r="CKL136" s="86"/>
      <c r="CKM136" s="86"/>
      <c r="CKN136" s="86"/>
      <c r="CKO136" s="86"/>
      <c r="CKP136" s="86"/>
      <c r="CKQ136" s="86"/>
      <c r="CKR136" s="86"/>
      <c r="CKS136" s="86"/>
      <c r="CKT136" s="86"/>
      <c r="CKU136" s="86"/>
      <c r="CKV136" s="86"/>
      <c r="CKW136" s="86"/>
      <c r="CKX136" s="86"/>
      <c r="CKY136" s="86"/>
      <c r="CKZ136" s="86"/>
      <c r="CLA136" s="86"/>
      <c r="CLB136" s="86"/>
      <c r="CLC136" s="86"/>
      <c r="CLD136" s="86"/>
      <c r="CLE136" s="86"/>
      <c r="CLF136" s="86"/>
      <c r="CLG136" s="86"/>
      <c r="CLH136" s="86"/>
      <c r="CLI136" s="86"/>
      <c r="CLJ136" s="86"/>
      <c r="CLK136" s="86"/>
      <c r="CLL136" s="86"/>
      <c r="CLM136" s="86"/>
      <c r="CLN136" s="86"/>
      <c r="CLO136" s="86"/>
      <c r="CLP136" s="86"/>
      <c r="CLQ136" s="86"/>
      <c r="CLR136" s="86"/>
      <c r="CLS136" s="86"/>
      <c r="CLT136" s="86"/>
      <c r="CLU136" s="86"/>
      <c r="CLV136" s="86"/>
      <c r="CLW136" s="86"/>
      <c r="CLX136" s="86"/>
      <c r="CLY136" s="86"/>
      <c r="CLZ136" s="86"/>
      <c r="CMA136" s="86"/>
      <c r="CMB136" s="86"/>
      <c r="CMC136" s="86"/>
      <c r="CMD136" s="86"/>
      <c r="CME136" s="86"/>
      <c r="CMF136" s="86"/>
      <c r="CMG136" s="86"/>
      <c r="CMH136" s="86"/>
      <c r="CMI136" s="86"/>
      <c r="CMJ136" s="86"/>
      <c r="CMK136" s="86"/>
      <c r="CML136" s="86"/>
      <c r="CMM136" s="86"/>
      <c r="CMN136" s="86"/>
      <c r="CMO136" s="86"/>
      <c r="CMP136" s="86"/>
      <c r="CMQ136" s="86"/>
      <c r="CMR136" s="86"/>
      <c r="CMS136" s="86"/>
      <c r="CMT136" s="86"/>
      <c r="CMU136" s="86"/>
      <c r="CMV136" s="86"/>
      <c r="CMW136" s="86"/>
      <c r="CMX136" s="86"/>
      <c r="CMY136" s="86"/>
      <c r="CMZ136" s="86"/>
      <c r="CNA136" s="86"/>
      <c r="CNB136" s="86"/>
      <c r="CNC136" s="86"/>
      <c r="CND136" s="86"/>
      <c r="CNE136" s="86"/>
      <c r="CNF136" s="86"/>
      <c r="CNG136" s="86"/>
      <c r="CNH136" s="86"/>
      <c r="CNI136" s="86"/>
      <c r="CNJ136" s="86"/>
      <c r="CNK136" s="86"/>
      <c r="CNL136" s="86"/>
      <c r="CNM136" s="86"/>
      <c r="CNN136" s="86"/>
      <c r="CNO136" s="86"/>
      <c r="CNP136" s="86"/>
      <c r="CNQ136" s="86"/>
      <c r="CNR136" s="86"/>
      <c r="CNS136" s="86"/>
      <c r="CNT136" s="86"/>
      <c r="CNU136" s="86"/>
      <c r="CNV136" s="86"/>
      <c r="CNW136" s="86"/>
      <c r="CNX136" s="86"/>
      <c r="CNY136" s="86"/>
      <c r="CNZ136" s="86"/>
      <c r="COA136" s="86"/>
      <c r="COB136" s="86"/>
      <c r="COC136" s="86"/>
      <c r="COD136" s="86"/>
      <c r="COE136" s="86"/>
      <c r="COF136" s="86"/>
      <c r="COG136" s="86"/>
      <c r="COH136" s="86"/>
      <c r="COI136" s="86"/>
      <c r="COJ136" s="86"/>
      <c r="COK136" s="86"/>
      <c r="COL136" s="86"/>
      <c r="COM136" s="86"/>
      <c r="CON136" s="86"/>
      <c r="COO136" s="86"/>
      <c r="COP136" s="86"/>
      <c r="COQ136" s="86"/>
      <c r="COR136" s="86"/>
      <c r="COS136" s="86"/>
      <c r="COT136" s="86"/>
      <c r="COU136" s="86"/>
      <c r="COV136" s="86"/>
      <c r="COW136" s="86"/>
      <c r="COX136" s="86"/>
      <c r="COY136" s="86"/>
      <c r="COZ136" s="86"/>
      <c r="CPA136" s="86"/>
      <c r="CPB136" s="86"/>
      <c r="CPC136" s="86"/>
      <c r="CPD136" s="86"/>
      <c r="CPE136" s="86"/>
      <c r="CPF136" s="86"/>
      <c r="CPG136" s="86"/>
      <c r="CPH136" s="86"/>
      <c r="CPI136" s="86"/>
      <c r="CPJ136" s="86"/>
      <c r="CPK136" s="86"/>
      <c r="CPL136" s="86"/>
      <c r="CPM136" s="86"/>
      <c r="CPN136" s="86"/>
      <c r="CPO136" s="86"/>
      <c r="CPP136" s="86"/>
      <c r="CPQ136" s="86"/>
      <c r="CPR136" s="86"/>
      <c r="CPS136" s="86"/>
      <c r="CPT136" s="86"/>
      <c r="CPU136" s="86"/>
      <c r="CPV136" s="86"/>
      <c r="CPW136" s="86"/>
      <c r="CPX136" s="86"/>
      <c r="CPY136" s="86"/>
      <c r="CPZ136" s="86"/>
      <c r="CQA136" s="86"/>
      <c r="CQB136" s="86"/>
      <c r="CQC136" s="86"/>
      <c r="CQD136" s="86"/>
      <c r="CQE136" s="86"/>
      <c r="CQF136" s="86"/>
      <c r="CQG136" s="86"/>
      <c r="CQH136" s="86"/>
      <c r="CQI136" s="86"/>
      <c r="CQJ136" s="86"/>
      <c r="CQK136" s="86"/>
      <c r="CQL136" s="86"/>
      <c r="CQM136" s="86"/>
      <c r="CQN136" s="86"/>
      <c r="CQO136" s="86"/>
      <c r="CQP136" s="86"/>
      <c r="CQQ136" s="86"/>
      <c r="CQR136" s="86"/>
      <c r="CQS136" s="86"/>
      <c r="CQT136" s="86"/>
      <c r="CQU136" s="86"/>
      <c r="CQV136" s="86"/>
      <c r="CQW136" s="86"/>
      <c r="CQX136" s="86"/>
      <c r="CQY136" s="86"/>
      <c r="CQZ136" s="86"/>
      <c r="CRA136" s="86"/>
      <c r="CRB136" s="86"/>
      <c r="CRC136" s="86"/>
      <c r="CRD136" s="86"/>
      <c r="CRE136" s="86"/>
      <c r="CRF136" s="86"/>
      <c r="CRG136" s="86"/>
      <c r="CRH136" s="86"/>
      <c r="CRI136" s="86"/>
      <c r="CRJ136" s="86"/>
      <c r="CRK136" s="86"/>
      <c r="CRL136" s="86"/>
      <c r="CRM136" s="86"/>
      <c r="CRN136" s="86"/>
      <c r="CRO136" s="86"/>
      <c r="CRP136" s="86"/>
      <c r="CRQ136" s="86"/>
      <c r="CRR136" s="86"/>
      <c r="CRY136" s="86"/>
      <c r="CRZ136" s="86"/>
      <c r="CSA136" s="86"/>
      <c r="CSB136" s="86"/>
      <c r="CSC136" s="86"/>
      <c r="CSD136" s="86"/>
      <c r="CSE136" s="86"/>
      <c r="CSF136" s="86"/>
      <c r="CSG136" s="86"/>
      <c r="CSH136" s="86"/>
      <c r="CSI136" s="86"/>
      <c r="CSJ136" s="86"/>
      <c r="CSK136" s="86"/>
      <c r="CSL136" s="86"/>
      <c r="CSM136" s="86"/>
      <c r="CSN136" s="86"/>
      <c r="CSO136" s="86"/>
      <c r="CSP136" s="86"/>
      <c r="CSQ136" s="86"/>
      <c r="CSR136" s="86"/>
      <c r="CSS136" s="86"/>
      <c r="CST136" s="86"/>
      <c r="CSU136" s="86"/>
      <c r="CSV136" s="86"/>
      <c r="CSW136" s="86"/>
      <c r="CSX136" s="86"/>
      <c r="CSY136" s="86"/>
      <c r="CSZ136" s="86"/>
      <c r="CTA136" s="86"/>
      <c r="CTB136" s="86"/>
      <c r="CTC136" s="86"/>
      <c r="CTD136" s="86"/>
      <c r="CTE136" s="86"/>
      <c r="CTF136" s="86"/>
      <c r="CTG136" s="86"/>
      <c r="CTH136" s="86"/>
      <c r="CTI136" s="86"/>
      <c r="CTJ136" s="86"/>
      <c r="CTK136" s="86"/>
      <c r="CTL136" s="86"/>
      <c r="CTM136" s="86"/>
      <c r="CTN136" s="86"/>
      <c r="CTO136" s="86"/>
      <c r="CTP136" s="86"/>
      <c r="CTQ136" s="86"/>
      <c r="CTR136" s="86"/>
      <c r="CTS136" s="86"/>
      <c r="CTT136" s="86"/>
      <c r="CTU136" s="86"/>
      <c r="CTV136" s="86"/>
      <c r="CTW136" s="86"/>
      <c r="CTX136" s="86"/>
      <c r="CTY136" s="86"/>
      <c r="CTZ136" s="86"/>
      <c r="CUA136" s="86"/>
      <c r="CUB136" s="86"/>
      <c r="CUC136" s="86"/>
      <c r="CUD136" s="86"/>
      <c r="CUE136" s="86"/>
      <c r="CUF136" s="86"/>
      <c r="CUG136" s="86"/>
      <c r="CUH136" s="86"/>
      <c r="CUI136" s="86"/>
      <c r="CUJ136" s="86"/>
      <c r="CUK136" s="86"/>
      <c r="CUL136" s="86"/>
      <c r="CUM136" s="86"/>
      <c r="CUN136" s="86"/>
      <c r="CUO136" s="86"/>
      <c r="CUP136" s="86"/>
      <c r="CUQ136" s="86"/>
      <c r="CUR136" s="86"/>
      <c r="CUS136" s="86"/>
      <c r="CUT136" s="86"/>
      <c r="CUU136" s="86"/>
      <c r="CUV136" s="86"/>
      <c r="CUW136" s="86"/>
      <c r="CUX136" s="86"/>
      <c r="CUY136" s="86"/>
      <c r="CUZ136" s="86"/>
      <c r="CVA136" s="86"/>
      <c r="CVB136" s="86"/>
      <c r="CVC136" s="86"/>
      <c r="CVD136" s="86"/>
      <c r="CVE136" s="86"/>
      <c r="CVF136" s="86"/>
      <c r="CVG136" s="86"/>
      <c r="CVH136" s="86"/>
      <c r="CVI136" s="86"/>
      <c r="CVJ136" s="86"/>
      <c r="CVK136" s="86"/>
      <c r="CVL136" s="86"/>
      <c r="CVM136" s="86"/>
      <c r="CVN136" s="86"/>
      <c r="CVO136" s="86"/>
      <c r="CVP136" s="86"/>
      <c r="CVQ136" s="86"/>
      <c r="CVR136" s="86"/>
      <c r="CVS136" s="86"/>
      <c r="CVT136" s="86"/>
      <c r="CVU136" s="86"/>
      <c r="CVV136" s="86"/>
      <c r="CVW136" s="86"/>
      <c r="CVX136" s="86"/>
      <c r="CVY136" s="86"/>
      <c r="CVZ136" s="86"/>
      <c r="CWA136" s="86"/>
      <c r="CWB136" s="86"/>
      <c r="CWC136" s="86"/>
      <c r="CWD136" s="86"/>
      <c r="CWE136" s="86"/>
      <c r="CWF136" s="86"/>
      <c r="CWG136" s="86"/>
      <c r="CWH136" s="86"/>
      <c r="CWI136" s="86"/>
      <c r="CWJ136" s="86"/>
      <c r="CWK136" s="86"/>
      <c r="CWL136" s="86"/>
      <c r="CWM136" s="86"/>
      <c r="CWN136" s="86"/>
      <c r="CWO136" s="86"/>
      <c r="CWP136" s="86"/>
      <c r="CWQ136" s="86"/>
      <c r="CWR136" s="86"/>
      <c r="CWS136" s="86"/>
      <c r="CWT136" s="86"/>
      <c r="CWU136" s="86"/>
      <c r="CWV136" s="86"/>
      <c r="CWW136" s="86"/>
      <c r="CWX136" s="86"/>
      <c r="CWY136" s="86"/>
      <c r="CWZ136" s="86"/>
      <c r="CXA136" s="86"/>
      <c r="CXB136" s="86"/>
      <c r="CXC136" s="86"/>
      <c r="CXD136" s="86"/>
      <c r="CXE136" s="86"/>
      <c r="CXF136" s="86"/>
      <c r="CXG136" s="86"/>
      <c r="CXH136" s="86"/>
      <c r="CXI136" s="86"/>
      <c r="CXJ136" s="86"/>
      <c r="CXK136" s="86"/>
      <c r="CXL136" s="86"/>
      <c r="CXM136" s="86"/>
      <c r="CXN136" s="86"/>
      <c r="CXO136" s="86"/>
      <c r="CXP136" s="86"/>
      <c r="CXQ136" s="86"/>
      <c r="CXR136" s="86"/>
      <c r="CXS136" s="86"/>
      <c r="CXT136" s="86"/>
      <c r="CXU136" s="86"/>
      <c r="CXV136" s="86"/>
      <c r="CXW136" s="86"/>
      <c r="CXX136" s="86"/>
      <c r="CXY136" s="86"/>
      <c r="CXZ136" s="86"/>
      <c r="CYA136" s="86"/>
      <c r="CYB136" s="86"/>
      <c r="CYC136" s="86"/>
      <c r="CYD136" s="86"/>
      <c r="CYE136" s="86"/>
      <c r="CYF136" s="86"/>
      <c r="CYG136" s="86"/>
      <c r="CYH136" s="86"/>
      <c r="CYI136" s="86"/>
      <c r="CYJ136" s="86"/>
      <c r="CYK136" s="86"/>
      <c r="CYL136" s="86"/>
      <c r="CYM136" s="86"/>
      <c r="CYN136" s="86"/>
      <c r="CYO136" s="86"/>
      <c r="CYP136" s="86"/>
      <c r="CYQ136" s="86"/>
      <c r="CYR136" s="86"/>
      <c r="CYS136" s="86"/>
      <c r="CYT136" s="86"/>
      <c r="CYU136" s="86"/>
      <c r="CYV136" s="86"/>
      <c r="CYW136" s="86"/>
      <c r="CYX136" s="86"/>
      <c r="CYY136" s="86"/>
      <c r="CYZ136" s="86"/>
      <c r="CZA136" s="86"/>
      <c r="CZB136" s="86"/>
      <c r="CZC136" s="86"/>
      <c r="CZD136" s="86"/>
      <c r="CZE136" s="86"/>
      <c r="CZF136" s="86"/>
      <c r="CZG136" s="86"/>
      <c r="CZH136" s="86"/>
      <c r="CZI136" s="86"/>
      <c r="CZJ136" s="86"/>
      <c r="CZK136" s="86"/>
      <c r="CZL136" s="86"/>
      <c r="CZM136" s="86"/>
      <c r="CZN136" s="86"/>
      <c r="CZO136" s="86"/>
      <c r="CZP136" s="86"/>
      <c r="CZQ136" s="86"/>
      <c r="CZR136" s="86"/>
      <c r="CZS136" s="86"/>
      <c r="CZT136" s="86"/>
      <c r="CZU136" s="86"/>
      <c r="CZV136" s="86"/>
      <c r="CZW136" s="86"/>
      <c r="CZX136" s="86"/>
      <c r="CZY136" s="86"/>
      <c r="CZZ136" s="86"/>
      <c r="DAA136" s="86"/>
      <c r="DAB136" s="86"/>
      <c r="DAC136" s="86"/>
      <c r="DAD136" s="86"/>
      <c r="DAE136" s="86"/>
      <c r="DAF136" s="86"/>
      <c r="DAG136" s="86"/>
      <c r="DAH136" s="86"/>
      <c r="DAI136" s="86"/>
      <c r="DAJ136" s="86"/>
      <c r="DAK136" s="86"/>
      <c r="DAL136" s="86"/>
      <c r="DAM136" s="86"/>
      <c r="DAN136" s="86"/>
      <c r="DAO136" s="86"/>
      <c r="DAP136" s="86"/>
      <c r="DAQ136" s="86"/>
      <c r="DAR136" s="86"/>
      <c r="DAS136" s="86"/>
      <c r="DAT136" s="86"/>
      <c r="DAU136" s="86"/>
      <c r="DAV136" s="86"/>
      <c r="DAW136" s="86"/>
      <c r="DAX136" s="86"/>
      <c r="DAY136" s="86"/>
      <c r="DAZ136" s="86"/>
      <c r="DBA136" s="86"/>
      <c r="DBB136" s="86"/>
      <c r="DBC136" s="86"/>
      <c r="DBD136" s="86"/>
      <c r="DBE136" s="86"/>
      <c r="DBF136" s="86"/>
      <c r="DBG136" s="86"/>
      <c r="DBH136" s="86"/>
      <c r="DBI136" s="86"/>
      <c r="DBJ136" s="86"/>
      <c r="DBK136" s="86"/>
      <c r="DBL136" s="86"/>
      <c r="DBM136" s="86"/>
      <c r="DBN136" s="86"/>
      <c r="DBU136" s="86"/>
      <c r="DBV136" s="86"/>
      <c r="DBW136" s="86"/>
      <c r="DBX136" s="86"/>
      <c r="DBY136" s="86"/>
      <c r="DBZ136" s="86"/>
      <c r="DCA136" s="86"/>
      <c r="DCB136" s="86"/>
      <c r="DCC136" s="86"/>
      <c r="DCD136" s="86"/>
      <c r="DCE136" s="86"/>
      <c r="DCF136" s="86"/>
      <c r="DCG136" s="86"/>
      <c r="DCH136" s="86"/>
      <c r="DCI136" s="86"/>
      <c r="DCJ136" s="86"/>
      <c r="DCK136" s="86"/>
      <c r="DCL136" s="86"/>
      <c r="DCM136" s="86"/>
      <c r="DCN136" s="86"/>
      <c r="DCO136" s="86"/>
      <c r="DCP136" s="86"/>
      <c r="DCQ136" s="86"/>
      <c r="DCR136" s="86"/>
      <c r="DCS136" s="86"/>
      <c r="DCT136" s="86"/>
      <c r="DCU136" s="86"/>
      <c r="DCV136" s="86"/>
      <c r="DCW136" s="86"/>
      <c r="DCX136" s="86"/>
      <c r="DCY136" s="86"/>
      <c r="DCZ136" s="86"/>
      <c r="DDA136" s="86"/>
      <c r="DDB136" s="86"/>
      <c r="DDC136" s="86"/>
      <c r="DDD136" s="86"/>
      <c r="DDE136" s="86"/>
      <c r="DDF136" s="86"/>
      <c r="DDG136" s="86"/>
      <c r="DDH136" s="86"/>
      <c r="DDI136" s="86"/>
      <c r="DDJ136" s="86"/>
      <c r="DDK136" s="86"/>
      <c r="DDL136" s="86"/>
      <c r="DDM136" s="86"/>
      <c r="DDN136" s="86"/>
      <c r="DDO136" s="86"/>
      <c r="DDP136" s="86"/>
      <c r="DDQ136" s="86"/>
      <c r="DDR136" s="86"/>
      <c r="DDS136" s="86"/>
      <c r="DDT136" s="86"/>
      <c r="DDU136" s="86"/>
      <c r="DDV136" s="86"/>
      <c r="DDW136" s="86"/>
      <c r="DDX136" s="86"/>
      <c r="DDY136" s="86"/>
      <c r="DDZ136" s="86"/>
      <c r="DEA136" s="86"/>
      <c r="DEB136" s="86"/>
      <c r="DEC136" s="86"/>
      <c r="DED136" s="86"/>
      <c r="DEE136" s="86"/>
      <c r="DEF136" s="86"/>
      <c r="DEG136" s="86"/>
      <c r="DEH136" s="86"/>
      <c r="DEI136" s="86"/>
      <c r="DEJ136" s="86"/>
      <c r="DEK136" s="86"/>
      <c r="DEL136" s="86"/>
      <c r="DEM136" s="86"/>
      <c r="DEN136" s="86"/>
      <c r="DEO136" s="86"/>
      <c r="DEP136" s="86"/>
      <c r="DEQ136" s="86"/>
      <c r="DER136" s="86"/>
      <c r="DES136" s="86"/>
      <c r="DET136" s="86"/>
      <c r="DEU136" s="86"/>
      <c r="DEV136" s="86"/>
      <c r="DEW136" s="86"/>
      <c r="DEX136" s="86"/>
      <c r="DEY136" s="86"/>
      <c r="DEZ136" s="86"/>
      <c r="DFA136" s="86"/>
      <c r="DFB136" s="86"/>
      <c r="DFC136" s="86"/>
      <c r="DFD136" s="86"/>
      <c r="DFE136" s="86"/>
      <c r="DFF136" s="86"/>
      <c r="DFG136" s="86"/>
      <c r="DFH136" s="86"/>
      <c r="DFI136" s="86"/>
      <c r="DFJ136" s="86"/>
      <c r="DFK136" s="86"/>
      <c r="DFL136" s="86"/>
      <c r="DFM136" s="86"/>
      <c r="DFN136" s="86"/>
      <c r="DFO136" s="86"/>
      <c r="DFP136" s="86"/>
      <c r="DFQ136" s="86"/>
      <c r="DFR136" s="86"/>
      <c r="DFS136" s="86"/>
      <c r="DFT136" s="86"/>
      <c r="DFU136" s="86"/>
      <c r="DFV136" s="86"/>
      <c r="DFW136" s="86"/>
      <c r="DFX136" s="86"/>
      <c r="DFY136" s="86"/>
      <c r="DFZ136" s="86"/>
      <c r="DGA136" s="86"/>
      <c r="DGB136" s="86"/>
      <c r="DGC136" s="86"/>
      <c r="DGD136" s="86"/>
      <c r="DGE136" s="86"/>
      <c r="DGF136" s="86"/>
      <c r="DGG136" s="86"/>
      <c r="DGH136" s="86"/>
      <c r="DGI136" s="86"/>
      <c r="DGJ136" s="86"/>
      <c r="DGK136" s="86"/>
      <c r="DGL136" s="86"/>
      <c r="DGM136" s="86"/>
      <c r="DGN136" s="86"/>
      <c r="DGO136" s="86"/>
      <c r="DGP136" s="86"/>
      <c r="DGQ136" s="86"/>
      <c r="DGR136" s="86"/>
      <c r="DGS136" s="86"/>
      <c r="DGT136" s="86"/>
      <c r="DGU136" s="86"/>
      <c r="DGV136" s="86"/>
      <c r="DGW136" s="86"/>
      <c r="DGX136" s="86"/>
      <c r="DGY136" s="86"/>
      <c r="DGZ136" s="86"/>
      <c r="DHA136" s="86"/>
      <c r="DHB136" s="86"/>
      <c r="DHC136" s="86"/>
      <c r="DHD136" s="86"/>
      <c r="DHE136" s="86"/>
      <c r="DHF136" s="86"/>
      <c r="DHG136" s="86"/>
      <c r="DHH136" s="86"/>
      <c r="DHI136" s="86"/>
      <c r="DHJ136" s="86"/>
      <c r="DHK136" s="86"/>
      <c r="DHL136" s="86"/>
      <c r="DHM136" s="86"/>
      <c r="DHN136" s="86"/>
      <c r="DHO136" s="86"/>
      <c r="DHP136" s="86"/>
      <c r="DHQ136" s="86"/>
      <c r="DHR136" s="86"/>
      <c r="DHS136" s="86"/>
      <c r="DHT136" s="86"/>
      <c r="DHU136" s="86"/>
      <c r="DHV136" s="86"/>
      <c r="DHW136" s="86"/>
      <c r="DHX136" s="86"/>
      <c r="DHY136" s="86"/>
      <c r="DHZ136" s="86"/>
      <c r="DIA136" s="86"/>
      <c r="DIB136" s="86"/>
      <c r="DIC136" s="86"/>
      <c r="DID136" s="86"/>
      <c r="DIE136" s="86"/>
      <c r="DIF136" s="86"/>
      <c r="DIG136" s="86"/>
      <c r="DIH136" s="86"/>
      <c r="DII136" s="86"/>
      <c r="DIJ136" s="86"/>
      <c r="DIK136" s="86"/>
      <c r="DIL136" s="86"/>
      <c r="DIM136" s="86"/>
      <c r="DIN136" s="86"/>
      <c r="DIO136" s="86"/>
      <c r="DIP136" s="86"/>
      <c r="DIQ136" s="86"/>
      <c r="DIR136" s="86"/>
      <c r="DIS136" s="86"/>
      <c r="DIT136" s="86"/>
      <c r="DIU136" s="86"/>
      <c r="DIV136" s="86"/>
      <c r="DIW136" s="86"/>
      <c r="DIX136" s="86"/>
      <c r="DIY136" s="86"/>
      <c r="DIZ136" s="86"/>
      <c r="DJA136" s="86"/>
      <c r="DJB136" s="86"/>
      <c r="DJC136" s="86"/>
      <c r="DJD136" s="86"/>
      <c r="DJE136" s="86"/>
      <c r="DJF136" s="86"/>
      <c r="DJG136" s="86"/>
      <c r="DJH136" s="86"/>
      <c r="DJI136" s="86"/>
      <c r="DJJ136" s="86"/>
      <c r="DJK136" s="86"/>
      <c r="DJL136" s="86"/>
      <c r="DJM136" s="86"/>
      <c r="DJN136" s="86"/>
      <c r="DJO136" s="86"/>
      <c r="DJP136" s="86"/>
      <c r="DJQ136" s="86"/>
      <c r="DJR136" s="86"/>
      <c r="DJS136" s="86"/>
      <c r="DJT136" s="86"/>
      <c r="DJU136" s="86"/>
      <c r="DJV136" s="86"/>
      <c r="DJW136" s="86"/>
      <c r="DJX136" s="86"/>
      <c r="DJY136" s="86"/>
      <c r="DJZ136" s="86"/>
      <c r="DKA136" s="86"/>
      <c r="DKB136" s="86"/>
      <c r="DKC136" s="86"/>
      <c r="DKD136" s="86"/>
      <c r="DKE136" s="86"/>
      <c r="DKF136" s="86"/>
      <c r="DKG136" s="86"/>
      <c r="DKH136" s="86"/>
      <c r="DKI136" s="86"/>
      <c r="DKJ136" s="86"/>
      <c r="DKK136" s="86"/>
      <c r="DKL136" s="86"/>
      <c r="DKM136" s="86"/>
      <c r="DKN136" s="86"/>
      <c r="DKO136" s="86"/>
      <c r="DKP136" s="86"/>
      <c r="DKQ136" s="86"/>
      <c r="DKR136" s="86"/>
      <c r="DKS136" s="86"/>
      <c r="DKT136" s="86"/>
      <c r="DKU136" s="86"/>
      <c r="DKV136" s="86"/>
      <c r="DKW136" s="86"/>
      <c r="DKX136" s="86"/>
      <c r="DKY136" s="86"/>
      <c r="DKZ136" s="86"/>
      <c r="DLA136" s="86"/>
      <c r="DLB136" s="86"/>
      <c r="DLC136" s="86"/>
      <c r="DLD136" s="86"/>
      <c r="DLE136" s="86"/>
      <c r="DLF136" s="86"/>
      <c r="DLG136" s="86"/>
      <c r="DLH136" s="86"/>
      <c r="DLI136" s="86"/>
      <c r="DLJ136" s="86"/>
      <c r="DLQ136" s="86"/>
      <c r="DLR136" s="86"/>
      <c r="DLS136" s="86"/>
      <c r="DLT136" s="86"/>
      <c r="DLU136" s="86"/>
      <c r="DLV136" s="86"/>
      <c r="DLW136" s="86"/>
      <c r="DLX136" s="86"/>
      <c r="DLY136" s="86"/>
      <c r="DLZ136" s="86"/>
      <c r="DMA136" s="86"/>
      <c r="DMB136" s="86"/>
      <c r="DMC136" s="86"/>
      <c r="DMD136" s="86"/>
      <c r="DME136" s="86"/>
      <c r="DMF136" s="86"/>
      <c r="DMG136" s="86"/>
      <c r="DMH136" s="86"/>
      <c r="DMI136" s="86"/>
      <c r="DMJ136" s="86"/>
      <c r="DMK136" s="86"/>
      <c r="DML136" s="86"/>
      <c r="DMM136" s="86"/>
      <c r="DMN136" s="86"/>
      <c r="DMO136" s="86"/>
      <c r="DMP136" s="86"/>
      <c r="DMQ136" s="86"/>
      <c r="DMR136" s="86"/>
      <c r="DMS136" s="86"/>
      <c r="DMT136" s="86"/>
      <c r="DMU136" s="86"/>
      <c r="DMV136" s="86"/>
      <c r="DMW136" s="86"/>
      <c r="DMX136" s="86"/>
      <c r="DMY136" s="86"/>
      <c r="DMZ136" s="86"/>
      <c r="DNA136" s="86"/>
      <c r="DNB136" s="86"/>
      <c r="DNC136" s="86"/>
      <c r="DND136" s="86"/>
      <c r="DNE136" s="86"/>
      <c r="DNF136" s="86"/>
      <c r="DNG136" s="86"/>
      <c r="DNH136" s="86"/>
      <c r="DNI136" s="86"/>
      <c r="DNJ136" s="86"/>
      <c r="DNK136" s="86"/>
      <c r="DNL136" s="86"/>
      <c r="DNM136" s="86"/>
      <c r="DNN136" s="86"/>
      <c r="DNO136" s="86"/>
      <c r="DNP136" s="86"/>
      <c r="DNQ136" s="86"/>
      <c r="DNR136" s="86"/>
      <c r="DNS136" s="86"/>
      <c r="DNT136" s="86"/>
      <c r="DNU136" s="86"/>
      <c r="DNV136" s="86"/>
      <c r="DNW136" s="86"/>
      <c r="DNX136" s="86"/>
      <c r="DNY136" s="86"/>
      <c r="DNZ136" s="86"/>
      <c r="DOA136" s="86"/>
      <c r="DOB136" s="86"/>
      <c r="DOC136" s="86"/>
      <c r="DOD136" s="86"/>
      <c r="DOE136" s="86"/>
      <c r="DOF136" s="86"/>
      <c r="DOG136" s="86"/>
      <c r="DOH136" s="86"/>
      <c r="DOI136" s="86"/>
      <c r="DOJ136" s="86"/>
      <c r="DOK136" s="86"/>
      <c r="DOL136" s="86"/>
      <c r="DOM136" s="86"/>
      <c r="DON136" s="86"/>
      <c r="DOO136" s="86"/>
      <c r="DOP136" s="86"/>
      <c r="DOQ136" s="86"/>
      <c r="DOR136" s="86"/>
      <c r="DOS136" s="86"/>
      <c r="DOT136" s="86"/>
      <c r="DOU136" s="86"/>
      <c r="DOV136" s="86"/>
      <c r="DOW136" s="86"/>
      <c r="DOX136" s="86"/>
      <c r="DOY136" s="86"/>
      <c r="DOZ136" s="86"/>
      <c r="DPA136" s="86"/>
      <c r="DPB136" s="86"/>
      <c r="DPC136" s="86"/>
      <c r="DPD136" s="86"/>
      <c r="DPE136" s="86"/>
      <c r="DPF136" s="86"/>
      <c r="DPG136" s="86"/>
      <c r="DPH136" s="86"/>
      <c r="DPI136" s="86"/>
      <c r="DPJ136" s="86"/>
      <c r="DPK136" s="86"/>
      <c r="DPL136" s="86"/>
      <c r="DPM136" s="86"/>
      <c r="DPN136" s="86"/>
      <c r="DPO136" s="86"/>
      <c r="DPP136" s="86"/>
      <c r="DPQ136" s="86"/>
      <c r="DPR136" s="86"/>
      <c r="DPS136" s="86"/>
      <c r="DPT136" s="86"/>
      <c r="DPU136" s="86"/>
      <c r="DPV136" s="86"/>
      <c r="DPW136" s="86"/>
      <c r="DPX136" s="86"/>
      <c r="DPY136" s="86"/>
      <c r="DPZ136" s="86"/>
      <c r="DQA136" s="86"/>
      <c r="DQB136" s="86"/>
      <c r="DQC136" s="86"/>
      <c r="DQD136" s="86"/>
      <c r="DQE136" s="86"/>
      <c r="DQF136" s="86"/>
      <c r="DQG136" s="86"/>
      <c r="DQH136" s="86"/>
      <c r="DQI136" s="86"/>
      <c r="DQJ136" s="86"/>
      <c r="DQK136" s="86"/>
      <c r="DQL136" s="86"/>
      <c r="DQM136" s="86"/>
      <c r="DQN136" s="86"/>
      <c r="DQO136" s="86"/>
      <c r="DQP136" s="86"/>
      <c r="DQQ136" s="86"/>
      <c r="DQR136" s="86"/>
      <c r="DQS136" s="86"/>
      <c r="DQT136" s="86"/>
      <c r="DQU136" s="86"/>
      <c r="DQV136" s="86"/>
      <c r="DQW136" s="86"/>
      <c r="DQX136" s="86"/>
      <c r="DQY136" s="86"/>
      <c r="DQZ136" s="86"/>
      <c r="DRA136" s="86"/>
      <c r="DRB136" s="86"/>
      <c r="DRC136" s="86"/>
      <c r="DRD136" s="86"/>
      <c r="DRE136" s="86"/>
      <c r="DRF136" s="86"/>
      <c r="DRG136" s="86"/>
      <c r="DRH136" s="86"/>
      <c r="DRI136" s="86"/>
      <c r="DRJ136" s="86"/>
      <c r="DRK136" s="86"/>
      <c r="DRL136" s="86"/>
      <c r="DRM136" s="86"/>
      <c r="DRN136" s="86"/>
      <c r="DRO136" s="86"/>
      <c r="DRP136" s="86"/>
      <c r="DRQ136" s="86"/>
      <c r="DRR136" s="86"/>
      <c r="DRS136" s="86"/>
      <c r="DRT136" s="86"/>
      <c r="DRU136" s="86"/>
      <c r="DRV136" s="86"/>
      <c r="DRW136" s="86"/>
      <c r="DRX136" s="86"/>
      <c r="DRY136" s="86"/>
      <c r="DRZ136" s="86"/>
      <c r="DSA136" s="86"/>
      <c r="DSB136" s="86"/>
      <c r="DSC136" s="86"/>
      <c r="DSD136" s="86"/>
      <c r="DSE136" s="86"/>
      <c r="DSF136" s="86"/>
      <c r="DSG136" s="86"/>
      <c r="DSH136" s="86"/>
      <c r="DSI136" s="86"/>
      <c r="DSJ136" s="86"/>
      <c r="DSK136" s="86"/>
      <c r="DSL136" s="86"/>
      <c r="DSM136" s="86"/>
      <c r="DSN136" s="86"/>
      <c r="DSO136" s="86"/>
      <c r="DSP136" s="86"/>
      <c r="DSQ136" s="86"/>
      <c r="DSR136" s="86"/>
      <c r="DSS136" s="86"/>
      <c r="DST136" s="86"/>
      <c r="DSU136" s="86"/>
      <c r="DSV136" s="86"/>
      <c r="DSW136" s="86"/>
      <c r="DSX136" s="86"/>
      <c r="DSY136" s="86"/>
      <c r="DSZ136" s="86"/>
      <c r="DTA136" s="86"/>
      <c r="DTB136" s="86"/>
      <c r="DTC136" s="86"/>
      <c r="DTD136" s="86"/>
      <c r="DTE136" s="86"/>
      <c r="DTF136" s="86"/>
      <c r="DTG136" s="86"/>
      <c r="DTH136" s="86"/>
      <c r="DTI136" s="86"/>
      <c r="DTJ136" s="86"/>
      <c r="DTK136" s="86"/>
      <c r="DTL136" s="86"/>
      <c r="DTM136" s="86"/>
      <c r="DTN136" s="86"/>
      <c r="DTO136" s="86"/>
      <c r="DTP136" s="86"/>
      <c r="DTQ136" s="86"/>
      <c r="DTR136" s="86"/>
      <c r="DTS136" s="86"/>
      <c r="DTT136" s="86"/>
      <c r="DTU136" s="86"/>
      <c r="DTV136" s="86"/>
      <c r="DTW136" s="86"/>
      <c r="DTX136" s="86"/>
      <c r="DTY136" s="86"/>
      <c r="DTZ136" s="86"/>
      <c r="DUA136" s="86"/>
      <c r="DUB136" s="86"/>
      <c r="DUC136" s="86"/>
      <c r="DUD136" s="86"/>
      <c r="DUE136" s="86"/>
      <c r="DUF136" s="86"/>
      <c r="DUG136" s="86"/>
      <c r="DUH136" s="86"/>
      <c r="DUI136" s="86"/>
      <c r="DUJ136" s="86"/>
      <c r="DUK136" s="86"/>
      <c r="DUL136" s="86"/>
      <c r="DUM136" s="86"/>
      <c r="DUN136" s="86"/>
      <c r="DUO136" s="86"/>
      <c r="DUP136" s="86"/>
      <c r="DUQ136" s="86"/>
      <c r="DUR136" s="86"/>
      <c r="DUS136" s="86"/>
      <c r="DUT136" s="86"/>
      <c r="DUU136" s="86"/>
      <c r="DUV136" s="86"/>
      <c r="DUW136" s="86"/>
      <c r="DUX136" s="86"/>
      <c r="DUY136" s="86"/>
      <c r="DUZ136" s="86"/>
      <c r="DVA136" s="86"/>
      <c r="DVB136" s="86"/>
      <c r="DVC136" s="86"/>
      <c r="DVD136" s="86"/>
      <c r="DVE136" s="86"/>
      <c r="DVF136" s="86"/>
      <c r="DVM136" s="86"/>
      <c r="DVN136" s="86"/>
      <c r="DVO136" s="86"/>
      <c r="DVP136" s="86"/>
      <c r="DVQ136" s="86"/>
      <c r="DVR136" s="86"/>
      <c r="DVS136" s="86"/>
      <c r="DVT136" s="86"/>
      <c r="DVU136" s="86"/>
      <c r="DVV136" s="86"/>
      <c r="DVW136" s="86"/>
      <c r="DVX136" s="86"/>
      <c r="DVY136" s="86"/>
      <c r="DVZ136" s="86"/>
      <c r="DWA136" s="86"/>
      <c r="DWB136" s="86"/>
      <c r="DWC136" s="86"/>
      <c r="DWD136" s="86"/>
      <c r="DWE136" s="86"/>
      <c r="DWF136" s="86"/>
      <c r="DWG136" s="86"/>
      <c r="DWH136" s="86"/>
      <c r="DWI136" s="86"/>
      <c r="DWJ136" s="86"/>
      <c r="DWK136" s="86"/>
      <c r="DWL136" s="86"/>
      <c r="DWM136" s="86"/>
      <c r="DWN136" s="86"/>
      <c r="DWO136" s="86"/>
      <c r="DWP136" s="86"/>
      <c r="DWQ136" s="86"/>
      <c r="DWR136" s="86"/>
      <c r="DWS136" s="86"/>
      <c r="DWT136" s="86"/>
      <c r="DWU136" s="86"/>
      <c r="DWV136" s="86"/>
      <c r="DWW136" s="86"/>
      <c r="DWX136" s="86"/>
      <c r="DWY136" s="86"/>
      <c r="DWZ136" s="86"/>
      <c r="DXA136" s="86"/>
      <c r="DXB136" s="86"/>
      <c r="DXC136" s="86"/>
      <c r="DXD136" s="86"/>
      <c r="DXE136" s="86"/>
      <c r="DXF136" s="86"/>
      <c r="DXG136" s="86"/>
      <c r="DXH136" s="86"/>
      <c r="DXI136" s="86"/>
      <c r="DXJ136" s="86"/>
      <c r="DXK136" s="86"/>
      <c r="DXL136" s="86"/>
      <c r="DXM136" s="86"/>
      <c r="DXN136" s="86"/>
      <c r="DXO136" s="86"/>
      <c r="DXP136" s="86"/>
      <c r="DXQ136" s="86"/>
      <c r="DXR136" s="86"/>
      <c r="DXS136" s="86"/>
      <c r="DXT136" s="86"/>
      <c r="DXU136" s="86"/>
      <c r="DXV136" s="86"/>
      <c r="DXW136" s="86"/>
      <c r="DXX136" s="86"/>
      <c r="DXY136" s="86"/>
      <c r="DXZ136" s="86"/>
      <c r="DYA136" s="86"/>
      <c r="DYB136" s="86"/>
      <c r="DYC136" s="86"/>
      <c r="DYD136" s="86"/>
      <c r="DYE136" s="86"/>
      <c r="DYF136" s="86"/>
      <c r="DYG136" s="86"/>
      <c r="DYH136" s="86"/>
      <c r="DYI136" s="86"/>
      <c r="DYJ136" s="86"/>
      <c r="DYK136" s="86"/>
      <c r="DYL136" s="86"/>
      <c r="DYM136" s="86"/>
      <c r="DYN136" s="86"/>
      <c r="DYO136" s="86"/>
      <c r="DYP136" s="86"/>
      <c r="DYQ136" s="86"/>
      <c r="DYR136" s="86"/>
      <c r="DYS136" s="86"/>
      <c r="DYT136" s="86"/>
      <c r="DYU136" s="86"/>
      <c r="DYV136" s="86"/>
      <c r="DYW136" s="86"/>
      <c r="DYX136" s="86"/>
      <c r="DYY136" s="86"/>
      <c r="DYZ136" s="86"/>
      <c r="DZA136" s="86"/>
      <c r="DZB136" s="86"/>
      <c r="DZC136" s="86"/>
      <c r="DZD136" s="86"/>
      <c r="DZE136" s="86"/>
      <c r="DZF136" s="86"/>
      <c r="DZG136" s="86"/>
      <c r="DZH136" s="86"/>
      <c r="DZI136" s="86"/>
      <c r="DZJ136" s="86"/>
      <c r="DZK136" s="86"/>
      <c r="DZL136" s="86"/>
      <c r="DZM136" s="86"/>
      <c r="DZN136" s="86"/>
      <c r="DZO136" s="86"/>
      <c r="DZP136" s="86"/>
      <c r="DZQ136" s="86"/>
      <c r="DZR136" s="86"/>
      <c r="DZS136" s="86"/>
      <c r="DZT136" s="86"/>
      <c r="DZU136" s="86"/>
      <c r="DZV136" s="86"/>
      <c r="DZW136" s="86"/>
      <c r="DZX136" s="86"/>
      <c r="DZY136" s="86"/>
      <c r="DZZ136" s="86"/>
      <c r="EAA136" s="86"/>
      <c r="EAB136" s="86"/>
      <c r="EAC136" s="86"/>
      <c r="EAD136" s="86"/>
      <c r="EAE136" s="86"/>
      <c r="EAF136" s="86"/>
      <c r="EAG136" s="86"/>
      <c r="EAH136" s="86"/>
      <c r="EAI136" s="86"/>
      <c r="EAJ136" s="86"/>
      <c r="EAK136" s="86"/>
      <c r="EAL136" s="86"/>
      <c r="EAM136" s="86"/>
      <c r="EAN136" s="86"/>
      <c r="EAO136" s="86"/>
      <c r="EAP136" s="86"/>
      <c r="EAQ136" s="86"/>
      <c r="EAR136" s="86"/>
      <c r="EAS136" s="86"/>
      <c r="EAT136" s="86"/>
      <c r="EAU136" s="86"/>
      <c r="EAV136" s="86"/>
      <c r="EAW136" s="86"/>
      <c r="EAX136" s="86"/>
      <c r="EAY136" s="86"/>
      <c r="EAZ136" s="86"/>
      <c r="EBA136" s="86"/>
      <c r="EBB136" s="86"/>
      <c r="EBC136" s="86"/>
      <c r="EBD136" s="86"/>
      <c r="EBE136" s="86"/>
      <c r="EBF136" s="86"/>
      <c r="EBG136" s="86"/>
      <c r="EBH136" s="86"/>
      <c r="EBI136" s="86"/>
      <c r="EBJ136" s="86"/>
      <c r="EBK136" s="86"/>
      <c r="EBL136" s="86"/>
      <c r="EBM136" s="86"/>
      <c r="EBN136" s="86"/>
      <c r="EBO136" s="86"/>
      <c r="EBP136" s="86"/>
      <c r="EBQ136" s="86"/>
      <c r="EBR136" s="86"/>
      <c r="EBS136" s="86"/>
      <c r="EBT136" s="86"/>
      <c r="EBU136" s="86"/>
      <c r="EBV136" s="86"/>
      <c r="EBW136" s="86"/>
      <c r="EBX136" s="86"/>
      <c r="EBY136" s="86"/>
      <c r="EBZ136" s="86"/>
      <c r="ECA136" s="86"/>
      <c r="ECB136" s="86"/>
      <c r="ECC136" s="86"/>
      <c r="ECD136" s="86"/>
      <c r="ECE136" s="86"/>
      <c r="ECF136" s="86"/>
      <c r="ECG136" s="86"/>
      <c r="ECH136" s="86"/>
      <c r="ECI136" s="86"/>
      <c r="ECJ136" s="86"/>
      <c r="ECK136" s="86"/>
      <c r="ECL136" s="86"/>
      <c r="ECM136" s="86"/>
      <c r="ECN136" s="86"/>
      <c r="ECO136" s="86"/>
      <c r="ECP136" s="86"/>
      <c r="ECQ136" s="86"/>
      <c r="ECR136" s="86"/>
      <c r="ECS136" s="86"/>
      <c r="ECT136" s="86"/>
      <c r="ECU136" s="86"/>
      <c r="ECV136" s="86"/>
      <c r="ECW136" s="86"/>
      <c r="ECX136" s="86"/>
      <c r="ECY136" s="86"/>
      <c r="ECZ136" s="86"/>
      <c r="EDA136" s="86"/>
      <c r="EDB136" s="86"/>
      <c r="EDC136" s="86"/>
      <c r="EDD136" s="86"/>
      <c r="EDE136" s="86"/>
      <c r="EDF136" s="86"/>
      <c r="EDG136" s="86"/>
      <c r="EDH136" s="86"/>
      <c r="EDI136" s="86"/>
      <c r="EDJ136" s="86"/>
      <c r="EDK136" s="86"/>
      <c r="EDL136" s="86"/>
      <c r="EDM136" s="86"/>
      <c r="EDN136" s="86"/>
      <c r="EDO136" s="86"/>
      <c r="EDP136" s="86"/>
      <c r="EDQ136" s="86"/>
      <c r="EDR136" s="86"/>
      <c r="EDS136" s="86"/>
      <c r="EDT136" s="86"/>
      <c r="EDU136" s="86"/>
      <c r="EDV136" s="86"/>
      <c r="EDW136" s="86"/>
      <c r="EDX136" s="86"/>
      <c r="EDY136" s="86"/>
      <c r="EDZ136" s="86"/>
      <c r="EEA136" s="86"/>
      <c r="EEB136" s="86"/>
      <c r="EEC136" s="86"/>
      <c r="EED136" s="86"/>
      <c r="EEE136" s="86"/>
      <c r="EEF136" s="86"/>
      <c r="EEG136" s="86"/>
      <c r="EEH136" s="86"/>
      <c r="EEI136" s="86"/>
      <c r="EEJ136" s="86"/>
      <c r="EEK136" s="86"/>
      <c r="EEL136" s="86"/>
      <c r="EEM136" s="86"/>
      <c r="EEN136" s="86"/>
      <c r="EEO136" s="86"/>
      <c r="EEP136" s="86"/>
      <c r="EEQ136" s="86"/>
      <c r="EER136" s="86"/>
      <c r="EES136" s="86"/>
      <c r="EET136" s="86"/>
      <c r="EEU136" s="86"/>
      <c r="EEV136" s="86"/>
      <c r="EEW136" s="86"/>
      <c r="EEX136" s="86"/>
      <c r="EEY136" s="86"/>
      <c r="EEZ136" s="86"/>
      <c r="EFA136" s="86"/>
      <c r="EFB136" s="86"/>
      <c r="EFI136" s="86"/>
      <c r="EFJ136" s="86"/>
      <c r="EFK136" s="86"/>
      <c r="EFL136" s="86"/>
      <c r="EFM136" s="86"/>
      <c r="EFN136" s="86"/>
      <c r="EFO136" s="86"/>
      <c r="EFP136" s="86"/>
      <c r="EFQ136" s="86"/>
      <c r="EFR136" s="86"/>
      <c r="EFS136" s="86"/>
      <c r="EFT136" s="86"/>
      <c r="EFU136" s="86"/>
      <c r="EFV136" s="86"/>
      <c r="EFW136" s="86"/>
      <c r="EFX136" s="86"/>
      <c r="EFY136" s="86"/>
      <c r="EFZ136" s="86"/>
      <c r="EGA136" s="86"/>
      <c r="EGB136" s="86"/>
      <c r="EGC136" s="86"/>
      <c r="EGD136" s="86"/>
      <c r="EGE136" s="86"/>
      <c r="EGF136" s="86"/>
      <c r="EGG136" s="86"/>
      <c r="EGH136" s="86"/>
      <c r="EGI136" s="86"/>
      <c r="EGJ136" s="86"/>
      <c r="EGK136" s="86"/>
      <c r="EGL136" s="86"/>
      <c r="EGM136" s="86"/>
      <c r="EGN136" s="86"/>
      <c r="EGO136" s="86"/>
      <c r="EGP136" s="86"/>
      <c r="EGQ136" s="86"/>
      <c r="EGR136" s="86"/>
      <c r="EGS136" s="86"/>
      <c r="EGT136" s="86"/>
      <c r="EGU136" s="86"/>
      <c r="EGV136" s="86"/>
      <c r="EGW136" s="86"/>
      <c r="EGX136" s="86"/>
      <c r="EGY136" s="86"/>
      <c r="EGZ136" s="86"/>
      <c r="EHA136" s="86"/>
      <c r="EHB136" s="86"/>
      <c r="EHC136" s="86"/>
      <c r="EHD136" s="86"/>
      <c r="EHE136" s="86"/>
      <c r="EHF136" s="86"/>
      <c r="EHG136" s="86"/>
      <c r="EHH136" s="86"/>
      <c r="EHI136" s="86"/>
      <c r="EHJ136" s="86"/>
      <c r="EHK136" s="86"/>
      <c r="EHL136" s="86"/>
      <c r="EHM136" s="86"/>
      <c r="EHN136" s="86"/>
      <c r="EHO136" s="86"/>
      <c r="EHP136" s="86"/>
      <c r="EHQ136" s="86"/>
      <c r="EHR136" s="86"/>
      <c r="EHS136" s="86"/>
      <c r="EHT136" s="86"/>
      <c r="EHU136" s="86"/>
      <c r="EHV136" s="86"/>
      <c r="EHW136" s="86"/>
      <c r="EHX136" s="86"/>
      <c r="EHY136" s="86"/>
      <c r="EHZ136" s="86"/>
      <c r="EIA136" s="86"/>
      <c r="EIB136" s="86"/>
      <c r="EIC136" s="86"/>
      <c r="EID136" s="86"/>
      <c r="EIE136" s="86"/>
      <c r="EIF136" s="86"/>
      <c r="EIG136" s="86"/>
      <c r="EIH136" s="86"/>
      <c r="EII136" s="86"/>
      <c r="EIJ136" s="86"/>
      <c r="EIK136" s="86"/>
      <c r="EIL136" s="86"/>
      <c r="EIM136" s="86"/>
      <c r="EIN136" s="86"/>
      <c r="EIO136" s="86"/>
      <c r="EIP136" s="86"/>
      <c r="EIQ136" s="86"/>
      <c r="EIR136" s="86"/>
      <c r="EIS136" s="86"/>
      <c r="EIT136" s="86"/>
      <c r="EIU136" s="86"/>
      <c r="EIV136" s="86"/>
      <c r="EIW136" s="86"/>
      <c r="EIX136" s="86"/>
      <c r="EIY136" s="86"/>
      <c r="EIZ136" s="86"/>
      <c r="EJA136" s="86"/>
      <c r="EJB136" s="86"/>
      <c r="EJC136" s="86"/>
      <c r="EJD136" s="86"/>
      <c r="EJE136" s="86"/>
      <c r="EJF136" s="86"/>
      <c r="EJG136" s="86"/>
      <c r="EJH136" s="86"/>
      <c r="EJI136" s="86"/>
      <c r="EJJ136" s="86"/>
      <c r="EJK136" s="86"/>
      <c r="EJL136" s="86"/>
      <c r="EJM136" s="86"/>
      <c r="EJN136" s="86"/>
      <c r="EJO136" s="86"/>
      <c r="EJP136" s="86"/>
      <c r="EJQ136" s="86"/>
      <c r="EJR136" s="86"/>
      <c r="EJS136" s="86"/>
      <c r="EJT136" s="86"/>
      <c r="EJU136" s="86"/>
      <c r="EJV136" s="86"/>
      <c r="EJW136" s="86"/>
      <c r="EJX136" s="86"/>
      <c r="EJY136" s="86"/>
      <c r="EJZ136" s="86"/>
      <c r="EKA136" s="86"/>
      <c r="EKB136" s="86"/>
      <c r="EKC136" s="86"/>
      <c r="EKD136" s="86"/>
      <c r="EKE136" s="86"/>
      <c r="EKF136" s="86"/>
      <c r="EKG136" s="86"/>
      <c r="EKH136" s="86"/>
      <c r="EKI136" s="86"/>
      <c r="EKJ136" s="86"/>
      <c r="EKK136" s="86"/>
      <c r="EKL136" s="86"/>
      <c r="EKM136" s="86"/>
      <c r="EKN136" s="86"/>
      <c r="EKO136" s="86"/>
      <c r="EKP136" s="86"/>
      <c r="EKQ136" s="86"/>
      <c r="EKR136" s="86"/>
      <c r="EKS136" s="86"/>
      <c r="EKT136" s="86"/>
      <c r="EKU136" s="86"/>
      <c r="EKV136" s="86"/>
      <c r="EKW136" s="86"/>
      <c r="EKX136" s="86"/>
      <c r="EKY136" s="86"/>
      <c r="EKZ136" s="86"/>
      <c r="ELA136" s="86"/>
      <c r="ELB136" s="86"/>
      <c r="ELC136" s="86"/>
      <c r="ELD136" s="86"/>
      <c r="ELE136" s="86"/>
      <c r="ELF136" s="86"/>
      <c r="ELG136" s="86"/>
      <c r="ELH136" s="86"/>
      <c r="ELI136" s="86"/>
      <c r="ELJ136" s="86"/>
      <c r="ELK136" s="86"/>
      <c r="ELL136" s="86"/>
      <c r="ELM136" s="86"/>
      <c r="ELN136" s="86"/>
      <c r="ELO136" s="86"/>
      <c r="ELP136" s="86"/>
      <c r="ELQ136" s="86"/>
      <c r="ELR136" s="86"/>
      <c r="ELS136" s="86"/>
      <c r="ELT136" s="86"/>
      <c r="ELU136" s="86"/>
      <c r="ELV136" s="86"/>
      <c r="ELW136" s="86"/>
      <c r="ELX136" s="86"/>
      <c r="ELY136" s="86"/>
      <c r="ELZ136" s="86"/>
      <c r="EMA136" s="86"/>
      <c r="EMB136" s="86"/>
      <c r="EMC136" s="86"/>
      <c r="EMD136" s="86"/>
      <c r="EME136" s="86"/>
      <c r="EMF136" s="86"/>
      <c r="EMG136" s="86"/>
      <c r="EMH136" s="86"/>
      <c r="EMI136" s="86"/>
      <c r="EMJ136" s="86"/>
      <c r="EMK136" s="86"/>
      <c r="EML136" s="86"/>
      <c r="EMM136" s="86"/>
      <c r="EMN136" s="86"/>
      <c r="EMO136" s="86"/>
      <c r="EMP136" s="86"/>
      <c r="EMQ136" s="86"/>
      <c r="EMR136" s="86"/>
      <c r="EMS136" s="86"/>
      <c r="EMT136" s="86"/>
      <c r="EMU136" s="86"/>
      <c r="EMV136" s="86"/>
      <c r="EMW136" s="86"/>
      <c r="EMX136" s="86"/>
      <c r="EMY136" s="86"/>
      <c r="EMZ136" s="86"/>
      <c r="ENA136" s="86"/>
      <c r="ENB136" s="86"/>
      <c r="ENC136" s="86"/>
      <c r="END136" s="86"/>
      <c r="ENE136" s="86"/>
      <c r="ENF136" s="86"/>
      <c r="ENG136" s="86"/>
      <c r="ENH136" s="86"/>
      <c r="ENI136" s="86"/>
      <c r="ENJ136" s="86"/>
      <c r="ENK136" s="86"/>
      <c r="ENL136" s="86"/>
      <c r="ENM136" s="86"/>
      <c r="ENN136" s="86"/>
      <c r="ENO136" s="86"/>
      <c r="ENP136" s="86"/>
      <c r="ENQ136" s="86"/>
      <c r="ENR136" s="86"/>
      <c r="ENS136" s="86"/>
      <c r="ENT136" s="86"/>
      <c r="ENU136" s="86"/>
      <c r="ENV136" s="86"/>
      <c r="ENW136" s="86"/>
      <c r="ENX136" s="86"/>
      <c r="ENY136" s="86"/>
      <c r="ENZ136" s="86"/>
      <c r="EOA136" s="86"/>
      <c r="EOB136" s="86"/>
      <c r="EOC136" s="86"/>
      <c r="EOD136" s="86"/>
      <c r="EOE136" s="86"/>
      <c r="EOF136" s="86"/>
      <c r="EOG136" s="86"/>
      <c r="EOH136" s="86"/>
      <c r="EOI136" s="86"/>
      <c r="EOJ136" s="86"/>
      <c r="EOK136" s="86"/>
      <c r="EOL136" s="86"/>
      <c r="EOM136" s="86"/>
      <c r="EON136" s="86"/>
      <c r="EOO136" s="86"/>
      <c r="EOP136" s="86"/>
      <c r="EOQ136" s="86"/>
      <c r="EOR136" s="86"/>
      <c r="EOS136" s="86"/>
      <c r="EOT136" s="86"/>
      <c r="EOU136" s="86"/>
      <c r="EOV136" s="86"/>
      <c r="EOW136" s="86"/>
      <c r="EOX136" s="86"/>
      <c r="EPE136" s="86"/>
      <c r="EPF136" s="86"/>
      <c r="EPG136" s="86"/>
      <c r="EPH136" s="86"/>
      <c r="EPI136" s="86"/>
      <c r="EPJ136" s="86"/>
      <c r="EPK136" s="86"/>
      <c r="EPL136" s="86"/>
      <c r="EPM136" s="86"/>
      <c r="EPN136" s="86"/>
      <c r="EPO136" s="86"/>
      <c r="EPP136" s="86"/>
      <c r="EPQ136" s="86"/>
      <c r="EPR136" s="86"/>
      <c r="EPS136" s="86"/>
      <c r="EPT136" s="86"/>
      <c r="EPU136" s="86"/>
      <c r="EPV136" s="86"/>
      <c r="EPW136" s="86"/>
      <c r="EPX136" s="86"/>
      <c r="EPY136" s="86"/>
      <c r="EPZ136" s="86"/>
      <c r="EQA136" s="86"/>
      <c r="EQB136" s="86"/>
      <c r="EQC136" s="86"/>
      <c r="EQD136" s="86"/>
      <c r="EQE136" s="86"/>
      <c r="EQF136" s="86"/>
      <c r="EQG136" s="86"/>
      <c r="EQH136" s="86"/>
      <c r="EQI136" s="86"/>
      <c r="EQJ136" s="86"/>
      <c r="EQK136" s="86"/>
      <c r="EQL136" s="86"/>
      <c r="EQM136" s="86"/>
      <c r="EQN136" s="86"/>
      <c r="EQO136" s="86"/>
      <c r="EQP136" s="86"/>
      <c r="EQQ136" s="86"/>
      <c r="EQR136" s="86"/>
      <c r="EQS136" s="86"/>
      <c r="EQT136" s="86"/>
      <c r="EQU136" s="86"/>
      <c r="EQV136" s="86"/>
      <c r="EQW136" s="86"/>
      <c r="EQX136" s="86"/>
      <c r="EQY136" s="86"/>
      <c r="EQZ136" s="86"/>
      <c r="ERA136" s="86"/>
      <c r="ERB136" s="86"/>
      <c r="ERC136" s="86"/>
      <c r="ERD136" s="86"/>
      <c r="ERE136" s="86"/>
      <c r="ERF136" s="86"/>
      <c r="ERG136" s="86"/>
      <c r="ERH136" s="86"/>
      <c r="ERI136" s="86"/>
      <c r="ERJ136" s="86"/>
      <c r="ERK136" s="86"/>
      <c r="ERL136" s="86"/>
      <c r="ERM136" s="86"/>
      <c r="ERN136" s="86"/>
      <c r="ERO136" s="86"/>
      <c r="ERP136" s="86"/>
      <c r="ERQ136" s="86"/>
      <c r="ERR136" s="86"/>
      <c r="ERS136" s="86"/>
      <c r="ERT136" s="86"/>
      <c r="ERU136" s="86"/>
      <c r="ERV136" s="86"/>
      <c r="ERW136" s="86"/>
      <c r="ERX136" s="86"/>
      <c r="ERY136" s="86"/>
      <c r="ERZ136" s="86"/>
      <c r="ESA136" s="86"/>
      <c r="ESB136" s="86"/>
      <c r="ESC136" s="86"/>
      <c r="ESD136" s="86"/>
      <c r="ESE136" s="86"/>
      <c r="ESF136" s="86"/>
      <c r="ESG136" s="86"/>
      <c r="ESH136" s="86"/>
      <c r="ESI136" s="86"/>
      <c r="ESJ136" s="86"/>
      <c r="ESK136" s="86"/>
      <c r="ESL136" s="86"/>
      <c r="ESM136" s="86"/>
      <c r="ESN136" s="86"/>
      <c r="ESO136" s="86"/>
      <c r="ESP136" s="86"/>
      <c r="ESQ136" s="86"/>
      <c r="ESR136" s="86"/>
      <c r="ESS136" s="86"/>
      <c r="EST136" s="86"/>
      <c r="ESU136" s="86"/>
      <c r="ESV136" s="86"/>
      <c r="ESW136" s="86"/>
      <c r="ESX136" s="86"/>
      <c r="ESY136" s="86"/>
      <c r="ESZ136" s="86"/>
      <c r="ETA136" s="86"/>
      <c r="ETB136" s="86"/>
      <c r="ETC136" s="86"/>
      <c r="ETD136" s="86"/>
      <c r="ETE136" s="86"/>
      <c r="ETF136" s="86"/>
      <c r="ETG136" s="86"/>
      <c r="ETH136" s="86"/>
      <c r="ETI136" s="86"/>
      <c r="ETJ136" s="86"/>
      <c r="ETK136" s="86"/>
      <c r="ETL136" s="86"/>
      <c r="ETM136" s="86"/>
      <c r="ETN136" s="86"/>
      <c r="ETO136" s="86"/>
      <c r="ETP136" s="86"/>
      <c r="ETQ136" s="86"/>
      <c r="ETR136" s="86"/>
      <c r="ETS136" s="86"/>
      <c r="ETT136" s="86"/>
      <c r="ETU136" s="86"/>
      <c r="ETV136" s="86"/>
      <c r="ETW136" s="86"/>
      <c r="ETX136" s="86"/>
      <c r="ETY136" s="86"/>
      <c r="ETZ136" s="86"/>
      <c r="EUA136" s="86"/>
      <c r="EUB136" s="86"/>
      <c r="EUC136" s="86"/>
      <c r="EUD136" s="86"/>
      <c r="EUE136" s="86"/>
      <c r="EUF136" s="86"/>
      <c r="EUG136" s="86"/>
      <c r="EUH136" s="86"/>
      <c r="EUI136" s="86"/>
      <c r="EUJ136" s="86"/>
      <c r="EUK136" s="86"/>
      <c r="EUL136" s="86"/>
      <c r="EUM136" s="86"/>
      <c r="EUN136" s="86"/>
      <c r="EUO136" s="86"/>
      <c r="EUP136" s="86"/>
      <c r="EUQ136" s="86"/>
      <c r="EUR136" s="86"/>
      <c r="EUS136" s="86"/>
      <c r="EUT136" s="86"/>
      <c r="EUU136" s="86"/>
      <c r="EUV136" s="86"/>
      <c r="EUW136" s="86"/>
      <c r="EUX136" s="86"/>
      <c r="EUY136" s="86"/>
      <c r="EUZ136" s="86"/>
      <c r="EVA136" s="86"/>
      <c r="EVB136" s="86"/>
      <c r="EVC136" s="86"/>
      <c r="EVD136" s="86"/>
      <c r="EVE136" s="86"/>
      <c r="EVF136" s="86"/>
      <c r="EVG136" s="86"/>
      <c r="EVH136" s="86"/>
      <c r="EVI136" s="86"/>
      <c r="EVJ136" s="86"/>
      <c r="EVK136" s="86"/>
      <c r="EVL136" s="86"/>
      <c r="EVM136" s="86"/>
      <c r="EVN136" s="86"/>
      <c r="EVO136" s="86"/>
      <c r="EVP136" s="86"/>
      <c r="EVQ136" s="86"/>
      <c r="EVR136" s="86"/>
      <c r="EVS136" s="86"/>
      <c r="EVT136" s="86"/>
      <c r="EVU136" s="86"/>
      <c r="EVV136" s="86"/>
      <c r="EVW136" s="86"/>
      <c r="EVX136" s="86"/>
      <c r="EVY136" s="86"/>
      <c r="EVZ136" s="86"/>
      <c r="EWA136" s="86"/>
      <c r="EWB136" s="86"/>
      <c r="EWC136" s="86"/>
      <c r="EWD136" s="86"/>
      <c r="EWE136" s="86"/>
      <c r="EWF136" s="86"/>
      <c r="EWG136" s="86"/>
      <c r="EWH136" s="86"/>
      <c r="EWI136" s="86"/>
      <c r="EWJ136" s="86"/>
      <c r="EWK136" s="86"/>
      <c r="EWL136" s="86"/>
      <c r="EWM136" s="86"/>
      <c r="EWN136" s="86"/>
      <c r="EWO136" s="86"/>
      <c r="EWP136" s="86"/>
      <c r="EWQ136" s="86"/>
      <c r="EWR136" s="86"/>
      <c r="EWS136" s="86"/>
      <c r="EWT136" s="86"/>
      <c r="EWU136" s="86"/>
      <c r="EWV136" s="86"/>
      <c r="EWW136" s="86"/>
      <c r="EWX136" s="86"/>
      <c r="EWY136" s="86"/>
      <c r="EWZ136" s="86"/>
      <c r="EXA136" s="86"/>
      <c r="EXB136" s="86"/>
      <c r="EXC136" s="86"/>
      <c r="EXD136" s="86"/>
      <c r="EXE136" s="86"/>
      <c r="EXF136" s="86"/>
      <c r="EXG136" s="86"/>
      <c r="EXH136" s="86"/>
      <c r="EXI136" s="86"/>
      <c r="EXJ136" s="86"/>
      <c r="EXK136" s="86"/>
      <c r="EXL136" s="86"/>
      <c r="EXM136" s="86"/>
      <c r="EXN136" s="86"/>
      <c r="EXO136" s="86"/>
      <c r="EXP136" s="86"/>
      <c r="EXQ136" s="86"/>
      <c r="EXR136" s="86"/>
      <c r="EXS136" s="86"/>
      <c r="EXT136" s="86"/>
      <c r="EXU136" s="86"/>
      <c r="EXV136" s="86"/>
      <c r="EXW136" s="86"/>
      <c r="EXX136" s="86"/>
      <c r="EXY136" s="86"/>
      <c r="EXZ136" s="86"/>
      <c r="EYA136" s="86"/>
      <c r="EYB136" s="86"/>
      <c r="EYC136" s="86"/>
      <c r="EYD136" s="86"/>
      <c r="EYE136" s="86"/>
      <c r="EYF136" s="86"/>
      <c r="EYG136" s="86"/>
      <c r="EYH136" s="86"/>
      <c r="EYI136" s="86"/>
      <c r="EYJ136" s="86"/>
      <c r="EYK136" s="86"/>
      <c r="EYL136" s="86"/>
      <c r="EYM136" s="86"/>
      <c r="EYN136" s="86"/>
      <c r="EYO136" s="86"/>
      <c r="EYP136" s="86"/>
      <c r="EYQ136" s="86"/>
      <c r="EYR136" s="86"/>
      <c r="EYS136" s="86"/>
      <c r="EYT136" s="86"/>
      <c r="EZA136" s="86"/>
      <c r="EZB136" s="86"/>
      <c r="EZC136" s="86"/>
      <c r="EZD136" s="86"/>
      <c r="EZE136" s="86"/>
      <c r="EZF136" s="86"/>
      <c r="EZG136" s="86"/>
      <c r="EZH136" s="86"/>
      <c r="EZI136" s="86"/>
      <c r="EZJ136" s="86"/>
      <c r="EZK136" s="86"/>
      <c r="EZL136" s="86"/>
      <c r="EZM136" s="86"/>
      <c r="EZN136" s="86"/>
      <c r="EZO136" s="86"/>
      <c r="EZP136" s="86"/>
      <c r="EZQ136" s="86"/>
      <c r="EZR136" s="86"/>
      <c r="EZS136" s="86"/>
      <c r="EZT136" s="86"/>
      <c r="EZU136" s="86"/>
      <c r="EZV136" s="86"/>
      <c r="EZW136" s="86"/>
      <c r="EZX136" s="86"/>
      <c r="EZY136" s="86"/>
      <c r="EZZ136" s="86"/>
      <c r="FAA136" s="86"/>
      <c r="FAB136" s="86"/>
      <c r="FAC136" s="86"/>
      <c r="FAD136" s="86"/>
      <c r="FAE136" s="86"/>
      <c r="FAF136" s="86"/>
      <c r="FAG136" s="86"/>
      <c r="FAH136" s="86"/>
      <c r="FAI136" s="86"/>
      <c r="FAJ136" s="86"/>
      <c r="FAK136" s="86"/>
      <c r="FAL136" s="86"/>
      <c r="FAM136" s="86"/>
      <c r="FAN136" s="86"/>
      <c r="FAO136" s="86"/>
      <c r="FAP136" s="86"/>
      <c r="FAQ136" s="86"/>
      <c r="FAR136" s="86"/>
      <c r="FAS136" s="86"/>
      <c r="FAT136" s="86"/>
      <c r="FAU136" s="86"/>
      <c r="FAV136" s="86"/>
      <c r="FAW136" s="86"/>
      <c r="FAX136" s="86"/>
      <c r="FAY136" s="86"/>
      <c r="FAZ136" s="86"/>
      <c r="FBA136" s="86"/>
      <c r="FBB136" s="86"/>
      <c r="FBC136" s="86"/>
      <c r="FBD136" s="86"/>
      <c r="FBE136" s="86"/>
      <c r="FBF136" s="86"/>
      <c r="FBG136" s="86"/>
      <c r="FBH136" s="86"/>
      <c r="FBI136" s="86"/>
      <c r="FBJ136" s="86"/>
      <c r="FBK136" s="86"/>
      <c r="FBL136" s="86"/>
      <c r="FBM136" s="86"/>
      <c r="FBN136" s="86"/>
      <c r="FBO136" s="86"/>
      <c r="FBP136" s="86"/>
      <c r="FBQ136" s="86"/>
      <c r="FBR136" s="86"/>
      <c r="FBS136" s="86"/>
      <c r="FBT136" s="86"/>
      <c r="FBU136" s="86"/>
      <c r="FBV136" s="86"/>
      <c r="FBW136" s="86"/>
      <c r="FBX136" s="86"/>
      <c r="FBY136" s="86"/>
      <c r="FBZ136" s="86"/>
      <c r="FCA136" s="86"/>
      <c r="FCB136" s="86"/>
      <c r="FCC136" s="86"/>
      <c r="FCD136" s="86"/>
      <c r="FCE136" s="86"/>
      <c r="FCF136" s="86"/>
      <c r="FCG136" s="86"/>
      <c r="FCH136" s="86"/>
      <c r="FCI136" s="86"/>
      <c r="FCJ136" s="86"/>
      <c r="FCK136" s="86"/>
      <c r="FCL136" s="86"/>
      <c r="FCM136" s="86"/>
      <c r="FCN136" s="86"/>
      <c r="FCO136" s="86"/>
      <c r="FCP136" s="86"/>
      <c r="FCQ136" s="86"/>
      <c r="FCR136" s="86"/>
      <c r="FCS136" s="86"/>
      <c r="FCT136" s="86"/>
      <c r="FCU136" s="86"/>
      <c r="FCV136" s="86"/>
      <c r="FCW136" s="86"/>
      <c r="FCX136" s="86"/>
      <c r="FCY136" s="86"/>
      <c r="FCZ136" s="86"/>
      <c r="FDA136" s="86"/>
      <c r="FDB136" s="86"/>
      <c r="FDC136" s="86"/>
      <c r="FDD136" s="86"/>
      <c r="FDE136" s="86"/>
      <c r="FDF136" s="86"/>
      <c r="FDG136" s="86"/>
      <c r="FDH136" s="86"/>
      <c r="FDI136" s="86"/>
      <c r="FDJ136" s="86"/>
      <c r="FDK136" s="86"/>
      <c r="FDL136" s="86"/>
      <c r="FDM136" s="86"/>
      <c r="FDN136" s="86"/>
      <c r="FDO136" s="86"/>
      <c r="FDP136" s="86"/>
      <c r="FDQ136" s="86"/>
      <c r="FDR136" s="86"/>
      <c r="FDS136" s="86"/>
      <c r="FDT136" s="86"/>
      <c r="FDU136" s="86"/>
      <c r="FDV136" s="86"/>
      <c r="FDW136" s="86"/>
      <c r="FDX136" s="86"/>
      <c r="FDY136" s="86"/>
      <c r="FDZ136" s="86"/>
      <c r="FEA136" s="86"/>
      <c r="FEB136" s="86"/>
      <c r="FEC136" s="86"/>
      <c r="FED136" s="86"/>
      <c r="FEE136" s="86"/>
      <c r="FEF136" s="86"/>
      <c r="FEG136" s="86"/>
      <c r="FEH136" s="86"/>
      <c r="FEI136" s="86"/>
      <c r="FEJ136" s="86"/>
      <c r="FEK136" s="86"/>
      <c r="FEL136" s="86"/>
      <c r="FEM136" s="86"/>
      <c r="FEN136" s="86"/>
      <c r="FEO136" s="86"/>
      <c r="FEP136" s="86"/>
      <c r="FEQ136" s="86"/>
      <c r="FER136" s="86"/>
      <c r="FES136" s="86"/>
      <c r="FET136" s="86"/>
      <c r="FEU136" s="86"/>
      <c r="FEV136" s="86"/>
      <c r="FEW136" s="86"/>
      <c r="FEX136" s="86"/>
      <c r="FEY136" s="86"/>
      <c r="FEZ136" s="86"/>
      <c r="FFA136" s="86"/>
      <c r="FFB136" s="86"/>
      <c r="FFC136" s="86"/>
      <c r="FFD136" s="86"/>
      <c r="FFE136" s="86"/>
      <c r="FFF136" s="86"/>
      <c r="FFG136" s="86"/>
      <c r="FFH136" s="86"/>
      <c r="FFI136" s="86"/>
      <c r="FFJ136" s="86"/>
      <c r="FFK136" s="86"/>
      <c r="FFL136" s="86"/>
      <c r="FFM136" s="86"/>
      <c r="FFN136" s="86"/>
      <c r="FFO136" s="86"/>
      <c r="FFP136" s="86"/>
      <c r="FFQ136" s="86"/>
      <c r="FFR136" s="86"/>
      <c r="FFS136" s="86"/>
      <c r="FFT136" s="86"/>
      <c r="FFU136" s="86"/>
      <c r="FFV136" s="86"/>
      <c r="FFW136" s="86"/>
      <c r="FFX136" s="86"/>
      <c r="FFY136" s="86"/>
      <c r="FFZ136" s="86"/>
      <c r="FGA136" s="86"/>
      <c r="FGB136" s="86"/>
      <c r="FGC136" s="86"/>
      <c r="FGD136" s="86"/>
      <c r="FGE136" s="86"/>
      <c r="FGF136" s="86"/>
      <c r="FGG136" s="86"/>
      <c r="FGH136" s="86"/>
      <c r="FGI136" s="86"/>
      <c r="FGJ136" s="86"/>
      <c r="FGK136" s="86"/>
      <c r="FGL136" s="86"/>
      <c r="FGM136" s="86"/>
      <c r="FGN136" s="86"/>
      <c r="FGO136" s="86"/>
      <c r="FGP136" s="86"/>
      <c r="FGQ136" s="86"/>
      <c r="FGR136" s="86"/>
      <c r="FGS136" s="86"/>
      <c r="FGT136" s="86"/>
      <c r="FGU136" s="86"/>
      <c r="FGV136" s="86"/>
      <c r="FGW136" s="86"/>
      <c r="FGX136" s="86"/>
      <c r="FGY136" s="86"/>
      <c r="FGZ136" s="86"/>
      <c r="FHA136" s="86"/>
      <c r="FHB136" s="86"/>
      <c r="FHC136" s="86"/>
      <c r="FHD136" s="86"/>
      <c r="FHE136" s="86"/>
      <c r="FHF136" s="86"/>
      <c r="FHG136" s="86"/>
      <c r="FHH136" s="86"/>
      <c r="FHI136" s="86"/>
      <c r="FHJ136" s="86"/>
      <c r="FHK136" s="86"/>
      <c r="FHL136" s="86"/>
      <c r="FHM136" s="86"/>
      <c r="FHN136" s="86"/>
      <c r="FHO136" s="86"/>
      <c r="FHP136" s="86"/>
      <c r="FHQ136" s="86"/>
      <c r="FHR136" s="86"/>
      <c r="FHS136" s="86"/>
      <c r="FHT136" s="86"/>
      <c r="FHU136" s="86"/>
      <c r="FHV136" s="86"/>
      <c r="FHW136" s="86"/>
      <c r="FHX136" s="86"/>
      <c r="FHY136" s="86"/>
      <c r="FHZ136" s="86"/>
      <c r="FIA136" s="86"/>
      <c r="FIB136" s="86"/>
      <c r="FIC136" s="86"/>
      <c r="FID136" s="86"/>
      <c r="FIE136" s="86"/>
      <c r="FIF136" s="86"/>
      <c r="FIG136" s="86"/>
      <c r="FIH136" s="86"/>
      <c r="FII136" s="86"/>
      <c r="FIJ136" s="86"/>
      <c r="FIK136" s="86"/>
      <c r="FIL136" s="86"/>
      <c r="FIM136" s="86"/>
      <c r="FIN136" s="86"/>
      <c r="FIO136" s="86"/>
      <c r="FIP136" s="86"/>
      <c r="FIW136" s="86"/>
      <c r="FIX136" s="86"/>
      <c r="FIY136" s="86"/>
      <c r="FIZ136" s="86"/>
      <c r="FJA136" s="86"/>
      <c r="FJB136" s="86"/>
      <c r="FJC136" s="86"/>
      <c r="FJD136" s="86"/>
      <c r="FJE136" s="86"/>
      <c r="FJF136" s="86"/>
      <c r="FJG136" s="86"/>
      <c r="FJH136" s="86"/>
      <c r="FJI136" s="86"/>
      <c r="FJJ136" s="86"/>
      <c r="FJK136" s="86"/>
      <c r="FJL136" s="86"/>
      <c r="FJM136" s="86"/>
      <c r="FJN136" s="86"/>
      <c r="FJO136" s="86"/>
      <c r="FJP136" s="86"/>
      <c r="FJQ136" s="86"/>
      <c r="FJR136" s="86"/>
      <c r="FJS136" s="86"/>
      <c r="FJT136" s="86"/>
      <c r="FJU136" s="86"/>
      <c r="FJV136" s="86"/>
      <c r="FJW136" s="86"/>
      <c r="FJX136" s="86"/>
      <c r="FJY136" s="86"/>
      <c r="FJZ136" s="86"/>
      <c r="FKA136" s="86"/>
      <c r="FKB136" s="86"/>
      <c r="FKC136" s="86"/>
      <c r="FKD136" s="86"/>
      <c r="FKE136" s="86"/>
      <c r="FKF136" s="86"/>
      <c r="FKG136" s="86"/>
      <c r="FKH136" s="86"/>
      <c r="FKI136" s="86"/>
      <c r="FKJ136" s="86"/>
      <c r="FKK136" s="86"/>
      <c r="FKL136" s="86"/>
      <c r="FKM136" s="86"/>
      <c r="FKN136" s="86"/>
      <c r="FKO136" s="86"/>
      <c r="FKP136" s="86"/>
      <c r="FKQ136" s="86"/>
      <c r="FKR136" s="86"/>
      <c r="FKS136" s="86"/>
      <c r="FKT136" s="86"/>
      <c r="FKU136" s="86"/>
      <c r="FKV136" s="86"/>
      <c r="FKW136" s="86"/>
      <c r="FKX136" s="86"/>
      <c r="FKY136" s="86"/>
      <c r="FKZ136" s="86"/>
      <c r="FLA136" s="86"/>
      <c r="FLB136" s="86"/>
      <c r="FLC136" s="86"/>
      <c r="FLD136" s="86"/>
      <c r="FLE136" s="86"/>
      <c r="FLF136" s="86"/>
      <c r="FLG136" s="86"/>
      <c r="FLH136" s="86"/>
      <c r="FLI136" s="86"/>
      <c r="FLJ136" s="86"/>
      <c r="FLK136" s="86"/>
      <c r="FLL136" s="86"/>
      <c r="FLM136" s="86"/>
      <c r="FLN136" s="86"/>
      <c r="FLO136" s="86"/>
      <c r="FLP136" s="86"/>
      <c r="FLQ136" s="86"/>
      <c r="FLR136" s="86"/>
      <c r="FLS136" s="86"/>
      <c r="FLT136" s="86"/>
      <c r="FLU136" s="86"/>
      <c r="FLV136" s="86"/>
      <c r="FLW136" s="86"/>
      <c r="FLX136" s="86"/>
      <c r="FLY136" s="86"/>
      <c r="FLZ136" s="86"/>
      <c r="FMA136" s="86"/>
      <c r="FMB136" s="86"/>
      <c r="FMC136" s="86"/>
      <c r="FMD136" s="86"/>
      <c r="FME136" s="86"/>
      <c r="FMF136" s="86"/>
      <c r="FMG136" s="86"/>
      <c r="FMH136" s="86"/>
      <c r="FMI136" s="86"/>
      <c r="FMJ136" s="86"/>
      <c r="FMK136" s="86"/>
      <c r="FML136" s="86"/>
      <c r="FMM136" s="86"/>
      <c r="FMN136" s="86"/>
      <c r="FMO136" s="86"/>
      <c r="FMP136" s="86"/>
      <c r="FMQ136" s="86"/>
      <c r="FMR136" s="86"/>
      <c r="FMS136" s="86"/>
      <c r="FMT136" s="86"/>
      <c r="FMU136" s="86"/>
      <c r="FMV136" s="86"/>
      <c r="FMW136" s="86"/>
      <c r="FMX136" s="86"/>
      <c r="FMY136" s="86"/>
      <c r="FMZ136" s="86"/>
      <c r="FNA136" s="86"/>
      <c r="FNB136" s="86"/>
      <c r="FNC136" s="86"/>
      <c r="FND136" s="86"/>
      <c r="FNE136" s="86"/>
      <c r="FNF136" s="86"/>
      <c r="FNG136" s="86"/>
      <c r="FNH136" s="86"/>
      <c r="FNI136" s="86"/>
      <c r="FNJ136" s="86"/>
      <c r="FNK136" s="86"/>
      <c r="FNL136" s="86"/>
      <c r="FNM136" s="86"/>
      <c r="FNN136" s="86"/>
      <c r="FNO136" s="86"/>
      <c r="FNP136" s="86"/>
      <c r="FNQ136" s="86"/>
      <c r="FNR136" s="86"/>
      <c r="FNS136" s="86"/>
      <c r="FNT136" s="86"/>
      <c r="FNU136" s="86"/>
      <c r="FNV136" s="86"/>
      <c r="FNW136" s="86"/>
      <c r="FNX136" s="86"/>
      <c r="FNY136" s="86"/>
      <c r="FNZ136" s="86"/>
      <c r="FOA136" s="86"/>
      <c r="FOB136" s="86"/>
      <c r="FOC136" s="86"/>
      <c r="FOD136" s="86"/>
      <c r="FOE136" s="86"/>
      <c r="FOF136" s="86"/>
      <c r="FOG136" s="86"/>
      <c r="FOH136" s="86"/>
      <c r="FOI136" s="86"/>
      <c r="FOJ136" s="86"/>
      <c r="FOK136" s="86"/>
      <c r="FOL136" s="86"/>
      <c r="FOM136" s="86"/>
      <c r="FON136" s="86"/>
      <c r="FOO136" s="86"/>
      <c r="FOP136" s="86"/>
      <c r="FOQ136" s="86"/>
      <c r="FOR136" s="86"/>
      <c r="FOS136" s="86"/>
      <c r="FOT136" s="86"/>
      <c r="FOU136" s="86"/>
      <c r="FOV136" s="86"/>
      <c r="FOW136" s="86"/>
      <c r="FOX136" s="86"/>
      <c r="FOY136" s="86"/>
      <c r="FOZ136" s="86"/>
      <c r="FPA136" s="86"/>
      <c r="FPB136" s="86"/>
      <c r="FPC136" s="86"/>
      <c r="FPD136" s="86"/>
      <c r="FPE136" s="86"/>
      <c r="FPF136" s="86"/>
      <c r="FPG136" s="86"/>
      <c r="FPH136" s="86"/>
      <c r="FPI136" s="86"/>
      <c r="FPJ136" s="86"/>
      <c r="FPK136" s="86"/>
      <c r="FPL136" s="86"/>
      <c r="FPM136" s="86"/>
      <c r="FPN136" s="86"/>
      <c r="FPO136" s="86"/>
      <c r="FPP136" s="86"/>
      <c r="FPQ136" s="86"/>
      <c r="FPR136" s="86"/>
      <c r="FPS136" s="86"/>
      <c r="FPT136" s="86"/>
      <c r="FPU136" s="86"/>
      <c r="FPV136" s="86"/>
      <c r="FPW136" s="86"/>
      <c r="FPX136" s="86"/>
      <c r="FPY136" s="86"/>
      <c r="FPZ136" s="86"/>
      <c r="FQA136" s="86"/>
      <c r="FQB136" s="86"/>
      <c r="FQC136" s="86"/>
      <c r="FQD136" s="86"/>
      <c r="FQE136" s="86"/>
      <c r="FQF136" s="86"/>
      <c r="FQG136" s="86"/>
      <c r="FQH136" s="86"/>
      <c r="FQI136" s="86"/>
      <c r="FQJ136" s="86"/>
      <c r="FQK136" s="86"/>
      <c r="FQL136" s="86"/>
      <c r="FQM136" s="86"/>
      <c r="FQN136" s="86"/>
      <c r="FQO136" s="86"/>
      <c r="FQP136" s="86"/>
      <c r="FQQ136" s="86"/>
      <c r="FQR136" s="86"/>
      <c r="FQS136" s="86"/>
      <c r="FQT136" s="86"/>
      <c r="FQU136" s="86"/>
      <c r="FQV136" s="86"/>
      <c r="FQW136" s="86"/>
      <c r="FQX136" s="86"/>
      <c r="FQY136" s="86"/>
      <c r="FQZ136" s="86"/>
      <c r="FRA136" s="86"/>
      <c r="FRB136" s="86"/>
      <c r="FRC136" s="86"/>
      <c r="FRD136" s="86"/>
      <c r="FRE136" s="86"/>
      <c r="FRF136" s="86"/>
      <c r="FRG136" s="86"/>
      <c r="FRH136" s="86"/>
      <c r="FRI136" s="86"/>
      <c r="FRJ136" s="86"/>
      <c r="FRK136" s="86"/>
      <c r="FRL136" s="86"/>
      <c r="FRM136" s="86"/>
      <c r="FRN136" s="86"/>
      <c r="FRO136" s="86"/>
      <c r="FRP136" s="86"/>
      <c r="FRQ136" s="86"/>
      <c r="FRR136" s="86"/>
      <c r="FRS136" s="86"/>
      <c r="FRT136" s="86"/>
      <c r="FRU136" s="86"/>
      <c r="FRV136" s="86"/>
      <c r="FRW136" s="86"/>
      <c r="FRX136" s="86"/>
      <c r="FRY136" s="86"/>
      <c r="FRZ136" s="86"/>
      <c r="FSA136" s="86"/>
      <c r="FSB136" s="86"/>
      <c r="FSC136" s="86"/>
      <c r="FSD136" s="86"/>
      <c r="FSE136" s="86"/>
      <c r="FSF136" s="86"/>
      <c r="FSG136" s="86"/>
      <c r="FSH136" s="86"/>
      <c r="FSI136" s="86"/>
      <c r="FSJ136" s="86"/>
      <c r="FSK136" s="86"/>
      <c r="FSL136" s="86"/>
      <c r="FSS136" s="86"/>
      <c r="FST136" s="86"/>
      <c r="FSU136" s="86"/>
      <c r="FSV136" s="86"/>
      <c r="FSW136" s="86"/>
      <c r="FSX136" s="86"/>
      <c r="FSY136" s="86"/>
      <c r="FSZ136" s="86"/>
      <c r="FTA136" s="86"/>
      <c r="FTB136" s="86"/>
      <c r="FTC136" s="86"/>
      <c r="FTD136" s="86"/>
      <c r="FTE136" s="86"/>
      <c r="FTF136" s="86"/>
      <c r="FTG136" s="86"/>
      <c r="FTH136" s="86"/>
      <c r="FTI136" s="86"/>
      <c r="FTJ136" s="86"/>
      <c r="FTK136" s="86"/>
      <c r="FTL136" s="86"/>
      <c r="FTM136" s="86"/>
      <c r="FTN136" s="86"/>
      <c r="FTO136" s="86"/>
      <c r="FTP136" s="86"/>
      <c r="FTQ136" s="86"/>
      <c r="FTR136" s="86"/>
      <c r="FTS136" s="86"/>
      <c r="FTT136" s="86"/>
      <c r="FTU136" s="86"/>
      <c r="FTV136" s="86"/>
      <c r="FTW136" s="86"/>
      <c r="FTX136" s="86"/>
      <c r="FTY136" s="86"/>
      <c r="FTZ136" s="86"/>
      <c r="FUA136" s="86"/>
      <c r="FUB136" s="86"/>
      <c r="FUC136" s="86"/>
      <c r="FUD136" s="86"/>
      <c r="FUE136" s="86"/>
      <c r="FUF136" s="86"/>
      <c r="FUG136" s="86"/>
      <c r="FUH136" s="86"/>
      <c r="FUI136" s="86"/>
      <c r="FUJ136" s="86"/>
      <c r="FUK136" s="86"/>
      <c r="FUL136" s="86"/>
      <c r="FUM136" s="86"/>
      <c r="FUN136" s="86"/>
      <c r="FUO136" s="86"/>
      <c r="FUP136" s="86"/>
      <c r="FUQ136" s="86"/>
      <c r="FUR136" s="86"/>
      <c r="FUS136" s="86"/>
      <c r="FUT136" s="86"/>
      <c r="FUU136" s="86"/>
      <c r="FUV136" s="86"/>
      <c r="FUW136" s="86"/>
      <c r="FUX136" s="86"/>
      <c r="FUY136" s="86"/>
      <c r="FUZ136" s="86"/>
      <c r="FVA136" s="86"/>
      <c r="FVB136" s="86"/>
      <c r="FVC136" s="86"/>
      <c r="FVD136" s="86"/>
      <c r="FVE136" s="86"/>
      <c r="FVF136" s="86"/>
      <c r="FVG136" s="86"/>
      <c r="FVH136" s="86"/>
      <c r="FVI136" s="86"/>
      <c r="FVJ136" s="86"/>
      <c r="FVK136" s="86"/>
      <c r="FVL136" s="86"/>
      <c r="FVM136" s="86"/>
      <c r="FVN136" s="86"/>
      <c r="FVO136" s="86"/>
      <c r="FVP136" s="86"/>
      <c r="FVQ136" s="86"/>
      <c r="FVR136" s="86"/>
      <c r="FVS136" s="86"/>
      <c r="FVT136" s="86"/>
      <c r="FVU136" s="86"/>
      <c r="FVV136" s="86"/>
      <c r="FVW136" s="86"/>
      <c r="FVX136" s="86"/>
      <c r="FVY136" s="86"/>
      <c r="FVZ136" s="86"/>
      <c r="FWA136" s="86"/>
      <c r="FWB136" s="86"/>
      <c r="FWC136" s="86"/>
      <c r="FWD136" s="86"/>
      <c r="FWE136" s="86"/>
      <c r="FWF136" s="86"/>
      <c r="FWG136" s="86"/>
      <c r="FWH136" s="86"/>
      <c r="FWI136" s="86"/>
      <c r="FWJ136" s="86"/>
      <c r="FWK136" s="86"/>
      <c r="FWL136" s="86"/>
      <c r="FWM136" s="86"/>
      <c r="FWN136" s="86"/>
      <c r="FWO136" s="86"/>
      <c r="FWP136" s="86"/>
      <c r="FWQ136" s="86"/>
      <c r="FWR136" s="86"/>
      <c r="FWS136" s="86"/>
      <c r="FWT136" s="86"/>
      <c r="FWU136" s="86"/>
      <c r="FWV136" s="86"/>
      <c r="FWW136" s="86"/>
      <c r="FWX136" s="86"/>
      <c r="FWY136" s="86"/>
      <c r="FWZ136" s="86"/>
      <c r="FXA136" s="86"/>
      <c r="FXB136" s="86"/>
      <c r="FXC136" s="86"/>
      <c r="FXD136" s="86"/>
      <c r="FXE136" s="86"/>
      <c r="FXF136" s="86"/>
      <c r="FXG136" s="86"/>
      <c r="FXH136" s="86"/>
      <c r="FXI136" s="86"/>
      <c r="FXJ136" s="86"/>
      <c r="FXK136" s="86"/>
      <c r="FXL136" s="86"/>
      <c r="FXM136" s="86"/>
      <c r="FXN136" s="86"/>
      <c r="FXO136" s="86"/>
      <c r="FXP136" s="86"/>
      <c r="FXQ136" s="86"/>
      <c r="FXR136" s="86"/>
      <c r="FXS136" s="86"/>
      <c r="FXT136" s="86"/>
      <c r="FXU136" s="86"/>
      <c r="FXV136" s="86"/>
      <c r="FXW136" s="86"/>
      <c r="FXX136" s="86"/>
      <c r="FXY136" s="86"/>
      <c r="FXZ136" s="86"/>
      <c r="FYA136" s="86"/>
      <c r="FYB136" s="86"/>
      <c r="FYC136" s="86"/>
      <c r="FYD136" s="86"/>
      <c r="FYE136" s="86"/>
      <c r="FYF136" s="86"/>
      <c r="FYG136" s="86"/>
      <c r="FYH136" s="86"/>
      <c r="FYI136" s="86"/>
      <c r="FYJ136" s="86"/>
      <c r="FYK136" s="86"/>
      <c r="FYL136" s="86"/>
      <c r="FYM136" s="86"/>
      <c r="FYN136" s="86"/>
      <c r="FYO136" s="86"/>
      <c r="FYP136" s="86"/>
      <c r="FYQ136" s="86"/>
      <c r="FYR136" s="86"/>
      <c r="FYS136" s="86"/>
      <c r="FYT136" s="86"/>
      <c r="FYU136" s="86"/>
      <c r="FYV136" s="86"/>
      <c r="FYW136" s="86"/>
      <c r="FYX136" s="86"/>
      <c r="FYY136" s="86"/>
      <c r="FYZ136" s="86"/>
      <c r="FZA136" s="86"/>
      <c r="FZB136" s="86"/>
      <c r="FZC136" s="86"/>
      <c r="FZD136" s="86"/>
      <c r="FZE136" s="86"/>
      <c r="FZF136" s="86"/>
      <c r="FZG136" s="86"/>
      <c r="FZH136" s="86"/>
      <c r="FZI136" s="86"/>
      <c r="FZJ136" s="86"/>
      <c r="FZK136" s="86"/>
      <c r="FZL136" s="86"/>
      <c r="FZM136" s="86"/>
      <c r="FZN136" s="86"/>
      <c r="FZO136" s="86"/>
      <c r="FZP136" s="86"/>
      <c r="FZQ136" s="86"/>
      <c r="FZR136" s="86"/>
      <c r="FZS136" s="86"/>
      <c r="FZT136" s="86"/>
      <c r="FZU136" s="86"/>
      <c r="FZV136" s="86"/>
      <c r="FZW136" s="86"/>
      <c r="FZX136" s="86"/>
      <c r="FZY136" s="86"/>
      <c r="FZZ136" s="86"/>
      <c r="GAA136" s="86"/>
      <c r="GAB136" s="86"/>
      <c r="GAC136" s="86"/>
      <c r="GAD136" s="86"/>
      <c r="GAE136" s="86"/>
      <c r="GAF136" s="86"/>
      <c r="GAG136" s="86"/>
      <c r="GAH136" s="86"/>
      <c r="GAI136" s="86"/>
      <c r="GAJ136" s="86"/>
      <c r="GAK136" s="86"/>
      <c r="GAL136" s="86"/>
      <c r="GAM136" s="86"/>
      <c r="GAN136" s="86"/>
      <c r="GAO136" s="86"/>
      <c r="GAP136" s="86"/>
      <c r="GAQ136" s="86"/>
      <c r="GAR136" s="86"/>
      <c r="GAS136" s="86"/>
      <c r="GAT136" s="86"/>
      <c r="GAU136" s="86"/>
      <c r="GAV136" s="86"/>
      <c r="GAW136" s="86"/>
      <c r="GAX136" s="86"/>
      <c r="GAY136" s="86"/>
      <c r="GAZ136" s="86"/>
      <c r="GBA136" s="86"/>
      <c r="GBB136" s="86"/>
      <c r="GBC136" s="86"/>
      <c r="GBD136" s="86"/>
      <c r="GBE136" s="86"/>
      <c r="GBF136" s="86"/>
      <c r="GBG136" s="86"/>
      <c r="GBH136" s="86"/>
      <c r="GBI136" s="86"/>
      <c r="GBJ136" s="86"/>
      <c r="GBK136" s="86"/>
      <c r="GBL136" s="86"/>
      <c r="GBM136" s="86"/>
      <c r="GBN136" s="86"/>
      <c r="GBO136" s="86"/>
      <c r="GBP136" s="86"/>
      <c r="GBQ136" s="86"/>
      <c r="GBR136" s="86"/>
      <c r="GBS136" s="86"/>
      <c r="GBT136" s="86"/>
      <c r="GBU136" s="86"/>
      <c r="GBV136" s="86"/>
      <c r="GBW136" s="86"/>
      <c r="GBX136" s="86"/>
      <c r="GBY136" s="86"/>
      <c r="GBZ136" s="86"/>
      <c r="GCA136" s="86"/>
      <c r="GCB136" s="86"/>
      <c r="GCC136" s="86"/>
      <c r="GCD136" s="86"/>
      <c r="GCE136" s="86"/>
      <c r="GCF136" s="86"/>
      <c r="GCG136" s="86"/>
      <c r="GCH136" s="86"/>
      <c r="GCO136" s="86"/>
      <c r="GCP136" s="86"/>
      <c r="GCQ136" s="86"/>
      <c r="GCR136" s="86"/>
      <c r="GCS136" s="86"/>
      <c r="GCT136" s="86"/>
      <c r="GCU136" s="86"/>
      <c r="GCV136" s="86"/>
      <c r="GCW136" s="86"/>
      <c r="GCX136" s="86"/>
      <c r="GCY136" s="86"/>
      <c r="GCZ136" s="86"/>
      <c r="GDA136" s="86"/>
      <c r="GDB136" s="86"/>
      <c r="GDC136" s="86"/>
      <c r="GDD136" s="86"/>
      <c r="GDE136" s="86"/>
      <c r="GDF136" s="86"/>
      <c r="GDG136" s="86"/>
      <c r="GDH136" s="86"/>
      <c r="GDI136" s="86"/>
      <c r="GDJ136" s="86"/>
      <c r="GDK136" s="86"/>
      <c r="GDL136" s="86"/>
      <c r="GDM136" s="86"/>
      <c r="GDN136" s="86"/>
      <c r="GDO136" s="86"/>
      <c r="GDP136" s="86"/>
      <c r="GDQ136" s="86"/>
      <c r="GDR136" s="86"/>
      <c r="GDS136" s="86"/>
      <c r="GDT136" s="86"/>
      <c r="GDU136" s="86"/>
      <c r="GDV136" s="86"/>
      <c r="GDW136" s="86"/>
      <c r="GDX136" s="86"/>
      <c r="GDY136" s="86"/>
      <c r="GDZ136" s="86"/>
      <c r="GEA136" s="86"/>
      <c r="GEB136" s="86"/>
      <c r="GEC136" s="86"/>
      <c r="GED136" s="86"/>
      <c r="GEE136" s="86"/>
      <c r="GEF136" s="86"/>
      <c r="GEG136" s="86"/>
      <c r="GEH136" s="86"/>
      <c r="GEI136" s="86"/>
      <c r="GEJ136" s="86"/>
      <c r="GEK136" s="86"/>
      <c r="GEL136" s="86"/>
      <c r="GEM136" s="86"/>
      <c r="GEN136" s="86"/>
      <c r="GEO136" s="86"/>
      <c r="GEP136" s="86"/>
      <c r="GEQ136" s="86"/>
      <c r="GER136" s="86"/>
      <c r="GES136" s="86"/>
      <c r="GET136" s="86"/>
      <c r="GEU136" s="86"/>
      <c r="GEV136" s="86"/>
      <c r="GEW136" s="86"/>
      <c r="GEX136" s="86"/>
      <c r="GEY136" s="86"/>
      <c r="GEZ136" s="86"/>
      <c r="GFA136" s="86"/>
      <c r="GFB136" s="86"/>
      <c r="GFC136" s="86"/>
      <c r="GFD136" s="86"/>
      <c r="GFE136" s="86"/>
      <c r="GFF136" s="86"/>
      <c r="GFG136" s="86"/>
      <c r="GFH136" s="86"/>
      <c r="GFI136" s="86"/>
      <c r="GFJ136" s="86"/>
      <c r="GFK136" s="86"/>
      <c r="GFL136" s="86"/>
      <c r="GFM136" s="86"/>
      <c r="GFN136" s="86"/>
      <c r="GFO136" s="86"/>
      <c r="GFP136" s="86"/>
      <c r="GFQ136" s="86"/>
      <c r="GFR136" s="86"/>
      <c r="GFS136" s="86"/>
      <c r="GFT136" s="86"/>
      <c r="GFU136" s="86"/>
      <c r="GFV136" s="86"/>
      <c r="GFW136" s="86"/>
      <c r="GFX136" s="86"/>
      <c r="GFY136" s="86"/>
      <c r="GFZ136" s="86"/>
      <c r="GGA136" s="86"/>
      <c r="GGB136" s="86"/>
      <c r="GGC136" s="86"/>
      <c r="GGD136" s="86"/>
      <c r="GGE136" s="86"/>
      <c r="GGF136" s="86"/>
      <c r="GGG136" s="86"/>
      <c r="GGH136" s="86"/>
      <c r="GGI136" s="86"/>
      <c r="GGJ136" s="86"/>
      <c r="GGK136" s="86"/>
      <c r="GGL136" s="86"/>
      <c r="GGM136" s="86"/>
      <c r="GGN136" s="86"/>
      <c r="GGO136" s="86"/>
      <c r="GGP136" s="86"/>
      <c r="GGQ136" s="86"/>
      <c r="GGR136" s="86"/>
      <c r="GGS136" s="86"/>
      <c r="GGT136" s="86"/>
      <c r="GGU136" s="86"/>
      <c r="GGV136" s="86"/>
      <c r="GGW136" s="86"/>
      <c r="GGX136" s="86"/>
      <c r="GGY136" s="86"/>
      <c r="GGZ136" s="86"/>
      <c r="GHA136" s="86"/>
      <c r="GHB136" s="86"/>
      <c r="GHC136" s="86"/>
      <c r="GHD136" s="86"/>
      <c r="GHE136" s="86"/>
      <c r="GHF136" s="86"/>
      <c r="GHG136" s="86"/>
      <c r="GHH136" s="86"/>
      <c r="GHI136" s="86"/>
      <c r="GHJ136" s="86"/>
      <c r="GHK136" s="86"/>
      <c r="GHL136" s="86"/>
      <c r="GHM136" s="86"/>
      <c r="GHN136" s="86"/>
      <c r="GHO136" s="86"/>
      <c r="GHP136" s="86"/>
      <c r="GHQ136" s="86"/>
      <c r="GHR136" s="86"/>
      <c r="GHS136" s="86"/>
      <c r="GHT136" s="86"/>
      <c r="GHU136" s="86"/>
      <c r="GHV136" s="86"/>
      <c r="GHW136" s="86"/>
      <c r="GHX136" s="86"/>
      <c r="GHY136" s="86"/>
      <c r="GHZ136" s="86"/>
      <c r="GIA136" s="86"/>
      <c r="GIB136" s="86"/>
      <c r="GIC136" s="86"/>
      <c r="GID136" s="86"/>
      <c r="GIE136" s="86"/>
      <c r="GIF136" s="86"/>
      <c r="GIG136" s="86"/>
      <c r="GIH136" s="86"/>
      <c r="GII136" s="86"/>
      <c r="GIJ136" s="86"/>
      <c r="GIK136" s="86"/>
      <c r="GIL136" s="86"/>
      <c r="GIM136" s="86"/>
      <c r="GIN136" s="86"/>
      <c r="GIO136" s="86"/>
      <c r="GIP136" s="86"/>
      <c r="GIQ136" s="86"/>
      <c r="GIR136" s="86"/>
      <c r="GIS136" s="86"/>
      <c r="GIT136" s="86"/>
      <c r="GIU136" s="86"/>
      <c r="GIV136" s="86"/>
      <c r="GIW136" s="86"/>
      <c r="GIX136" s="86"/>
      <c r="GIY136" s="86"/>
      <c r="GIZ136" s="86"/>
      <c r="GJA136" s="86"/>
      <c r="GJB136" s="86"/>
      <c r="GJC136" s="86"/>
      <c r="GJD136" s="86"/>
      <c r="GJE136" s="86"/>
      <c r="GJF136" s="86"/>
      <c r="GJG136" s="86"/>
      <c r="GJH136" s="86"/>
      <c r="GJI136" s="86"/>
      <c r="GJJ136" s="86"/>
      <c r="GJK136" s="86"/>
      <c r="GJL136" s="86"/>
      <c r="GJM136" s="86"/>
      <c r="GJN136" s="86"/>
      <c r="GJO136" s="86"/>
      <c r="GJP136" s="86"/>
      <c r="GJQ136" s="86"/>
      <c r="GJR136" s="86"/>
      <c r="GJS136" s="86"/>
      <c r="GJT136" s="86"/>
      <c r="GJU136" s="86"/>
      <c r="GJV136" s="86"/>
      <c r="GJW136" s="86"/>
      <c r="GJX136" s="86"/>
      <c r="GJY136" s="86"/>
      <c r="GJZ136" s="86"/>
      <c r="GKA136" s="86"/>
      <c r="GKB136" s="86"/>
      <c r="GKC136" s="86"/>
      <c r="GKD136" s="86"/>
      <c r="GKE136" s="86"/>
      <c r="GKF136" s="86"/>
      <c r="GKG136" s="86"/>
      <c r="GKH136" s="86"/>
      <c r="GKI136" s="86"/>
      <c r="GKJ136" s="86"/>
      <c r="GKK136" s="86"/>
      <c r="GKL136" s="86"/>
      <c r="GKM136" s="86"/>
      <c r="GKN136" s="86"/>
      <c r="GKO136" s="86"/>
      <c r="GKP136" s="86"/>
      <c r="GKQ136" s="86"/>
      <c r="GKR136" s="86"/>
      <c r="GKS136" s="86"/>
      <c r="GKT136" s="86"/>
      <c r="GKU136" s="86"/>
      <c r="GKV136" s="86"/>
      <c r="GKW136" s="86"/>
      <c r="GKX136" s="86"/>
      <c r="GKY136" s="86"/>
      <c r="GKZ136" s="86"/>
      <c r="GLA136" s="86"/>
      <c r="GLB136" s="86"/>
      <c r="GLC136" s="86"/>
      <c r="GLD136" s="86"/>
      <c r="GLE136" s="86"/>
      <c r="GLF136" s="86"/>
      <c r="GLG136" s="86"/>
      <c r="GLH136" s="86"/>
      <c r="GLI136" s="86"/>
      <c r="GLJ136" s="86"/>
      <c r="GLK136" s="86"/>
      <c r="GLL136" s="86"/>
      <c r="GLM136" s="86"/>
      <c r="GLN136" s="86"/>
      <c r="GLO136" s="86"/>
      <c r="GLP136" s="86"/>
      <c r="GLQ136" s="86"/>
      <c r="GLR136" s="86"/>
      <c r="GLS136" s="86"/>
      <c r="GLT136" s="86"/>
      <c r="GLU136" s="86"/>
      <c r="GLV136" s="86"/>
      <c r="GLW136" s="86"/>
      <c r="GLX136" s="86"/>
      <c r="GLY136" s="86"/>
      <c r="GLZ136" s="86"/>
      <c r="GMA136" s="86"/>
      <c r="GMB136" s="86"/>
      <c r="GMC136" s="86"/>
      <c r="GMD136" s="86"/>
      <c r="GMK136" s="86"/>
      <c r="GML136" s="86"/>
      <c r="GMM136" s="86"/>
      <c r="GMN136" s="86"/>
      <c r="GMO136" s="86"/>
      <c r="GMP136" s="86"/>
      <c r="GMQ136" s="86"/>
      <c r="GMR136" s="86"/>
      <c r="GMS136" s="86"/>
      <c r="GMT136" s="86"/>
      <c r="GMU136" s="86"/>
      <c r="GMV136" s="86"/>
      <c r="GMW136" s="86"/>
      <c r="GMX136" s="86"/>
      <c r="GMY136" s="86"/>
      <c r="GMZ136" s="86"/>
      <c r="GNA136" s="86"/>
      <c r="GNB136" s="86"/>
      <c r="GNC136" s="86"/>
      <c r="GND136" s="86"/>
      <c r="GNE136" s="86"/>
      <c r="GNF136" s="86"/>
      <c r="GNG136" s="86"/>
      <c r="GNH136" s="86"/>
      <c r="GNI136" s="86"/>
      <c r="GNJ136" s="86"/>
      <c r="GNK136" s="86"/>
      <c r="GNL136" s="86"/>
      <c r="GNM136" s="86"/>
      <c r="GNN136" s="86"/>
      <c r="GNO136" s="86"/>
      <c r="GNP136" s="86"/>
      <c r="GNQ136" s="86"/>
      <c r="GNR136" s="86"/>
      <c r="GNS136" s="86"/>
      <c r="GNT136" s="86"/>
      <c r="GNU136" s="86"/>
      <c r="GNV136" s="86"/>
      <c r="GNW136" s="86"/>
      <c r="GNX136" s="86"/>
      <c r="GNY136" s="86"/>
      <c r="GNZ136" s="86"/>
      <c r="GOA136" s="86"/>
      <c r="GOB136" s="86"/>
      <c r="GOC136" s="86"/>
      <c r="GOD136" s="86"/>
      <c r="GOE136" s="86"/>
      <c r="GOF136" s="86"/>
      <c r="GOG136" s="86"/>
      <c r="GOH136" s="86"/>
      <c r="GOI136" s="86"/>
      <c r="GOJ136" s="86"/>
      <c r="GOK136" s="86"/>
      <c r="GOL136" s="86"/>
      <c r="GOM136" s="86"/>
      <c r="GON136" s="86"/>
      <c r="GOO136" s="86"/>
      <c r="GOP136" s="86"/>
      <c r="GOQ136" s="86"/>
      <c r="GOR136" s="86"/>
      <c r="GOS136" s="86"/>
      <c r="GOT136" s="86"/>
      <c r="GOU136" s="86"/>
      <c r="GOV136" s="86"/>
      <c r="GOW136" s="86"/>
      <c r="GOX136" s="86"/>
      <c r="GOY136" s="86"/>
      <c r="GOZ136" s="86"/>
      <c r="GPA136" s="86"/>
      <c r="GPB136" s="86"/>
      <c r="GPC136" s="86"/>
      <c r="GPD136" s="86"/>
      <c r="GPE136" s="86"/>
      <c r="GPF136" s="86"/>
      <c r="GPG136" s="86"/>
      <c r="GPH136" s="86"/>
      <c r="GPI136" s="86"/>
      <c r="GPJ136" s="86"/>
      <c r="GPK136" s="86"/>
      <c r="GPL136" s="86"/>
      <c r="GPM136" s="86"/>
      <c r="GPN136" s="86"/>
      <c r="GPO136" s="86"/>
      <c r="GPP136" s="86"/>
      <c r="GPQ136" s="86"/>
      <c r="GPR136" s="86"/>
      <c r="GPS136" s="86"/>
      <c r="GPT136" s="86"/>
      <c r="GPU136" s="86"/>
      <c r="GPV136" s="86"/>
      <c r="GPW136" s="86"/>
      <c r="GPX136" s="86"/>
      <c r="GPY136" s="86"/>
      <c r="GPZ136" s="86"/>
      <c r="GQA136" s="86"/>
      <c r="GQB136" s="86"/>
      <c r="GQC136" s="86"/>
      <c r="GQD136" s="86"/>
      <c r="GQE136" s="86"/>
      <c r="GQF136" s="86"/>
      <c r="GQG136" s="86"/>
      <c r="GQH136" s="86"/>
      <c r="GQI136" s="86"/>
      <c r="GQJ136" s="86"/>
      <c r="GQK136" s="86"/>
      <c r="GQL136" s="86"/>
      <c r="GQM136" s="86"/>
      <c r="GQN136" s="86"/>
      <c r="GQO136" s="86"/>
      <c r="GQP136" s="86"/>
      <c r="GQQ136" s="86"/>
      <c r="GQR136" s="86"/>
      <c r="GQS136" s="86"/>
      <c r="GQT136" s="86"/>
      <c r="GQU136" s="86"/>
      <c r="GQV136" s="86"/>
      <c r="GQW136" s="86"/>
      <c r="GQX136" s="86"/>
      <c r="GQY136" s="86"/>
      <c r="GQZ136" s="86"/>
      <c r="GRA136" s="86"/>
      <c r="GRB136" s="86"/>
      <c r="GRC136" s="86"/>
      <c r="GRD136" s="86"/>
      <c r="GRE136" s="86"/>
      <c r="GRF136" s="86"/>
      <c r="GRG136" s="86"/>
      <c r="GRH136" s="86"/>
      <c r="GRI136" s="86"/>
      <c r="GRJ136" s="86"/>
      <c r="GRK136" s="86"/>
      <c r="GRL136" s="86"/>
      <c r="GRM136" s="86"/>
      <c r="GRN136" s="86"/>
      <c r="GRO136" s="86"/>
      <c r="GRP136" s="86"/>
      <c r="GRQ136" s="86"/>
      <c r="GRR136" s="86"/>
      <c r="GRS136" s="86"/>
      <c r="GRT136" s="86"/>
      <c r="GRU136" s="86"/>
      <c r="GRV136" s="86"/>
      <c r="GRW136" s="86"/>
      <c r="GRX136" s="86"/>
      <c r="GRY136" s="86"/>
      <c r="GRZ136" s="86"/>
      <c r="GSA136" s="86"/>
      <c r="GSB136" s="86"/>
      <c r="GSC136" s="86"/>
      <c r="GSD136" s="86"/>
      <c r="GSE136" s="86"/>
      <c r="GSF136" s="86"/>
      <c r="GSG136" s="86"/>
      <c r="GSH136" s="86"/>
      <c r="GSI136" s="86"/>
      <c r="GSJ136" s="86"/>
      <c r="GSK136" s="86"/>
      <c r="GSL136" s="86"/>
      <c r="GSM136" s="86"/>
      <c r="GSN136" s="86"/>
      <c r="GSO136" s="86"/>
      <c r="GSP136" s="86"/>
      <c r="GSQ136" s="86"/>
      <c r="GSR136" s="86"/>
      <c r="GSS136" s="86"/>
      <c r="GST136" s="86"/>
      <c r="GSU136" s="86"/>
      <c r="GSV136" s="86"/>
      <c r="GSW136" s="86"/>
      <c r="GSX136" s="86"/>
      <c r="GSY136" s="86"/>
      <c r="GSZ136" s="86"/>
      <c r="GTA136" s="86"/>
      <c r="GTB136" s="86"/>
      <c r="GTC136" s="86"/>
      <c r="GTD136" s="86"/>
      <c r="GTE136" s="86"/>
      <c r="GTF136" s="86"/>
      <c r="GTG136" s="86"/>
      <c r="GTH136" s="86"/>
      <c r="GTI136" s="86"/>
      <c r="GTJ136" s="86"/>
      <c r="GTK136" s="86"/>
      <c r="GTL136" s="86"/>
      <c r="GTM136" s="86"/>
      <c r="GTN136" s="86"/>
      <c r="GTO136" s="86"/>
      <c r="GTP136" s="86"/>
      <c r="GTQ136" s="86"/>
      <c r="GTR136" s="86"/>
      <c r="GTS136" s="86"/>
      <c r="GTT136" s="86"/>
      <c r="GTU136" s="86"/>
      <c r="GTV136" s="86"/>
      <c r="GTW136" s="86"/>
      <c r="GTX136" s="86"/>
      <c r="GTY136" s="86"/>
      <c r="GTZ136" s="86"/>
      <c r="GUA136" s="86"/>
      <c r="GUB136" s="86"/>
      <c r="GUC136" s="86"/>
      <c r="GUD136" s="86"/>
      <c r="GUE136" s="86"/>
      <c r="GUF136" s="86"/>
      <c r="GUG136" s="86"/>
      <c r="GUH136" s="86"/>
      <c r="GUI136" s="86"/>
      <c r="GUJ136" s="86"/>
      <c r="GUK136" s="86"/>
      <c r="GUL136" s="86"/>
      <c r="GUM136" s="86"/>
      <c r="GUN136" s="86"/>
      <c r="GUO136" s="86"/>
      <c r="GUP136" s="86"/>
      <c r="GUQ136" s="86"/>
      <c r="GUR136" s="86"/>
      <c r="GUS136" s="86"/>
      <c r="GUT136" s="86"/>
      <c r="GUU136" s="86"/>
      <c r="GUV136" s="86"/>
      <c r="GUW136" s="86"/>
      <c r="GUX136" s="86"/>
      <c r="GUY136" s="86"/>
      <c r="GUZ136" s="86"/>
      <c r="GVA136" s="86"/>
      <c r="GVB136" s="86"/>
      <c r="GVC136" s="86"/>
      <c r="GVD136" s="86"/>
      <c r="GVE136" s="86"/>
      <c r="GVF136" s="86"/>
      <c r="GVG136" s="86"/>
      <c r="GVH136" s="86"/>
      <c r="GVI136" s="86"/>
      <c r="GVJ136" s="86"/>
      <c r="GVK136" s="86"/>
      <c r="GVL136" s="86"/>
      <c r="GVM136" s="86"/>
      <c r="GVN136" s="86"/>
      <c r="GVO136" s="86"/>
      <c r="GVP136" s="86"/>
      <c r="GVQ136" s="86"/>
      <c r="GVR136" s="86"/>
      <c r="GVS136" s="86"/>
      <c r="GVT136" s="86"/>
      <c r="GVU136" s="86"/>
      <c r="GVV136" s="86"/>
      <c r="GVW136" s="86"/>
      <c r="GVX136" s="86"/>
      <c r="GVY136" s="86"/>
      <c r="GVZ136" s="86"/>
      <c r="GWG136" s="86"/>
      <c r="GWH136" s="86"/>
      <c r="GWI136" s="86"/>
      <c r="GWJ136" s="86"/>
      <c r="GWK136" s="86"/>
      <c r="GWL136" s="86"/>
      <c r="GWM136" s="86"/>
      <c r="GWN136" s="86"/>
      <c r="GWO136" s="86"/>
      <c r="GWP136" s="86"/>
      <c r="GWQ136" s="86"/>
      <c r="GWR136" s="86"/>
      <c r="GWS136" s="86"/>
      <c r="GWT136" s="86"/>
      <c r="GWU136" s="86"/>
      <c r="GWV136" s="86"/>
      <c r="GWW136" s="86"/>
      <c r="GWX136" s="86"/>
      <c r="GWY136" s="86"/>
      <c r="GWZ136" s="86"/>
      <c r="GXA136" s="86"/>
      <c r="GXB136" s="86"/>
      <c r="GXC136" s="86"/>
      <c r="GXD136" s="86"/>
      <c r="GXE136" s="86"/>
      <c r="GXF136" s="86"/>
      <c r="GXG136" s="86"/>
      <c r="GXH136" s="86"/>
      <c r="GXI136" s="86"/>
      <c r="GXJ136" s="86"/>
      <c r="GXK136" s="86"/>
      <c r="GXL136" s="86"/>
      <c r="GXM136" s="86"/>
      <c r="GXN136" s="86"/>
      <c r="GXO136" s="86"/>
      <c r="GXP136" s="86"/>
      <c r="GXQ136" s="86"/>
      <c r="GXR136" s="86"/>
      <c r="GXS136" s="86"/>
      <c r="GXT136" s="86"/>
      <c r="GXU136" s="86"/>
      <c r="GXV136" s="86"/>
      <c r="GXW136" s="86"/>
      <c r="GXX136" s="86"/>
      <c r="GXY136" s="86"/>
      <c r="GXZ136" s="86"/>
      <c r="GYA136" s="86"/>
      <c r="GYB136" s="86"/>
      <c r="GYC136" s="86"/>
      <c r="GYD136" s="86"/>
      <c r="GYE136" s="86"/>
      <c r="GYF136" s="86"/>
      <c r="GYG136" s="86"/>
      <c r="GYH136" s="86"/>
      <c r="GYI136" s="86"/>
      <c r="GYJ136" s="86"/>
      <c r="GYK136" s="86"/>
      <c r="GYL136" s="86"/>
      <c r="GYM136" s="86"/>
      <c r="GYN136" s="86"/>
      <c r="GYO136" s="86"/>
      <c r="GYP136" s="86"/>
      <c r="GYQ136" s="86"/>
      <c r="GYR136" s="86"/>
      <c r="GYS136" s="86"/>
      <c r="GYT136" s="86"/>
      <c r="GYU136" s="86"/>
      <c r="GYV136" s="86"/>
      <c r="GYW136" s="86"/>
      <c r="GYX136" s="86"/>
      <c r="GYY136" s="86"/>
      <c r="GYZ136" s="86"/>
      <c r="GZA136" s="86"/>
      <c r="GZB136" s="86"/>
      <c r="GZC136" s="86"/>
      <c r="GZD136" s="86"/>
      <c r="GZE136" s="86"/>
      <c r="GZF136" s="86"/>
      <c r="GZG136" s="86"/>
      <c r="GZH136" s="86"/>
      <c r="GZI136" s="86"/>
      <c r="GZJ136" s="86"/>
      <c r="GZK136" s="86"/>
      <c r="GZL136" s="86"/>
      <c r="GZM136" s="86"/>
      <c r="GZN136" s="86"/>
      <c r="GZO136" s="86"/>
      <c r="GZP136" s="86"/>
      <c r="GZQ136" s="86"/>
      <c r="GZR136" s="86"/>
      <c r="GZS136" s="86"/>
      <c r="GZT136" s="86"/>
      <c r="GZU136" s="86"/>
      <c r="GZV136" s="86"/>
      <c r="GZW136" s="86"/>
      <c r="GZX136" s="86"/>
      <c r="GZY136" s="86"/>
      <c r="GZZ136" s="86"/>
      <c r="HAA136" s="86"/>
      <c r="HAB136" s="86"/>
      <c r="HAC136" s="86"/>
      <c r="HAD136" s="86"/>
      <c r="HAE136" s="86"/>
      <c r="HAF136" s="86"/>
      <c r="HAG136" s="86"/>
      <c r="HAH136" s="86"/>
      <c r="HAI136" s="86"/>
      <c r="HAJ136" s="86"/>
      <c r="HAK136" s="86"/>
      <c r="HAL136" s="86"/>
      <c r="HAM136" s="86"/>
      <c r="HAN136" s="86"/>
      <c r="HAO136" s="86"/>
      <c r="HAP136" s="86"/>
      <c r="HAQ136" s="86"/>
      <c r="HAR136" s="86"/>
      <c r="HAS136" s="86"/>
      <c r="HAT136" s="86"/>
      <c r="HAU136" s="86"/>
      <c r="HAV136" s="86"/>
      <c r="HAW136" s="86"/>
      <c r="HAX136" s="86"/>
      <c r="HAY136" s="86"/>
      <c r="HAZ136" s="86"/>
      <c r="HBA136" s="86"/>
      <c r="HBB136" s="86"/>
      <c r="HBC136" s="86"/>
      <c r="HBD136" s="86"/>
      <c r="HBE136" s="86"/>
      <c r="HBF136" s="86"/>
      <c r="HBG136" s="86"/>
      <c r="HBH136" s="86"/>
      <c r="HBI136" s="86"/>
      <c r="HBJ136" s="86"/>
      <c r="HBK136" s="86"/>
      <c r="HBL136" s="86"/>
      <c r="HBM136" s="86"/>
      <c r="HBN136" s="86"/>
      <c r="HBO136" s="86"/>
      <c r="HBP136" s="86"/>
      <c r="HBQ136" s="86"/>
      <c r="HBR136" s="86"/>
      <c r="HBS136" s="86"/>
      <c r="HBT136" s="86"/>
      <c r="HBU136" s="86"/>
      <c r="HBV136" s="86"/>
      <c r="HBW136" s="86"/>
      <c r="HBX136" s="86"/>
      <c r="HBY136" s="86"/>
      <c r="HBZ136" s="86"/>
      <c r="HCA136" s="86"/>
      <c r="HCB136" s="86"/>
      <c r="HCC136" s="86"/>
      <c r="HCD136" s="86"/>
      <c r="HCE136" s="86"/>
      <c r="HCF136" s="86"/>
      <c r="HCG136" s="86"/>
      <c r="HCH136" s="86"/>
      <c r="HCI136" s="86"/>
      <c r="HCJ136" s="86"/>
      <c r="HCK136" s="86"/>
      <c r="HCL136" s="86"/>
      <c r="HCM136" s="86"/>
      <c r="HCN136" s="86"/>
      <c r="HCO136" s="86"/>
      <c r="HCP136" s="86"/>
      <c r="HCQ136" s="86"/>
      <c r="HCR136" s="86"/>
      <c r="HCS136" s="86"/>
      <c r="HCT136" s="86"/>
      <c r="HCU136" s="86"/>
      <c r="HCV136" s="86"/>
      <c r="HCW136" s="86"/>
      <c r="HCX136" s="86"/>
      <c r="HCY136" s="86"/>
      <c r="HCZ136" s="86"/>
      <c r="HDA136" s="86"/>
      <c r="HDB136" s="86"/>
      <c r="HDC136" s="86"/>
      <c r="HDD136" s="86"/>
      <c r="HDE136" s="86"/>
      <c r="HDF136" s="86"/>
      <c r="HDG136" s="86"/>
      <c r="HDH136" s="86"/>
      <c r="HDI136" s="86"/>
      <c r="HDJ136" s="86"/>
      <c r="HDK136" s="86"/>
      <c r="HDL136" s="86"/>
      <c r="HDM136" s="86"/>
      <c r="HDN136" s="86"/>
      <c r="HDO136" s="86"/>
      <c r="HDP136" s="86"/>
      <c r="HDQ136" s="86"/>
      <c r="HDR136" s="86"/>
      <c r="HDS136" s="86"/>
      <c r="HDT136" s="86"/>
      <c r="HDU136" s="86"/>
      <c r="HDV136" s="86"/>
      <c r="HDW136" s="86"/>
      <c r="HDX136" s="86"/>
      <c r="HDY136" s="86"/>
      <c r="HDZ136" s="86"/>
      <c r="HEA136" s="86"/>
      <c r="HEB136" s="86"/>
      <c r="HEC136" s="86"/>
      <c r="HED136" s="86"/>
      <c r="HEE136" s="86"/>
      <c r="HEF136" s="86"/>
      <c r="HEG136" s="86"/>
      <c r="HEH136" s="86"/>
      <c r="HEI136" s="86"/>
      <c r="HEJ136" s="86"/>
      <c r="HEK136" s="86"/>
      <c r="HEL136" s="86"/>
      <c r="HEM136" s="86"/>
      <c r="HEN136" s="86"/>
      <c r="HEO136" s="86"/>
      <c r="HEP136" s="86"/>
      <c r="HEQ136" s="86"/>
      <c r="HER136" s="86"/>
      <c r="HES136" s="86"/>
      <c r="HET136" s="86"/>
      <c r="HEU136" s="86"/>
      <c r="HEV136" s="86"/>
      <c r="HEW136" s="86"/>
      <c r="HEX136" s="86"/>
      <c r="HEY136" s="86"/>
      <c r="HEZ136" s="86"/>
      <c r="HFA136" s="86"/>
      <c r="HFB136" s="86"/>
      <c r="HFC136" s="86"/>
      <c r="HFD136" s="86"/>
      <c r="HFE136" s="86"/>
      <c r="HFF136" s="86"/>
      <c r="HFG136" s="86"/>
      <c r="HFH136" s="86"/>
      <c r="HFI136" s="86"/>
      <c r="HFJ136" s="86"/>
      <c r="HFK136" s="86"/>
      <c r="HFL136" s="86"/>
      <c r="HFM136" s="86"/>
      <c r="HFN136" s="86"/>
      <c r="HFO136" s="86"/>
      <c r="HFP136" s="86"/>
      <c r="HFQ136" s="86"/>
      <c r="HFR136" s="86"/>
      <c r="HFS136" s="86"/>
      <c r="HFT136" s="86"/>
      <c r="HFU136" s="86"/>
      <c r="HFV136" s="86"/>
      <c r="HGC136" s="86"/>
      <c r="HGD136" s="86"/>
      <c r="HGE136" s="86"/>
      <c r="HGF136" s="86"/>
      <c r="HGG136" s="86"/>
      <c r="HGH136" s="86"/>
      <c r="HGI136" s="86"/>
      <c r="HGJ136" s="86"/>
      <c r="HGK136" s="86"/>
      <c r="HGL136" s="86"/>
      <c r="HGM136" s="86"/>
      <c r="HGN136" s="86"/>
      <c r="HGO136" s="86"/>
      <c r="HGP136" s="86"/>
      <c r="HGQ136" s="86"/>
      <c r="HGR136" s="86"/>
      <c r="HGS136" s="86"/>
      <c r="HGT136" s="86"/>
      <c r="HGU136" s="86"/>
      <c r="HGV136" s="86"/>
      <c r="HGW136" s="86"/>
      <c r="HGX136" s="86"/>
      <c r="HGY136" s="86"/>
      <c r="HGZ136" s="86"/>
      <c r="HHA136" s="86"/>
      <c r="HHB136" s="86"/>
      <c r="HHC136" s="86"/>
      <c r="HHD136" s="86"/>
      <c r="HHE136" s="86"/>
      <c r="HHF136" s="86"/>
      <c r="HHG136" s="86"/>
      <c r="HHH136" s="86"/>
      <c r="HHI136" s="86"/>
      <c r="HHJ136" s="86"/>
      <c r="HHK136" s="86"/>
      <c r="HHL136" s="86"/>
      <c r="HHM136" s="86"/>
      <c r="HHN136" s="86"/>
      <c r="HHO136" s="86"/>
      <c r="HHP136" s="86"/>
      <c r="HHQ136" s="86"/>
      <c r="HHR136" s="86"/>
      <c r="HHS136" s="86"/>
      <c r="HHT136" s="86"/>
      <c r="HHU136" s="86"/>
      <c r="HHV136" s="86"/>
      <c r="HHW136" s="86"/>
      <c r="HHX136" s="86"/>
      <c r="HHY136" s="86"/>
      <c r="HHZ136" s="86"/>
      <c r="HIA136" s="86"/>
      <c r="HIB136" s="86"/>
      <c r="HIC136" s="86"/>
      <c r="HID136" s="86"/>
      <c r="HIE136" s="86"/>
      <c r="HIF136" s="86"/>
      <c r="HIG136" s="86"/>
      <c r="HIH136" s="86"/>
      <c r="HII136" s="86"/>
      <c r="HIJ136" s="86"/>
      <c r="HIK136" s="86"/>
      <c r="HIL136" s="86"/>
      <c r="HIM136" s="86"/>
      <c r="HIN136" s="86"/>
      <c r="HIO136" s="86"/>
      <c r="HIP136" s="86"/>
      <c r="HIQ136" s="86"/>
      <c r="HIR136" s="86"/>
      <c r="HIS136" s="86"/>
      <c r="HIT136" s="86"/>
      <c r="HIU136" s="86"/>
      <c r="HIV136" s="86"/>
      <c r="HIW136" s="86"/>
      <c r="HIX136" s="86"/>
      <c r="HIY136" s="86"/>
      <c r="HIZ136" s="86"/>
      <c r="HJA136" s="86"/>
      <c r="HJB136" s="86"/>
      <c r="HJC136" s="86"/>
      <c r="HJD136" s="86"/>
      <c r="HJE136" s="86"/>
      <c r="HJF136" s="86"/>
      <c r="HJG136" s="86"/>
      <c r="HJH136" s="86"/>
      <c r="HJI136" s="86"/>
      <c r="HJJ136" s="86"/>
      <c r="HJK136" s="86"/>
      <c r="HJL136" s="86"/>
      <c r="HJM136" s="86"/>
      <c r="HJN136" s="86"/>
      <c r="HJO136" s="86"/>
      <c r="HJP136" s="86"/>
      <c r="HJQ136" s="86"/>
      <c r="HJR136" s="86"/>
      <c r="HJS136" s="86"/>
      <c r="HJT136" s="86"/>
      <c r="HJU136" s="86"/>
      <c r="HJV136" s="86"/>
      <c r="HJW136" s="86"/>
      <c r="HJX136" s="86"/>
      <c r="HJY136" s="86"/>
      <c r="HJZ136" s="86"/>
      <c r="HKA136" s="86"/>
      <c r="HKB136" s="86"/>
      <c r="HKC136" s="86"/>
      <c r="HKD136" s="86"/>
      <c r="HKE136" s="86"/>
      <c r="HKF136" s="86"/>
      <c r="HKG136" s="86"/>
      <c r="HKH136" s="86"/>
      <c r="HKI136" s="86"/>
      <c r="HKJ136" s="86"/>
      <c r="HKK136" s="86"/>
      <c r="HKL136" s="86"/>
      <c r="HKM136" s="86"/>
      <c r="HKN136" s="86"/>
      <c r="HKO136" s="86"/>
      <c r="HKP136" s="86"/>
      <c r="HKQ136" s="86"/>
      <c r="HKR136" s="86"/>
      <c r="HKS136" s="86"/>
      <c r="HKT136" s="86"/>
      <c r="HKU136" s="86"/>
      <c r="HKV136" s="86"/>
      <c r="HKW136" s="86"/>
      <c r="HKX136" s="86"/>
      <c r="HKY136" s="86"/>
      <c r="HKZ136" s="86"/>
      <c r="HLA136" s="86"/>
      <c r="HLB136" s="86"/>
      <c r="HLC136" s="86"/>
      <c r="HLD136" s="86"/>
      <c r="HLE136" s="86"/>
      <c r="HLF136" s="86"/>
      <c r="HLG136" s="86"/>
      <c r="HLH136" s="86"/>
      <c r="HLI136" s="86"/>
      <c r="HLJ136" s="86"/>
      <c r="HLK136" s="86"/>
      <c r="HLL136" s="86"/>
      <c r="HLM136" s="86"/>
      <c r="HLN136" s="86"/>
      <c r="HLO136" s="86"/>
      <c r="HLP136" s="86"/>
      <c r="HLQ136" s="86"/>
      <c r="HLR136" s="86"/>
      <c r="HLS136" s="86"/>
      <c r="HLT136" s="86"/>
      <c r="HLU136" s="86"/>
      <c r="HLV136" s="86"/>
      <c r="HLW136" s="86"/>
      <c r="HLX136" s="86"/>
      <c r="HLY136" s="86"/>
      <c r="HLZ136" s="86"/>
      <c r="HMA136" s="86"/>
      <c r="HMB136" s="86"/>
      <c r="HMC136" s="86"/>
      <c r="HMD136" s="86"/>
      <c r="HME136" s="86"/>
      <c r="HMF136" s="86"/>
      <c r="HMG136" s="86"/>
      <c r="HMH136" s="86"/>
      <c r="HMI136" s="86"/>
      <c r="HMJ136" s="86"/>
      <c r="HMK136" s="86"/>
      <c r="HML136" s="86"/>
      <c r="HMM136" s="86"/>
      <c r="HMN136" s="86"/>
      <c r="HMO136" s="86"/>
      <c r="HMP136" s="86"/>
      <c r="HMQ136" s="86"/>
      <c r="HMR136" s="86"/>
      <c r="HMS136" s="86"/>
      <c r="HMT136" s="86"/>
      <c r="HMU136" s="86"/>
      <c r="HMV136" s="86"/>
      <c r="HMW136" s="86"/>
      <c r="HMX136" s="86"/>
      <c r="HMY136" s="86"/>
      <c r="HMZ136" s="86"/>
      <c r="HNA136" s="86"/>
      <c r="HNB136" s="86"/>
      <c r="HNC136" s="86"/>
      <c r="HND136" s="86"/>
      <c r="HNE136" s="86"/>
      <c r="HNF136" s="86"/>
      <c r="HNG136" s="86"/>
      <c r="HNH136" s="86"/>
      <c r="HNI136" s="86"/>
      <c r="HNJ136" s="86"/>
      <c r="HNK136" s="86"/>
      <c r="HNL136" s="86"/>
      <c r="HNM136" s="86"/>
      <c r="HNN136" s="86"/>
      <c r="HNO136" s="86"/>
      <c r="HNP136" s="86"/>
      <c r="HNQ136" s="86"/>
      <c r="HNR136" s="86"/>
      <c r="HNS136" s="86"/>
      <c r="HNT136" s="86"/>
      <c r="HNU136" s="86"/>
      <c r="HNV136" s="86"/>
      <c r="HNW136" s="86"/>
      <c r="HNX136" s="86"/>
      <c r="HNY136" s="86"/>
      <c r="HNZ136" s="86"/>
      <c r="HOA136" s="86"/>
      <c r="HOB136" s="86"/>
      <c r="HOC136" s="86"/>
      <c r="HOD136" s="86"/>
      <c r="HOE136" s="86"/>
      <c r="HOF136" s="86"/>
      <c r="HOG136" s="86"/>
      <c r="HOH136" s="86"/>
      <c r="HOI136" s="86"/>
      <c r="HOJ136" s="86"/>
      <c r="HOK136" s="86"/>
      <c r="HOL136" s="86"/>
      <c r="HOM136" s="86"/>
      <c r="HON136" s="86"/>
      <c r="HOO136" s="86"/>
      <c r="HOP136" s="86"/>
      <c r="HOQ136" s="86"/>
      <c r="HOR136" s="86"/>
      <c r="HOS136" s="86"/>
      <c r="HOT136" s="86"/>
      <c r="HOU136" s="86"/>
      <c r="HOV136" s="86"/>
      <c r="HOW136" s="86"/>
      <c r="HOX136" s="86"/>
      <c r="HOY136" s="86"/>
      <c r="HOZ136" s="86"/>
      <c r="HPA136" s="86"/>
      <c r="HPB136" s="86"/>
      <c r="HPC136" s="86"/>
      <c r="HPD136" s="86"/>
      <c r="HPE136" s="86"/>
      <c r="HPF136" s="86"/>
      <c r="HPG136" s="86"/>
      <c r="HPH136" s="86"/>
      <c r="HPI136" s="86"/>
      <c r="HPJ136" s="86"/>
      <c r="HPK136" s="86"/>
      <c r="HPL136" s="86"/>
      <c r="HPM136" s="86"/>
      <c r="HPN136" s="86"/>
      <c r="HPO136" s="86"/>
      <c r="HPP136" s="86"/>
      <c r="HPQ136" s="86"/>
      <c r="HPR136" s="86"/>
      <c r="HPY136" s="86"/>
      <c r="HPZ136" s="86"/>
      <c r="HQA136" s="86"/>
      <c r="HQB136" s="86"/>
      <c r="HQC136" s="86"/>
      <c r="HQD136" s="86"/>
      <c r="HQE136" s="86"/>
      <c r="HQF136" s="86"/>
      <c r="HQG136" s="86"/>
      <c r="HQH136" s="86"/>
      <c r="HQI136" s="86"/>
      <c r="HQJ136" s="86"/>
      <c r="HQK136" s="86"/>
      <c r="HQL136" s="86"/>
      <c r="HQM136" s="86"/>
      <c r="HQN136" s="86"/>
      <c r="HQO136" s="86"/>
      <c r="HQP136" s="86"/>
      <c r="HQQ136" s="86"/>
      <c r="HQR136" s="86"/>
      <c r="HQS136" s="86"/>
      <c r="HQT136" s="86"/>
      <c r="HQU136" s="86"/>
      <c r="HQV136" s="86"/>
      <c r="HQW136" s="86"/>
      <c r="HQX136" s="86"/>
      <c r="HQY136" s="86"/>
      <c r="HQZ136" s="86"/>
      <c r="HRA136" s="86"/>
      <c r="HRB136" s="86"/>
      <c r="HRC136" s="86"/>
      <c r="HRD136" s="86"/>
      <c r="HRE136" s="86"/>
      <c r="HRF136" s="86"/>
      <c r="HRG136" s="86"/>
      <c r="HRH136" s="86"/>
      <c r="HRI136" s="86"/>
      <c r="HRJ136" s="86"/>
      <c r="HRK136" s="86"/>
      <c r="HRL136" s="86"/>
      <c r="HRM136" s="86"/>
      <c r="HRN136" s="86"/>
      <c r="HRO136" s="86"/>
      <c r="HRP136" s="86"/>
      <c r="HRQ136" s="86"/>
      <c r="HRR136" s="86"/>
      <c r="HRS136" s="86"/>
      <c r="HRT136" s="86"/>
      <c r="HRU136" s="86"/>
      <c r="HRV136" s="86"/>
      <c r="HRW136" s="86"/>
      <c r="HRX136" s="86"/>
      <c r="HRY136" s="86"/>
      <c r="HRZ136" s="86"/>
      <c r="HSA136" s="86"/>
      <c r="HSB136" s="86"/>
      <c r="HSC136" s="86"/>
      <c r="HSD136" s="86"/>
      <c r="HSE136" s="86"/>
      <c r="HSF136" s="86"/>
      <c r="HSG136" s="86"/>
      <c r="HSH136" s="86"/>
      <c r="HSI136" s="86"/>
      <c r="HSJ136" s="86"/>
      <c r="HSK136" s="86"/>
      <c r="HSL136" s="86"/>
      <c r="HSM136" s="86"/>
      <c r="HSN136" s="86"/>
      <c r="HSO136" s="86"/>
      <c r="HSP136" s="86"/>
      <c r="HSQ136" s="86"/>
      <c r="HSR136" s="86"/>
      <c r="HSS136" s="86"/>
      <c r="HST136" s="86"/>
      <c r="HSU136" s="86"/>
      <c r="HSV136" s="86"/>
      <c r="HSW136" s="86"/>
      <c r="HSX136" s="86"/>
      <c r="HSY136" s="86"/>
      <c r="HSZ136" s="86"/>
      <c r="HTA136" s="86"/>
      <c r="HTB136" s="86"/>
      <c r="HTC136" s="86"/>
      <c r="HTD136" s="86"/>
      <c r="HTE136" s="86"/>
      <c r="HTF136" s="86"/>
      <c r="HTG136" s="86"/>
      <c r="HTH136" s="86"/>
      <c r="HTI136" s="86"/>
      <c r="HTJ136" s="86"/>
      <c r="HTK136" s="86"/>
      <c r="HTL136" s="86"/>
      <c r="HTM136" s="86"/>
      <c r="HTN136" s="86"/>
      <c r="HTO136" s="86"/>
      <c r="HTP136" s="86"/>
      <c r="HTQ136" s="86"/>
      <c r="HTR136" s="86"/>
      <c r="HTS136" s="86"/>
      <c r="HTT136" s="86"/>
      <c r="HTU136" s="86"/>
      <c r="HTV136" s="86"/>
      <c r="HTW136" s="86"/>
      <c r="HTX136" s="86"/>
      <c r="HTY136" s="86"/>
      <c r="HTZ136" s="86"/>
      <c r="HUA136" s="86"/>
      <c r="HUB136" s="86"/>
      <c r="HUC136" s="86"/>
      <c r="HUD136" s="86"/>
      <c r="HUE136" s="86"/>
      <c r="HUF136" s="86"/>
      <c r="HUG136" s="86"/>
      <c r="HUH136" s="86"/>
      <c r="HUI136" s="86"/>
      <c r="HUJ136" s="86"/>
      <c r="HUK136" s="86"/>
      <c r="HUL136" s="86"/>
      <c r="HUM136" s="86"/>
      <c r="HUN136" s="86"/>
      <c r="HUO136" s="86"/>
      <c r="HUP136" s="86"/>
      <c r="HUQ136" s="86"/>
      <c r="HUR136" s="86"/>
      <c r="HUS136" s="86"/>
      <c r="HUT136" s="86"/>
      <c r="HUU136" s="86"/>
      <c r="HUV136" s="86"/>
      <c r="HUW136" s="86"/>
      <c r="HUX136" s="86"/>
      <c r="HUY136" s="86"/>
      <c r="HUZ136" s="86"/>
      <c r="HVA136" s="86"/>
      <c r="HVB136" s="86"/>
      <c r="HVC136" s="86"/>
      <c r="HVD136" s="86"/>
      <c r="HVE136" s="86"/>
      <c r="HVF136" s="86"/>
      <c r="HVG136" s="86"/>
      <c r="HVH136" s="86"/>
      <c r="HVI136" s="86"/>
      <c r="HVJ136" s="86"/>
      <c r="HVK136" s="86"/>
      <c r="HVL136" s="86"/>
      <c r="HVM136" s="86"/>
      <c r="HVN136" s="86"/>
      <c r="HVO136" s="86"/>
      <c r="HVP136" s="86"/>
      <c r="HVQ136" s="86"/>
      <c r="HVR136" s="86"/>
      <c r="HVS136" s="86"/>
      <c r="HVT136" s="86"/>
      <c r="HVU136" s="86"/>
      <c r="HVV136" s="86"/>
      <c r="HVW136" s="86"/>
      <c r="HVX136" s="86"/>
      <c r="HVY136" s="86"/>
      <c r="HVZ136" s="86"/>
      <c r="HWA136" s="86"/>
      <c r="HWB136" s="86"/>
      <c r="HWC136" s="86"/>
      <c r="HWD136" s="86"/>
      <c r="HWE136" s="86"/>
      <c r="HWF136" s="86"/>
      <c r="HWG136" s="86"/>
      <c r="HWH136" s="86"/>
      <c r="HWI136" s="86"/>
      <c r="HWJ136" s="86"/>
      <c r="HWK136" s="86"/>
      <c r="HWL136" s="86"/>
      <c r="HWM136" s="86"/>
      <c r="HWN136" s="86"/>
      <c r="HWO136" s="86"/>
      <c r="HWP136" s="86"/>
      <c r="HWQ136" s="86"/>
      <c r="HWR136" s="86"/>
      <c r="HWS136" s="86"/>
      <c r="HWT136" s="86"/>
      <c r="HWU136" s="86"/>
      <c r="HWV136" s="86"/>
      <c r="HWW136" s="86"/>
      <c r="HWX136" s="86"/>
      <c r="HWY136" s="86"/>
      <c r="HWZ136" s="86"/>
      <c r="HXA136" s="86"/>
      <c r="HXB136" s="86"/>
      <c r="HXC136" s="86"/>
      <c r="HXD136" s="86"/>
      <c r="HXE136" s="86"/>
      <c r="HXF136" s="86"/>
      <c r="HXG136" s="86"/>
      <c r="HXH136" s="86"/>
      <c r="HXI136" s="86"/>
      <c r="HXJ136" s="86"/>
      <c r="HXK136" s="86"/>
      <c r="HXL136" s="86"/>
      <c r="HXM136" s="86"/>
      <c r="HXN136" s="86"/>
      <c r="HXO136" s="86"/>
      <c r="HXP136" s="86"/>
      <c r="HXQ136" s="86"/>
      <c r="HXR136" s="86"/>
      <c r="HXS136" s="86"/>
      <c r="HXT136" s="86"/>
      <c r="HXU136" s="86"/>
      <c r="HXV136" s="86"/>
      <c r="HXW136" s="86"/>
      <c r="HXX136" s="86"/>
      <c r="HXY136" s="86"/>
      <c r="HXZ136" s="86"/>
      <c r="HYA136" s="86"/>
      <c r="HYB136" s="86"/>
      <c r="HYC136" s="86"/>
      <c r="HYD136" s="86"/>
      <c r="HYE136" s="86"/>
      <c r="HYF136" s="86"/>
      <c r="HYG136" s="86"/>
      <c r="HYH136" s="86"/>
      <c r="HYI136" s="86"/>
      <c r="HYJ136" s="86"/>
      <c r="HYK136" s="86"/>
      <c r="HYL136" s="86"/>
      <c r="HYM136" s="86"/>
      <c r="HYN136" s="86"/>
      <c r="HYO136" s="86"/>
      <c r="HYP136" s="86"/>
      <c r="HYQ136" s="86"/>
      <c r="HYR136" s="86"/>
      <c r="HYS136" s="86"/>
      <c r="HYT136" s="86"/>
      <c r="HYU136" s="86"/>
      <c r="HYV136" s="86"/>
      <c r="HYW136" s="86"/>
      <c r="HYX136" s="86"/>
      <c r="HYY136" s="86"/>
      <c r="HYZ136" s="86"/>
      <c r="HZA136" s="86"/>
      <c r="HZB136" s="86"/>
      <c r="HZC136" s="86"/>
      <c r="HZD136" s="86"/>
      <c r="HZE136" s="86"/>
      <c r="HZF136" s="86"/>
      <c r="HZG136" s="86"/>
      <c r="HZH136" s="86"/>
      <c r="HZI136" s="86"/>
      <c r="HZJ136" s="86"/>
      <c r="HZK136" s="86"/>
      <c r="HZL136" s="86"/>
      <c r="HZM136" s="86"/>
      <c r="HZN136" s="86"/>
      <c r="HZU136" s="86"/>
      <c r="HZV136" s="86"/>
      <c r="HZW136" s="86"/>
      <c r="HZX136" s="86"/>
      <c r="HZY136" s="86"/>
      <c r="HZZ136" s="86"/>
      <c r="IAA136" s="86"/>
      <c r="IAB136" s="86"/>
      <c r="IAC136" s="86"/>
      <c r="IAD136" s="86"/>
      <c r="IAE136" s="86"/>
      <c r="IAF136" s="86"/>
      <c r="IAG136" s="86"/>
      <c r="IAH136" s="86"/>
      <c r="IAI136" s="86"/>
      <c r="IAJ136" s="86"/>
      <c r="IAK136" s="86"/>
      <c r="IAL136" s="86"/>
      <c r="IAM136" s="86"/>
      <c r="IAN136" s="86"/>
      <c r="IAO136" s="86"/>
      <c r="IAP136" s="86"/>
      <c r="IAQ136" s="86"/>
      <c r="IAR136" s="86"/>
      <c r="IAS136" s="86"/>
      <c r="IAT136" s="86"/>
      <c r="IAU136" s="86"/>
      <c r="IAV136" s="86"/>
      <c r="IAW136" s="86"/>
      <c r="IAX136" s="86"/>
      <c r="IAY136" s="86"/>
      <c r="IAZ136" s="86"/>
      <c r="IBA136" s="86"/>
      <c r="IBB136" s="86"/>
      <c r="IBC136" s="86"/>
      <c r="IBD136" s="86"/>
      <c r="IBE136" s="86"/>
      <c r="IBF136" s="86"/>
      <c r="IBG136" s="86"/>
      <c r="IBH136" s="86"/>
      <c r="IBI136" s="86"/>
      <c r="IBJ136" s="86"/>
      <c r="IBK136" s="86"/>
      <c r="IBL136" s="86"/>
      <c r="IBM136" s="86"/>
      <c r="IBN136" s="86"/>
      <c r="IBO136" s="86"/>
      <c r="IBP136" s="86"/>
      <c r="IBQ136" s="86"/>
      <c r="IBR136" s="86"/>
      <c r="IBS136" s="86"/>
      <c r="IBT136" s="86"/>
      <c r="IBU136" s="86"/>
      <c r="IBV136" s="86"/>
      <c r="IBW136" s="86"/>
      <c r="IBX136" s="86"/>
      <c r="IBY136" s="86"/>
      <c r="IBZ136" s="86"/>
      <c r="ICA136" s="86"/>
      <c r="ICB136" s="86"/>
      <c r="ICC136" s="86"/>
      <c r="ICD136" s="86"/>
      <c r="ICE136" s="86"/>
      <c r="ICF136" s="86"/>
      <c r="ICG136" s="86"/>
      <c r="ICH136" s="86"/>
      <c r="ICI136" s="86"/>
      <c r="ICJ136" s="86"/>
      <c r="ICK136" s="86"/>
      <c r="ICL136" s="86"/>
      <c r="ICM136" s="86"/>
      <c r="ICN136" s="86"/>
      <c r="ICO136" s="86"/>
      <c r="ICP136" s="86"/>
      <c r="ICQ136" s="86"/>
      <c r="ICR136" s="86"/>
      <c r="ICS136" s="86"/>
      <c r="ICT136" s="86"/>
      <c r="ICU136" s="86"/>
      <c r="ICV136" s="86"/>
      <c r="ICW136" s="86"/>
      <c r="ICX136" s="86"/>
      <c r="ICY136" s="86"/>
      <c r="ICZ136" s="86"/>
      <c r="IDA136" s="86"/>
      <c r="IDB136" s="86"/>
      <c r="IDC136" s="86"/>
      <c r="IDD136" s="86"/>
      <c r="IDE136" s="86"/>
      <c r="IDF136" s="86"/>
      <c r="IDG136" s="86"/>
      <c r="IDH136" s="86"/>
      <c r="IDI136" s="86"/>
      <c r="IDJ136" s="86"/>
      <c r="IDK136" s="86"/>
      <c r="IDL136" s="86"/>
      <c r="IDM136" s="86"/>
      <c r="IDN136" s="86"/>
      <c r="IDO136" s="86"/>
      <c r="IDP136" s="86"/>
      <c r="IDQ136" s="86"/>
      <c r="IDR136" s="86"/>
      <c r="IDS136" s="86"/>
      <c r="IDT136" s="86"/>
      <c r="IDU136" s="86"/>
      <c r="IDV136" s="86"/>
      <c r="IDW136" s="86"/>
      <c r="IDX136" s="86"/>
      <c r="IDY136" s="86"/>
      <c r="IDZ136" s="86"/>
      <c r="IEA136" s="86"/>
      <c r="IEB136" s="86"/>
      <c r="IEC136" s="86"/>
      <c r="IED136" s="86"/>
      <c r="IEE136" s="86"/>
      <c r="IEF136" s="86"/>
      <c r="IEG136" s="86"/>
      <c r="IEH136" s="86"/>
      <c r="IEI136" s="86"/>
      <c r="IEJ136" s="86"/>
      <c r="IEK136" s="86"/>
      <c r="IEL136" s="86"/>
      <c r="IEM136" s="86"/>
      <c r="IEN136" s="86"/>
      <c r="IEO136" s="86"/>
      <c r="IEP136" s="86"/>
      <c r="IEQ136" s="86"/>
      <c r="IER136" s="86"/>
      <c r="IES136" s="86"/>
      <c r="IET136" s="86"/>
      <c r="IEU136" s="86"/>
      <c r="IEV136" s="86"/>
      <c r="IEW136" s="86"/>
      <c r="IEX136" s="86"/>
      <c r="IEY136" s="86"/>
      <c r="IEZ136" s="86"/>
      <c r="IFA136" s="86"/>
      <c r="IFB136" s="86"/>
      <c r="IFC136" s="86"/>
      <c r="IFD136" s="86"/>
      <c r="IFE136" s="86"/>
      <c r="IFF136" s="86"/>
      <c r="IFG136" s="86"/>
      <c r="IFH136" s="86"/>
      <c r="IFI136" s="86"/>
      <c r="IFJ136" s="86"/>
      <c r="IFK136" s="86"/>
      <c r="IFL136" s="86"/>
      <c r="IFM136" s="86"/>
      <c r="IFN136" s="86"/>
      <c r="IFO136" s="86"/>
      <c r="IFP136" s="86"/>
      <c r="IFQ136" s="86"/>
      <c r="IFR136" s="86"/>
      <c r="IFS136" s="86"/>
      <c r="IFT136" s="86"/>
      <c r="IFU136" s="86"/>
      <c r="IFV136" s="86"/>
      <c r="IFW136" s="86"/>
      <c r="IFX136" s="86"/>
      <c r="IFY136" s="86"/>
      <c r="IFZ136" s="86"/>
      <c r="IGA136" s="86"/>
      <c r="IGB136" s="86"/>
      <c r="IGC136" s="86"/>
      <c r="IGD136" s="86"/>
      <c r="IGE136" s="86"/>
      <c r="IGF136" s="86"/>
      <c r="IGG136" s="86"/>
      <c r="IGH136" s="86"/>
      <c r="IGI136" s="86"/>
      <c r="IGJ136" s="86"/>
      <c r="IGK136" s="86"/>
      <c r="IGL136" s="86"/>
      <c r="IGM136" s="86"/>
      <c r="IGN136" s="86"/>
      <c r="IGO136" s="86"/>
      <c r="IGP136" s="86"/>
      <c r="IGQ136" s="86"/>
      <c r="IGR136" s="86"/>
      <c r="IGS136" s="86"/>
      <c r="IGT136" s="86"/>
      <c r="IGU136" s="86"/>
      <c r="IGV136" s="86"/>
      <c r="IGW136" s="86"/>
      <c r="IGX136" s="86"/>
      <c r="IGY136" s="86"/>
      <c r="IGZ136" s="86"/>
      <c r="IHA136" s="86"/>
      <c r="IHB136" s="86"/>
      <c r="IHC136" s="86"/>
      <c r="IHD136" s="86"/>
      <c r="IHE136" s="86"/>
      <c r="IHF136" s="86"/>
      <c r="IHG136" s="86"/>
      <c r="IHH136" s="86"/>
      <c r="IHI136" s="86"/>
      <c r="IHJ136" s="86"/>
      <c r="IHK136" s="86"/>
      <c r="IHL136" s="86"/>
      <c r="IHM136" s="86"/>
      <c r="IHN136" s="86"/>
      <c r="IHO136" s="86"/>
      <c r="IHP136" s="86"/>
      <c r="IHQ136" s="86"/>
      <c r="IHR136" s="86"/>
      <c r="IHS136" s="86"/>
      <c r="IHT136" s="86"/>
      <c r="IHU136" s="86"/>
      <c r="IHV136" s="86"/>
      <c r="IHW136" s="86"/>
      <c r="IHX136" s="86"/>
      <c r="IHY136" s="86"/>
      <c r="IHZ136" s="86"/>
      <c r="IIA136" s="86"/>
      <c r="IIB136" s="86"/>
      <c r="IIC136" s="86"/>
      <c r="IID136" s="86"/>
      <c r="IIE136" s="86"/>
      <c r="IIF136" s="86"/>
      <c r="IIG136" s="86"/>
      <c r="IIH136" s="86"/>
      <c r="III136" s="86"/>
      <c r="IIJ136" s="86"/>
      <c r="IIK136" s="86"/>
      <c r="IIL136" s="86"/>
      <c r="IIM136" s="86"/>
      <c r="IIN136" s="86"/>
      <c r="IIO136" s="86"/>
      <c r="IIP136" s="86"/>
      <c r="IIQ136" s="86"/>
      <c r="IIR136" s="86"/>
      <c r="IIS136" s="86"/>
      <c r="IIT136" s="86"/>
      <c r="IIU136" s="86"/>
      <c r="IIV136" s="86"/>
      <c r="IIW136" s="86"/>
      <c r="IIX136" s="86"/>
      <c r="IIY136" s="86"/>
      <c r="IIZ136" s="86"/>
      <c r="IJA136" s="86"/>
      <c r="IJB136" s="86"/>
      <c r="IJC136" s="86"/>
      <c r="IJD136" s="86"/>
      <c r="IJE136" s="86"/>
      <c r="IJF136" s="86"/>
      <c r="IJG136" s="86"/>
      <c r="IJH136" s="86"/>
      <c r="IJI136" s="86"/>
      <c r="IJJ136" s="86"/>
      <c r="IJQ136" s="86"/>
      <c r="IJR136" s="86"/>
      <c r="IJS136" s="86"/>
      <c r="IJT136" s="86"/>
      <c r="IJU136" s="86"/>
      <c r="IJV136" s="86"/>
      <c r="IJW136" s="86"/>
      <c r="IJX136" s="86"/>
      <c r="IJY136" s="86"/>
      <c r="IJZ136" s="86"/>
      <c r="IKA136" s="86"/>
      <c r="IKB136" s="86"/>
      <c r="IKC136" s="86"/>
      <c r="IKD136" s="86"/>
      <c r="IKE136" s="86"/>
      <c r="IKF136" s="86"/>
      <c r="IKG136" s="86"/>
      <c r="IKH136" s="86"/>
      <c r="IKI136" s="86"/>
      <c r="IKJ136" s="86"/>
      <c r="IKK136" s="86"/>
      <c r="IKL136" s="86"/>
      <c r="IKM136" s="86"/>
      <c r="IKN136" s="86"/>
      <c r="IKO136" s="86"/>
      <c r="IKP136" s="86"/>
      <c r="IKQ136" s="86"/>
      <c r="IKR136" s="86"/>
      <c r="IKS136" s="86"/>
      <c r="IKT136" s="86"/>
      <c r="IKU136" s="86"/>
      <c r="IKV136" s="86"/>
      <c r="IKW136" s="86"/>
      <c r="IKX136" s="86"/>
      <c r="IKY136" s="86"/>
      <c r="IKZ136" s="86"/>
      <c r="ILA136" s="86"/>
      <c r="ILB136" s="86"/>
      <c r="ILC136" s="86"/>
      <c r="ILD136" s="86"/>
      <c r="ILE136" s="86"/>
      <c r="ILF136" s="86"/>
      <c r="ILG136" s="86"/>
      <c r="ILH136" s="86"/>
      <c r="ILI136" s="86"/>
      <c r="ILJ136" s="86"/>
      <c r="ILK136" s="86"/>
      <c r="ILL136" s="86"/>
      <c r="ILM136" s="86"/>
      <c r="ILN136" s="86"/>
      <c r="ILO136" s="86"/>
      <c r="ILP136" s="86"/>
      <c r="ILQ136" s="86"/>
      <c r="ILR136" s="86"/>
      <c r="ILS136" s="86"/>
      <c r="ILT136" s="86"/>
      <c r="ILU136" s="86"/>
      <c r="ILV136" s="86"/>
      <c r="ILW136" s="86"/>
      <c r="ILX136" s="86"/>
      <c r="ILY136" s="86"/>
      <c r="ILZ136" s="86"/>
      <c r="IMA136" s="86"/>
      <c r="IMB136" s="86"/>
      <c r="IMC136" s="86"/>
      <c r="IMD136" s="86"/>
      <c r="IME136" s="86"/>
      <c r="IMF136" s="86"/>
      <c r="IMG136" s="86"/>
      <c r="IMH136" s="86"/>
      <c r="IMI136" s="86"/>
      <c r="IMJ136" s="86"/>
      <c r="IMK136" s="86"/>
      <c r="IML136" s="86"/>
      <c r="IMM136" s="86"/>
      <c r="IMN136" s="86"/>
      <c r="IMO136" s="86"/>
      <c r="IMP136" s="86"/>
      <c r="IMQ136" s="86"/>
      <c r="IMR136" s="86"/>
      <c r="IMS136" s="86"/>
      <c r="IMT136" s="86"/>
      <c r="IMU136" s="86"/>
      <c r="IMV136" s="86"/>
      <c r="IMW136" s="86"/>
      <c r="IMX136" s="86"/>
      <c r="IMY136" s="86"/>
      <c r="IMZ136" s="86"/>
      <c r="INA136" s="86"/>
      <c r="INB136" s="86"/>
      <c r="INC136" s="86"/>
      <c r="IND136" s="86"/>
      <c r="INE136" s="86"/>
      <c r="INF136" s="86"/>
      <c r="ING136" s="86"/>
      <c r="INH136" s="86"/>
      <c r="INI136" s="86"/>
      <c r="INJ136" s="86"/>
      <c r="INK136" s="86"/>
      <c r="INL136" s="86"/>
      <c r="INM136" s="86"/>
      <c r="INN136" s="86"/>
      <c r="INO136" s="86"/>
      <c r="INP136" s="86"/>
      <c r="INQ136" s="86"/>
      <c r="INR136" s="86"/>
      <c r="INS136" s="86"/>
      <c r="INT136" s="86"/>
      <c r="INU136" s="86"/>
      <c r="INV136" s="86"/>
      <c r="INW136" s="86"/>
      <c r="INX136" s="86"/>
      <c r="INY136" s="86"/>
      <c r="INZ136" s="86"/>
      <c r="IOA136" s="86"/>
      <c r="IOB136" s="86"/>
      <c r="IOC136" s="86"/>
      <c r="IOD136" s="86"/>
      <c r="IOE136" s="86"/>
      <c r="IOF136" s="86"/>
      <c r="IOG136" s="86"/>
      <c r="IOH136" s="86"/>
      <c r="IOI136" s="86"/>
      <c r="IOJ136" s="86"/>
      <c r="IOK136" s="86"/>
      <c r="IOL136" s="86"/>
      <c r="IOM136" s="86"/>
      <c r="ION136" s="86"/>
      <c r="IOO136" s="86"/>
      <c r="IOP136" s="86"/>
      <c r="IOQ136" s="86"/>
      <c r="IOR136" s="86"/>
      <c r="IOS136" s="86"/>
      <c r="IOT136" s="86"/>
      <c r="IOU136" s="86"/>
      <c r="IOV136" s="86"/>
      <c r="IOW136" s="86"/>
      <c r="IOX136" s="86"/>
      <c r="IOY136" s="86"/>
      <c r="IOZ136" s="86"/>
      <c r="IPA136" s="86"/>
      <c r="IPB136" s="86"/>
      <c r="IPC136" s="86"/>
      <c r="IPD136" s="86"/>
      <c r="IPE136" s="86"/>
      <c r="IPF136" s="86"/>
      <c r="IPG136" s="86"/>
      <c r="IPH136" s="86"/>
      <c r="IPI136" s="86"/>
      <c r="IPJ136" s="86"/>
      <c r="IPK136" s="86"/>
      <c r="IPL136" s="86"/>
      <c r="IPM136" s="86"/>
      <c r="IPN136" s="86"/>
      <c r="IPO136" s="86"/>
      <c r="IPP136" s="86"/>
      <c r="IPQ136" s="86"/>
      <c r="IPR136" s="86"/>
      <c r="IPS136" s="86"/>
      <c r="IPT136" s="86"/>
      <c r="IPU136" s="86"/>
      <c r="IPV136" s="86"/>
      <c r="IPW136" s="86"/>
      <c r="IPX136" s="86"/>
      <c r="IPY136" s="86"/>
      <c r="IPZ136" s="86"/>
      <c r="IQA136" s="86"/>
      <c r="IQB136" s="86"/>
      <c r="IQC136" s="86"/>
      <c r="IQD136" s="86"/>
      <c r="IQE136" s="86"/>
      <c r="IQF136" s="86"/>
      <c r="IQG136" s="86"/>
      <c r="IQH136" s="86"/>
      <c r="IQI136" s="86"/>
      <c r="IQJ136" s="86"/>
      <c r="IQK136" s="86"/>
      <c r="IQL136" s="86"/>
      <c r="IQM136" s="86"/>
      <c r="IQN136" s="86"/>
      <c r="IQO136" s="86"/>
      <c r="IQP136" s="86"/>
      <c r="IQQ136" s="86"/>
      <c r="IQR136" s="86"/>
      <c r="IQS136" s="86"/>
      <c r="IQT136" s="86"/>
      <c r="IQU136" s="86"/>
      <c r="IQV136" s="86"/>
      <c r="IQW136" s="86"/>
      <c r="IQX136" s="86"/>
      <c r="IQY136" s="86"/>
      <c r="IQZ136" s="86"/>
      <c r="IRA136" s="86"/>
      <c r="IRB136" s="86"/>
      <c r="IRC136" s="86"/>
      <c r="IRD136" s="86"/>
      <c r="IRE136" s="86"/>
      <c r="IRF136" s="86"/>
      <c r="IRG136" s="86"/>
      <c r="IRH136" s="86"/>
      <c r="IRI136" s="86"/>
      <c r="IRJ136" s="86"/>
      <c r="IRK136" s="86"/>
      <c r="IRL136" s="86"/>
      <c r="IRM136" s="86"/>
      <c r="IRN136" s="86"/>
      <c r="IRO136" s="86"/>
      <c r="IRP136" s="86"/>
      <c r="IRQ136" s="86"/>
      <c r="IRR136" s="86"/>
      <c r="IRS136" s="86"/>
      <c r="IRT136" s="86"/>
      <c r="IRU136" s="86"/>
      <c r="IRV136" s="86"/>
      <c r="IRW136" s="86"/>
      <c r="IRX136" s="86"/>
      <c r="IRY136" s="86"/>
      <c r="IRZ136" s="86"/>
      <c r="ISA136" s="86"/>
      <c r="ISB136" s="86"/>
      <c r="ISC136" s="86"/>
      <c r="ISD136" s="86"/>
      <c r="ISE136" s="86"/>
      <c r="ISF136" s="86"/>
      <c r="ISG136" s="86"/>
      <c r="ISH136" s="86"/>
      <c r="ISI136" s="86"/>
      <c r="ISJ136" s="86"/>
      <c r="ISK136" s="86"/>
      <c r="ISL136" s="86"/>
      <c r="ISM136" s="86"/>
      <c r="ISN136" s="86"/>
      <c r="ISO136" s="86"/>
      <c r="ISP136" s="86"/>
      <c r="ISQ136" s="86"/>
      <c r="ISR136" s="86"/>
      <c r="ISS136" s="86"/>
      <c r="IST136" s="86"/>
      <c r="ISU136" s="86"/>
      <c r="ISV136" s="86"/>
      <c r="ISW136" s="86"/>
      <c r="ISX136" s="86"/>
      <c r="ISY136" s="86"/>
      <c r="ISZ136" s="86"/>
      <c r="ITA136" s="86"/>
      <c r="ITB136" s="86"/>
      <c r="ITC136" s="86"/>
      <c r="ITD136" s="86"/>
      <c r="ITE136" s="86"/>
      <c r="ITF136" s="86"/>
      <c r="ITM136" s="86"/>
      <c r="ITN136" s="86"/>
      <c r="ITO136" s="86"/>
      <c r="ITP136" s="86"/>
      <c r="ITQ136" s="86"/>
      <c r="ITR136" s="86"/>
      <c r="ITS136" s="86"/>
      <c r="ITT136" s="86"/>
      <c r="ITU136" s="86"/>
      <c r="ITV136" s="86"/>
      <c r="ITW136" s="86"/>
      <c r="ITX136" s="86"/>
      <c r="ITY136" s="86"/>
      <c r="ITZ136" s="86"/>
      <c r="IUA136" s="86"/>
      <c r="IUB136" s="86"/>
      <c r="IUC136" s="86"/>
      <c r="IUD136" s="86"/>
      <c r="IUE136" s="86"/>
      <c r="IUF136" s="86"/>
      <c r="IUG136" s="86"/>
      <c r="IUH136" s="86"/>
      <c r="IUI136" s="86"/>
      <c r="IUJ136" s="86"/>
      <c r="IUK136" s="86"/>
      <c r="IUL136" s="86"/>
      <c r="IUM136" s="86"/>
      <c r="IUN136" s="86"/>
      <c r="IUO136" s="86"/>
      <c r="IUP136" s="86"/>
      <c r="IUQ136" s="86"/>
      <c r="IUR136" s="86"/>
      <c r="IUS136" s="86"/>
      <c r="IUT136" s="86"/>
      <c r="IUU136" s="86"/>
      <c r="IUV136" s="86"/>
      <c r="IUW136" s="86"/>
      <c r="IUX136" s="86"/>
      <c r="IUY136" s="86"/>
      <c r="IUZ136" s="86"/>
      <c r="IVA136" s="86"/>
      <c r="IVB136" s="86"/>
      <c r="IVC136" s="86"/>
      <c r="IVD136" s="86"/>
      <c r="IVE136" s="86"/>
      <c r="IVF136" s="86"/>
      <c r="IVG136" s="86"/>
      <c r="IVH136" s="86"/>
      <c r="IVI136" s="86"/>
      <c r="IVJ136" s="86"/>
      <c r="IVK136" s="86"/>
      <c r="IVL136" s="86"/>
      <c r="IVM136" s="86"/>
      <c r="IVN136" s="86"/>
      <c r="IVO136" s="86"/>
      <c r="IVP136" s="86"/>
      <c r="IVQ136" s="86"/>
      <c r="IVR136" s="86"/>
      <c r="IVS136" s="86"/>
      <c r="IVT136" s="86"/>
      <c r="IVU136" s="86"/>
      <c r="IVV136" s="86"/>
      <c r="IVW136" s="86"/>
      <c r="IVX136" s="86"/>
      <c r="IVY136" s="86"/>
      <c r="IVZ136" s="86"/>
      <c r="IWA136" s="86"/>
      <c r="IWB136" s="86"/>
      <c r="IWC136" s="86"/>
      <c r="IWD136" s="86"/>
      <c r="IWE136" s="86"/>
      <c r="IWF136" s="86"/>
      <c r="IWG136" s="86"/>
      <c r="IWH136" s="86"/>
      <c r="IWI136" s="86"/>
      <c r="IWJ136" s="86"/>
      <c r="IWK136" s="86"/>
      <c r="IWL136" s="86"/>
      <c r="IWM136" s="86"/>
      <c r="IWN136" s="86"/>
      <c r="IWO136" s="86"/>
      <c r="IWP136" s="86"/>
      <c r="IWQ136" s="86"/>
      <c r="IWR136" s="86"/>
      <c r="IWS136" s="86"/>
      <c r="IWT136" s="86"/>
      <c r="IWU136" s="86"/>
      <c r="IWV136" s="86"/>
      <c r="IWW136" s="86"/>
      <c r="IWX136" s="86"/>
      <c r="IWY136" s="86"/>
      <c r="IWZ136" s="86"/>
      <c r="IXA136" s="86"/>
      <c r="IXB136" s="86"/>
      <c r="IXC136" s="86"/>
      <c r="IXD136" s="86"/>
      <c r="IXE136" s="86"/>
      <c r="IXF136" s="86"/>
      <c r="IXG136" s="86"/>
      <c r="IXH136" s="86"/>
      <c r="IXI136" s="86"/>
      <c r="IXJ136" s="86"/>
      <c r="IXK136" s="86"/>
      <c r="IXL136" s="86"/>
      <c r="IXM136" s="86"/>
      <c r="IXN136" s="86"/>
      <c r="IXO136" s="86"/>
      <c r="IXP136" s="86"/>
      <c r="IXQ136" s="86"/>
      <c r="IXR136" s="86"/>
      <c r="IXS136" s="86"/>
      <c r="IXT136" s="86"/>
      <c r="IXU136" s="86"/>
      <c r="IXV136" s="86"/>
      <c r="IXW136" s="86"/>
      <c r="IXX136" s="86"/>
      <c r="IXY136" s="86"/>
      <c r="IXZ136" s="86"/>
      <c r="IYA136" s="86"/>
      <c r="IYB136" s="86"/>
      <c r="IYC136" s="86"/>
      <c r="IYD136" s="86"/>
      <c r="IYE136" s="86"/>
      <c r="IYF136" s="86"/>
      <c r="IYG136" s="86"/>
      <c r="IYH136" s="86"/>
      <c r="IYI136" s="86"/>
      <c r="IYJ136" s="86"/>
      <c r="IYK136" s="86"/>
      <c r="IYL136" s="86"/>
      <c r="IYM136" s="86"/>
      <c r="IYN136" s="86"/>
      <c r="IYO136" s="86"/>
      <c r="IYP136" s="86"/>
      <c r="IYQ136" s="86"/>
      <c r="IYR136" s="86"/>
      <c r="IYS136" s="86"/>
      <c r="IYT136" s="86"/>
      <c r="IYU136" s="86"/>
      <c r="IYV136" s="86"/>
      <c r="IYW136" s="86"/>
      <c r="IYX136" s="86"/>
      <c r="IYY136" s="86"/>
      <c r="IYZ136" s="86"/>
      <c r="IZA136" s="86"/>
      <c r="IZB136" s="86"/>
      <c r="IZC136" s="86"/>
      <c r="IZD136" s="86"/>
      <c r="IZE136" s="86"/>
      <c r="IZF136" s="86"/>
      <c r="IZG136" s="86"/>
      <c r="IZH136" s="86"/>
      <c r="IZI136" s="86"/>
      <c r="IZJ136" s="86"/>
      <c r="IZK136" s="86"/>
      <c r="IZL136" s="86"/>
      <c r="IZM136" s="86"/>
      <c r="IZN136" s="86"/>
      <c r="IZO136" s="86"/>
      <c r="IZP136" s="86"/>
      <c r="IZQ136" s="86"/>
      <c r="IZR136" s="86"/>
      <c r="IZS136" s="86"/>
      <c r="IZT136" s="86"/>
      <c r="IZU136" s="86"/>
      <c r="IZV136" s="86"/>
      <c r="IZW136" s="86"/>
      <c r="IZX136" s="86"/>
      <c r="IZY136" s="86"/>
      <c r="IZZ136" s="86"/>
      <c r="JAA136" s="86"/>
      <c r="JAB136" s="86"/>
      <c r="JAC136" s="86"/>
      <c r="JAD136" s="86"/>
      <c r="JAE136" s="86"/>
      <c r="JAF136" s="86"/>
      <c r="JAG136" s="86"/>
      <c r="JAH136" s="86"/>
      <c r="JAI136" s="86"/>
      <c r="JAJ136" s="86"/>
      <c r="JAK136" s="86"/>
      <c r="JAL136" s="86"/>
      <c r="JAM136" s="86"/>
      <c r="JAN136" s="86"/>
      <c r="JAO136" s="86"/>
      <c r="JAP136" s="86"/>
      <c r="JAQ136" s="86"/>
      <c r="JAR136" s="86"/>
      <c r="JAS136" s="86"/>
      <c r="JAT136" s="86"/>
      <c r="JAU136" s="86"/>
      <c r="JAV136" s="86"/>
      <c r="JAW136" s="86"/>
      <c r="JAX136" s="86"/>
      <c r="JAY136" s="86"/>
      <c r="JAZ136" s="86"/>
      <c r="JBA136" s="86"/>
      <c r="JBB136" s="86"/>
      <c r="JBC136" s="86"/>
      <c r="JBD136" s="86"/>
      <c r="JBE136" s="86"/>
      <c r="JBF136" s="86"/>
      <c r="JBG136" s="86"/>
      <c r="JBH136" s="86"/>
      <c r="JBI136" s="86"/>
      <c r="JBJ136" s="86"/>
      <c r="JBK136" s="86"/>
      <c r="JBL136" s="86"/>
      <c r="JBM136" s="86"/>
      <c r="JBN136" s="86"/>
      <c r="JBO136" s="86"/>
      <c r="JBP136" s="86"/>
      <c r="JBQ136" s="86"/>
      <c r="JBR136" s="86"/>
      <c r="JBS136" s="86"/>
      <c r="JBT136" s="86"/>
      <c r="JBU136" s="86"/>
      <c r="JBV136" s="86"/>
      <c r="JBW136" s="86"/>
      <c r="JBX136" s="86"/>
      <c r="JBY136" s="86"/>
      <c r="JBZ136" s="86"/>
      <c r="JCA136" s="86"/>
      <c r="JCB136" s="86"/>
      <c r="JCC136" s="86"/>
      <c r="JCD136" s="86"/>
      <c r="JCE136" s="86"/>
      <c r="JCF136" s="86"/>
      <c r="JCG136" s="86"/>
      <c r="JCH136" s="86"/>
      <c r="JCI136" s="86"/>
      <c r="JCJ136" s="86"/>
      <c r="JCK136" s="86"/>
      <c r="JCL136" s="86"/>
      <c r="JCM136" s="86"/>
      <c r="JCN136" s="86"/>
      <c r="JCO136" s="86"/>
      <c r="JCP136" s="86"/>
      <c r="JCQ136" s="86"/>
      <c r="JCR136" s="86"/>
      <c r="JCS136" s="86"/>
      <c r="JCT136" s="86"/>
      <c r="JCU136" s="86"/>
      <c r="JCV136" s="86"/>
      <c r="JCW136" s="86"/>
      <c r="JCX136" s="86"/>
      <c r="JCY136" s="86"/>
      <c r="JCZ136" s="86"/>
      <c r="JDA136" s="86"/>
      <c r="JDB136" s="86"/>
      <c r="JDI136" s="86"/>
      <c r="JDJ136" s="86"/>
      <c r="JDK136" s="86"/>
      <c r="JDL136" s="86"/>
      <c r="JDM136" s="86"/>
      <c r="JDN136" s="86"/>
      <c r="JDO136" s="86"/>
      <c r="JDP136" s="86"/>
      <c r="JDQ136" s="86"/>
      <c r="JDR136" s="86"/>
      <c r="JDS136" s="86"/>
      <c r="JDT136" s="86"/>
      <c r="JDU136" s="86"/>
      <c r="JDV136" s="86"/>
      <c r="JDW136" s="86"/>
      <c r="JDX136" s="86"/>
      <c r="JDY136" s="86"/>
      <c r="JDZ136" s="86"/>
      <c r="JEA136" s="86"/>
      <c r="JEB136" s="86"/>
      <c r="JEC136" s="86"/>
      <c r="JED136" s="86"/>
      <c r="JEE136" s="86"/>
      <c r="JEF136" s="86"/>
      <c r="JEG136" s="86"/>
      <c r="JEH136" s="86"/>
      <c r="JEI136" s="86"/>
      <c r="JEJ136" s="86"/>
      <c r="JEK136" s="86"/>
      <c r="JEL136" s="86"/>
      <c r="JEM136" s="86"/>
      <c r="JEN136" s="86"/>
      <c r="JEO136" s="86"/>
      <c r="JEP136" s="86"/>
      <c r="JEQ136" s="86"/>
      <c r="JER136" s="86"/>
      <c r="JES136" s="86"/>
      <c r="JET136" s="86"/>
      <c r="JEU136" s="86"/>
      <c r="JEV136" s="86"/>
      <c r="JEW136" s="86"/>
      <c r="JEX136" s="86"/>
      <c r="JEY136" s="86"/>
      <c r="JEZ136" s="86"/>
      <c r="JFA136" s="86"/>
      <c r="JFB136" s="86"/>
      <c r="JFC136" s="86"/>
      <c r="JFD136" s="86"/>
      <c r="JFE136" s="86"/>
      <c r="JFF136" s="86"/>
      <c r="JFG136" s="86"/>
      <c r="JFH136" s="86"/>
      <c r="JFI136" s="86"/>
      <c r="JFJ136" s="86"/>
      <c r="JFK136" s="86"/>
      <c r="JFL136" s="86"/>
      <c r="JFM136" s="86"/>
      <c r="JFN136" s="86"/>
      <c r="JFO136" s="86"/>
      <c r="JFP136" s="86"/>
      <c r="JFQ136" s="86"/>
      <c r="JFR136" s="86"/>
      <c r="JFS136" s="86"/>
      <c r="JFT136" s="86"/>
      <c r="JFU136" s="86"/>
      <c r="JFV136" s="86"/>
      <c r="JFW136" s="86"/>
      <c r="JFX136" s="86"/>
      <c r="JFY136" s="86"/>
      <c r="JFZ136" s="86"/>
      <c r="JGA136" s="86"/>
      <c r="JGB136" s="86"/>
      <c r="JGC136" s="86"/>
      <c r="JGD136" s="86"/>
      <c r="JGE136" s="86"/>
      <c r="JGF136" s="86"/>
      <c r="JGG136" s="86"/>
      <c r="JGH136" s="86"/>
      <c r="JGI136" s="86"/>
      <c r="JGJ136" s="86"/>
      <c r="JGK136" s="86"/>
      <c r="JGL136" s="86"/>
      <c r="JGM136" s="86"/>
      <c r="JGN136" s="86"/>
      <c r="JGO136" s="86"/>
      <c r="JGP136" s="86"/>
      <c r="JGQ136" s="86"/>
      <c r="JGR136" s="86"/>
      <c r="JGS136" s="86"/>
      <c r="JGT136" s="86"/>
      <c r="JGU136" s="86"/>
      <c r="JGV136" s="86"/>
      <c r="JGW136" s="86"/>
      <c r="JGX136" s="86"/>
      <c r="JGY136" s="86"/>
      <c r="JGZ136" s="86"/>
      <c r="JHA136" s="86"/>
      <c r="JHB136" s="86"/>
      <c r="JHC136" s="86"/>
      <c r="JHD136" s="86"/>
      <c r="JHE136" s="86"/>
      <c r="JHF136" s="86"/>
      <c r="JHG136" s="86"/>
      <c r="JHH136" s="86"/>
      <c r="JHI136" s="86"/>
      <c r="JHJ136" s="86"/>
      <c r="JHK136" s="86"/>
      <c r="JHL136" s="86"/>
      <c r="JHM136" s="86"/>
      <c r="JHN136" s="86"/>
      <c r="JHO136" s="86"/>
      <c r="JHP136" s="86"/>
      <c r="JHQ136" s="86"/>
      <c r="JHR136" s="86"/>
      <c r="JHS136" s="86"/>
      <c r="JHT136" s="86"/>
      <c r="JHU136" s="86"/>
      <c r="JHV136" s="86"/>
      <c r="JHW136" s="86"/>
      <c r="JHX136" s="86"/>
      <c r="JHY136" s="86"/>
      <c r="JHZ136" s="86"/>
      <c r="JIA136" s="86"/>
      <c r="JIB136" s="86"/>
      <c r="JIC136" s="86"/>
      <c r="JID136" s="86"/>
      <c r="JIE136" s="86"/>
      <c r="JIF136" s="86"/>
      <c r="JIG136" s="86"/>
      <c r="JIH136" s="86"/>
      <c r="JII136" s="86"/>
      <c r="JIJ136" s="86"/>
      <c r="JIK136" s="86"/>
      <c r="JIL136" s="86"/>
      <c r="JIM136" s="86"/>
      <c r="JIN136" s="86"/>
      <c r="JIO136" s="86"/>
      <c r="JIP136" s="86"/>
      <c r="JIQ136" s="86"/>
      <c r="JIR136" s="86"/>
      <c r="JIS136" s="86"/>
      <c r="JIT136" s="86"/>
      <c r="JIU136" s="86"/>
      <c r="JIV136" s="86"/>
      <c r="JIW136" s="86"/>
      <c r="JIX136" s="86"/>
      <c r="JIY136" s="86"/>
      <c r="JIZ136" s="86"/>
      <c r="JJA136" s="86"/>
      <c r="JJB136" s="86"/>
      <c r="JJC136" s="86"/>
      <c r="JJD136" s="86"/>
      <c r="JJE136" s="86"/>
      <c r="JJF136" s="86"/>
      <c r="JJG136" s="86"/>
      <c r="JJH136" s="86"/>
      <c r="JJI136" s="86"/>
      <c r="JJJ136" s="86"/>
      <c r="JJK136" s="86"/>
      <c r="JJL136" s="86"/>
      <c r="JJM136" s="86"/>
      <c r="JJN136" s="86"/>
      <c r="JJO136" s="86"/>
      <c r="JJP136" s="86"/>
      <c r="JJQ136" s="86"/>
      <c r="JJR136" s="86"/>
      <c r="JJS136" s="86"/>
      <c r="JJT136" s="86"/>
      <c r="JJU136" s="86"/>
      <c r="JJV136" s="86"/>
      <c r="JJW136" s="86"/>
      <c r="JJX136" s="86"/>
      <c r="JJY136" s="86"/>
      <c r="JJZ136" s="86"/>
      <c r="JKA136" s="86"/>
      <c r="JKB136" s="86"/>
      <c r="JKC136" s="86"/>
      <c r="JKD136" s="86"/>
      <c r="JKE136" s="86"/>
      <c r="JKF136" s="86"/>
      <c r="JKG136" s="86"/>
      <c r="JKH136" s="86"/>
      <c r="JKI136" s="86"/>
      <c r="JKJ136" s="86"/>
      <c r="JKK136" s="86"/>
      <c r="JKL136" s="86"/>
      <c r="JKM136" s="86"/>
      <c r="JKN136" s="86"/>
      <c r="JKO136" s="86"/>
      <c r="JKP136" s="86"/>
      <c r="JKQ136" s="86"/>
      <c r="JKR136" s="86"/>
      <c r="JKS136" s="86"/>
      <c r="JKT136" s="86"/>
      <c r="JKU136" s="86"/>
      <c r="JKV136" s="86"/>
      <c r="JKW136" s="86"/>
      <c r="JKX136" s="86"/>
      <c r="JKY136" s="86"/>
      <c r="JKZ136" s="86"/>
      <c r="JLA136" s="86"/>
      <c r="JLB136" s="86"/>
      <c r="JLC136" s="86"/>
      <c r="JLD136" s="86"/>
      <c r="JLE136" s="86"/>
      <c r="JLF136" s="86"/>
      <c r="JLG136" s="86"/>
      <c r="JLH136" s="86"/>
      <c r="JLI136" s="86"/>
      <c r="JLJ136" s="86"/>
      <c r="JLK136" s="86"/>
      <c r="JLL136" s="86"/>
      <c r="JLM136" s="86"/>
      <c r="JLN136" s="86"/>
      <c r="JLO136" s="86"/>
      <c r="JLP136" s="86"/>
      <c r="JLQ136" s="86"/>
      <c r="JLR136" s="86"/>
      <c r="JLS136" s="86"/>
      <c r="JLT136" s="86"/>
      <c r="JLU136" s="86"/>
      <c r="JLV136" s="86"/>
      <c r="JLW136" s="86"/>
      <c r="JLX136" s="86"/>
      <c r="JLY136" s="86"/>
      <c r="JLZ136" s="86"/>
      <c r="JMA136" s="86"/>
      <c r="JMB136" s="86"/>
      <c r="JMC136" s="86"/>
      <c r="JMD136" s="86"/>
      <c r="JME136" s="86"/>
      <c r="JMF136" s="86"/>
      <c r="JMG136" s="86"/>
      <c r="JMH136" s="86"/>
      <c r="JMI136" s="86"/>
      <c r="JMJ136" s="86"/>
      <c r="JMK136" s="86"/>
      <c r="JML136" s="86"/>
      <c r="JMM136" s="86"/>
      <c r="JMN136" s="86"/>
      <c r="JMO136" s="86"/>
      <c r="JMP136" s="86"/>
      <c r="JMQ136" s="86"/>
      <c r="JMR136" s="86"/>
      <c r="JMS136" s="86"/>
      <c r="JMT136" s="86"/>
      <c r="JMU136" s="86"/>
      <c r="JMV136" s="86"/>
      <c r="JMW136" s="86"/>
      <c r="JMX136" s="86"/>
      <c r="JNE136" s="86"/>
      <c r="JNF136" s="86"/>
      <c r="JNG136" s="86"/>
      <c r="JNH136" s="86"/>
      <c r="JNI136" s="86"/>
      <c r="JNJ136" s="86"/>
      <c r="JNK136" s="86"/>
      <c r="JNL136" s="86"/>
      <c r="JNM136" s="86"/>
      <c r="JNN136" s="86"/>
      <c r="JNO136" s="86"/>
      <c r="JNP136" s="86"/>
      <c r="JNQ136" s="86"/>
      <c r="JNR136" s="86"/>
      <c r="JNS136" s="86"/>
      <c r="JNT136" s="86"/>
      <c r="JNU136" s="86"/>
      <c r="JNV136" s="86"/>
      <c r="JNW136" s="86"/>
      <c r="JNX136" s="86"/>
      <c r="JNY136" s="86"/>
      <c r="JNZ136" s="86"/>
      <c r="JOA136" s="86"/>
      <c r="JOB136" s="86"/>
      <c r="JOC136" s="86"/>
      <c r="JOD136" s="86"/>
      <c r="JOE136" s="86"/>
      <c r="JOF136" s="86"/>
      <c r="JOG136" s="86"/>
      <c r="JOH136" s="86"/>
      <c r="JOI136" s="86"/>
      <c r="JOJ136" s="86"/>
      <c r="JOK136" s="86"/>
      <c r="JOL136" s="86"/>
      <c r="JOM136" s="86"/>
      <c r="JON136" s="86"/>
      <c r="JOO136" s="86"/>
      <c r="JOP136" s="86"/>
      <c r="JOQ136" s="86"/>
      <c r="JOR136" s="86"/>
      <c r="JOS136" s="86"/>
      <c r="JOT136" s="86"/>
      <c r="JOU136" s="86"/>
      <c r="JOV136" s="86"/>
      <c r="JOW136" s="86"/>
      <c r="JOX136" s="86"/>
      <c r="JOY136" s="86"/>
      <c r="JOZ136" s="86"/>
      <c r="JPA136" s="86"/>
      <c r="JPB136" s="86"/>
      <c r="JPC136" s="86"/>
      <c r="JPD136" s="86"/>
      <c r="JPE136" s="86"/>
      <c r="JPF136" s="86"/>
      <c r="JPG136" s="86"/>
      <c r="JPH136" s="86"/>
      <c r="JPI136" s="86"/>
      <c r="JPJ136" s="86"/>
      <c r="JPK136" s="86"/>
      <c r="JPL136" s="86"/>
      <c r="JPM136" s="86"/>
      <c r="JPN136" s="86"/>
      <c r="JPO136" s="86"/>
      <c r="JPP136" s="86"/>
      <c r="JPQ136" s="86"/>
      <c r="JPR136" s="86"/>
      <c r="JPS136" s="86"/>
      <c r="JPT136" s="86"/>
      <c r="JPU136" s="86"/>
      <c r="JPV136" s="86"/>
      <c r="JPW136" s="86"/>
      <c r="JPX136" s="86"/>
      <c r="JPY136" s="86"/>
      <c r="JPZ136" s="86"/>
      <c r="JQA136" s="86"/>
      <c r="JQB136" s="86"/>
      <c r="JQC136" s="86"/>
      <c r="JQD136" s="86"/>
      <c r="JQE136" s="86"/>
      <c r="JQF136" s="86"/>
      <c r="JQG136" s="86"/>
      <c r="JQH136" s="86"/>
      <c r="JQI136" s="86"/>
      <c r="JQJ136" s="86"/>
      <c r="JQK136" s="86"/>
      <c r="JQL136" s="86"/>
      <c r="JQM136" s="86"/>
      <c r="JQN136" s="86"/>
      <c r="JQO136" s="86"/>
      <c r="JQP136" s="86"/>
      <c r="JQQ136" s="86"/>
      <c r="JQR136" s="86"/>
      <c r="JQS136" s="86"/>
      <c r="JQT136" s="86"/>
      <c r="JQU136" s="86"/>
      <c r="JQV136" s="86"/>
      <c r="JQW136" s="86"/>
      <c r="JQX136" s="86"/>
      <c r="JQY136" s="86"/>
      <c r="JQZ136" s="86"/>
      <c r="JRA136" s="86"/>
      <c r="JRB136" s="86"/>
      <c r="JRC136" s="86"/>
      <c r="JRD136" s="86"/>
      <c r="JRE136" s="86"/>
      <c r="JRF136" s="86"/>
      <c r="JRG136" s="86"/>
      <c r="JRH136" s="86"/>
      <c r="JRI136" s="86"/>
      <c r="JRJ136" s="86"/>
      <c r="JRK136" s="86"/>
      <c r="JRL136" s="86"/>
      <c r="JRM136" s="86"/>
      <c r="JRN136" s="86"/>
      <c r="JRO136" s="86"/>
      <c r="JRP136" s="86"/>
      <c r="JRQ136" s="86"/>
      <c r="JRR136" s="86"/>
      <c r="JRS136" s="86"/>
      <c r="JRT136" s="86"/>
      <c r="JRU136" s="86"/>
      <c r="JRV136" s="86"/>
      <c r="JRW136" s="86"/>
      <c r="JRX136" s="86"/>
      <c r="JRY136" s="86"/>
      <c r="JRZ136" s="86"/>
      <c r="JSA136" s="86"/>
      <c r="JSB136" s="86"/>
      <c r="JSC136" s="86"/>
      <c r="JSD136" s="86"/>
      <c r="JSE136" s="86"/>
      <c r="JSF136" s="86"/>
      <c r="JSG136" s="86"/>
      <c r="JSH136" s="86"/>
      <c r="JSI136" s="86"/>
      <c r="JSJ136" s="86"/>
      <c r="JSK136" s="86"/>
      <c r="JSL136" s="86"/>
      <c r="JSM136" s="86"/>
      <c r="JSN136" s="86"/>
      <c r="JSO136" s="86"/>
      <c r="JSP136" s="86"/>
      <c r="JSQ136" s="86"/>
      <c r="JSR136" s="86"/>
      <c r="JSS136" s="86"/>
      <c r="JST136" s="86"/>
      <c r="JSU136" s="86"/>
      <c r="JSV136" s="86"/>
      <c r="JSW136" s="86"/>
      <c r="JSX136" s="86"/>
      <c r="JSY136" s="86"/>
      <c r="JSZ136" s="86"/>
      <c r="JTA136" s="86"/>
      <c r="JTB136" s="86"/>
      <c r="JTC136" s="86"/>
      <c r="JTD136" s="86"/>
      <c r="JTE136" s="86"/>
      <c r="JTF136" s="86"/>
      <c r="JTG136" s="86"/>
      <c r="JTH136" s="86"/>
      <c r="JTI136" s="86"/>
      <c r="JTJ136" s="86"/>
      <c r="JTK136" s="86"/>
      <c r="JTL136" s="86"/>
      <c r="JTM136" s="86"/>
      <c r="JTN136" s="86"/>
      <c r="JTO136" s="86"/>
      <c r="JTP136" s="86"/>
      <c r="JTQ136" s="86"/>
      <c r="JTR136" s="86"/>
      <c r="JTS136" s="86"/>
      <c r="JTT136" s="86"/>
      <c r="JTU136" s="86"/>
      <c r="JTV136" s="86"/>
      <c r="JTW136" s="86"/>
      <c r="JTX136" s="86"/>
      <c r="JTY136" s="86"/>
      <c r="JTZ136" s="86"/>
      <c r="JUA136" s="86"/>
      <c r="JUB136" s="86"/>
      <c r="JUC136" s="86"/>
      <c r="JUD136" s="86"/>
      <c r="JUE136" s="86"/>
      <c r="JUF136" s="86"/>
      <c r="JUG136" s="86"/>
      <c r="JUH136" s="86"/>
      <c r="JUI136" s="86"/>
      <c r="JUJ136" s="86"/>
      <c r="JUK136" s="86"/>
      <c r="JUL136" s="86"/>
      <c r="JUM136" s="86"/>
      <c r="JUN136" s="86"/>
      <c r="JUO136" s="86"/>
      <c r="JUP136" s="86"/>
      <c r="JUQ136" s="86"/>
      <c r="JUR136" s="86"/>
      <c r="JUS136" s="86"/>
      <c r="JUT136" s="86"/>
      <c r="JUU136" s="86"/>
      <c r="JUV136" s="86"/>
      <c r="JUW136" s="86"/>
      <c r="JUX136" s="86"/>
      <c r="JUY136" s="86"/>
      <c r="JUZ136" s="86"/>
      <c r="JVA136" s="86"/>
      <c r="JVB136" s="86"/>
      <c r="JVC136" s="86"/>
      <c r="JVD136" s="86"/>
      <c r="JVE136" s="86"/>
      <c r="JVF136" s="86"/>
      <c r="JVG136" s="86"/>
      <c r="JVH136" s="86"/>
      <c r="JVI136" s="86"/>
      <c r="JVJ136" s="86"/>
      <c r="JVK136" s="86"/>
      <c r="JVL136" s="86"/>
      <c r="JVM136" s="86"/>
      <c r="JVN136" s="86"/>
      <c r="JVO136" s="86"/>
      <c r="JVP136" s="86"/>
      <c r="JVQ136" s="86"/>
      <c r="JVR136" s="86"/>
      <c r="JVS136" s="86"/>
      <c r="JVT136" s="86"/>
      <c r="JVU136" s="86"/>
      <c r="JVV136" s="86"/>
      <c r="JVW136" s="86"/>
      <c r="JVX136" s="86"/>
      <c r="JVY136" s="86"/>
      <c r="JVZ136" s="86"/>
      <c r="JWA136" s="86"/>
      <c r="JWB136" s="86"/>
      <c r="JWC136" s="86"/>
      <c r="JWD136" s="86"/>
      <c r="JWE136" s="86"/>
      <c r="JWF136" s="86"/>
      <c r="JWG136" s="86"/>
      <c r="JWH136" s="86"/>
      <c r="JWI136" s="86"/>
      <c r="JWJ136" s="86"/>
      <c r="JWK136" s="86"/>
      <c r="JWL136" s="86"/>
      <c r="JWM136" s="86"/>
      <c r="JWN136" s="86"/>
      <c r="JWO136" s="86"/>
      <c r="JWP136" s="86"/>
      <c r="JWQ136" s="86"/>
      <c r="JWR136" s="86"/>
      <c r="JWS136" s="86"/>
      <c r="JWT136" s="86"/>
      <c r="JXA136" s="86"/>
      <c r="JXB136" s="86"/>
      <c r="JXC136" s="86"/>
      <c r="JXD136" s="86"/>
      <c r="JXE136" s="86"/>
      <c r="JXF136" s="86"/>
      <c r="JXG136" s="86"/>
      <c r="JXH136" s="86"/>
      <c r="JXI136" s="86"/>
      <c r="JXJ136" s="86"/>
      <c r="JXK136" s="86"/>
      <c r="JXL136" s="86"/>
      <c r="JXM136" s="86"/>
      <c r="JXN136" s="86"/>
      <c r="JXO136" s="86"/>
      <c r="JXP136" s="86"/>
      <c r="JXQ136" s="86"/>
      <c r="JXR136" s="86"/>
      <c r="JXS136" s="86"/>
      <c r="JXT136" s="86"/>
      <c r="JXU136" s="86"/>
      <c r="JXV136" s="86"/>
      <c r="JXW136" s="86"/>
      <c r="JXX136" s="86"/>
      <c r="JXY136" s="86"/>
      <c r="JXZ136" s="86"/>
      <c r="JYA136" s="86"/>
      <c r="JYB136" s="86"/>
      <c r="JYC136" s="86"/>
      <c r="JYD136" s="86"/>
      <c r="JYE136" s="86"/>
      <c r="JYF136" s="86"/>
      <c r="JYG136" s="86"/>
      <c r="JYH136" s="86"/>
      <c r="JYI136" s="86"/>
      <c r="JYJ136" s="86"/>
      <c r="JYK136" s="86"/>
      <c r="JYL136" s="86"/>
      <c r="JYM136" s="86"/>
      <c r="JYN136" s="86"/>
      <c r="JYO136" s="86"/>
      <c r="JYP136" s="86"/>
      <c r="JYQ136" s="86"/>
      <c r="JYR136" s="86"/>
      <c r="JYS136" s="86"/>
      <c r="JYT136" s="86"/>
      <c r="JYU136" s="86"/>
      <c r="JYV136" s="86"/>
      <c r="JYW136" s="86"/>
      <c r="JYX136" s="86"/>
      <c r="JYY136" s="86"/>
      <c r="JYZ136" s="86"/>
      <c r="JZA136" s="86"/>
      <c r="JZB136" s="86"/>
      <c r="JZC136" s="86"/>
      <c r="JZD136" s="86"/>
      <c r="JZE136" s="86"/>
      <c r="JZF136" s="86"/>
      <c r="JZG136" s="86"/>
      <c r="JZH136" s="86"/>
      <c r="JZI136" s="86"/>
      <c r="JZJ136" s="86"/>
      <c r="JZK136" s="86"/>
      <c r="JZL136" s="86"/>
      <c r="JZM136" s="86"/>
      <c r="JZN136" s="86"/>
      <c r="JZO136" s="86"/>
      <c r="JZP136" s="86"/>
      <c r="JZQ136" s="86"/>
      <c r="JZR136" s="86"/>
      <c r="JZS136" s="86"/>
      <c r="JZT136" s="86"/>
      <c r="JZU136" s="86"/>
      <c r="JZV136" s="86"/>
      <c r="JZW136" s="86"/>
      <c r="JZX136" s="86"/>
      <c r="JZY136" s="86"/>
      <c r="JZZ136" s="86"/>
      <c r="KAA136" s="86"/>
      <c r="KAB136" s="86"/>
      <c r="KAC136" s="86"/>
      <c r="KAD136" s="86"/>
      <c r="KAE136" s="86"/>
      <c r="KAF136" s="86"/>
      <c r="KAG136" s="86"/>
      <c r="KAH136" s="86"/>
      <c r="KAI136" s="86"/>
      <c r="KAJ136" s="86"/>
      <c r="KAK136" s="86"/>
      <c r="KAL136" s="86"/>
      <c r="KAM136" s="86"/>
      <c r="KAN136" s="86"/>
      <c r="KAO136" s="86"/>
      <c r="KAP136" s="86"/>
      <c r="KAQ136" s="86"/>
      <c r="KAR136" s="86"/>
      <c r="KAS136" s="86"/>
      <c r="KAT136" s="86"/>
      <c r="KAU136" s="86"/>
      <c r="KAV136" s="86"/>
      <c r="KAW136" s="86"/>
      <c r="KAX136" s="86"/>
      <c r="KAY136" s="86"/>
      <c r="KAZ136" s="86"/>
      <c r="KBA136" s="86"/>
      <c r="KBB136" s="86"/>
      <c r="KBC136" s="86"/>
      <c r="KBD136" s="86"/>
      <c r="KBE136" s="86"/>
      <c r="KBF136" s="86"/>
      <c r="KBG136" s="86"/>
      <c r="KBH136" s="86"/>
      <c r="KBI136" s="86"/>
      <c r="KBJ136" s="86"/>
      <c r="KBK136" s="86"/>
      <c r="KBL136" s="86"/>
      <c r="KBM136" s="86"/>
      <c r="KBN136" s="86"/>
      <c r="KBO136" s="86"/>
      <c r="KBP136" s="86"/>
      <c r="KBQ136" s="86"/>
      <c r="KBR136" s="86"/>
      <c r="KBS136" s="86"/>
      <c r="KBT136" s="86"/>
      <c r="KBU136" s="86"/>
      <c r="KBV136" s="86"/>
      <c r="KBW136" s="86"/>
      <c r="KBX136" s="86"/>
      <c r="KBY136" s="86"/>
      <c r="KBZ136" s="86"/>
      <c r="KCA136" s="86"/>
      <c r="KCB136" s="86"/>
      <c r="KCC136" s="86"/>
      <c r="KCD136" s="86"/>
      <c r="KCE136" s="86"/>
      <c r="KCF136" s="86"/>
      <c r="KCG136" s="86"/>
      <c r="KCH136" s="86"/>
      <c r="KCI136" s="86"/>
      <c r="KCJ136" s="86"/>
      <c r="KCK136" s="86"/>
      <c r="KCL136" s="86"/>
      <c r="KCM136" s="86"/>
      <c r="KCN136" s="86"/>
      <c r="KCO136" s="86"/>
      <c r="KCP136" s="86"/>
      <c r="KCQ136" s="86"/>
      <c r="KCR136" s="86"/>
      <c r="KCS136" s="86"/>
      <c r="KCT136" s="86"/>
      <c r="KCU136" s="86"/>
      <c r="KCV136" s="86"/>
      <c r="KCW136" s="86"/>
      <c r="KCX136" s="86"/>
      <c r="KCY136" s="86"/>
      <c r="KCZ136" s="86"/>
      <c r="KDA136" s="86"/>
      <c r="KDB136" s="86"/>
      <c r="KDC136" s="86"/>
      <c r="KDD136" s="86"/>
      <c r="KDE136" s="86"/>
      <c r="KDF136" s="86"/>
      <c r="KDG136" s="86"/>
      <c r="KDH136" s="86"/>
      <c r="KDI136" s="86"/>
      <c r="KDJ136" s="86"/>
      <c r="KDK136" s="86"/>
      <c r="KDL136" s="86"/>
      <c r="KDM136" s="86"/>
      <c r="KDN136" s="86"/>
      <c r="KDO136" s="86"/>
      <c r="KDP136" s="86"/>
      <c r="KDQ136" s="86"/>
      <c r="KDR136" s="86"/>
      <c r="KDS136" s="86"/>
      <c r="KDT136" s="86"/>
      <c r="KDU136" s="86"/>
      <c r="KDV136" s="86"/>
      <c r="KDW136" s="86"/>
      <c r="KDX136" s="86"/>
      <c r="KDY136" s="86"/>
      <c r="KDZ136" s="86"/>
      <c r="KEA136" s="86"/>
      <c r="KEB136" s="86"/>
      <c r="KEC136" s="86"/>
      <c r="KED136" s="86"/>
      <c r="KEE136" s="86"/>
      <c r="KEF136" s="86"/>
      <c r="KEG136" s="86"/>
      <c r="KEH136" s="86"/>
      <c r="KEI136" s="86"/>
      <c r="KEJ136" s="86"/>
      <c r="KEK136" s="86"/>
      <c r="KEL136" s="86"/>
      <c r="KEM136" s="86"/>
      <c r="KEN136" s="86"/>
      <c r="KEO136" s="86"/>
      <c r="KEP136" s="86"/>
      <c r="KEQ136" s="86"/>
      <c r="KER136" s="86"/>
      <c r="KES136" s="86"/>
      <c r="KET136" s="86"/>
      <c r="KEU136" s="86"/>
      <c r="KEV136" s="86"/>
      <c r="KEW136" s="86"/>
      <c r="KEX136" s="86"/>
      <c r="KEY136" s="86"/>
      <c r="KEZ136" s="86"/>
      <c r="KFA136" s="86"/>
      <c r="KFB136" s="86"/>
      <c r="KFC136" s="86"/>
      <c r="KFD136" s="86"/>
      <c r="KFE136" s="86"/>
      <c r="KFF136" s="86"/>
      <c r="KFG136" s="86"/>
      <c r="KFH136" s="86"/>
      <c r="KFI136" s="86"/>
      <c r="KFJ136" s="86"/>
      <c r="KFK136" s="86"/>
      <c r="KFL136" s="86"/>
      <c r="KFM136" s="86"/>
      <c r="KFN136" s="86"/>
      <c r="KFO136" s="86"/>
      <c r="KFP136" s="86"/>
      <c r="KFQ136" s="86"/>
      <c r="KFR136" s="86"/>
      <c r="KFS136" s="86"/>
      <c r="KFT136" s="86"/>
      <c r="KFU136" s="86"/>
      <c r="KFV136" s="86"/>
      <c r="KFW136" s="86"/>
      <c r="KFX136" s="86"/>
      <c r="KFY136" s="86"/>
      <c r="KFZ136" s="86"/>
      <c r="KGA136" s="86"/>
      <c r="KGB136" s="86"/>
      <c r="KGC136" s="86"/>
      <c r="KGD136" s="86"/>
      <c r="KGE136" s="86"/>
      <c r="KGF136" s="86"/>
      <c r="KGG136" s="86"/>
      <c r="KGH136" s="86"/>
      <c r="KGI136" s="86"/>
      <c r="KGJ136" s="86"/>
      <c r="KGK136" s="86"/>
      <c r="KGL136" s="86"/>
      <c r="KGM136" s="86"/>
      <c r="KGN136" s="86"/>
      <c r="KGO136" s="86"/>
      <c r="KGP136" s="86"/>
      <c r="KGW136" s="86"/>
      <c r="KGX136" s="86"/>
      <c r="KGY136" s="86"/>
      <c r="KGZ136" s="86"/>
      <c r="KHA136" s="86"/>
      <c r="KHB136" s="86"/>
      <c r="KHC136" s="86"/>
      <c r="KHD136" s="86"/>
      <c r="KHE136" s="86"/>
      <c r="KHF136" s="86"/>
      <c r="KHG136" s="86"/>
      <c r="KHH136" s="86"/>
      <c r="KHI136" s="86"/>
      <c r="KHJ136" s="86"/>
      <c r="KHK136" s="86"/>
      <c r="KHL136" s="86"/>
      <c r="KHM136" s="86"/>
      <c r="KHN136" s="86"/>
      <c r="KHO136" s="86"/>
      <c r="KHP136" s="86"/>
      <c r="KHQ136" s="86"/>
      <c r="KHR136" s="86"/>
      <c r="KHS136" s="86"/>
      <c r="KHT136" s="86"/>
      <c r="KHU136" s="86"/>
      <c r="KHV136" s="86"/>
      <c r="KHW136" s="86"/>
      <c r="KHX136" s="86"/>
      <c r="KHY136" s="86"/>
      <c r="KHZ136" s="86"/>
      <c r="KIA136" s="86"/>
      <c r="KIB136" s="86"/>
      <c r="KIC136" s="86"/>
      <c r="KID136" s="86"/>
      <c r="KIE136" s="86"/>
      <c r="KIF136" s="86"/>
      <c r="KIG136" s="86"/>
      <c r="KIH136" s="86"/>
      <c r="KII136" s="86"/>
      <c r="KIJ136" s="86"/>
      <c r="KIK136" s="86"/>
      <c r="KIL136" s="86"/>
      <c r="KIM136" s="86"/>
      <c r="KIN136" s="86"/>
      <c r="KIO136" s="86"/>
      <c r="KIP136" s="86"/>
      <c r="KIQ136" s="86"/>
      <c r="KIR136" s="86"/>
      <c r="KIS136" s="86"/>
      <c r="KIT136" s="86"/>
      <c r="KIU136" s="86"/>
      <c r="KIV136" s="86"/>
      <c r="KIW136" s="86"/>
      <c r="KIX136" s="86"/>
      <c r="KIY136" s="86"/>
      <c r="KIZ136" s="86"/>
      <c r="KJA136" s="86"/>
      <c r="KJB136" s="86"/>
      <c r="KJC136" s="86"/>
      <c r="KJD136" s="86"/>
      <c r="KJE136" s="86"/>
      <c r="KJF136" s="86"/>
      <c r="KJG136" s="86"/>
      <c r="KJH136" s="86"/>
      <c r="KJI136" s="86"/>
      <c r="KJJ136" s="86"/>
      <c r="KJK136" s="86"/>
      <c r="KJL136" s="86"/>
      <c r="KJM136" s="86"/>
      <c r="KJN136" s="86"/>
      <c r="KJO136" s="86"/>
      <c r="KJP136" s="86"/>
      <c r="KJQ136" s="86"/>
      <c r="KJR136" s="86"/>
      <c r="KJS136" s="86"/>
      <c r="KJT136" s="86"/>
      <c r="KJU136" s="86"/>
      <c r="KJV136" s="86"/>
      <c r="KJW136" s="86"/>
      <c r="KJX136" s="86"/>
      <c r="KJY136" s="86"/>
      <c r="KJZ136" s="86"/>
      <c r="KKA136" s="86"/>
      <c r="KKB136" s="86"/>
      <c r="KKC136" s="86"/>
      <c r="KKD136" s="86"/>
      <c r="KKE136" s="86"/>
      <c r="KKF136" s="86"/>
      <c r="KKG136" s="86"/>
      <c r="KKH136" s="86"/>
      <c r="KKI136" s="86"/>
      <c r="KKJ136" s="86"/>
      <c r="KKK136" s="86"/>
      <c r="KKL136" s="86"/>
      <c r="KKM136" s="86"/>
      <c r="KKN136" s="86"/>
      <c r="KKO136" s="86"/>
      <c r="KKP136" s="86"/>
      <c r="KKQ136" s="86"/>
      <c r="KKR136" s="86"/>
      <c r="KKS136" s="86"/>
      <c r="KKT136" s="86"/>
      <c r="KKU136" s="86"/>
      <c r="KKV136" s="86"/>
      <c r="KKW136" s="86"/>
      <c r="KKX136" s="86"/>
      <c r="KKY136" s="86"/>
      <c r="KKZ136" s="86"/>
      <c r="KLA136" s="86"/>
      <c r="KLB136" s="86"/>
      <c r="KLC136" s="86"/>
      <c r="KLD136" s="86"/>
      <c r="KLE136" s="86"/>
      <c r="KLF136" s="86"/>
      <c r="KLG136" s="86"/>
      <c r="KLH136" s="86"/>
      <c r="KLI136" s="86"/>
      <c r="KLJ136" s="86"/>
      <c r="KLK136" s="86"/>
      <c r="KLL136" s="86"/>
      <c r="KLM136" s="86"/>
      <c r="KLN136" s="86"/>
      <c r="KLO136" s="86"/>
      <c r="KLP136" s="86"/>
      <c r="KLQ136" s="86"/>
      <c r="KLR136" s="86"/>
      <c r="KLS136" s="86"/>
      <c r="KLT136" s="86"/>
      <c r="KLU136" s="86"/>
      <c r="KLV136" s="86"/>
      <c r="KLW136" s="86"/>
      <c r="KLX136" s="86"/>
      <c r="KLY136" s="86"/>
      <c r="KLZ136" s="86"/>
      <c r="KMA136" s="86"/>
      <c r="KMB136" s="86"/>
      <c r="KMC136" s="86"/>
      <c r="KMD136" s="86"/>
      <c r="KME136" s="86"/>
      <c r="KMF136" s="86"/>
      <c r="KMG136" s="86"/>
      <c r="KMH136" s="86"/>
      <c r="KMI136" s="86"/>
      <c r="KMJ136" s="86"/>
      <c r="KMK136" s="86"/>
      <c r="KML136" s="86"/>
      <c r="KMM136" s="86"/>
      <c r="KMN136" s="86"/>
      <c r="KMO136" s="86"/>
      <c r="KMP136" s="86"/>
      <c r="KMQ136" s="86"/>
      <c r="KMR136" s="86"/>
      <c r="KMS136" s="86"/>
      <c r="KMT136" s="86"/>
      <c r="KMU136" s="86"/>
      <c r="KMV136" s="86"/>
      <c r="KMW136" s="86"/>
      <c r="KMX136" s="86"/>
      <c r="KMY136" s="86"/>
      <c r="KMZ136" s="86"/>
      <c r="KNA136" s="86"/>
      <c r="KNB136" s="86"/>
      <c r="KNC136" s="86"/>
      <c r="KND136" s="86"/>
      <c r="KNE136" s="86"/>
      <c r="KNF136" s="86"/>
      <c r="KNG136" s="86"/>
      <c r="KNH136" s="86"/>
      <c r="KNI136" s="86"/>
      <c r="KNJ136" s="86"/>
      <c r="KNK136" s="86"/>
      <c r="KNL136" s="86"/>
      <c r="KNM136" s="86"/>
      <c r="KNN136" s="86"/>
      <c r="KNO136" s="86"/>
      <c r="KNP136" s="86"/>
      <c r="KNQ136" s="86"/>
      <c r="KNR136" s="86"/>
      <c r="KNS136" s="86"/>
      <c r="KNT136" s="86"/>
      <c r="KNU136" s="86"/>
      <c r="KNV136" s="86"/>
      <c r="KNW136" s="86"/>
      <c r="KNX136" s="86"/>
      <c r="KNY136" s="86"/>
      <c r="KNZ136" s="86"/>
      <c r="KOA136" s="86"/>
      <c r="KOB136" s="86"/>
      <c r="KOC136" s="86"/>
      <c r="KOD136" s="86"/>
      <c r="KOE136" s="86"/>
      <c r="KOF136" s="86"/>
      <c r="KOG136" s="86"/>
      <c r="KOH136" s="86"/>
      <c r="KOI136" s="86"/>
      <c r="KOJ136" s="86"/>
      <c r="KOK136" s="86"/>
      <c r="KOL136" s="86"/>
      <c r="KOM136" s="86"/>
      <c r="KON136" s="86"/>
      <c r="KOO136" s="86"/>
      <c r="KOP136" s="86"/>
      <c r="KOQ136" s="86"/>
      <c r="KOR136" s="86"/>
      <c r="KOS136" s="86"/>
      <c r="KOT136" s="86"/>
      <c r="KOU136" s="86"/>
      <c r="KOV136" s="86"/>
      <c r="KOW136" s="86"/>
      <c r="KOX136" s="86"/>
      <c r="KOY136" s="86"/>
      <c r="KOZ136" s="86"/>
      <c r="KPA136" s="86"/>
      <c r="KPB136" s="86"/>
      <c r="KPC136" s="86"/>
      <c r="KPD136" s="86"/>
      <c r="KPE136" s="86"/>
      <c r="KPF136" s="86"/>
      <c r="KPG136" s="86"/>
      <c r="KPH136" s="86"/>
      <c r="KPI136" s="86"/>
      <c r="KPJ136" s="86"/>
      <c r="KPK136" s="86"/>
      <c r="KPL136" s="86"/>
      <c r="KPM136" s="86"/>
      <c r="KPN136" s="86"/>
      <c r="KPO136" s="86"/>
      <c r="KPP136" s="86"/>
      <c r="KPQ136" s="86"/>
      <c r="KPR136" s="86"/>
      <c r="KPS136" s="86"/>
      <c r="KPT136" s="86"/>
      <c r="KPU136" s="86"/>
      <c r="KPV136" s="86"/>
      <c r="KPW136" s="86"/>
      <c r="KPX136" s="86"/>
      <c r="KPY136" s="86"/>
      <c r="KPZ136" s="86"/>
      <c r="KQA136" s="86"/>
      <c r="KQB136" s="86"/>
      <c r="KQC136" s="86"/>
      <c r="KQD136" s="86"/>
      <c r="KQE136" s="86"/>
      <c r="KQF136" s="86"/>
      <c r="KQG136" s="86"/>
      <c r="KQH136" s="86"/>
      <c r="KQI136" s="86"/>
      <c r="KQJ136" s="86"/>
      <c r="KQK136" s="86"/>
      <c r="KQL136" s="86"/>
      <c r="KQS136" s="86"/>
      <c r="KQT136" s="86"/>
      <c r="KQU136" s="86"/>
      <c r="KQV136" s="86"/>
      <c r="KQW136" s="86"/>
      <c r="KQX136" s="86"/>
      <c r="KQY136" s="86"/>
      <c r="KQZ136" s="86"/>
      <c r="KRA136" s="86"/>
      <c r="KRB136" s="86"/>
      <c r="KRC136" s="86"/>
      <c r="KRD136" s="86"/>
      <c r="KRE136" s="86"/>
      <c r="KRF136" s="86"/>
      <c r="KRG136" s="86"/>
      <c r="KRH136" s="86"/>
      <c r="KRI136" s="86"/>
      <c r="KRJ136" s="86"/>
      <c r="KRK136" s="86"/>
      <c r="KRL136" s="86"/>
      <c r="KRM136" s="86"/>
      <c r="KRN136" s="86"/>
      <c r="KRO136" s="86"/>
      <c r="KRP136" s="86"/>
      <c r="KRQ136" s="86"/>
      <c r="KRR136" s="86"/>
      <c r="KRS136" s="86"/>
      <c r="KRT136" s="86"/>
      <c r="KRU136" s="86"/>
      <c r="KRV136" s="86"/>
      <c r="KRW136" s="86"/>
      <c r="KRX136" s="86"/>
      <c r="KRY136" s="86"/>
      <c r="KRZ136" s="86"/>
      <c r="KSA136" s="86"/>
      <c r="KSB136" s="86"/>
      <c r="KSC136" s="86"/>
      <c r="KSD136" s="86"/>
      <c r="KSE136" s="86"/>
      <c r="KSF136" s="86"/>
      <c r="KSG136" s="86"/>
      <c r="KSH136" s="86"/>
      <c r="KSI136" s="86"/>
      <c r="KSJ136" s="86"/>
      <c r="KSK136" s="86"/>
      <c r="KSL136" s="86"/>
      <c r="KSM136" s="86"/>
      <c r="KSN136" s="86"/>
      <c r="KSO136" s="86"/>
      <c r="KSP136" s="86"/>
      <c r="KSQ136" s="86"/>
      <c r="KSR136" s="86"/>
      <c r="KSS136" s="86"/>
      <c r="KST136" s="86"/>
      <c r="KSU136" s="86"/>
      <c r="KSV136" s="86"/>
      <c r="KSW136" s="86"/>
      <c r="KSX136" s="86"/>
      <c r="KSY136" s="86"/>
      <c r="KSZ136" s="86"/>
      <c r="KTA136" s="86"/>
      <c r="KTB136" s="86"/>
      <c r="KTC136" s="86"/>
      <c r="KTD136" s="86"/>
      <c r="KTE136" s="86"/>
      <c r="KTF136" s="86"/>
      <c r="KTG136" s="86"/>
      <c r="KTH136" s="86"/>
      <c r="KTI136" s="86"/>
      <c r="KTJ136" s="86"/>
      <c r="KTK136" s="86"/>
      <c r="KTL136" s="86"/>
      <c r="KTM136" s="86"/>
      <c r="KTN136" s="86"/>
      <c r="KTO136" s="86"/>
      <c r="KTP136" s="86"/>
      <c r="KTQ136" s="86"/>
      <c r="KTR136" s="86"/>
      <c r="KTS136" s="86"/>
      <c r="KTT136" s="86"/>
      <c r="KTU136" s="86"/>
      <c r="KTV136" s="86"/>
      <c r="KTW136" s="86"/>
      <c r="KTX136" s="86"/>
      <c r="KTY136" s="86"/>
      <c r="KTZ136" s="86"/>
      <c r="KUA136" s="86"/>
      <c r="KUB136" s="86"/>
      <c r="KUC136" s="86"/>
      <c r="KUD136" s="86"/>
      <c r="KUE136" s="86"/>
      <c r="KUF136" s="86"/>
      <c r="KUG136" s="86"/>
      <c r="KUH136" s="86"/>
      <c r="KUI136" s="86"/>
      <c r="KUJ136" s="86"/>
      <c r="KUK136" s="86"/>
      <c r="KUL136" s="86"/>
      <c r="KUM136" s="86"/>
      <c r="KUN136" s="86"/>
      <c r="KUO136" s="86"/>
      <c r="KUP136" s="86"/>
      <c r="KUQ136" s="86"/>
      <c r="KUR136" s="86"/>
      <c r="KUS136" s="86"/>
      <c r="KUT136" s="86"/>
      <c r="KUU136" s="86"/>
      <c r="KUV136" s="86"/>
      <c r="KUW136" s="86"/>
      <c r="KUX136" s="86"/>
      <c r="KUY136" s="86"/>
      <c r="KUZ136" s="86"/>
      <c r="KVA136" s="86"/>
      <c r="KVB136" s="86"/>
      <c r="KVC136" s="86"/>
      <c r="KVD136" s="86"/>
      <c r="KVE136" s="86"/>
      <c r="KVF136" s="86"/>
      <c r="KVG136" s="86"/>
      <c r="KVH136" s="86"/>
      <c r="KVI136" s="86"/>
      <c r="KVJ136" s="86"/>
      <c r="KVK136" s="86"/>
      <c r="KVL136" s="86"/>
      <c r="KVM136" s="86"/>
      <c r="KVN136" s="86"/>
      <c r="KVO136" s="86"/>
      <c r="KVP136" s="86"/>
      <c r="KVQ136" s="86"/>
      <c r="KVR136" s="86"/>
      <c r="KVS136" s="86"/>
      <c r="KVT136" s="86"/>
      <c r="KVU136" s="86"/>
      <c r="KVV136" s="86"/>
      <c r="KVW136" s="86"/>
      <c r="KVX136" s="86"/>
      <c r="KVY136" s="86"/>
      <c r="KVZ136" s="86"/>
      <c r="KWA136" s="86"/>
      <c r="KWB136" s="86"/>
      <c r="KWC136" s="86"/>
      <c r="KWD136" s="86"/>
      <c r="KWE136" s="86"/>
      <c r="KWF136" s="86"/>
      <c r="KWG136" s="86"/>
      <c r="KWH136" s="86"/>
      <c r="KWI136" s="86"/>
      <c r="KWJ136" s="86"/>
      <c r="KWK136" s="86"/>
      <c r="KWL136" s="86"/>
      <c r="KWM136" s="86"/>
      <c r="KWN136" s="86"/>
      <c r="KWO136" s="86"/>
      <c r="KWP136" s="86"/>
      <c r="KWQ136" s="86"/>
      <c r="KWR136" s="86"/>
      <c r="KWS136" s="86"/>
      <c r="KWT136" s="86"/>
      <c r="KWU136" s="86"/>
      <c r="KWV136" s="86"/>
      <c r="KWW136" s="86"/>
      <c r="KWX136" s="86"/>
      <c r="KWY136" s="86"/>
      <c r="KWZ136" s="86"/>
      <c r="KXA136" s="86"/>
      <c r="KXB136" s="86"/>
      <c r="KXC136" s="86"/>
      <c r="KXD136" s="86"/>
      <c r="KXE136" s="86"/>
      <c r="KXF136" s="86"/>
      <c r="KXG136" s="86"/>
      <c r="KXH136" s="86"/>
      <c r="KXI136" s="86"/>
      <c r="KXJ136" s="86"/>
      <c r="KXK136" s="86"/>
      <c r="KXL136" s="86"/>
      <c r="KXM136" s="86"/>
      <c r="KXN136" s="86"/>
      <c r="KXO136" s="86"/>
      <c r="KXP136" s="86"/>
      <c r="KXQ136" s="86"/>
      <c r="KXR136" s="86"/>
      <c r="KXS136" s="86"/>
      <c r="KXT136" s="86"/>
      <c r="KXU136" s="86"/>
      <c r="KXV136" s="86"/>
      <c r="KXW136" s="86"/>
      <c r="KXX136" s="86"/>
      <c r="KXY136" s="86"/>
      <c r="KXZ136" s="86"/>
      <c r="KYA136" s="86"/>
      <c r="KYB136" s="86"/>
      <c r="KYC136" s="86"/>
      <c r="KYD136" s="86"/>
      <c r="KYE136" s="86"/>
      <c r="KYF136" s="86"/>
      <c r="KYG136" s="86"/>
      <c r="KYH136" s="86"/>
      <c r="KYI136" s="86"/>
      <c r="KYJ136" s="86"/>
      <c r="KYK136" s="86"/>
      <c r="KYL136" s="86"/>
      <c r="KYM136" s="86"/>
      <c r="KYN136" s="86"/>
      <c r="KYO136" s="86"/>
      <c r="KYP136" s="86"/>
      <c r="KYQ136" s="86"/>
      <c r="KYR136" s="86"/>
      <c r="KYS136" s="86"/>
      <c r="KYT136" s="86"/>
      <c r="KYU136" s="86"/>
      <c r="KYV136" s="86"/>
      <c r="KYW136" s="86"/>
      <c r="KYX136" s="86"/>
      <c r="KYY136" s="86"/>
      <c r="KYZ136" s="86"/>
      <c r="KZA136" s="86"/>
      <c r="KZB136" s="86"/>
      <c r="KZC136" s="86"/>
      <c r="KZD136" s="86"/>
      <c r="KZE136" s="86"/>
      <c r="KZF136" s="86"/>
      <c r="KZG136" s="86"/>
      <c r="KZH136" s="86"/>
      <c r="KZI136" s="86"/>
      <c r="KZJ136" s="86"/>
      <c r="KZK136" s="86"/>
      <c r="KZL136" s="86"/>
      <c r="KZM136" s="86"/>
      <c r="KZN136" s="86"/>
      <c r="KZO136" s="86"/>
      <c r="KZP136" s="86"/>
      <c r="KZQ136" s="86"/>
      <c r="KZR136" s="86"/>
      <c r="KZS136" s="86"/>
      <c r="KZT136" s="86"/>
      <c r="KZU136" s="86"/>
      <c r="KZV136" s="86"/>
      <c r="KZW136" s="86"/>
      <c r="KZX136" s="86"/>
      <c r="KZY136" s="86"/>
      <c r="KZZ136" s="86"/>
      <c r="LAA136" s="86"/>
      <c r="LAB136" s="86"/>
      <c r="LAC136" s="86"/>
      <c r="LAD136" s="86"/>
      <c r="LAE136" s="86"/>
      <c r="LAF136" s="86"/>
      <c r="LAG136" s="86"/>
      <c r="LAH136" s="86"/>
      <c r="LAO136" s="86"/>
      <c r="LAP136" s="86"/>
      <c r="LAQ136" s="86"/>
      <c r="LAR136" s="86"/>
      <c r="LAS136" s="86"/>
      <c r="LAT136" s="86"/>
      <c r="LAU136" s="86"/>
      <c r="LAV136" s="86"/>
      <c r="LAW136" s="86"/>
      <c r="LAX136" s="86"/>
      <c r="LAY136" s="86"/>
      <c r="LAZ136" s="86"/>
      <c r="LBA136" s="86"/>
      <c r="LBB136" s="86"/>
      <c r="LBC136" s="86"/>
      <c r="LBD136" s="86"/>
      <c r="LBE136" s="86"/>
      <c r="LBF136" s="86"/>
      <c r="LBG136" s="86"/>
      <c r="LBH136" s="86"/>
      <c r="LBI136" s="86"/>
      <c r="LBJ136" s="86"/>
      <c r="LBK136" s="86"/>
      <c r="LBL136" s="86"/>
      <c r="LBM136" s="86"/>
      <c r="LBN136" s="86"/>
      <c r="LBO136" s="86"/>
      <c r="LBP136" s="86"/>
      <c r="LBQ136" s="86"/>
      <c r="LBR136" s="86"/>
      <c r="LBS136" s="86"/>
      <c r="LBT136" s="86"/>
      <c r="LBU136" s="86"/>
      <c r="LBV136" s="86"/>
      <c r="LBW136" s="86"/>
      <c r="LBX136" s="86"/>
      <c r="LBY136" s="86"/>
      <c r="LBZ136" s="86"/>
      <c r="LCA136" s="86"/>
      <c r="LCB136" s="86"/>
      <c r="LCC136" s="86"/>
      <c r="LCD136" s="86"/>
      <c r="LCE136" s="86"/>
      <c r="LCF136" s="86"/>
      <c r="LCG136" s="86"/>
      <c r="LCH136" s="86"/>
      <c r="LCI136" s="86"/>
      <c r="LCJ136" s="86"/>
      <c r="LCK136" s="86"/>
      <c r="LCL136" s="86"/>
      <c r="LCM136" s="86"/>
      <c r="LCN136" s="86"/>
      <c r="LCO136" s="86"/>
      <c r="LCP136" s="86"/>
      <c r="LCQ136" s="86"/>
      <c r="LCR136" s="86"/>
      <c r="LCS136" s="86"/>
      <c r="LCT136" s="86"/>
      <c r="LCU136" s="86"/>
      <c r="LCV136" s="86"/>
      <c r="LCW136" s="86"/>
      <c r="LCX136" s="86"/>
      <c r="LCY136" s="86"/>
      <c r="LCZ136" s="86"/>
      <c r="LDA136" s="86"/>
      <c r="LDB136" s="86"/>
      <c r="LDC136" s="86"/>
      <c r="LDD136" s="86"/>
      <c r="LDE136" s="86"/>
      <c r="LDF136" s="86"/>
      <c r="LDG136" s="86"/>
      <c r="LDH136" s="86"/>
      <c r="LDI136" s="86"/>
      <c r="LDJ136" s="86"/>
      <c r="LDK136" s="86"/>
      <c r="LDL136" s="86"/>
      <c r="LDM136" s="86"/>
      <c r="LDN136" s="86"/>
      <c r="LDO136" s="86"/>
      <c r="LDP136" s="86"/>
      <c r="LDQ136" s="86"/>
      <c r="LDR136" s="86"/>
      <c r="LDS136" s="86"/>
      <c r="LDT136" s="86"/>
      <c r="LDU136" s="86"/>
      <c r="LDV136" s="86"/>
      <c r="LDW136" s="86"/>
      <c r="LDX136" s="86"/>
      <c r="LDY136" s="86"/>
      <c r="LDZ136" s="86"/>
      <c r="LEA136" s="86"/>
      <c r="LEB136" s="86"/>
      <c r="LEC136" s="86"/>
      <c r="LED136" s="86"/>
      <c r="LEE136" s="86"/>
      <c r="LEF136" s="86"/>
      <c r="LEG136" s="86"/>
      <c r="LEH136" s="86"/>
      <c r="LEI136" s="86"/>
      <c r="LEJ136" s="86"/>
      <c r="LEK136" s="86"/>
      <c r="LEL136" s="86"/>
      <c r="LEM136" s="86"/>
      <c r="LEN136" s="86"/>
      <c r="LEO136" s="86"/>
      <c r="LEP136" s="86"/>
      <c r="LEQ136" s="86"/>
      <c r="LER136" s="86"/>
      <c r="LES136" s="86"/>
      <c r="LET136" s="86"/>
      <c r="LEU136" s="86"/>
      <c r="LEV136" s="86"/>
      <c r="LEW136" s="86"/>
      <c r="LEX136" s="86"/>
      <c r="LEY136" s="86"/>
      <c r="LEZ136" s="86"/>
      <c r="LFA136" s="86"/>
      <c r="LFB136" s="86"/>
      <c r="LFC136" s="86"/>
      <c r="LFD136" s="86"/>
      <c r="LFE136" s="86"/>
      <c r="LFF136" s="86"/>
      <c r="LFG136" s="86"/>
      <c r="LFH136" s="86"/>
      <c r="LFI136" s="86"/>
      <c r="LFJ136" s="86"/>
      <c r="LFK136" s="86"/>
      <c r="LFL136" s="86"/>
      <c r="LFM136" s="86"/>
      <c r="LFN136" s="86"/>
      <c r="LFO136" s="86"/>
      <c r="LFP136" s="86"/>
      <c r="LFQ136" s="86"/>
      <c r="LFR136" s="86"/>
      <c r="LFS136" s="86"/>
      <c r="LFT136" s="86"/>
      <c r="LFU136" s="86"/>
      <c r="LFV136" s="86"/>
      <c r="LFW136" s="86"/>
      <c r="LFX136" s="86"/>
      <c r="LFY136" s="86"/>
      <c r="LFZ136" s="86"/>
      <c r="LGA136" s="86"/>
      <c r="LGB136" s="86"/>
      <c r="LGC136" s="86"/>
      <c r="LGD136" s="86"/>
      <c r="LGE136" s="86"/>
      <c r="LGF136" s="86"/>
      <c r="LGG136" s="86"/>
      <c r="LGH136" s="86"/>
      <c r="LGI136" s="86"/>
      <c r="LGJ136" s="86"/>
      <c r="LGK136" s="86"/>
      <c r="LGL136" s="86"/>
      <c r="LGM136" s="86"/>
      <c r="LGN136" s="86"/>
      <c r="LGO136" s="86"/>
      <c r="LGP136" s="86"/>
      <c r="LGQ136" s="86"/>
      <c r="LGR136" s="86"/>
      <c r="LGS136" s="86"/>
      <c r="LGT136" s="86"/>
      <c r="LGU136" s="86"/>
      <c r="LGV136" s="86"/>
      <c r="LGW136" s="86"/>
      <c r="LGX136" s="86"/>
      <c r="LGY136" s="86"/>
      <c r="LGZ136" s="86"/>
      <c r="LHA136" s="86"/>
      <c r="LHB136" s="86"/>
      <c r="LHC136" s="86"/>
      <c r="LHD136" s="86"/>
      <c r="LHE136" s="86"/>
      <c r="LHF136" s="86"/>
      <c r="LHG136" s="86"/>
      <c r="LHH136" s="86"/>
      <c r="LHI136" s="86"/>
      <c r="LHJ136" s="86"/>
      <c r="LHK136" s="86"/>
      <c r="LHL136" s="86"/>
      <c r="LHM136" s="86"/>
      <c r="LHN136" s="86"/>
      <c r="LHO136" s="86"/>
      <c r="LHP136" s="86"/>
      <c r="LHQ136" s="86"/>
      <c r="LHR136" s="86"/>
      <c r="LHS136" s="86"/>
      <c r="LHT136" s="86"/>
      <c r="LHU136" s="86"/>
      <c r="LHV136" s="86"/>
      <c r="LHW136" s="86"/>
      <c r="LHX136" s="86"/>
      <c r="LHY136" s="86"/>
      <c r="LHZ136" s="86"/>
      <c r="LIA136" s="86"/>
      <c r="LIB136" s="86"/>
      <c r="LIC136" s="86"/>
      <c r="LID136" s="86"/>
      <c r="LIE136" s="86"/>
      <c r="LIF136" s="86"/>
      <c r="LIG136" s="86"/>
      <c r="LIH136" s="86"/>
      <c r="LII136" s="86"/>
      <c r="LIJ136" s="86"/>
      <c r="LIK136" s="86"/>
      <c r="LIL136" s="86"/>
      <c r="LIM136" s="86"/>
      <c r="LIN136" s="86"/>
      <c r="LIO136" s="86"/>
      <c r="LIP136" s="86"/>
      <c r="LIQ136" s="86"/>
      <c r="LIR136" s="86"/>
      <c r="LIS136" s="86"/>
      <c r="LIT136" s="86"/>
      <c r="LIU136" s="86"/>
      <c r="LIV136" s="86"/>
      <c r="LIW136" s="86"/>
      <c r="LIX136" s="86"/>
      <c r="LIY136" s="86"/>
      <c r="LIZ136" s="86"/>
      <c r="LJA136" s="86"/>
      <c r="LJB136" s="86"/>
      <c r="LJC136" s="86"/>
      <c r="LJD136" s="86"/>
      <c r="LJE136" s="86"/>
      <c r="LJF136" s="86"/>
      <c r="LJG136" s="86"/>
      <c r="LJH136" s="86"/>
      <c r="LJI136" s="86"/>
      <c r="LJJ136" s="86"/>
      <c r="LJK136" s="86"/>
      <c r="LJL136" s="86"/>
      <c r="LJM136" s="86"/>
      <c r="LJN136" s="86"/>
      <c r="LJO136" s="86"/>
      <c r="LJP136" s="86"/>
      <c r="LJQ136" s="86"/>
      <c r="LJR136" s="86"/>
      <c r="LJS136" s="86"/>
      <c r="LJT136" s="86"/>
      <c r="LJU136" s="86"/>
      <c r="LJV136" s="86"/>
      <c r="LJW136" s="86"/>
      <c r="LJX136" s="86"/>
      <c r="LJY136" s="86"/>
      <c r="LJZ136" s="86"/>
      <c r="LKA136" s="86"/>
      <c r="LKB136" s="86"/>
      <c r="LKC136" s="86"/>
      <c r="LKD136" s="86"/>
      <c r="LKK136" s="86"/>
      <c r="LKL136" s="86"/>
      <c r="LKM136" s="86"/>
      <c r="LKN136" s="86"/>
      <c r="LKO136" s="86"/>
      <c r="LKP136" s="86"/>
      <c r="LKQ136" s="86"/>
      <c r="LKR136" s="86"/>
      <c r="LKS136" s="86"/>
      <c r="LKT136" s="86"/>
      <c r="LKU136" s="86"/>
      <c r="LKV136" s="86"/>
      <c r="LKW136" s="86"/>
      <c r="LKX136" s="86"/>
      <c r="LKY136" s="86"/>
      <c r="LKZ136" s="86"/>
      <c r="LLA136" s="86"/>
      <c r="LLB136" s="86"/>
      <c r="LLC136" s="86"/>
      <c r="LLD136" s="86"/>
      <c r="LLE136" s="86"/>
      <c r="LLF136" s="86"/>
      <c r="LLG136" s="86"/>
      <c r="LLH136" s="86"/>
      <c r="LLI136" s="86"/>
      <c r="LLJ136" s="86"/>
      <c r="LLK136" s="86"/>
      <c r="LLL136" s="86"/>
      <c r="LLM136" s="86"/>
      <c r="LLN136" s="86"/>
      <c r="LLO136" s="86"/>
      <c r="LLP136" s="86"/>
      <c r="LLQ136" s="86"/>
      <c r="LLR136" s="86"/>
      <c r="LLS136" s="86"/>
      <c r="LLT136" s="86"/>
      <c r="LLU136" s="86"/>
      <c r="LLV136" s="86"/>
      <c r="LLW136" s="86"/>
      <c r="LLX136" s="86"/>
      <c r="LLY136" s="86"/>
      <c r="LLZ136" s="86"/>
      <c r="LMA136" s="86"/>
      <c r="LMB136" s="86"/>
      <c r="LMC136" s="86"/>
      <c r="LMD136" s="86"/>
      <c r="LME136" s="86"/>
      <c r="LMF136" s="86"/>
      <c r="LMG136" s="86"/>
      <c r="LMH136" s="86"/>
      <c r="LMI136" s="86"/>
      <c r="LMJ136" s="86"/>
      <c r="LMK136" s="86"/>
      <c r="LML136" s="86"/>
      <c r="LMM136" s="86"/>
      <c r="LMN136" s="86"/>
      <c r="LMO136" s="86"/>
      <c r="LMP136" s="86"/>
      <c r="LMQ136" s="86"/>
      <c r="LMR136" s="86"/>
      <c r="LMS136" s="86"/>
      <c r="LMT136" s="86"/>
      <c r="LMU136" s="86"/>
      <c r="LMV136" s="86"/>
      <c r="LMW136" s="86"/>
      <c r="LMX136" s="86"/>
      <c r="LMY136" s="86"/>
      <c r="LMZ136" s="86"/>
      <c r="LNA136" s="86"/>
      <c r="LNB136" s="86"/>
      <c r="LNC136" s="86"/>
      <c r="LND136" s="86"/>
      <c r="LNE136" s="86"/>
      <c r="LNF136" s="86"/>
      <c r="LNG136" s="86"/>
      <c r="LNH136" s="86"/>
      <c r="LNI136" s="86"/>
      <c r="LNJ136" s="86"/>
      <c r="LNK136" s="86"/>
      <c r="LNL136" s="86"/>
      <c r="LNM136" s="86"/>
      <c r="LNN136" s="86"/>
      <c r="LNO136" s="86"/>
      <c r="LNP136" s="86"/>
      <c r="LNQ136" s="86"/>
      <c r="LNR136" s="86"/>
      <c r="LNS136" s="86"/>
      <c r="LNT136" s="86"/>
      <c r="LNU136" s="86"/>
      <c r="LNV136" s="86"/>
      <c r="LNW136" s="86"/>
      <c r="LNX136" s="86"/>
      <c r="LNY136" s="86"/>
      <c r="LNZ136" s="86"/>
      <c r="LOA136" s="86"/>
      <c r="LOB136" s="86"/>
      <c r="LOC136" s="86"/>
      <c r="LOD136" s="86"/>
      <c r="LOE136" s="86"/>
      <c r="LOF136" s="86"/>
      <c r="LOG136" s="86"/>
      <c r="LOH136" s="86"/>
      <c r="LOI136" s="86"/>
      <c r="LOJ136" s="86"/>
      <c r="LOK136" s="86"/>
      <c r="LOL136" s="86"/>
      <c r="LOM136" s="86"/>
      <c r="LON136" s="86"/>
      <c r="LOO136" s="86"/>
      <c r="LOP136" s="86"/>
      <c r="LOQ136" s="86"/>
      <c r="LOR136" s="86"/>
      <c r="LOS136" s="86"/>
      <c r="LOT136" s="86"/>
      <c r="LOU136" s="86"/>
      <c r="LOV136" s="86"/>
      <c r="LOW136" s="86"/>
      <c r="LOX136" s="86"/>
      <c r="LOY136" s="86"/>
      <c r="LOZ136" s="86"/>
      <c r="LPA136" s="86"/>
      <c r="LPB136" s="86"/>
      <c r="LPC136" s="86"/>
      <c r="LPD136" s="86"/>
      <c r="LPE136" s="86"/>
      <c r="LPF136" s="86"/>
      <c r="LPG136" s="86"/>
      <c r="LPH136" s="86"/>
      <c r="LPI136" s="86"/>
      <c r="LPJ136" s="86"/>
      <c r="LPK136" s="86"/>
      <c r="LPL136" s="86"/>
      <c r="LPM136" s="86"/>
      <c r="LPN136" s="86"/>
      <c r="LPO136" s="86"/>
      <c r="LPP136" s="86"/>
      <c r="LPQ136" s="86"/>
      <c r="LPR136" s="86"/>
      <c r="LPS136" s="86"/>
      <c r="LPT136" s="86"/>
      <c r="LPU136" s="86"/>
      <c r="LPV136" s="86"/>
      <c r="LPW136" s="86"/>
      <c r="LPX136" s="86"/>
      <c r="LPY136" s="86"/>
      <c r="LPZ136" s="86"/>
      <c r="LQA136" s="86"/>
      <c r="LQB136" s="86"/>
      <c r="LQC136" s="86"/>
      <c r="LQD136" s="86"/>
      <c r="LQE136" s="86"/>
      <c r="LQF136" s="86"/>
      <c r="LQG136" s="86"/>
      <c r="LQH136" s="86"/>
      <c r="LQI136" s="86"/>
      <c r="LQJ136" s="86"/>
      <c r="LQK136" s="86"/>
      <c r="LQL136" s="86"/>
      <c r="LQM136" s="86"/>
      <c r="LQN136" s="86"/>
      <c r="LQO136" s="86"/>
      <c r="LQP136" s="86"/>
      <c r="LQQ136" s="86"/>
      <c r="LQR136" s="86"/>
      <c r="LQS136" s="86"/>
      <c r="LQT136" s="86"/>
      <c r="LQU136" s="86"/>
      <c r="LQV136" s="86"/>
      <c r="LQW136" s="86"/>
      <c r="LQX136" s="86"/>
      <c r="LQY136" s="86"/>
      <c r="LQZ136" s="86"/>
      <c r="LRA136" s="86"/>
      <c r="LRB136" s="86"/>
      <c r="LRC136" s="86"/>
      <c r="LRD136" s="86"/>
      <c r="LRE136" s="86"/>
      <c r="LRF136" s="86"/>
      <c r="LRG136" s="86"/>
      <c r="LRH136" s="86"/>
      <c r="LRI136" s="86"/>
      <c r="LRJ136" s="86"/>
      <c r="LRK136" s="86"/>
      <c r="LRL136" s="86"/>
      <c r="LRM136" s="86"/>
      <c r="LRN136" s="86"/>
      <c r="LRO136" s="86"/>
      <c r="LRP136" s="86"/>
      <c r="LRQ136" s="86"/>
      <c r="LRR136" s="86"/>
      <c r="LRS136" s="86"/>
      <c r="LRT136" s="86"/>
      <c r="LRU136" s="86"/>
      <c r="LRV136" s="86"/>
      <c r="LRW136" s="86"/>
      <c r="LRX136" s="86"/>
      <c r="LRY136" s="86"/>
      <c r="LRZ136" s="86"/>
      <c r="LSA136" s="86"/>
      <c r="LSB136" s="86"/>
      <c r="LSC136" s="86"/>
      <c r="LSD136" s="86"/>
      <c r="LSE136" s="86"/>
      <c r="LSF136" s="86"/>
      <c r="LSG136" s="86"/>
      <c r="LSH136" s="86"/>
      <c r="LSI136" s="86"/>
      <c r="LSJ136" s="86"/>
      <c r="LSK136" s="86"/>
      <c r="LSL136" s="86"/>
      <c r="LSM136" s="86"/>
      <c r="LSN136" s="86"/>
      <c r="LSO136" s="86"/>
      <c r="LSP136" s="86"/>
      <c r="LSQ136" s="86"/>
      <c r="LSR136" s="86"/>
      <c r="LSS136" s="86"/>
      <c r="LST136" s="86"/>
      <c r="LSU136" s="86"/>
      <c r="LSV136" s="86"/>
      <c r="LSW136" s="86"/>
      <c r="LSX136" s="86"/>
      <c r="LSY136" s="86"/>
      <c r="LSZ136" s="86"/>
      <c r="LTA136" s="86"/>
      <c r="LTB136" s="86"/>
      <c r="LTC136" s="86"/>
      <c r="LTD136" s="86"/>
      <c r="LTE136" s="86"/>
      <c r="LTF136" s="86"/>
      <c r="LTG136" s="86"/>
      <c r="LTH136" s="86"/>
      <c r="LTI136" s="86"/>
      <c r="LTJ136" s="86"/>
      <c r="LTK136" s="86"/>
      <c r="LTL136" s="86"/>
      <c r="LTM136" s="86"/>
      <c r="LTN136" s="86"/>
      <c r="LTO136" s="86"/>
      <c r="LTP136" s="86"/>
      <c r="LTQ136" s="86"/>
      <c r="LTR136" s="86"/>
      <c r="LTS136" s="86"/>
      <c r="LTT136" s="86"/>
      <c r="LTU136" s="86"/>
      <c r="LTV136" s="86"/>
      <c r="LTW136" s="86"/>
      <c r="LTX136" s="86"/>
      <c r="LTY136" s="86"/>
      <c r="LTZ136" s="86"/>
      <c r="LUG136" s="86"/>
      <c r="LUH136" s="86"/>
      <c r="LUI136" s="86"/>
      <c r="LUJ136" s="86"/>
      <c r="LUK136" s="86"/>
      <c r="LUL136" s="86"/>
      <c r="LUM136" s="86"/>
      <c r="LUN136" s="86"/>
      <c r="LUO136" s="86"/>
      <c r="LUP136" s="86"/>
      <c r="LUQ136" s="86"/>
      <c r="LUR136" s="86"/>
      <c r="LUS136" s="86"/>
      <c r="LUT136" s="86"/>
      <c r="LUU136" s="86"/>
      <c r="LUV136" s="86"/>
      <c r="LUW136" s="86"/>
      <c r="LUX136" s="86"/>
      <c r="LUY136" s="86"/>
      <c r="LUZ136" s="86"/>
      <c r="LVA136" s="86"/>
      <c r="LVB136" s="86"/>
      <c r="LVC136" s="86"/>
      <c r="LVD136" s="86"/>
      <c r="LVE136" s="86"/>
      <c r="LVF136" s="86"/>
      <c r="LVG136" s="86"/>
      <c r="LVH136" s="86"/>
      <c r="LVI136" s="86"/>
      <c r="LVJ136" s="86"/>
      <c r="LVK136" s="86"/>
      <c r="LVL136" s="86"/>
      <c r="LVM136" s="86"/>
      <c r="LVN136" s="86"/>
      <c r="LVO136" s="86"/>
      <c r="LVP136" s="86"/>
      <c r="LVQ136" s="86"/>
      <c r="LVR136" s="86"/>
      <c r="LVS136" s="86"/>
      <c r="LVT136" s="86"/>
      <c r="LVU136" s="86"/>
      <c r="LVV136" s="86"/>
      <c r="LVW136" s="86"/>
      <c r="LVX136" s="86"/>
      <c r="LVY136" s="86"/>
      <c r="LVZ136" s="86"/>
      <c r="LWA136" s="86"/>
      <c r="LWB136" s="86"/>
      <c r="LWC136" s="86"/>
      <c r="LWD136" s="86"/>
      <c r="LWE136" s="86"/>
      <c r="LWF136" s="86"/>
      <c r="LWG136" s="86"/>
      <c r="LWH136" s="86"/>
      <c r="LWI136" s="86"/>
      <c r="LWJ136" s="86"/>
      <c r="LWK136" s="86"/>
      <c r="LWL136" s="86"/>
      <c r="LWM136" s="86"/>
      <c r="LWN136" s="86"/>
      <c r="LWO136" s="86"/>
      <c r="LWP136" s="86"/>
      <c r="LWQ136" s="86"/>
      <c r="LWR136" s="86"/>
      <c r="LWS136" s="86"/>
      <c r="LWT136" s="86"/>
      <c r="LWU136" s="86"/>
      <c r="LWV136" s="86"/>
      <c r="LWW136" s="86"/>
      <c r="LWX136" s="86"/>
      <c r="LWY136" s="86"/>
      <c r="LWZ136" s="86"/>
      <c r="LXA136" s="86"/>
      <c r="LXB136" s="86"/>
      <c r="LXC136" s="86"/>
      <c r="LXD136" s="86"/>
      <c r="LXE136" s="86"/>
      <c r="LXF136" s="86"/>
      <c r="LXG136" s="86"/>
      <c r="LXH136" s="86"/>
      <c r="LXI136" s="86"/>
      <c r="LXJ136" s="86"/>
      <c r="LXK136" s="86"/>
      <c r="LXL136" s="86"/>
      <c r="LXM136" s="86"/>
      <c r="LXN136" s="86"/>
      <c r="LXO136" s="86"/>
      <c r="LXP136" s="86"/>
      <c r="LXQ136" s="86"/>
      <c r="LXR136" s="86"/>
      <c r="LXS136" s="86"/>
      <c r="LXT136" s="86"/>
      <c r="LXU136" s="86"/>
      <c r="LXV136" s="86"/>
      <c r="LXW136" s="86"/>
      <c r="LXX136" s="86"/>
      <c r="LXY136" s="86"/>
      <c r="LXZ136" s="86"/>
      <c r="LYA136" s="86"/>
      <c r="LYB136" s="86"/>
      <c r="LYC136" s="86"/>
      <c r="LYD136" s="86"/>
      <c r="LYE136" s="86"/>
      <c r="LYF136" s="86"/>
      <c r="LYG136" s="86"/>
      <c r="LYH136" s="86"/>
      <c r="LYI136" s="86"/>
      <c r="LYJ136" s="86"/>
      <c r="LYK136" s="86"/>
      <c r="LYL136" s="86"/>
      <c r="LYM136" s="86"/>
      <c r="LYN136" s="86"/>
      <c r="LYO136" s="86"/>
      <c r="LYP136" s="86"/>
      <c r="LYQ136" s="86"/>
      <c r="LYR136" s="86"/>
      <c r="LYS136" s="86"/>
      <c r="LYT136" s="86"/>
      <c r="LYU136" s="86"/>
      <c r="LYV136" s="86"/>
      <c r="LYW136" s="86"/>
      <c r="LYX136" s="86"/>
      <c r="LYY136" s="86"/>
      <c r="LYZ136" s="86"/>
      <c r="LZA136" s="86"/>
      <c r="LZB136" s="86"/>
      <c r="LZC136" s="86"/>
      <c r="LZD136" s="86"/>
      <c r="LZE136" s="86"/>
      <c r="LZF136" s="86"/>
      <c r="LZG136" s="86"/>
      <c r="LZH136" s="86"/>
      <c r="LZI136" s="86"/>
      <c r="LZJ136" s="86"/>
      <c r="LZK136" s="86"/>
      <c r="LZL136" s="86"/>
      <c r="LZM136" s="86"/>
      <c r="LZN136" s="86"/>
      <c r="LZO136" s="86"/>
      <c r="LZP136" s="86"/>
      <c r="LZQ136" s="86"/>
      <c r="LZR136" s="86"/>
      <c r="LZS136" s="86"/>
      <c r="LZT136" s="86"/>
      <c r="LZU136" s="86"/>
      <c r="LZV136" s="86"/>
      <c r="LZW136" s="86"/>
      <c r="LZX136" s="86"/>
      <c r="LZY136" s="86"/>
      <c r="LZZ136" s="86"/>
      <c r="MAA136" s="86"/>
      <c r="MAB136" s="86"/>
      <c r="MAC136" s="86"/>
      <c r="MAD136" s="86"/>
      <c r="MAE136" s="86"/>
      <c r="MAF136" s="86"/>
      <c r="MAG136" s="86"/>
      <c r="MAH136" s="86"/>
      <c r="MAI136" s="86"/>
      <c r="MAJ136" s="86"/>
      <c r="MAK136" s="86"/>
      <c r="MAL136" s="86"/>
      <c r="MAM136" s="86"/>
      <c r="MAN136" s="86"/>
      <c r="MAO136" s="86"/>
      <c r="MAP136" s="86"/>
      <c r="MAQ136" s="86"/>
      <c r="MAR136" s="86"/>
      <c r="MAS136" s="86"/>
      <c r="MAT136" s="86"/>
      <c r="MAU136" s="86"/>
      <c r="MAV136" s="86"/>
      <c r="MAW136" s="86"/>
      <c r="MAX136" s="86"/>
      <c r="MAY136" s="86"/>
      <c r="MAZ136" s="86"/>
      <c r="MBA136" s="86"/>
      <c r="MBB136" s="86"/>
      <c r="MBC136" s="86"/>
      <c r="MBD136" s="86"/>
      <c r="MBE136" s="86"/>
      <c r="MBF136" s="86"/>
      <c r="MBG136" s="86"/>
      <c r="MBH136" s="86"/>
      <c r="MBI136" s="86"/>
      <c r="MBJ136" s="86"/>
      <c r="MBK136" s="86"/>
      <c r="MBL136" s="86"/>
      <c r="MBM136" s="86"/>
      <c r="MBN136" s="86"/>
      <c r="MBO136" s="86"/>
      <c r="MBP136" s="86"/>
      <c r="MBQ136" s="86"/>
      <c r="MBR136" s="86"/>
      <c r="MBS136" s="86"/>
      <c r="MBT136" s="86"/>
      <c r="MBU136" s="86"/>
      <c r="MBV136" s="86"/>
      <c r="MBW136" s="86"/>
      <c r="MBX136" s="86"/>
      <c r="MBY136" s="86"/>
      <c r="MBZ136" s="86"/>
      <c r="MCA136" s="86"/>
      <c r="MCB136" s="86"/>
      <c r="MCC136" s="86"/>
      <c r="MCD136" s="86"/>
      <c r="MCE136" s="86"/>
      <c r="MCF136" s="86"/>
      <c r="MCG136" s="86"/>
      <c r="MCH136" s="86"/>
      <c r="MCI136" s="86"/>
      <c r="MCJ136" s="86"/>
      <c r="MCK136" s="86"/>
      <c r="MCL136" s="86"/>
      <c r="MCM136" s="86"/>
      <c r="MCN136" s="86"/>
      <c r="MCO136" s="86"/>
      <c r="MCP136" s="86"/>
      <c r="MCQ136" s="86"/>
      <c r="MCR136" s="86"/>
      <c r="MCS136" s="86"/>
      <c r="MCT136" s="86"/>
      <c r="MCU136" s="86"/>
      <c r="MCV136" s="86"/>
      <c r="MCW136" s="86"/>
      <c r="MCX136" s="86"/>
      <c r="MCY136" s="86"/>
      <c r="MCZ136" s="86"/>
      <c r="MDA136" s="86"/>
      <c r="MDB136" s="86"/>
      <c r="MDC136" s="86"/>
      <c r="MDD136" s="86"/>
      <c r="MDE136" s="86"/>
      <c r="MDF136" s="86"/>
      <c r="MDG136" s="86"/>
      <c r="MDH136" s="86"/>
      <c r="MDI136" s="86"/>
      <c r="MDJ136" s="86"/>
      <c r="MDK136" s="86"/>
      <c r="MDL136" s="86"/>
      <c r="MDM136" s="86"/>
      <c r="MDN136" s="86"/>
      <c r="MDO136" s="86"/>
      <c r="MDP136" s="86"/>
      <c r="MDQ136" s="86"/>
      <c r="MDR136" s="86"/>
      <c r="MDS136" s="86"/>
      <c r="MDT136" s="86"/>
      <c r="MDU136" s="86"/>
      <c r="MDV136" s="86"/>
      <c r="MEC136" s="86"/>
      <c r="MED136" s="86"/>
      <c r="MEE136" s="86"/>
      <c r="MEF136" s="86"/>
      <c r="MEG136" s="86"/>
      <c r="MEH136" s="86"/>
      <c r="MEI136" s="86"/>
      <c r="MEJ136" s="86"/>
      <c r="MEK136" s="86"/>
      <c r="MEL136" s="86"/>
      <c r="MEM136" s="86"/>
      <c r="MEN136" s="86"/>
      <c r="MEO136" s="86"/>
      <c r="MEP136" s="86"/>
      <c r="MEQ136" s="86"/>
      <c r="MER136" s="86"/>
      <c r="MES136" s="86"/>
      <c r="MET136" s="86"/>
      <c r="MEU136" s="86"/>
      <c r="MEV136" s="86"/>
      <c r="MEW136" s="86"/>
      <c r="MEX136" s="86"/>
      <c r="MEY136" s="86"/>
      <c r="MEZ136" s="86"/>
      <c r="MFA136" s="86"/>
      <c r="MFB136" s="86"/>
      <c r="MFC136" s="86"/>
      <c r="MFD136" s="86"/>
      <c r="MFE136" s="86"/>
      <c r="MFF136" s="86"/>
      <c r="MFG136" s="86"/>
      <c r="MFH136" s="86"/>
      <c r="MFI136" s="86"/>
      <c r="MFJ136" s="86"/>
      <c r="MFK136" s="86"/>
      <c r="MFL136" s="86"/>
      <c r="MFM136" s="86"/>
      <c r="MFN136" s="86"/>
      <c r="MFO136" s="86"/>
      <c r="MFP136" s="86"/>
      <c r="MFQ136" s="86"/>
      <c r="MFR136" s="86"/>
      <c r="MFS136" s="86"/>
      <c r="MFT136" s="86"/>
      <c r="MFU136" s="86"/>
      <c r="MFV136" s="86"/>
      <c r="MFW136" s="86"/>
      <c r="MFX136" s="86"/>
      <c r="MFY136" s="86"/>
      <c r="MFZ136" s="86"/>
      <c r="MGA136" s="86"/>
      <c r="MGB136" s="86"/>
      <c r="MGC136" s="86"/>
      <c r="MGD136" s="86"/>
      <c r="MGE136" s="86"/>
      <c r="MGF136" s="86"/>
      <c r="MGG136" s="86"/>
      <c r="MGH136" s="86"/>
      <c r="MGI136" s="86"/>
      <c r="MGJ136" s="86"/>
      <c r="MGK136" s="86"/>
      <c r="MGL136" s="86"/>
      <c r="MGM136" s="86"/>
      <c r="MGN136" s="86"/>
      <c r="MGO136" s="86"/>
      <c r="MGP136" s="86"/>
      <c r="MGQ136" s="86"/>
      <c r="MGR136" s="86"/>
      <c r="MGS136" s="86"/>
      <c r="MGT136" s="86"/>
      <c r="MGU136" s="86"/>
      <c r="MGV136" s="86"/>
      <c r="MGW136" s="86"/>
      <c r="MGX136" s="86"/>
      <c r="MGY136" s="86"/>
      <c r="MGZ136" s="86"/>
      <c r="MHA136" s="86"/>
      <c r="MHB136" s="86"/>
      <c r="MHC136" s="86"/>
      <c r="MHD136" s="86"/>
      <c r="MHE136" s="86"/>
      <c r="MHF136" s="86"/>
      <c r="MHG136" s="86"/>
      <c r="MHH136" s="86"/>
      <c r="MHI136" s="86"/>
      <c r="MHJ136" s="86"/>
      <c r="MHK136" s="86"/>
      <c r="MHL136" s="86"/>
      <c r="MHM136" s="86"/>
      <c r="MHN136" s="86"/>
      <c r="MHO136" s="86"/>
      <c r="MHP136" s="86"/>
      <c r="MHQ136" s="86"/>
      <c r="MHR136" s="86"/>
      <c r="MHS136" s="86"/>
      <c r="MHT136" s="86"/>
      <c r="MHU136" s="86"/>
      <c r="MHV136" s="86"/>
      <c r="MHW136" s="86"/>
      <c r="MHX136" s="86"/>
      <c r="MHY136" s="86"/>
      <c r="MHZ136" s="86"/>
      <c r="MIA136" s="86"/>
      <c r="MIB136" s="86"/>
      <c r="MIC136" s="86"/>
      <c r="MID136" s="86"/>
      <c r="MIE136" s="86"/>
      <c r="MIF136" s="86"/>
      <c r="MIG136" s="86"/>
      <c r="MIH136" s="86"/>
      <c r="MII136" s="86"/>
      <c r="MIJ136" s="86"/>
      <c r="MIK136" s="86"/>
      <c r="MIL136" s="86"/>
      <c r="MIM136" s="86"/>
      <c r="MIN136" s="86"/>
      <c r="MIO136" s="86"/>
      <c r="MIP136" s="86"/>
      <c r="MIQ136" s="86"/>
      <c r="MIR136" s="86"/>
      <c r="MIS136" s="86"/>
      <c r="MIT136" s="86"/>
      <c r="MIU136" s="86"/>
      <c r="MIV136" s="86"/>
      <c r="MIW136" s="86"/>
      <c r="MIX136" s="86"/>
      <c r="MIY136" s="86"/>
      <c r="MIZ136" s="86"/>
      <c r="MJA136" s="86"/>
      <c r="MJB136" s="86"/>
      <c r="MJC136" s="86"/>
      <c r="MJD136" s="86"/>
      <c r="MJE136" s="86"/>
      <c r="MJF136" s="86"/>
      <c r="MJG136" s="86"/>
      <c r="MJH136" s="86"/>
      <c r="MJI136" s="86"/>
      <c r="MJJ136" s="86"/>
      <c r="MJK136" s="86"/>
      <c r="MJL136" s="86"/>
      <c r="MJM136" s="86"/>
      <c r="MJN136" s="86"/>
      <c r="MJO136" s="86"/>
      <c r="MJP136" s="86"/>
      <c r="MJQ136" s="86"/>
      <c r="MJR136" s="86"/>
      <c r="MJS136" s="86"/>
      <c r="MJT136" s="86"/>
      <c r="MJU136" s="86"/>
      <c r="MJV136" s="86"/>
      <c r="MJW136" s="86"/>
      <c r="MJX136" s="86"/>
      <c r="MJY136" s="86"/>
      <c r="MJZ136" s="86"/>
      <c r="MKA136" s="86"/>
      <c r="MKB136" s="86"/>
      <c r="MKC136" s="86"/>
      <c r="MKD136" s="86"/>
      <c r="MKE136" s="86"/>
      <c r="MKF136" s="86"/>
      <c r="MKG136" s="86"/>
      <c r="MKH136" s="86"/>
      <c r="MKI136" s="86"/>
      <c r="MKJ136" s="86"/>
      <c r="MKK136" s="86"/>
      <c r="MKL136" s="86"/>
      <c r="MKM136" s="86"/>
      <c r="MKN136" s="86"/>
      <c r="MKO136" s="86"/>
      <c r="MKP136" s="86"/>
      <c r="MKQ136" s="86"/>
      <c r="MKR136" s="86"/>
      <c r="MKS136" s="86"/>
      <c r="MKT136" s="86"/>
      <c r="MKU136" s="86"/>
      <c r="MKV136" s="86"/>
      <c r="MKW136" s="86"/>
      <c r="MKX136" s="86"/>
      <c r="MKY136" s="86"/>
      <c r="MKZ136" s="86"/>
      <c r="MLA136" s="86"/>
      <c r="MLB136" s="86"/>
      <c r="MLC136" s="86"/>
      <c r="MLD136" s="86"/>
      <c r="MLE136" s="86"/>
      <c r="MLF136" s="86"/>
      <c r="MLG136" s="86"/>
      <c r="MLH136" s="86"/>
      <c r="MLI136" s="86"/>
      <c r="MLJ136" s="86"/>
      <c r="MLK136" s="86"/>
      <c r="MLL136" s="86"/>
      <c r="MLM136" s="86"/>
      <c r="MLN136" s="86"/>
      <c r="MLO136" s="86"/>
      <c r="MLP136" s="86"/>
      <c r="MLQ136" s="86"/>
      <c r="MLR136" s="86"/>
      <c r="MLS136" s="86"/>
      <c r="MLT136" s="86"/>
      <c r="MLU136" s="86"/>
      <c r="MLV136" s="86"/>
      <c r="MLW136" s="86"/>
      <c r="MLX136" s="86"/>
      <c r="MLY136" s="86"/>
      <c r="MLZ136" s="86"/>
      <c r="MMA136" s="86"/>
      <c r="MMB136" s="86"/>
      <c r="MMC136" s="86"/>
      <c r="MMD136" s="86"/>
      <c r="MME136" s="86"/>
      <c r="MMF136" s="86"/>
      <c r="MMG136" s="86"/>
      <c r="MMH136" s="86"/>
      <c r="MMI136" s="86"/>
      <c r="MMJ136" s="86"/>
      <c r="MMK136" s="86"/>
      <c r="MML136" s="86"/>
      <c r="MMM136" s="86"/>
      <c r="MMN136" s="86"/>
      <c r="MMO136" s="86"/>
      <c r="MMP136" s="86"/>
      <c r="MMQ136" s="86"/>
      <c r="MMR136" s="86"/>
      <c r="MMS136" s="86"/>
      <c r="MMT136" s="86"/>
      <c r="MMU136" s="86"/>
      <c r="MMV136" s="86"/>
      <c r="MMW136" s="86"/>
      <c r="MMX136" s="86"/>
      <c r="MMY136" s="86"/>
      <c r="MMZ136" s="86"/>
      <c r="MNA136" s="86"/>
      <c r="MNB136" s="86"/>
      <c r="MNC136" s="86"/>
      <c r="MND136" s="86"/>
      <c r="MNE136" s="86"/>
      <c r="MNF136" s="86"/>
      <c r="MNG136" s="86"/>
      <c r="MNH136" s="86"/>
      <c r="MNI136" s="86"/>
      <c r="MNJ136" s="86"/>
      <c r="MNK136" s="86"/>
      <c r="MNL136" s="86"/>
      <c r="MNM136" s="86"/>
      <c r="MNN136" s="86"/>
      <c r="MNO136" s="86"/>
      <c r="MNP136" s="86"/>
      <c r="MNQ136" s="86"/>
      <c r="MNR136" s="86"/>
      <c r="MNY136" s="86"/>
      <c r="MNZ136" s="86"/>
      <c r="MOA136" s="86"/>
      <c r="MOB136" s="86"/>
      <c r="MOC136" s="86"/>
      <c r="MOD136" s="86"/>
      <c r="MOE136" s="86"/>
      <c r="MOF136" s="86"/>
      <c r="MOG136" s="86"/>
      <c r="MOH136" s="86"/>
      <c r="MOI136" s="86"/>
      <c r="MOJ136" s="86"/>
      <c r="MOK136" s="86"/>
      <c r="MOL136" s="86"/>
      <c r="MOM136" s="86"/>
      <c r="MON136" s="86"/>
      <c r="MOO136" s="86"/>
      <c r="MOP136" s="86"/>
      <c r="MOQ136" s="86"/>
      <c r="MOR136" s="86"/>
      <c r="MOS136" s="86"/>
      <c r="MOT136" s="86"/>
      <c r="MOU136" s="86"/>
      <c r="MOV136" s="86"/>
      <c r="MOW136" s="86"/>
      <c r="MOX136" s="86"/>
      <c r="MOY136" s="86"/>
      <c r="MOZ136" s="86"/>
      <c r="MPA136" s="86"/>
      <c r="MPB136" s="86"/>
      <c r="MPC136" s="86"/>
      <c r="MPD136" s="86"/>
      <c r="MPE136" s="86"/>
      <c r="MPF136" s="86"/>
      <c r="MPG136" s="86"/>
      <c r="MPH136" s="86"/>
      <c r="MPI136" s="86"/>
      <c r="MPJ136" s="86"/>
      <c r="MPK136" s="86"/>
      <c r="MPL136" s="86"/>
      <c r="MPM136" s="86"/>
      <c r="MPN136" s="86"/>
      <c r="MPO136" s="86"/>
      <c r="MPP136" s="86"/>
      <c r="MPQ136" s="86"/>
      <c r="MPR136" s="86"/>
      <c r="MPS136" s="86"/>
      <c r="MPT136" s="86"/>
      <c r="MPU136" s="86"/>
      <c r="MPV136" s="86"/>
      <c r="MPW136" s="86"/>
      <c r="MPX136" s="86"/>
      <c r="MPY136" s="86"/>
      <c r="MPZ136" s="86"/>
      <c r="MQA136" s="86"/>
      <c r="MQB136" s="86"/>
      <c r="MQC136" s="86"/>
      <c r="MQD136" s="86"/>
      <c r="MQE136" s="86"/>
      <c r="MQF136" s="86"/>
      <c r="MQG136" s="86"/>
      <c r="MQH136" s="86"/>
      <c r="MQI136" s="86"/>
      <c r="MQJ136" s="86"/>
      <c r="MQK136" s="86"/>
      <c r="MQL136" s="86"/>
      <c r="MQM136" s="86"/>
      <c r="MQN136" s="86"/>
      <c r="MQO136" s="86"/>
      <c r="MQP136" s="86"/>
      <c r="MQQ136" s="86"/>
      <c r="MQR136" s="86"/>
      <c r="MQS136" s="86"/>
      <c r="MQT136" s="86"/>
      <c r="MQU136" s="86"/>
      <c r="MQV136" s="86"/>
      <c r="MQW136" s="86"/>
      <c r="MQX136" s="86"/>
      <c r="MQY136" s="86"/>
      <c r="MQZ136" s="86"/>
      <c r="MRA136" s="86"/>
      <c r="MRB136" s="86"/>
      <c r="MRC136" s="86"/>
      <c r="MRD136" s="86"/>
      <c r="MRE136" s="86"/>
      <c r="MRF136" s="86"/>
      <c r="MRG136" s="86"/>
      <c r="MRH136" s="86"/>
      <c r="MRI136" s="86"/>
      <c r="MRJ136" s="86"/>
      <c r="MRK136" s="86"/>
      <c r="MRL136" s="86"/>
      <c r="MRM136" s="86"/>
      <c r="MRN136" s="86"/>
      <c r="MRO136" s="86"/>
      <c r="MRP136" s="86"/>
      <c r="MRQ136" s="86"/>
      <c r="MRR136" s="86"/>
      <c r="MRS136" s="86"/>
      <c r="MRT136" s="86"/>
      <c r="MRU136" s="86"/>
      <c r="MRV136" s="86"/>
      <c r="MRW136" s="86"/>
      <c r="MRX136" s="86"/>
      <c r="MRY136" s="86"/>
      <c r="MRZ136" s="86"/>
      <c r="MSA136" s="86"/>
      <c r="MSB136" s="86"/>
      <c r="MSC136" s="86"/>
      <c r="MSD136" s="86"/>
      <c r="MSE136" s="86"/>
      <c r="MSF136" s="86"/>
      <c r="MSG136" s="86"/>
      <c r="MSH136" s="86"/>
      <c r="MSI136" s="86"/>
      <c r="MSJ136" s="86"/>
      <c r="MSK136" s="86"/>
      <c r="MSL136" s="86"/>
      <c r="MSM136" s="86"/>
      <c r="MSN136" s="86"/>
      <c r="MSO136" s="86"/>
      <c r="MSP136" s="86"/>
      <c r="MSQ136" s="86"/>
      <c r="MSR136" s="86"/>
      <c r="MSS136" s="86"/>
      <c r="MST136" s="86"/>
      <c r="MSU136" s="86"/>
      <c r="MSV136" s="86"/>
      <c r="MSW136" s="86"/>
      <c r="MSX136" s="86"/>
      <c r="MSY136" s="86"/>
      <c r="MSZ136" s="86"/>
      <c r="MTA136" s="86"/>
      <c r="MTB136" s="86"/>
      <c r="MTC136" s="86"/>
      <c r="MTD136" s="86"/>
      <c r="MTE136" s="86"/>
      <c r="MTF136" s="86"/>
      <c r="MTG136" s="86"/>
      <c r="MTH136" s="86"/>
      <c r="MTI136" s="86"/>
      <c r="MTJ136" s="86"/>
      <c r="MTK136" s="86"/>
      <c r="MTL136" s="86"/>
      <c r="MTM136" s="86"/>
      <c r="MTN136" s="86"/>
      <c r="MTO136" s="86"/>
      <c r="MTP136" s="86"/>
      <c r="MTQ136" s="86"/>
      <c r="MTR136" s="86"/>
      <c r="MTS136" s="86"/>
      <c r="MTT136" s="86"/>
      <c r="MTU136" s="86"/>
      <c r="MTV136" s="86"/>
      <c r="MTW136" s="86"/>
      <c r="MTX136" s="86"/>
      <c r="MTY136" s="86"/>
      <c r="MTZ136" s="86"/>
      <c r="MUA136" s="86"/>
      <c r="MUB136" s="86"/>
      <c r="MUC136" s="86"/>
      <c r="MUD136" s="86"/>
      <c r="MUE136" s="86"/>
      <c r="MUF136" s="86"/>
      <c r="MUG136" s="86"/>
      <c r="MUH136" s="86"/>
      <c r="MUI136" s="86"/>
      <c r="MUJ136" s="86"/>
      <c r="MUK136" s="86"/>
      <c r="MUL136" s="86"/>
      <c r="MUM136" s="86"/>
      <c r="MUN136" s="86"/>
      <c r="MUO136" s="86"/>
      <c r="MUP136" s="86"/>
      <c r="MUQ136" s="86"/>
      <c r="MUR136" s="86"/>
      <c r="MUS136" s="86"/>
      <c r="MUT136" s="86"/>
      <c r="MUU136" s="86"/>
      <c r="MUV136" s="86"/>
      <c r="MUW136" s="86"/>
      <c r="MUX136" s="86"/>
      <c r="MUY136" s="86"/>
      <c r="MUZ136" s="86"/>
      <c r="MVA136" s="86"/>
      <c r="MVB136" s="86"/>
      <c r="MVC136" s="86"/>
      <c r="MVD136" s="86"/>
      <c r="MVE136" s="86"/>
      <c r="MVF136" s="86"/>
      <c r="MVG136" s="86"/>
      <c r="MVH136" s="86"/>
      <c r="MVI136" s="86"/>
      <c r="MVJ136" s="86"/>
      <c r="MVK136" s="86"/>
      <c r="MVL136" s="86"/>
      <c r="MVM136" s="86"/>
      <c r="MVN136" s="86"/>
      <c r="MVO136" s="86"/>
      <c r="MVP136" s="86"/>
      <c r="MVQ136" s="86"/>
      <c r="MVR136" s="86"/>
      <c r="MVS136" s="86"/>
      <c r="MVT136" s="86"/>
      <c r="MVU136" s="86"/>
      <c r="MVV136" s="86"/>
      <c r="MVW136" s="86"/>
      <c r="MVX136" s="86"/>
      <c r="MVY136" s="86"/>
      <c r="MVZ136" s="86"/>
      <c r="MWA136" s="86"/>
      <c r="MWB136" s="86"/>
      <c r="MWC136" s="86"/>
      <c r="MWD136" s="86"/>
      <c r="MWE136" s="86"/>
      <c r="MWF136" s="86"/>
      <c r="MWG136" s="86"/>
      <c r="MWH136" s="86"/>
      <c r="MWI136" s="86"/>
      <c r="MWJ136" s="86"/>
      <c r="MWK136" s="86"/>
      <c r="MWL136" s="86"/>
      <c r="MWM136" s="86"/>
      <c r="MWN136" s="86"/>
      <c r="MWO136" s="86"/>
      <c r="MWP136" s="86"/>
      <c r="MWQ136" s="86"/>
      <c r="MWR136" s="86"/>
      <c r="MWS136" s="86"/>
      <c r="MWT136" s="86"/>
      <c r="MWU136" s="86"/>
      <c r="MWV136" s="86"/>
      <c r="MWW136" s="86"/>
      <c r="MWX136" s="86"/>
      <c r="MWY136" s="86"/>
      <c r="MWZ136" s="86"/>
      <c r="MXA136" s="86"/>
      <c r="MXB136" s="86"/>
      <c r="MXC136" s="86"/>
      <c r="MXD136" s="86"/>
      <c r="MXE136" s="86"/>
      <c r="MXF136" s="86"/>
      <c r="MXG136" s="86"/>
      <c r="MXH136" s="86"/>
      <c r="MXI136" s="86"/>
      <c r="MXJ136" s="86"/>
      <c r="MXK136" s="86"/>
      <c r="MXL136" s="86"/>
      <c r="MXM136" s="86"/>
      <c r="MXN136" s="86"/>
      <c r="MXU136" s="86"/>
      <c r="MXV136" s="86"/>
      <c r="MXW136" s="86"/>
      <c r="MXX136" s="86"/>
      <c r="MXY136" s="86"/>
      <c r="MXZ136" s="86"/>
      <c r="MYA136" s="86"/>
      <c r="MYB136" s="86"/>
      <c r="MYC136" s="86"/>
      <c r="MYD136" s="86"/>
      <c r="MYE136" s="86"/>
      <c r="MYF136" s="86"/>
      <c r="MYG136" s="86"/>
      <c r="MYH136" s="86"/>
      <c r="MYI136" s="86"/>
      <c r="MYJ136" s="86"/>
      <c r="MYK136" s="86"/>
      <c r="MYL136" s="86"/>
      <c r="MYM136" s="86"/>
      <c r="MYN136" s="86"/>
      <c r="MYO136" s="86"/>
      <c r="MYP136" s="86"/>
      <c r="MYQ136" s="86"/>
      <c r="MYR136" s="86"/>
      <c r="MYS136" s="86"/>
      <c r="MYT136" s="86"/>
      <c r="MYU136" s="86"/>
      <c r="MYV136" s="86"/>
      <c r="MYW136" s="86"/>
      <c r="MYX136" s="86"/>
      <c r="MYY136" s="86"/>
      <c r="MYZ136" s="86"/>
      <c r="MZA136" s="86"/>
      <c r="MZB136" s="86"/>
      <c r="MZC136" s="86"/>
      <c r="MZD136" s="86"/>
      <c r="MZE136" s="86"/>
      <c r="MZF136" s="86"/>
      <c r="MZG136" s="86"/>
      <c r="MZH136" s="86"/>
      <c r="MZI136" s="86"/>
      <c r="MZJ136" s="86"/>
      <c r="MZK136" s="86"/>
      <c r="MZL136" s="86"/>
      <c r="MZM136" s="86"/>
      <c r="MZN136" s="86"/>
      <c r="MZO136" s="86"/>
      <c r="MZP136" s="86"/>
      <c r="MZQ136" s="86"/>
      <c r="MZR136" s="86"/>
      <c r="MZS136" s="86"/>
      <c r="MZT136" s="86"/>
      <c r="MZU136" s="86"/>
      <c r="MZV136" s="86"/>
      <c r="MZW136" s="86"/>
      <c r="MZX136" s="86"/>
      <c r="MZY136" s="86"/>
      <c r="MZZ136" s="86"/>
      <c r="NAA136" s="86"/>
      <c r="NAB136" s="86"/>
      <c r="NAC136" s="86"/>
      <c r="NAD136" s="86"/>
      <c r="NAE136" s="86"/>
      <c r="NAF136" s="86"/>
      <c r="NAG136" s="86"/>
      <c r="NAH136" s="86"/>
      <c r="NAI136" s="86"/>
      <c r="NAJ136" s="86"/>
      <c r="NAK136" s="86"/>
      <c r="NAL136" s="86"/>
      <c r="NAM136" s="86"/>
      <c r="NAN136" s="86"/>
      <c r="NAO136" s="86"/>
      <c r="NAP136" s="86"/>
      <c r="NAQ136" s="86"/>
      <c r="NAR136" s="86"/>
      <c r="NAS136" s="86"/>
      <c r="NAT136" s="86"/>
      <c r="NAU136" s="86"/>
      <c r="NAV136" s="86"/>
      <c r="NAW136" s="86"/>
      <c r="NAX136" s="86"/>
      <c r="NAY136" s="86"/>
      <c r="NAZ136" s="86"/>
      <c r="NBA136" s="86"/>
      <c r="NBB136" s="86"/>
      <c r="NBC136" s="86"/>
      <c r="NBD136" s="86"/>
      <c r="NBE136" s="86"/>
      <c r="NBF136" s="86"/>
      <c r="NBG136" s="86"/>
      <c r="NBH136" s="86"/>
      <c r="NBI136" s="86"/>
      <c r="NBJ136" s="86"/>
      <c r="NBK136" s="86"/>
      <c r="NBL136" s="86"/>
      <c r="NBM136" s="86"/>
      <c r="NBN136" s="86"/>
      <c r="NBO136" s="86"/>
      <c r="NBP136" s="86"/>
      <c r="NBQ136" s="86"/>
      <c r="NBR136" s="86"/>
      <c r="NBS136" s="86"/>
      <c r="NBT136" s="86"/>
      <c r="NBU136" s="86"/>
      <c r="NBV136" s="86"/>
      <c r="NBW136" s="86"/>
      <c r="NBX136" s="86"/>
      <c r="NBY136" s="86"/>
      <c r="NBZ136" s="86"/>
      <c r="NCA136" s="86"/>
      <c r="NCB136" s="86"/>
      <c r="NCC136" s="86"/>
      <c r="NCD136" s="86"/>
      <c r="NCE136" s="86"/>
      <c r="NCF136" s="86"/>
      <c r="NCG136" s="86"/>
      <c r="NCH136" s="86"/>
      <c r="NCI136" s="86"/>
      <c r="NCJ136" s="86"/>
      <c r="NCK136" s="86"/>
      <c r="NCL136" s="86"/>
      <c r="NCM136" s="86"/>
      <c r="NCN136" s="86"/>
      <c r="NCO136" s="86"/>
      <c r="NCP136" s="86"/>
      <c r="NCQ136" s="86"/>
      <c r="NCR136" s="86"/>
      <c r="NCS136" s="86"/>
      <c r="NCT136" s="86"/>
      <c r="NCU136" s="86"/>
      <c r="NCV136" s="86"/>
      <c r="NCW136" s="86"/>
      <c r="NCX136" s="86"/>
      <c r="NCY136" s="86"/>
      <c r="NCZ136" s="86"/>
      <c r="NDA136" s="86"/>
      <c r="NDB136" s="86"/>
      <c r="NDC136" s="86"/>
      <c r="NDD136" s="86"/>
      <c r="NDE136" s="86"/>
      <c r="NDF136" s="86"/>
      <c r="NDG136" s="86"/>
      <c r="NDH136" s="86"/>
      <c r="NDI136" s="86"/>
      <c r="NDJ136" s="86"/>
      <c r="NDK136" s="86"/>
      <c r="NDL136" s="86"/>
      <c r="NDM136" s="86"/>
      <c r="NDN136" s="86"/>
      <c r="NDO136" s="86"/>
      <c r="NDP136" s="86"/>
      <c r="NDQ136" s="86"/>
      <c r="NDR136" s="86"/>
      <c r="NDS136" s="86"/>
      <c r="NDT136" s="86"/>
      <c r="NDU136" s="86"/>
      <c r="NDV136" s="86"/>
      <c r="NDW136" s="86"/>
      <c r="NDX136" s="86"/>
      <c r="NDY136" s="86"/>
      <c r="NDZ136" s="86"/>
      <c r="NEA136" s="86"/>
      <c r="NEB136" s="86"/>
      <c r="NEC136" s="86"/>
      <c r="NED136" s="86"/>
      <c r="NEE136" s="86"/>
      <c r="NEF136" s="86"/>
      <c r="NEG136" s="86"/>
      <c r="NEH136" s="86"/>
      <c r="NEI136" s="86"/>
      <c r="NEJ136" s="86"/>
      <c r="NEK136" s="86"/>
      <c r="NEL136" s="86"/>
      <c r="NEM136" s="86"/>
      <c r="NEN136" s="86"/>
      <c r="NEO136" s="86"/>
      <c r="NEP136" s="86"/>
      <c r="NEQ136" s="86"/>
      <c r="NER136" s="86"/>
      <c r="NES136" s="86"/>
      <c r="NET136" s="86"/>
      <c r="NEU136" s="86"/>
      <c r="NEV136" s="86"/>
      <c r="NEW136" s="86"/>
      <c r="NEX136" s="86"/>
      <c r="NEY136" s="86"/>
      <c r="NEZ136" s="86"/>
      <c r="NFA136" s="86"/>
      <c r="NFB136" s="86"/>
      <c r="NFC136" s="86"/>
      <c r="NFD136" s="86"/>
      <c r="NFE136" s="86"/>
      <c r="NFF136" s="86"/>
      <c r="NFG136" s="86"/>
      <c r="NFH136" s="86"/>
      <c r="NFI136" s="86"/>
      <c r="NFJ136" s="86"/>
      <c r="NFK136" s="86"/>
      <c r="NFL136" s="86"/>
      <c r="NFM136" s="86"/>
      <c r="NFN136" s="86"/>
      <c r="NFO136" s="86"/>
      <c r="NFP136" s="86"/>
      <c r="NFQ136" s="86"/>
      <c r="NFR136" s="86"/>
      <c r="NFS136" s="86"/>
      <c r="NFT136" s="86"/>
      <c r="NFU136" s="86"/>
      <c r="NFV136" s="86"/>
      <c r="NFW136" s="86"/>
      <c r="NFX136" s="86"/>
      <c r="NFY136" s="86"/>
      <c r="NFZ136" s="86"/>
      <c r="NGA136" s="86"/>
      <c r="NGB136" s="86"/>
      <c r="NGC136" s="86"/>
      <c r="NGD136" s="86"/>
      <c r="NGE136" s="86"/>
      <c r="NGF136" s="86"/>
      <c r="NGG136" s="86"/>
      <c r="NGH136" s="86"/>
      <c r="NGI136" s="86"/>
      <c r="NGJ136" s="86"/>
      <c r="NGK136" s="86"/>
      <c r="NGL136" s="86"/>
      <c r="NGM136" s="86"/>
      <c r="NGN136" s="86"/>
      <c r="NGO136" s="86"/>
      <c r="NGP136" s="86"/>
      <c r="NGQ136" s="86"/>
      <c r="NGR136" s="86"/>
      <c r="NGS136" s="86"/>
      <c r="NGT136" s="86"/>
      <c r="NGU136" s="86"/>
      <c r="NGV136" s="86"/>
      <c r="NGW136" s="86"/>
      <c r="NGX136" s="86"/>
      <c r="NGY136" s="86"/>
      <c r="NGZ136" s="86"/>
      <c r="NHA136" s="86"/>
      <c r="NHB136" s="86"/>
      <c r="NHC136" s="86"/>
      <c r="NHD136" s="86"/>
      <c r="NHE136" s="86"/>
      <c r="NHF136" s="86"/>
      <c r="NHG136" s="86"/>
      <c r="NHH136" s="86"/>
      <c r="NHI136" s="86"/>
      <c r="NHJ136" s="86"/>
      <c r="NHQ136" s="86"/>
      <c r="NHR136" s="86"/>
      <c r="NHS136" s="86"/>
      <c r="NHT136" s="86"/>
      <c r="NHU136" s="86"/>
      <c r="NHV136" s="86"/>
      <c r="NHW136" s="86"/>
      <c r="NHX136" s="86"/>
      <c r="NHY136" s="86"/>
      <c r="NHZ136" s="86"/>
      <c r="NIA136" s="86"/>
      <c r="NIB136" s="86"/>
      <c r="NIC136" s="86"/>
      <c r="NID136" s="86"/>
      <c r="NIE136" s="86"/>
      <c r="NIF136" s="86"/>
      <c r="NIG136" s="86"/>
      <c r="NIH136" s="86"/>
      <c r="NII136" s="86"/>
      <c r="NIJ136" s="86"/>
      <c r="NIK136" s="86"/>
      <c r="NIL136" s="86"/>
      <c r="NIM136" s="86"/>
      <c r="NIN136" s="86"/>
      <c r="NIO136" s="86"/>
      <c r="NIP136" s="86"/>
      <c r="NIQ136" s="86"/>
      <c r="NIR136" s="86"/>
      <c r="NIS136" s="86"/>
      <c r="NIT136" s="86"/>
      <c r="NIU136" s="86"/>
      <c r="NIV136" s="86"/>
      <c r="NIW136" s="86"/>
      <c r="NIX136" s="86"/>
      <c r="NIY136" s="86"/>
      <c r="NIZ136" s="86"/>
      <c r="NJA136" s="86"/>
      <c r="NJB136" s="86"/>
      <c r="NJC136" s="86"/>
      <c r="NJD136" s="86"/>
      <c r="NJE136" s="86"/>
      <c r="NJF136" s="86"/>
      <c r="NJG136" s="86"/>
      <c r="NJH136" s="86"/>
      <c r="NJI136" s="86"/>
      <c r="NJJ136" s="86"/>
      <c r="NJK136" s="86"/>
      <c r="NJL136" s="86"/>
      <c r="NJM136" s="86"/>
      <c r="NJN136" s="86"/>
      <c r="NJO136" s="86"/>
      <c r="NJP136" s="86"/>
      <c r="NJQ136" s="86"/>
      <c r="NJR136" s="86"/>
      <c r="NJS136" s="86"/>
      <c r="NJT136" s="86"/>
      <c r="NJU136" s="86"/>
      <c r="NJV136" s="86"/>
      <c r="NJW136" s="86"/>
      <c r="NJX136" s="86"/>
      <c r="NJY136" s="86"/>
      <c r="NJZ136" s="86"/>
      <c r="NKA136" s="86"/>
      <c r="NKB136" s="86"/>
      <c r="NKC136" s="86"/>
      <c r="NKD136" s="86"/>
      <c r="NKE136" s="86"/>
      <c r="NKF136" s="86"/>
      <c r="NKG136" s="86"/>
      <c r="NKH136" s="86"/>
      <c r="NKI136" s="86"/>
      <c r="NKJ136" s="86"/>
      <c r="NKK136" s="86"/>
      <c r="NKL136" s="86"/>
      <c r="NKM136" s="86"/>
      <c r="NKN136" s="86"/>
      <c r="NKO136" s="86"/>
      <c r="NKP136" s="86"/>
      <c r="NKQ136" s="86"/>
      <c r="NKR136" s="86"/>
      <c r="NKS136" s="86"/>
      <c r="NKT136" s="86"/>
      <c r="NKU136" s="86"/>
      <c r="NKV136" s="86"/>
      <c r="NKW136" s="86"/>
      <c r="NKX136" s="86"/>
      <c r="NKY136" s="86"/>
      <c r="NKZ136" s="86"/>
      <c r="NLA136" s="86"/>
      <c r="NLB136" s="86"/>
      <c r="NLC136" s="86"/>
      <c r="NLD136" s="86"/>
      <c r="NLE136" s="86"/>
      <c r="NLF136" s="86"/>
      <c r="NLG136" s="86"/>
      <c r="NLH136" s="86"/>
      <c r="NLI136" s="86"/>
      <c r="NLJ136" s="86"/>
      <c r="NLK136" s="86"/>
      <c r="NLL136" s="86"/>
      <c r="NLM136" s="86"/>
      <c r="NLN136" s="86"/>
      <c r="NLO136" s="86"/>
      <c r="NLP136" s="86"/>
      <c r="NLQ136" s="86"/>
      <c r="NLR136" s="86"/>
      <c r="NLS136" s="86"/>
      <c r="NLT136" s="86"/>
      <c r="NLU136" s="86"/>
      <c r="NLV136" s="86"/>
      <c r="NLW136" s="86"/>
      <c r="NLX136" s="86"/>
      <c r="NLY136" s="86"/>
      <c r="NLZ136" s="86"/>
      <c r="NMA136" s="86"/>
      <c r="NMB136" s="86"/>
      <c r="NMC136" s="86"/>
      <c r="NMD136" s="86"/>
      <c r="NME136" s="86"/>
      <c r="NMF136" s="86"/>
      <c r="NMG136" s="86"/>
      <c r="NMH136" s="86"/>
      <c r="NMI136" s="86"/>
      <c r="NMJ136" s="86"/>
      <c r="NMK136" s="86"/>
      <c r="NML136" s="86"/>
      <c r="NMM136" s="86"/>
      <c r="NMN136" s="86"/>
      <c r="NMO136" s="86"/>
      <c r="NMP136" s="86"/>
      <c r="NMQ136" s="86"/>
      <c r="NMR136" s="86"/>
      <c r="NMS136" s="86"/>
      <c r="NMT136" s="86"/>
      <c r="NMU136" s="86"/>
      <c r="NMV136" s="86"/>
      <c r="NMW136" s="86"/>
      <c r="NMX136" s="86"/>
      <c r="NMY136" s="86"/>
      <c r="NMZ136" s="86"/>
      <c r="NNA136" s="86"/>
      <c r="NNB136" s="86"/>
      <c r="NNC136" s="86"/>
      <c r="NND136" s="86"/>
      <c r="NNE136" s="86"/>
      <c r="NNF136" s="86"/>
      <c r="NNG136" s="86"/>
      <c r="NNH136" s="86"/>
      <c r="NNI136" s="86"/>
      <c r="NNJ136" s="86"/>
      <c r="NNK136" s="86"/>
      <c r="NNL136" s="86"/>
      <c r="NNM136" s="86"/>
      <c r="NNN136" s="86"/>
      <c r="NNO136" s="86"/>
      <c r="NNP136" s="86"/>
      <c r="NNQ136" s="86"/>
      <c r="NNR136" s="86"/>
      <c r="NNS136" s="86"/>
      <c r="NNT136" s="86"/>
      <c r="NNU136" s="86"/>
      <c r="NNV136" s="86"/>
      <c r="NNW136" s="86"/>
      <c r="NNX136" s="86"/>
      <c r="NNY136" s="86"/>
      <c r="NNZ136" s="86"/>
      <c r="NOA136" s="86"/>
      <c r="NOB136" s="86"/>
      <c r="NOC136" s="86"/>
      <c r="NOD136" s="86"/>
      <c r="NOE136" s="86"/>
      <c r="NOF136" s="86"/>
      <c r="NOG136" s="86"/>
      <c r="NOH136" s="86"/>
      <c r="NOI136" s="86"/>
      <c r="NOJ136" s="86"/>
      <c r="NOK136" s="86"/>
      <c r="NOL136" s="86"/>
      <c r="NOM136" s="86"/>
      <c r="NON136" s="86"/>
      <c r="NOO136" s="86"/>
      <c r="NOP136" s="86"/>
      <c r="NOQ136" s="86"/>
      <c r="NOR136" s="86"/>
      <c r="NOS136" s="86"/>
      <c r="NOT136" s="86"/>
      <c r="NOU136" s="86"/>
      <c r="NOV136" s="86"/>
      <c r="NOW136" s="86"/>
      <c r="NOX136" s="86"/>
      <c r="NOY136" s="86"/>
      <c r="NOZ136" s="86"/>
      <c r="NPA136" s="86"/>
      <c r="NPB136" s="86"/>
      <c r="NPC136" s="86"/>
      <c r="NPD136" s="86"/>
      <c r="NPE136" s="86"/>
      <c r="NPF136" s="86"/>
      <c r="NPG136" s="86"/>
      <c r="NPH136" s="86"/>
      <c r="NPI136" s="86"/>
      <c r="NPJ136" s="86"/>
      <c r="NPK136" s="86"/>
      <c r="NPL136" s="86"/>
      <c r="NPM136" s="86"/>
      <c r="NPN136" s="86"/>
      <c r="NPO136" s="86"/>
      <c r="NPP136" s="86"/>
      <c r="NPQ136" s="86"/>
      <c r="NPR136" s="86"/>
      <c r="NPS136" s="86"/>
      <c r="NPT136" s="86"/>
      <c r="NPU136" s="86"/>
      <c r="NPV136" s="86"/>
      <c r="NPW136" s="86"/>
      <c r="NPX136" s="86"/>
      <c r="NPY136" s="86"/>
      <c r="NPZ136" s="86"/>
      <c r="NQA136" s="86"/>
      <c r="NQB136" s="86"/>
      <c r="NQC136" s="86"/>
      <c r="NQD136" s="86"/>
      <c r="NQE136" s="86"/>
      <c r="NQF136" s="86"/>
      <c r="NQG136" s="86"/>
      <c r="NQH136" s="86"/>
      <c r="NQI136" s="86"/>
      <c r="NQJ136" s="86"/>
      <c r="NQK136" s="86"/>
      <c r="NQL136" s="86"/>
      <c r="NQM136" s="86"/>
      <c r="NQN136" s="86"/>
      <c r="NQO136" s="86"/>
      <c r="NQP136" s="86"/>
      <c r="NQQ136" s="86"/>
      <c r="NQR136" s="86"/>
      <c r="NQS136" s="86"/>
      <c r="NQT136" s="86"/>
      <c r="NQU136" s="86"/>
      <c r="NQV136" s="86"/>
      <c r="NQW136" s="86"/>
      <c r="NQX136" s="86"/>
      <c r="NQY136" s="86"/>
      <c r="NQZ136" s="86"/>
      <c r="NRA136" s="86"/>
      <c r="NRB136" s="86"/>
      <c r="NRC136" s="86"/>
      <c r="NRD136" s="86"/>
      <c r="NRE136" s="86"/>
      <c r="NRF136" s="86"/>
      <c r="NRM136" s="86"/>
      <c r="NRN136" s="86"/>
      <c r="NRO136" s="86"/>
      <c r="NRP136" s="86"/>
      <c r="NRQ136" s="86"/>
      <c r="NRR136" s="86"/>
      <c r="NRS136" s="86"/>
      <c r="NRT136" s="86"/>
      <c r="NRU136" s="86"/>
      <c r="NRV136" s="86"/>
      <c r="NRW136" s="86"/>
      <c r="NRX136" s="86"/>
      <c r="NRY136" s="86"/>
      <c r="NRZ136" s="86"/>
      <c r="NSA136" s="86"/>
      <c r="NSB136" s="86"/>
      <c r="NSC136" s="86"/>
      <c r="NSD136" s="86"/>
      <c r="NSE136" s="86"/>
      <c r="NSF136" s="86"/>
      <c r="NSG136" s="86"/>
      <c r="NSH136" s="86"/>
      <c r="NSI136" s="86"/>
      <c r="NSJ136" s="86"/>
      <c r="NSK136" s="86"/>
      <c r="NSL136" s="86"/>
      <c r="NSM136" s="86"/>
      <c r="NSN136" s="86"/>
      <c r="NSO136" s="86"/>
      <c r="NSP136" s="86"/>
      <c r="NSQ136" s="86"/>
      <c r="NSR136" s="86"/>
      <c r="NSS136" s="86"/>
      <c r="NST136" s="86"/>
      <c r="NSU136" s="86"/>
      <c r="NSV136" s="86"/>
      <c r="NSW136" s="86"/>
      <c r="NSX136" s="86"/>
      <c r="NSY136" s="86"/>
      <c r="NSZ136" s="86"/>
      <c r="NTA136" s="86"/>
      <c r="NTB136" s="86"/>
      <c r="NTC136" s="86"/>
      <c r="NTD136" s="86"/>
      <c r="NTE136" s="86"/>
      <c r="NTF136" s="86"/>
      <c r="NTG136" s="86"/>
      <c r="NTH136" s="86"/>
      <c r="NTI136" s="86"/>
      <c r="NTJ136" s="86"/>
      <c r="NTK136" s="86"/>
      <c r="NTL136" s="86"/>
      <c r="NTM136" s="86"/>
      <c r="NTN136" s="86"/>
      <c r="NTO136" s="86"/>
      <c r="NTP136" s="86"/>
      <c r="NTQ136" s="86"/>
      <c r="NTR136" s="86"/>
      <c r="NTS136" s="86"/>
      <c r="NTT136" s="86"/>
      <c r="NTU136" s="86"/>
      <c r="NTV136" s="86"/>
      <c r="NTW136" s="86"/>
      <c r="NTX136" s="86"/>
      <c r="NTY136" s="86"/>
      <c r="NTZ136" s="86"/>
      <c r="NUA136" s="86"/>
      <c r="NUB136" s="86"/>
      <c r="NUC136" s="86"/>
      <c r="NUD136" s="86"/>
      <c r="NUE136" s="86"/>
      <c r="NUF136" s="86"/>
      <c r="NUG136" s="86"/>
      <c r="NUH136" s="86"/>
      <c r="NUI136" s="86"/>
      <c r="NUJ136" s="86"/>
      <c r="NUK136" s="86"/>
      <c r="NUL136" s="86"/>
      <c r="NUM136" s="86"/>
      <c r="NUN136" s="86"/>
      <c r="NUO136" s="86"/>
      <c r="NUP136" s="86"/>
      <c r="NUQ136" s="86"/>
      <c r="NUR136" s="86"/>
      <c r="NUS136" s="86"/>
      <c r="NUT136" s="86"/>
      <c r="NUU136" s="86"/>
      <c r="NUV136" s="86"/>
      <c r="NUW136" s="86"/>
      <c r="NUX136" s="86"/>
      <c r="NUY136" s="86"/>
      <c r="NUZ136" s="86"/>
      <c r="NVA136" s="86"/>
      <c r="NVB136" s="86"/>
      <c r="NVC136" s="86"/>
      <c r="NVD136" s="86"/>
      <c r="NVE136" s="86"/>
      <c r="NVF136" s="86"/>
      <c r="NVG136" s="86"/>
      <c r="NVH136" s="86"/>
      <c r="NVI136" s="86"/>
      <c r="NVJ136" s="86"/>
      <c r="NVK136" s="86"/>
      <c r="NVL136" s="86"/>
      <c r="NVM136" s="86"/>
      <c r="NVN136" s="86"/>
      <c r="NVO136" s="86"/>
      <c r="NVP136" s="86"/>
      <c r="NVQ136" s="86"/>
      <c r="NVR136" s="86"/>
      <c r="NVS136" s="86"/>
      <c r="NVT136" s="86"/>
      <c r="NVU136" s="86"/>
      <c r="NVV136" s="86"/>
      <c r="NVW136" s="86"/>
      <c r="NVX136" s="86"/>
      <c r="NVY136" s="86"/>
      <c r="NVZ136" s="86"/>
      <c r="NWA136" s="86"/>
      <c r="NWB136" s="86"/>
      <c r="NWC136" s="86"/>
      <c r="NWD136" s="86"/>
      <c r="NWE136" s="86"/>
      <c r="NWF136" s="86"/>
      <c r="NWG136" s="86"/>
      <c r="NWH136" s="86"/>
      <c r="NWI136" s="86"/>
      <c r="NWJ136" s="86"/>
      <c r="NWK136" s="86"/>
      <c r="NWL136" s="86"/>
      <c r="NWM136" s="86"/>
      <c r="NWN136" s="86"/>
      <c r="NWO136" s="86"/>
      <c r="NWP136" s="86"/>
      <c r="NWQ136" s="86"/>
      <c r="NWR136" s="86"/>
      <c r="NWS136" s="86"/>
      <c r="NWT136" s="86"/>
      <c r="NWU136" s="86"/>
      <c r="NWV136" s="86"/>
      <c r="NWW136" s="86"/>
      <c r="NWX136" s="86"/>
      <c r="NWY136" s="86"/>
      <c r="NWZ136" s="86"/>
      <c r="NXA136" s="86"/>
      <c r="NXB136" s="86"/>
      <c r="NXC136" s="86"/>
      <c r="NXD136" s="86"/>
      <c r="NXE136" s="86"/>
      <c r="NXF136" s="86"/>
      <c r="NXG136" s="86"/>
      <c r="NXH136" s="86"/>
      <c r="NXI136" s="86"/>
      <c r="NXJ136" s="86"/>
      <c r="NXK136" s="86"/>
      <c r="NXL136" s="86"/>
      <c r="NXM136" s="86"/>
      <c r="NXN136" s="86"/>
      <c r="NXO136" s="86"/>
      <c r="NXP136" s="86"/>
      <c r="NXQ136" s="86"/>
      <c r="NXR136" s="86"/>
      <c r="NXS136" s="86"/>
      <c r="NXT136" s="86"/>
      <c r="NXU136" s="86"/>
      <c r="NXV136" s="86"/>
      <c r="NXW136" s="86"/>
      <c r="NXX136" s="86"/>
      <c r="NXY136" s="86"/>
      <c r="NXZ136" s="86"/>
      <c r="NYA136" s="86"/>
      <c r="NYB136" s="86"/>
      <c r="NYC136" s="86"/>
      <c r="NYD136" s="86"/>
      <c r="NYE136" s="86"/>
      <c r="NYF136" s="86"/>
      <c r="NYG136" s="86"/>
      <c r="NYH136" s="86"/>
      <c r="NYI136" s="86"/>
      <c r="NYJ136" s="86"/>
      <c r="NYK136" s="86"/>
      <c r="NYL136" s="86"/>
      <c r="NYM136" s="86"/>
      <c r="NYN136" s="86"/>
      <c r="NYO136" s="86"/>
      <c r="NYP136" s="86"/>
      <c r="NYQ136" s="86"/>
      <c r="NYR136" s="86"/>
      <c r="NYS136" s="86"/>
      <c r="NYT136" s="86"/>
      <c r="NYU136" s="86"/>
      <c r="NYV136" s="86"/>
      <c r="NYW136" s="86"/>
      <c r="NYX136" s="86"/>
      <c r="NYY136" s="86"/>
      <c r="NYZ136" s="86"/>
      <c r="NZA136" s="86"/>
      <c r="NZB136" s="86"/>
      <c r="NZC136" s="86"/>
      <c r="NZD136" s="86"/>
      <c r="NZE136" s="86"/>
      <c r="NZF136" s="86"/>
      <c r="NZG136" s="86"/>
      <c r="NZH136" s="86"/>
      <c r="NZI136" s="86"/>
      <c r="NZJ136" s="86"/>
      <c r="NZK136" s="86"/>
      <c r="NZL136" s="86"/>
      <c r="NZM136" s="86"/>
      <c r="NZN136" s="86"/>
      <c r="NZO136" s="86"/>
      <c r="NZP136" s="86"/>
      <c r="NZQ136" s="86"/>
      <c r="NZR136" s="86"/>
      <c r="NZS136" s="86"/>
      <c r="NZT136" s="86"/>
      <c r="NZU136" s="86"/>
      <c r="NZV136" s="86"/>
      <c r="NZW136" s="86"/>
      <c r="NZX136" s="86"/>
      <c r="NZY136" s="86"/>
      <c r="NZZ136" s="86"/>
      <c r="OAA136" s="86"/>
      <c r="OAB136" s="86"/>
      <c r="OAC136" s="86"/>
      <c r="OAD136" s="86"/>
      <c r="OAE136" s="86"/>
      <c r="OAF136" s="86"/>
      <c r="OAG136" s="86"/>
      <c r="OAH136" s="86"/>
      <c r="OAI136" s="86"/>
      <c r="OAJ136" s="86"/>
      <c r="OAK136" s="86"/>
      <c r="OAL136" s="86"/>
      <c r="OAM136" s="86"/>
      <c r="OAN136" s="86"/>
      <c r="OAO136" s="86"/>
      <c r="OAP136" s="86"/>
      <c r="OAQ136" s="86"/>
      <c r="OAR136" s="86"/>
      <c r="OAS136" s="86"/>
      <c r="OAT136" s="86"/>
      <c r="OAU136" s="86"/>
      <c r="OAV136" s="86"/>
      <c r="OAW136" s="86"/>
      <c r="OAX136" s="86"/>
      <c r="OAY136" s="86"/>
      <c r="OAZ136" s="86"/>
      <c r="OBA136" s="86"/>
      <c r="OBB136" s="86"/>
      <c r="OBI136" s="86"/>
      <c r="OBJ136" s="86"/>
      <c r="OBK136" s="86"/>
      <c r="OBL136" s="86"/>
      <c r="OBM136" s="86"/>
      <c r="OBN136" s="86"/>
      <c r="OBO136" s="86"/>
      <c r="OBP136" s="86"/>
      <c r="OBQ136" s="86"/>
      <c r="OBR136" s="86"/>
      <c r="OBS136" s="86"/>
      <c r="OBT136" s="86"/>
      <c r="OBU136" s="86"/>
      <c r="OBV136" s="86"/>
      <c r="OBW136" s="86"/>
      <c r="OBX136" s="86"/>
      <c r="OBY136" s="86"/>
      <c r="OBZ136" s="86"/>
      <c r="OCA136" s="86"/>
      <c r="OCB136" s="86"/>
      <c r="OCC136" s="86"/>
      <c r="OCD136" s="86"/>
      <c r="OCE136" s="86"/>
      <c r="OCF136" s="86"/>
      <c r="OCG136" s="86"/>
      <c r="OCH136" s="86"/>
      <c r="OCI136" s="86"/>
      <c r="OCJ136" s="86"/>
      <c r="OCK136" s="86"/>
      <c r="OCL136" s="86"/>
      <c r="OCM136" s="86"/>
      <c r="OCN136" s="86"/>
      <c r="OCO136" s="86"/>
      <c r="OCP136" s="86"/>
      <c r="OCQ136" s="86"/>
      <c r="OCR136" s="86"/>
      <c r="OCS136" s="86"/>
      <c r="OCT136" s="86"/>
      <c r="OCU136" s="86"/>
      <c r="OCV136" s="86"/>
      <c r="OCW136" s="86"/>
      <c r="OCX136" s="86"/>
      <c r="OCY136" s="86"/>
      <c r="OCZ136" s="86"/>
      <c r="ODA136" s="86"/>
      <c r="ODB136" s="86"/>
      <c r="ODC136" s="86"/>
      <c r="ODD136" s="86"/>
      <c r="ODE136" s="86"/>
      <c r="ODF136" s="86"/>
      <c r="ODG136" s="86"/>
      <c r="ODH136" s="86"/>
      <c r="ODI136" s="86"/>
      <c r="ODJ136" s="86"/>
      <c r="ODK136" s="86"/>
      <c r="ODL136" s="86"/>
      <c r="ODM136" s="86"/>
      <c r="ODN136" s="86"/>
      <c r="ODO136" s="86"/>
      <c r="ODP136" s="86"/>
      <c r="ODQ136" s="86"/>
      <c r="ODR136" s="86"/>
      <c r="ODS136" s="86"/>
      <c r="ODT136" s="86"/>
      <c r="ODU136" s="86"/>
      <c r="ODV136" s="86"/>
      <c r="ODW136" s="86"/>
      <c r="ODX136" s="86"/>
      <c r="ODY136" s="86"/>
      <c r="ODZ136" s="86"/>
      <c r="OEA136" s="86"/>
      <c r="OEB136" s="86"/>
      <c r="OEC136" s="86"/>
      <c r="OED136" s="86"/>
      <c r="OEE136" s="86"/>
      <c r="OEF136" s="86"/>
      <c r="OEG136" s="86"/>
      <c r="OEH136" s="86"/>
      <c r="OEI136" s="86"/>
      <c r="OEJ136" s="86"/>
      <c r="OEK136" s="86"/>
      <c r="OEL136" s="86"/>
      <c r="OEM136" s="86"/>
      <c r="OEN136" s="86"/>
      <c r="OEO136" s="86"/>
      <c r="OEP136" s="86"/>
      <c r="OEQ136" s="86"/>
      <c r="OER136" s="86"/>
      <c r="OES136" s="86"/>
      <c r="OET136" s="86"/>
      <c r="OEU136" s="86"/>
      <c r="OEV136" s="86"/>
      <c r="OEW136" s="86"/>
      <c r="OEX136" s="86"/>
      <c r="OEY136" s="86"/>
      <c r="OEZ136" s="86"/>
      <c r="OFA136" s="86"/>
      <c r="OFB136" s="86"/>
      <c r="OFC136" s="86"/>
      <c r="OFD136" s="86"/>
      <c r="OFE136" s="86"/>
      <c r="OFF136" s="86"/>
      <c r="OFG136" s="86"/>
      <c r="OFH136" s="86"/>
      <c r="OFI136" s="86"/>
      <c r="OFJ136" s="86"/>
      <c r="OFK136" s="86"/>
      <c r="OFL136" s="86"/>
      <c r="OFM136" s="86"/>
      <c r="OFN136" s="86"/>
      <c r="OFO136" s="86"/>
      <c r="OFP136" s="86"/>
      <c r="OFQ136" s="86"/>
      <c r="OFR136" s="86"/>
      <c r="OFS136" s="86"/>
      <c r="OFT136" s="86"/>
      <c r="OFU136" s="86"/>
      <c r="OFV136" s="86"/>
      <c r="OFW136" s="86"/>
      <c r="OFX136" s="86"/>
      <c r="OFY136" s="86"/>
      <c r="OFZ136" s="86"/>
      <c r="OGA136" s="86"/>
      <c r="OGB136" s="86"/>
      <c r="OGC136" s="86"/>
      <c r="OGD136" s="86"/>
      <c r="OGE136" s="86"/>
      <c r="OGF136" s="86"/>
      <c r="OGG136" s="86"/>
      <c r="OGH136" s="86"/>
      <c r="OGI136" s="86"/>
      <c r="OGJ136" s="86"/>
      <c r="OGK136" s="86"/>
      <c r="OGL136" s="86"/>
      <c r="OGM136" s="86"/>
      <c r="OGN136" s="86"/>
      <c r="OGO136" s="86"/>
      <c r="OGP136" s="86"/>
      <c r="OGQ136" s="86"/>
      <c r="OGR136" s="86"/>
      <c r="OGS136" s="86"/>
      <c r="OGT136" s="86"/>
      <c r="OGU136" s="86"/>
      <c r="OGV136" s="86"/>
      <c r="OGW136" s="86"/>
      <c r="OGX136" s="86"/>
      <c r="OGY136" s="86"/>
      <c r="OGZ136" s="86"/>
      <c r="OHA136" s="86"/>
      <c r="OHB136" s="86"/>
      <c r="OHC136" s="86"/>
      <c r="OHD136" s="86"/>
      <c r="OHE136" s="86"/>
      <c r="OHF136" s="86"/>
      <c r="OHG136" s="86"/>
      <c r="OHH136" s="86"/>
      <c r="OHI136" s="86"/>
      <c r="OHJ136" s="86"/>
      <c r="OHK136" s="86"/>
      <c r="OHL136" s="86"/>
      <c r="OHM136" s="86"/>
      <c r="OHN136" s="86"/>
      <c r="OHO136" s="86"/>
      <c r="OHP136" s="86"/>
      <c r="OHQ136" s="86"/>
      <c r="OHR136" s="86"/>
      <c r="OHS136" s="86"/>
      <c r="OHT136" s="86"/>
      <c r="OHU136" s="86"/>
      <c r="OHV136" s="86"/>
      <c r="OHW136" s="86"/>
      <c r="OHX136" s="86"/>
      <c r="OHY136" s="86"/>
      <c r="OHZ136" s="86"/>
      <c r="OIA136" s="86"/>
      <c r="OIB136" s="86"/>
      <c r="OIC136" s="86"/>
      <c r="OID136" s="86"/>
      <c r="OIE136" s="86"/>
      <c r="OIF136" s="86"/>
      <c r="OIG136" s="86"/>
      <c r="OIH136" s="86"/>
      <c r="OII136" s="86"/>
      <c r="OIJ136" s="86"/>
      <c r="OIK136" s="86"/>
      <c r="OIL136" s="86"/>
      <c r="OIM136" s="86"/>
      <c r="OIN136" s="86"/>
      <c r="OIO136" s="86"/>
      <c r="OIP136" s="86"/>
      <c r="OIQ136" s="86"/>
      <c r="OIR136" s="86"/>
      <c r="OIS136" s="86"/>
      <c r="OIT136" s="86"/>
      <c r="OIU136" s="86"/>
      <c r="OIV136" s="86"/>
      <c r="OIW136" s="86"/>
      <c r="OIX136" s="86"/>
      <c r="OIY136" s="86"/>
      <c r="OIZ136" s="86"/>
      <c r="OJA136" s="86"/>
      <c r="OJB136" s="86"/>
      <c r="OJC136" s="86"/>
      <c r="OJD136" s="86"/>
      <c r="OJE136" s="86"/>
      <c r="OJF136" s="86"/>
      <c r="OJG136" s="86"/>
      <c r="OJH136" s="86"/>
      <c r="OJI136" s="86"/>
      <c r="OJJ136" s="86"/>
      <c r="OJK136" s="86"/>
      <c r="OJL136" s="86"/>
      <c r="OJM136" s="86"/>
      <c r="OJN136" s="86"/>
      <c r="OJO136" s="86"/>
      <c r="OJP136" s="86"/>
      <c r="OJQ136" s="86"/>
      <c r="OJR136" s="86"/>
      <c r="OJS136" s="86"/>
      <c r="OJT136" s="86"/>
      <c r="OJU136" s="86"/>
      <c r="OJV136" s="86"/>
      <c r="OJW136" s="86"/>
      <c r="OJX136" s="86"/>
      <c r="OJY136" s="86"/>
      <c r="OJZ136" s="86"/>
      <c r="OKA136" s="86"/>
      <c r="OKB136" s="86"/>
      <c r="OKC136" s="86"/>
      <c r="OKD136" s="86"/>
      <c r="OKE136" s="86"/>
      <c r="OKF136" s="86"/>
      <c r="OKG136" s="86"/>
      <c r="OKH136" s="86"/>
      <c r="OKI136" s="86"/>
      <c r="OKJ136" s="86"/>
      <c r="OKK136" s="86"/>
      <c r="OKL136" s="86"/>
      <c r="OKM136" s="86"/>
      <c r="OKN136" s="86"/>
      <c r="OKO136" s="86"/>
      <c r="OKP136" s="86"/>
      <c r="OKQ136" s="86"/>
      <c r="OKR136" s="86"/>
      <c r="OKS136" s="86"/>
      <c r="OKT136" s="86"/>
      <c r="OKU136" s="86"/>
      <c r="OKV136" s="86"/>
      <c r="OKW136" s="86"/>
      <c r="OKX136" s="86"/>
      <c r="OLE136" s="86"/>
      <c r="OLF136" s="86"/>
      <c r="OLG136" s="86"/>
      <c r="OLH136" s="86"/>
      <c r="OLI136" s="86"/>
      <c r="OLJ136" s="86"/>
      <c r="OLK136" s="86"/>
      <c r="OLL136" s="86"/>
      <c r="OLM136" s="86"/>
      <c r="OLN136" s="86"/>
      <c r="OLO136" s="86"/>
      <c r="OLP136" s="86"/>
      <c r="OLQ136" s="86"/>
      <c r="OLR136" s="86"/>
      <c r="OLS136" s="86"/>
      <c r="OLT136" s="86"/>
      <c r="OLU136" s="86"/>
      <c r="OLV136" s="86"/>
      <c r="OLW136" s="86"/>
      <c r="OLX136" s="86"/>
      <c r="OLY136" s="86"/>
      <c r="OLZ136" s="86"/>
      <c r="OMA136" s="86"/>
      <c r="OMB136" s="86"/>
      <c r="OMC136" s="86"/>
      <c r="OMD136" s="86"/>
      <c r="OME136" s="86"/>
      <c r="OMF136" s="86"/>
      <c r="OMG136" s="86"/>
      <c r="OMH136" s="86"/>
      <c r="OMI136" s="86"/>
      <c r="OMJ136" s="86"/>
      <c r="OMK136" s="86"/>
      <c r="OML136" s="86"/>
      <c r="OMM136" s="86"/>
      <c r="OMN136" s="86"/>
      <c r="OMO136" s="86"/>
      <c r="OMP136" s="86"/>
      <c r="OMQ136" s="86"/>
      <c r="OMR136" s="86"/>
      <c r="OMS136" s="86"/>
      <c r="OMT136" s="86"/>
      <c r="OMU136" s="86"/>
      <c r="OMV136" s="86"/>
      <c r="OMW136" s="86"/>
      <c r="OMX136" s="86"/>
      <c r="OMY136" s="86"/>
      <c r="OMZ136" s="86"/>
      <c r="ONA136" s="86"/>
      <c r="ONB136" s="86"/>
      <c r="ONC136" s="86"/>
      <c r="OND136" s="86"/>
      <c r="ONE136" s="86"/>
      <c r="ONF136" s="86"/>
      <c r="ONG136" s="86"/>
      <c r="ONH136" s="86"/>
      <c r="ONI136" s="86"/>
      <c r="ONJ136" s="86"/>
      <c r="ONK136" s="86"/>
      <c r="ONL136" s="86"/>
      <c r="ONM136" s="86"/>
      <c r="ONN136" s="86"/>
      <c r="ONO136" s="86"/>
      <c r="ONP136" s="86"/>
      <c r="ONQ136" s="86"/>
      <c r="ONR136" s="86"/>
      <c r="ONS136" s="86"/>
      <c r="ONT136" s="86"/>
      <c r="ONU136" s="86"/>
      <c r="ONV136" s="86"/>
      <c r="ONW136" s="86"/>
      <c r="ONX136" s="86"/>
      <c r="ONY136" s="86"/>
      <c r="ONZ136" s="86"/>
      <c r="OOA136" s="86"/>
      <c r="OOB136" s="86"/>
      <c r="OOC136" s="86"/>
      <c r="OOD136" s="86"/>
      <c r="OOE136" s="86"/>
      <c r="OOF136" s="86"/>
      <c r="OOG136" s="86"/>
      <c r="OOH136" s="86"/>
      <c r="OOI136" s="86"/>
      <c r="OOJ136" s="86"/>
      <c r="OOK136" s="86"/>
      <c r="OOL136" s="86"/>
      <c r="OOM136" s="86"/>
      <c r="OON136" s="86"/>
      <c r="OOO136" s="86"/>
      <c r="OOP136" s="86"/>
      <c r="OOQ136" s="86"/>
      <c r="OOR136" s="86"/>
      <c r="OOS136" s="86"/>
      <c r="OOT136" s="86"/>
      <c r="OOU136" s="86"/>
      <c r="OOV136" s="86"/>
      <c r="OOW136" s="86"/>
      <c r="OOX136" s="86"/>
      <c r="OOY136" s="86"/>
      <c r="OOZ136" s="86"/>
      <c r="OPA136" s="86"/>
      <c r="OPB136" s="86"/>
      <c r="OPC136" s="86"/>
      <c r="OPD136" s="86"/>
      <c r="OPE136" s="86"/>
      <c r="OPF136" s="86"/>
      <c r="OPG136" s="86"/>
      <c r="OPH136" s="86"/>
      <c r="OPI136" s="86"/>
      <c r="OPJ136" s="86"/>
      <c r="OPK136" s="86"/>
      <c r="OPL136" s="86"/>
      <c r="OPM136" s="86"/>
      <c r="OPN136" s="86"/>
      <c r="OPO136" s="86"/>
      <c r="OPP136" s="86"/>
      <c r="OPQ136" s="86"/>
      <c r="OPR136" s="86"/>
      <c r="OPS136" s="86"/>
      <c r="OPT136" s="86"/>
      <c r="OPU136" s="86"/>
      <c r="OPV136" s="86"/>
      <c r="OPW136" s="86"/>
      <c r="OPX136" s="86"/>
      <c r="OPY136" s="86"/>
      <c r="OPZ136" s="86"/>
      <c r="OQA136" s="86"/>
      <c r="OQB136" s="86"/>
      <c r="OQC136" s="86"/>
      <c r="OQD136" s="86"/>
      <c r="OQE136" s="86"/>
      <c r="OQF136" s="86"/>
      <c r="OQG136" s="86"/>
      <c r="OQH136" s="86"/>
      <c r="OQI136" s="86"/>
      <c r="OQJ136" s="86"/>
      <c r="OQK136" s="86"/>
      <c r="OQL136" s="86"/>
      <c r="OQM136" s="86"/>
      <c r="OQN136" s="86"/>
      <c r="OQO136" s="86"/>
      <c r="OQP136" s="86"/>
      <c r="OQQ136" s="86"/>
      <c r="OQR136" s="86"/>
      <c r="OQS136" s="86"/>
      <c r="OQT136" s="86"/>
      <c r="OQU136" s="86"/>
      <c r="OQV136" s="86"/>
      <c r="OQW136" s="86"/>
      <c r="OQX136" s="86"/>
      <c r="OQY136" s="86"/>
      <c r="OQZ136" s="86"/>
      <c r="ORA136" s="86"/>
      <c r="ORB136" s="86"/>
      <c r="ORC136" s="86"/>
      <c r="ORD136" s="86"/>
      <c r="ORE136" s="86"/>
      <c r="ORF136" s="86"/>
      <c r="ORG136" s="86"/>
      <c r="ORH136" s="86"/>
      <c r="ORI136" s="86"/>
      <c r="ORJ136" s="86"/>
      <c r="ORK136" s="86"/>
      <c r="ORL136" s="86"/>
      <c r="ORM136" s="86"/>
      <c r="ORN136" s="86"/>
      <c r="ORO136" s="86"/>
      <c r="ORP136" s="86"/>
      <c r="ORQ136" s="86"/>
      <c r="ORR136" s="86"/>
      <c r="ORS136" s="86"/>
      <c r="ORT136" s="86"/>
      <c r="ORU136" s="86"/>
      <c r="ORV136" s="86"/>
      <c r="ORW136" s="86"/>
      <c r="ORX136" s="86"/>
      <c r="ORY136" s="86"/>
      <c r="ORZ136" s="86"/>
      <c r="OSA136" s="86"/>
      <c r="OSB136" s="86"/>
      <c r="OSC136" s="86"/>
      <c r="OSD136" s="86"/>
      <c r="OSE136" s="86"/>
      <c r="OSF136" s="86"/>
      <c r="OSG136" s="86"/>
      <c r="OSH136" s="86"/>
      <c r="OSI136" s="86"/>
      <c r="OSJ136" s="86"/>
      <c r="OSK136" s="86"/>
      <c r="OSL136" s="86"/>
      <c r="OSM136" s="86"/>
      <c r="OSN136" s="86"/>
      <c r="OSO136" s="86"/>
      <c r="OSP136" s="86"/>
      <c r="OSQ136" s="86"/>
      <c r="OSR136" s="86"/>
      <c r="OSS136" s="86"/>
      <c r="OST136" s="86"/>
      <c r="OSU136" s="86"/>
      <c r="OSV136" s="86"/>
      <c r="OSW136" s="86"/>
      <c r="OSX136" s="86"/>
      <c r="OSY136" s="86"/>
      <c r="OSZ136" s="86"/>
      <c r="OTA136" s="86"/>
      <c r="OTB136" s="86"/>
      <c r="OTC136" s="86"/>
      <c r="OTD136" s="86"/>
      <c r="OTE136" s="86"/>
      <c r="OTF136" s="86"/>
      <c r="OTG136" s="86"/>
      <c r="OTH136" s="86"/>
      <c r="OTI136" s="86"/>
      <c r="OTJ136" s="86"/>
      <c r="OTK136" s="86"/>
      <c r="OTL136" s="86"/>
      <c r="OTM136" s="86"/>
      <c r="OTN136" s="86"/>
      <c r="OTO136" s="86"/>
      <c r="OTP136" s="86"/>
      <c r="OTQ136" s="86"/>
      <c r="OTR136" s="86"/>
      <c r="OTS136" s="86"/>
      <c r="OTT136" s="86"/>
      <c r="OTU136" s="86"/>
      <c r="OTV136" s="86"/>
      <c r="OTW136" s="86"/>
      <c r="OTX136" s="86"/>
      <c r="OTY136" s="86"/>
      <c r="OTZ136" s="86"/>
      <c r="OUA136" s="86"/>
      <c r="OUB136" s="86"/>
      <c r="OUC136" s="86"/>
      <c r="OUD136" s="86"/>
      <c r="OUE136" s="86"/>
      <c r="OUF136" s="86"/>
      <c r="OUG136" s="86"/>
      <c r="OUH136" s="86"/>
      <c r="OUI136" s="86"/>
      <c r="OUJ136" s="86"/>
      <c r="OUK136" s="86"/>
      <c r="OUL136" s="86"/>
      <c r="OUM136" s="86"/>
      <c r="OUN136" s="86"/>
      <c r="OUO136" s="86"/>
      <c r="OUP136" s="86"/>
      <c r="OUQ136" s="86"/>
      <c r="OUR136" s="86"/>
      <c r="OUS136" s="86"/>
      <c r="OUT136" s="86"/>
      <c r="OVA136" s="86"/>
      <c r="OVB136" s="86"/>
      <c r="OVC136" s="86"/>
      <c r="OVD136" s="86"/>
      <c r="OVE136" s="86"/>
      <c r="OVF136" s="86"/>
      <c r="OVG136" s="86"/>
      <c r="OVH136" s="86"/>
      <c r="OVI136" s="86"/>
      <c r="OVJ136" s="86"/>
      <c r="OVK136" s="86"/>
      <c r="OVL136" s="86"/>
      <c r="OVM136" s="86"/>
      <c r="OVN136" s="86"/>
      <c r="OVO136" s="86"/>
      <c r="OVP136" s="86"/>
      <c r="OVQ136" s="86"/>
      <c r="OVR136" s="86"/>
      <c r="OVS136" s="86"/>
      <c r="OVT136" s="86"/>
      <c r="OVU136" s="86"/>
      <c r="OVV136" s="86"/>
      <c r="OVW136" s="86"/>
      <c r="OVX136" s="86"/>
      <c r="OVY136" s="86"/>
      <c r="OVZ136" s="86"/>
      <c r="OWA136" s="86"/>
      <c r="OWB136" s="86"/>
      <c r="OWC136" s="86"/>
      <c r="OWD136" s="86"/>
      <c r="OWE136" s="86"/>
      <c r="OWF136" s="86"/>
      <c r="OWG136" s="86"/>
      <c r="OWH136" s="86"/>
      <c r="OWI136" s="86"/>
      <c r="OWJ136" s="86"/>
      <c r="OWK136" s="86"/>
      <c r="OWL136" s="86"/>
      <c r="OWM136" s="86"/>
      <c r="OWN136" s="86"/>
      <c r="OWO136" s="86"/>
      <c r="OWP136" s="86"/>
      <c r="OWQ136" s="86"/>
      <c r="OWR136" s="86"/>
      <c r="OWS136" s="86"/>
      <c r="OWT136" s="86"/>
      <c r="OWU136" s="86"/>
      <c r="OWV136" s="86"/>
      <c r="OWW136" s="86"/>
      <c r="OWX136" s="86"/>
      <c r="OWY136" s="86"/>
      <c r="OWZ136" s="86"/>
      <c r="OXA136" s="86"/>
      <c r="OXB136" s="86"/>
      <c r="OXC136" s="86"/>
      <c r="OXD136" s="86"/>
      <c r="OXE136" s="86"/>
      <c r="OXF136" s="86"/>
      <c r="OXG136" s="86"/>
      <c r="OXH136" s="86"/>
      <c r="OXI136" s="86"/>
      <c r="OXJ136" s="86"/>
      <c r="OXK136" s="86"/>
      <c r="OXL136" s="86"/>
      <c r="OXM136" s="86"/>
      <c r="OXN136" s="86"/>
      <c r="OXO136" s="86"/>
      <c r="OXP136" s="86"/>
      <c r="OXQ136" s="86"/>
      <c r="OXR136" s="86"/>
      <c r="OXS136" s="86"/>
      <c r="OXT136" s="86"/>
      <c r="OXU136" s="86"/>
      <c r="OXV136" s="86"/>
      <c r="OXW136" s="86"/>
      <c r="OXX136" s="86"/>
      <c r="OXY136" s="86"/>
      <c r="OXZ136" s="86"/>
      <c r="OYA136" s="86"/>
      <c r="OYB136" s="86"/>
      <c r="OYC136" s="86"/>
      <c r="OYD136" s="86"/>
      <c r="OYE136" s="86"/>
      <c r="OYF136" s="86"/>
      <c r="OYG136" s="86"/>
      <c r="OYH136" s="86"/>
      <c r="OYI136" s="86"/>
      <c r="OYJ136" s="86"/>
      <c r="OYK136" s="86"/>
      <c r="OYL136" s="86"/>
      <c r="OYM136" s="86"/>
      <c r="OYN136" s="86"/>
      <c r="OYO136" s="86"/>
      <c r="OYP136" s="86"/>
      <c r="OYQ136" s="86"/>
      <c r="OYR136" s="86"/>
      <c r="OYS136" s="86"/>
      <c r="OYT136" s="86"/>
      <c r="OYU136" s="86"/>
      <c r="OYV136" s="86"/>
      <c r="OYW136" s="86"/>
      <c r="OYX136" s="86"/>
      <c r="OYY136" s="86"/>
      <c r="OYZ136" s="86"/>
      <c r="OZA136" s="86"/>
      <c r="OZB136" s="86"/>
      <c r="OZC136" s="86"/>
      <c r="OZD136" s="86"/>
      <c r="OZE136" s="86"/>
      <c r="OZF136" s="86"/>
      <c r="OZG136" s="86"/>
      <c r="OZH136" s="86"/>
      <c r="OZI136" s="86"/>
      <c r="OZJ136" s="86"/>
      <c r="OZK136" s="86"/>
      <c r="OZL136" s="86"/>
      <c r="OZM136" s="86"/>
      <c r="OZN136" s="86"/>
      <c r="OZO136" s="86"/>
      <c r="OZP136" s="86"/>
      <c r="OZQ136" s="86"/>
      <c r="OZR136" s="86"/>
      <c r="OZS136" s="86"/>
      <c r="OZT136" s="86"/>
      <c r="OZU136" s="86"/>
      <c r="OZV136" s="86"/>
      <c r="OZW136" s="86"/>
      <c r="OZX136" s="86"/>
      <c r="OZY136" s="86"/>
      <c r="OZZ136" s="86"/>
      <c r="PAA136" s="86"/>
      <c r="PAB136" s="86"/>
      <c r="PAC136" s="86"/>
      <c r="PAD136" s="86"/>
      <c r="PAE136" s="86"/>
      <c r="PAF136" s="86"/>
      <c r="PAG136" s="86"/>
      <c r="PAH136" s="86"/>
      <c r="PAI136" s="86"/>
      <c r="PAJ136" s="86"/>
      <c r="PAK136" s="86"/>
      <c r="PAL136" s="86"/>
      <c r="PAM136" s="86"/>
      <c r="PAN136" s="86"/>
      <c r="PAO136" s="86"/>
      <c r="PAP136" s="86"/>
      <c r="PAQ136" s="86"/>
      <c r="PAR136" s="86"/>
      <c r="PAS136" s="86"/>
      <c r="PAT136" s="86"/>
      <c r="PAU136" s="86"/>
      <c r="PAV136" s="86"/>
      <c r="PAW136" s="86"/>
      <c r="PAX136" s="86"/>
      <c r="PAY136" s="86"/>
      <c r="PAZ136" s="86"/>
      <c r="PBA136" s="86"/>
      <c r="PBB136" s="86"/>
      <c r="PBC136" s="86"/>
      <c r="PBD136" s="86"/>
      <c r="PBE136" s="86"/>
      <c r="PBF136" s="86"/>
      <c r="PBG136" s="86"/>
      <c r="PBH136" s="86"/>
      <c r="PBI136" s="86"/>
      <c r="PBJ136" s="86"/>
      <c r="PBK136" s="86"/>
      <c r="PBL136" s="86"/>
      <c r="PBM136" s="86"/>
      <c r="PBN136" s="86"/>
      <c r="PBO136" s="86"/>
      <c r="PBP136" s="86"/>
      <c r="PBQ136" s="86"/>
      <c r="PBR136" s="86"/>
      <c r="PBS136" s="86"/>
      <c r="PBT136" s="86"/>
      <c r="PBU136" s="86"/>
      <c r="PBV136" s="86"/>
      <c r="PBW136" s="86"/>
      <c r="PBX136" s="86"/>
      <c r="PBY136" s="86"/>
      <c r="PBZ136" s="86"/>
      <c r="PCA136" s="86"/>
      <c r="PCB136" s="86"/>
      <c r="PCC136" s="86"/>
      <c r="PCD136" s="86"/>
      <c r="PCE136" s="86"/>
      <c r="PCF136" s="86"/>
      <c r="PCG136" s="86"/>
      <c r="PCH136" s="86"/>
      <c r="PCI136" s="86"/>
      <c r="PCJ136" s="86"/>
      <c r="PCK136" s="86"/>
      <c r="PCL136" s="86"/>
      <c r="PCM136" s="86"/>
      <c r="PCN136" s="86"/>
      <c r="PCO136" s="86"/>
      <c r="PCP136" s="86"/>
      <c r="PCQ136" s="86"/>
      <c r="PCR136" s="86"/>
      <c r="PCS136" s="86"/>
      <c r="PCT136" s="86"/>
      <c r="PCU136" s="86"/>
      <c r="PCV136" s="86"/>
      <c r="PCW136" s="86"/>
      <c r="PCX136" s="86"/>
      <c r="PCY136" s="86"/>
      <c r="PCZ136" s="86"/>
      <c r="PDA136" s="86"/>
      <c r="PDB136" s="86"/>
      <c r="PDC136" s="86"/>
      <c r="PDD136" s="86"/>
      <c r="PDE136" s="86"/>
      <c r="PDF136" s="86"/>
      <c r="PDG136" s="86"/>
      <c r="PDH136" s="86"/>
      <c r="PDI136" s="86"/>
      <c r="PDJ136" s="86"/>
      <c r="PDK136" s="86"/>
      <c r="PDL136" s="86"/>
      <c r="PDM136" s="86"/>
      <c r="PDN136" s="86"/>
      <c r="PDO136" s="86"/>
      <c r="PDP136" s="86"/>
      <c r="PDQ136" s="86"/>
      <c r="PDR136" s="86"/>
      <c r="PDS136" s="86"/>
      <c r="PDT136" s="86"/>
      <c r="PDU136" s="86"/>
      <c r="PDV136" s="86"/>
      <c r="PDW136" s="86"/>
      <c r="PDX136" s="86"/>
      <c r="PDY136" s="86"/>
      <c r="PDZ136" s="86"/>
      <c r="PEA136" s="86"/>
      <c r="PEB136" s="86"/>
      <c r="PEC136" s="86"/>
      <c r="PED136" s="86"/>
      <c r="PEE136" s="86"/>
      <c r="PEF136" s="86"/>
      <c r="PEG136" s="86"/>
      <c r="PEH136" s="86"/>
      <c r="PEI136" s="86"/>
      <c r="PEJ136" s="86"/>
      <c r="PEK136" s="86"/>
      <c r="PEL136" s="86"/>
      <c r="PEM136" s="86"/>
      <c r="PEN136" s="86"/>
      <c r="PEO136" s="86"/>
      <c r="PEP136" s="86"/>
      <c r="PEW136" s="86"/>
      <c r="PEX136" s="86"/>
      <c r="PEY136" s="86"/>
      <c r="PEZ136" s="86"/>
      <c r="PFA136" s="86"/>
      <c r="PFB136" s="86"/>
      <c r="PFC136" s="86"/>
      <c r="PFD136" s="86"/>
      <c r="PFE136" s="86"/>
      <c r="PFF136" s="86"/>
      <c r="PFG136" s="86"/>
      <c r="PFH136" s="86"/>
      <c r="PFI136" s="86"/>
      <c r="PFJ136" s="86"/>
      <c r="PFK136" s="86"/>
      <c r="PFL136" s="86"/>
      <c r="PFM136" s="86"/>
      <c r="PFN136" s="86"/>
      <c r="PFO136" s="86"/>
      <c r="PFP136" s="86"/>
      <c r="PFQ136" s="86"/>
      <c r="PFR136" s="86"/>
      <c r="PFS136" s="86"/>
      <c r="PFT136" s="86"/>
      <c r="PFU136" s="86"/>
      <c r="PFV136" s="86"/>
      <c r="PFW136" s="86"/>
      <c r="PFX136" s="86"/>
      <c r="PFY136" s="86"/>
      <c r="PFZ136" s="86"/>
      <c r="PGA136" s="86"/>
      <c r="PGB136" s="86"/>
      <c r="PGC136" s="86"/>
      <c r="PGD136" s="86"/>
      <c r="PGE136" s="86"/>
      <c r="PGF136" s="86"/>
      <c r="PGG136" s="86"/>
      <c r="PGH136" s="86"/>
      <c r="PGI136" s="86"/>
      <c r="PGJ136" s="86"/>
      <c r="PGK136" s="86"/>
      <c r="PGL136" s="86"/>
      <c r="PGM136" s="86"/>
      <c r="PGN136" s="86"/>
      <c r="PGO136" s="86"/>
      <c r="PGP136" s="86"/>
      <c r="PGQ136" s="86"/>
      <c r="PGR136" s="86"/>
      <c r="PGS136" s="86"/>
      <c r="PGT136" s="86"/>
      <c r="PGU136" s="86"/>
      <c r="PGV136" s="86"/>
      <c r="PGW136" s="86"/>
      <c r="PGX136" s="86"/>
      <c r="PGY136" s="86"/>
      <c r="PGZ136" s="86"/>
      <c r="PHA136" s="86"/>
      <c r="PHB136" s="86"/>
      <c r="PHC136" s="86"/>
      <c r="PHD136" s="86"/>
      <c r="PHE136" s="86"/>
      <c r="PHF136" s="86"/>
      <c r="PHG136" s="86"/>
      <c r="PHH136" s="86"/>
      <c r="PHI136" s="86"/>
      <c r="PHJ136" s="86"/>
      <c r="PHK136" s="86"/>
      <c r="PHL136" s="86"/>
      <c r="PHM136" s="86"/>
      <c r="PHN136" s="86"/>
      <c r="PHO136" s="86"/>
      <c r="PHP136" s="86"/>
      <c r="PHQ136" s="86"/>
      <c r="PHR136" s="86"/>
      <c r="PHS136" s="86"/>
      <c r="PHT136" s="86"/>
      <c r="PHU136" s="86"/>
      <c r="PHV136" s="86"/>
      <c r="PHW136" s="86"/>
      <c r="PHX136" s="86"/>
      <c r="PHY136" s="86"/>
      <c r="PHZ136" s="86"/>
      <c r="PIA136" s="86"/>
      <c r="PIB136" s="86"/>
      <c r="PIC136" s="86"/>
      <c r="PID136" s="86"/>
      <c r="PIE136" s="86"/>
      <c r="PIF136" s="86"/>
      <c r="PIG136" s="86"/>
      <c r="PIH136" s="86"/>
      <c r="PII136" s="86"/>
      <c r="PIJ136" s="86"/>
      <c r="PIK136" s="86"/>
      <c r="PIL136" s="86"/>
      <c r="PIM136" s="86"/>
      <c r="PIN136" s="86"/>
      <c r="PIO136" s="86"/>
      <c r="PIP136" s="86"/>
      <c r="PIQ136" s="86"/>
      <c r="PIR136" s="86"/>
      <c r="PIS136" s="86"/>
      <c r="PIT136" s="86"/>
      <c r="PIU136" s="86"/>
      <c r="PIV136" s="86"/>
      <c r="PIW136" s="86"/>
      <c r="PIX136" s="86"/>
      <c r="PIY136" s="86"/>
      <c r="PIZ136" s="86"/>
      <c r="PJA136" s="86"/>
      <c r="PJB136" s="86"/>
      <c r="PJC136" s="86"/>
      <c r="PJD136" s="86"/>
      <c r="PJE136" s="86"/>
      <c r="PJF136" s="86"/>
      <c r="PJG136" s="86"/>
      <c r="PJH136" s="86"/>
      <c r="PJI136" s="86"/>
      <c r="PJJ136" s="86"/>
      <c r="PJK136" s="86"/>
      <c r="PJL136" s="86"/>
      <c r="PJM136" s="86"/>
      <c r="PJN136" s="86"/>
      <c r="PJO136" s="86"/>
      <c r="PJP136" s="86"/>
      <c r="PJQ136" s="86"/>
      <c r="PJR136" s="86"/>
      <c r="PJS136" s="86"/>
      <c r="PJT136" s="86"/>
      <c r="PJU136" s="86"/>
      <c r="PJV136" s="86"/>
      <c r="PJW136" s="86"/>
      <c r="PJX136" s="86"/>
      <c r="PJY136" s="86"/>
      <c r="PJZ136" s="86"/>
      <c r="PKA136" s="86"/>
      <c r="PKB136" s="86"/>
      <c r="PKC136" s="86"/>
      <c r="PKD136" s="86"/>
      <c r="PKE136" s="86"/>
      <c r="PKF136" s="86"/>
      <c r="PKG136" s="86"/>
      <c r="PKH136" s="86"/>
      <c r="PKI136" s="86"/>
      <c r="PKJ136" s="86"/>
      <c r="PKK136" s="86"/>
      <c r="PKL136" s="86"/>
      <c r="PKM136" s="86"/>
      <c r="PKN136" s="86"/>
      <c r="PKO136" s="86"/>
      <c r="PKP136" s="86"/>
      <c r="PKQ136" s="86"/>
      <c r="PKR136" s="86"/>
      <c r="PKS136" s="86"/>
      <c r="PKT136" s="86"/>
      <c r="PKU136" s="86"/>
      <c r="PKV136" s="86"/>
      <c r="PKW136" s="86"/>
      <c r="PKX136" s="86"/>
      <c r="PKY136" s="86"/>
      <c r="PKZ136" s="86"/>
      <c r="PLA136" s="86"/>
      <c r="PLB136" s="86"/>
      <c r="PLC136" s="86"/>
      <c r="PLD136" s="86"/>
      <c r="PLE136" s="86"/>
      <c r="PLF136" s="86"/>
      <c r="PLG136" s="86"/>
      <c r="PLH136" s="86"/>
      <c r="PLI136" s="86"/>
      <c r="PLJ136" s="86"/>
      <c r="PLK136" s="86"/>
      <c r="PLL136" s="86"/>
      <c r="PLM136" s="86"/>
      <c r="PLN136" s="86"/>
      <c r="PLO136" s="86"/>
      <c r="PLP136" s="86"/>
      <c r="PLQ136" s="86"/>
      <c r="PLR136" s="86"/>
      <c r="PLS136" s="86"/>
      <c r="PLT136" s="86"/>
      <c r="PLU136" s="86"/>
      <c r="PLV136" s="86"/>
      <c r="PLW136" s="86"/>
      <c r="PLX136" s="86"/>
      <c r="PLY136" s="86"/>
      <c r="PLZ136" s="86"/>
      <c r="PMA136" s="86"/>
      <c r="PMB136" s="86"/>
      <c r="PMC136" s="86"/>
      <c r="PMD136" s="86"/>
      <c r="PME136" s="86"/>
      <c r="PMF136" s="86"/>
      <c r="PMG136" s="86"/>
      <c r="PMH136" s="86"/>
      <c r="PMI136" s="86"/>
      <c r="PMJ136" s="86"/>
      <c r="PMK136" s="86"/>
      <c r="PML136" s="86"/>
      <c r="PMM136" s="86"/>
      <c r="PMN136" s="86"/>
      <c r="PMO136" s="86"/>
      <c r="PMP136" s="86"/>
      <c r="PMQ136" s="86"/>
      <c r="PMR136" s="86"/>
      <c r="PMS136" s="86"/>
      <c r="PMT136" s="86"/>
      <c r="PMU136" s="86"/>
      <c r="PMV136" s="86"/>
      <c r="PMW136" s="86"/>
      <c r="PMX136" s="86"/>
      <c r="PMY136" s="86"/>
      <c r="PMZ136" s="86"/>
      <c r="PNA136" s="86"/>
      <c r="PNB136" s="86"/>
      <c r="PNC136" s="86"/>
      <c r="PND136" s="86"/>
      <c r="PNE136" s="86"/>
      <c r="PNF136" s="86"/>
      <c r="PNG136" s="86"/>
      <c r="PNH136" s="86"/>
      <c r="PNI136" s="86"/>
      <c r="PNJ136" s="86"/>
      <c r="PNK136" s="86"/>
      <c r="PNL136" s="86"/>
      <c r="PNM136" s="86"/>
      <c r="PNN136" s="86"/>
      <c r="PNO136" s="86"/>
      <c r="PNP136" s="86"/>
      <c r="PNQ136" s="86"/>
      <c r="PNR136" s="86"/>
      <c r="PNS136" s="86"/>
      <c r="PNT136" s="86"/>
      <c r="PNU136" s="86"/>
      <c r="PNV136" s="86"/>
      <c r="PNW136" s="86"/>
      <c r="PNX136" s="86"/>
      <c r="PNY136" s="86"/>
      <c r="PNZ136" s="86"/>
      <c r="POA136" s="86"/>
      <c r="POB136" s="86"/>
      <c r="POC136" s="86"/>
      <c r="POD136" s="86"/>
      <c r="POE136" s="86"/>
      <c r="POF136" s="86"/>
      <c r="POG136" s="86"/>
      <c r="POH136" s="86"/>
      <c r="POI136" s="86"/>
      <c r="POJ136" s="86"/>
      <c r="POK136" s="86"/>
      <c r="POL136" s="86"/>
      <c r="POS136" s="86"/>
      <c r="POT136" s="86"/>
      <c r="POU136" s="86"/>
      <c r="POV136" s="86"/>
      <c r="POW136" s="86"/>
      <c r="POX136" s="86"/>
      <c r="POY136" s="86"/>
      <c r="POZ136" s="86"/>
      <c r="PPA136" s="86"/>
      <c r="PPB136" s="86"/>
      <c r="PPC136" s="86"/>
      <c r="PPD136" s="86"/>
      <c r="PPE136" s="86"/>
      <c r="PPF136" s="86"/>
      <c r="PPG136" s="86"/>
      <c r="PPH136" s="86"/>
      <c r="PPI136" s="86"/>
      <c r="PPJ136" s="86"/>
      <c r="PPK136" s="86"/>
      <c r="PPL136" s="86"/>
      <c r="PPM136" s="86"/>
      <c r="PPN136" s="86"/>
      <c r="PPO136" s="86"/>
      <c r="PPP136" s="86"/>
      <c r="PPQ136" s="86"/>
      <c r="PPR136" s="86"/>
      <c r="PPS136" s="86"/>
      <c r="PPT136" s="86"/>
      <c r="PPU136" s="86"/>
      <c r="PPV136" s="86"/>
      <c r="PPW136" s="86"/>
      <c r="PPX136" s="86"/>
      <c r="PPY136" s="86"/>
      <c r="PPZ136" s="86"/>
      <c r="PQA136" s="86"/>
      <c r="PQB136" s="86"/>
      <c r="PQC136" s="86"/>
      <c r="PQD136" s="86"/>
      <c r="PQE136" s="86"/>
      <c r="PQF136" s="86"/>
      <c r="PQG136" s="86"/>
      <c r="PQH136" s="86"/>
      <c r="PQI136" s="86"/>
      <c r="PQJ136" s="86"/>
      <c r="PQK136" s="86"/>
      <c r="PQL136" s="86"/>
      <c r="PQM136" s="86"/>
      <c r="PQN136" s="86"/>
      <c r="PQO136" s="86"/>
      <c r="PQP136" s="86"/>
      <c r="PQQ136" s="86"/>
      <c r="PQR136" s="86"/>
      <c r="PQS136" s="86"/>
      <c r="PQT136" s="86"/>
      <c r="PQU136" s="86"/>
      <c r="PQV136" s="86"/>
      <c r="PQW136" s="86"/>
      <c r="PQX136" s="86"/>
      <c r="PQY136" s="86"/>
      <c r="PQZ136" s="86"/>
      <c r="PRA136" s="86"/>
      <c r="PRB136" s="86"/>
      <c r="PRC136" s="86"/>
      <c r="PRD136" s="86"/>
      <c r="PRE136" s="86"/>
      <c r="PRF136" s="86"/>
      <c r="PRG136" s="86"/>
      <c r="PRH136" s="86"/>
      <c r="PRI136" s="86"/>
      <c r="PRJ136" s="86"/>
      <c r="PRK136" s="86"/>
      <c r="PRL136" s="86"/>
      <c r="PRM136" s="86"/>
      <c r="PRN136" s="86"/>
      <c r="PRO136" s="86"/>
      <c r="PRP136" s="86"/>
      <c r="PRQ136" s="86"/>
      <c r="PRR136" s="86"/>
      <c r="PRS136" s="86"/>
      <c r="PRT136" s="86"/>
      <c r="PRU136" s="86"/>
      <c r="PRV136" s="86"/>
      <c r="PRW136" s="86"/>
      <c r="PRX136" s="86"/>
      <c r="PRY136" s="86"/>
      <c r="PRZ136" s="86"/>
      <c r="PSA136" s="86"/>
      <c r="PSB136" s="86"/>
      <c r="PSC136" s="86"/>
      <c r="PSD136" s="86"/>
      <c r="PSE136" s="86"/>
      <c r="PSF136" s="86"/>
      <c r="PSG136" s="86"/>
      <c r="PSH136" s="86"/>
      <c r="PSI136" s="86"/>
      <c r="PSJ136" s="86"/>
      <c r="PSK136" s="86"/>
      <c r="PSL136" s="86"/>
      <c r="PSM136" s="86"/>
      <c r="PSN136" s="86"/>
      <c r="PSO136" s="86"/>
      <c r="PSP136" s="86"/>
      <c r="PSQ136" s="86"/>
      <c r="PSR136" s="86"/>
      <c r="PSS136" s="86"/>
      <c r="PST136" s="86"/>
      <c r="PSU136" s="86"/>
      <c r="PSV136" s="86"/>
      <c r="PSW136" s="86"/>
      <c r="PSX136" s="86"/>
      <c r="PSY136" s="86"/>
      <c r="PSZ136" s="86"/>
      <c r="PTA136" s="86"/>
      <c r="PTB136" s="86"/>
      <c r="PTC136" s="86"/>
      <c r="PTD136" s="86"/>
      <c r="PTE136" s="86"/>
      <c r="PTF136" s="86"/>
      <c r="PTG136" s="86"/>
      <c r="PTH136" s="86"/>
      <c r="PTI136" s="86"/>
      <c r="PTJ136" s="86"/>
      <c r="PTK136" s="86"/>
      <c r="PTL136" s="86"/>
      <c r="PTM136" s="86"/>
      <c r="PTN136" s="86"/>
      <c r="PTO136" s="86"/>
      <c r="PTP136" s="86"/>
      <c r="PTQ136" s="86"/>
      <c r="PTR136" s="86"/>
      <c r="PTS136" s="86"/>
      <c r="PTT136" s="86"/>
      <c r="PTU136" s="86"/>
      <c r="PTV136" s="86"/>
      <c r="PTW136" s="86"/>
      <c r="PTX136" s="86"/>
      <c r="PTY136" s="86"/>
      <c r="PTZ136" s="86"/>
      <c r="PUA136" s="86"/>
      <c r="PUB136" s="86"/>
      <c r="PUC136" s="86"/>
      <c r="PUD136" s="86"/>
      <c r="PUE136" s="86"/>
      <c r="PUF136" s="86"/>
      <c r="PUG136" s="86"/>
      <c r="PUH136" s="86"/>
      <c r="PUI136" s="86"/>
      <c r="PUJ136" s="86"/>
      <c r="PUK136" s="86"/>
      <c r="PUL136" s="86"/>
      <c r="PUM136" s="86"/>
      <c r="PUN136" s="86"/>
      <c r="PUO136" s="86"/>
      <c r="PUP136" s="86"/>
      <c r="PUQ136" s="86"/>
      <c r="PUR136" s="86"/>
      <c r="PUS136" s="86"/>
      <c r="PUT136" s="86"/>
      <c r="PUU136" s="86"/>
      <c r="PUV136" s="86"/>
      <c r="PUW136" s="86"/>
      <c r="PUX136" s="86"/>
      <c r="PUY136" s="86"/>
      <c r="PUZ136" s="86"/>
      <c r="PVA136" s="86"/>
      <c r="PVB136" s="86"/>
      <c r="PVC136" s="86"/>
      <c r="PVD136" s="86"/>
      <c r="PVE136" s="86"/>
      <c r="PVF136" s="86"/>
      <c r="PVG136" s="86"/>
      <c r="PVH136" s="86"/>
      <c r="PVI136" s="86"/>
      <c r="PVJ136" s="86"/>
      <c r="PVK136" s="86"/>
      <c r="PVL136" s="86"/>
      <c r="PVM136" s="86"/>
      <c r="PVN136" s="86"/>
      <c r="PVO136" s="86"/>
      <c r="PVP136" s="86"/>
      <c r="PVQ136" s="86"/>
      <c r="PVR136" s="86"/>
      <c r="PVS136" s="86"/>
      <c r="PVT136" s="86"/>
      <c r="PVU136" s="86"/>
      <c r="PVV136" s="86"/>
      <c r="PVW136" s="86"/>
      <c r="PVX136" s="86"/>
      <c r="PVY136" s="86"/>
      <c r="PVZ136" s="86"/>
      <c r="PWA136" s="86"/>
      <c r="PWB136" s="86"/>
      <c r="PWC136" s="86"/>
      <c r="PWD136" s="86"/>
      <c r="PWE136" s="86"/>
      <c r="PWF136" s="86"/>
      <c r="PWG136" s="86"/>
      <c r="PWH136" s="86"/>
      <c r="PWI136" s="86"/>
      <c r="PWJ136" s="86"/>
      <c r="PWK136" s="86"/>
      <c r="PWL136" s="86"/>
      <c r="PWM136" s="86"/>
      <c r="PWN136" s="86"/>
      <c r="PWO136" s="86"/>
      <c r="PWP136" s="86"/>
      <c r="PWQ136" s="86"/>
      <c r="PWR136" s="86"/>
      <c r="PWS136" s="86"/>
      <c r="PWT136" s="86"/>
      <c r="PWU136" s="86"/>
      <c r="PWV136" s="86"/>
      <c r="PWW136" s="86"/>
      <c r="PWX136" s="86"/>
      <c r="PWY136" s="86"/>
      <c r="PWZ136" s="86"/>
      <c r="PXA136" s="86"/>
      <c r="PXB136" s="86"/>
      <c r="PXC136" s="86"/>
      <c r="PXD136" s="86"/>
      <c r="PXE136" s="86"/>
      <c r="PXF136" s="86"/>
      <c r="PXG136" s="86"/>
      <c r="PXH136" s="86"/>
      <c r="PXI136" s="86"/>
      <c r="PXJ136" s="86"/>
      <c r="PXK136" s="86"/>
      <c r="PXL136" s="86"/>
      <c r="PXM136" s="86"/>
      <c r="PXN136" s="86"/>
      <c r="PXO136" s="86"/>
      <c r="PXP136" s="86"/>
      <c r="PXQ136" s="86"/>
      <c r="PXR136" s="86"/>
      <c r="PXS136" s="86"/>
      <c r="PXT136" s="86"/>
      <c r="PXU136" s="86"/>
      <c r="PXV136" s="86"/>
      <c r="PXW136" s="86"/>
      <c r="PXX136" s="86"/>
      <c r="PXY136" s="86"/>
      <c r="PXZ136" s="86"/>
      <c r="PYA136" s="86"/>
      <c r="PYB136" s="86"/>
      <c r="PYC136" s="86"/>
      <c r="PYD136" s="86"/>
      <c r="PYE136" s="86"/>
      <c r="PYF136" s="86"/>
      <c r="PYG136" s="86"/>
      <c r="PYH136" s="86"/>
      <c r="PYO136" s="86"/>
      <c r="PYP136" s="86"/>
      <c r="PYQ136" s="86"/>
      <c r="PYR136" s="86"/>
      <c r="PYS136" s="86"/>
      <c r="PYT136" s="86"/>
      <c r="PYU136" s="86"/>
      <c r="PYV136" s="86"/>
      <c r="PYW136" s="86"/>
      <c r="PYX136" s="86"/>
      <c r="PYY136" s="86"/>
      <c r="PYZ136" s="86"/>
      <c r="PZA136" s="86"/>
      <c r="PZB136" s="86"/>
      <c r="PZC136" s="86"/>
      <c r="PZD136" s="86"/>
      <c r="PZE136" s="86"/>
      <c r="PZF136" s="86"/>
      <c r="PZG136" s="86"/>
      <c r="PZH136" s="86"/>
      <c r="PZI136" s="86"/>
      <c r="PZJ136" s="86"/>
      <c r="PZK136" s="86"/>
      <c r="PZL136" s="86"/>
      <c r="PZM136" s="86"/>
      <c r="PZN136" s="86"/>
      <c r="PZO136" s="86"/>
      <c r="PZP136" s="86"/>
      <c r="PZQ136" s="86"/>
      <c r="PZR136" s="86"/>
      <c r="PZS136" s="86"/>
      <c r="PZT136" s="86"/>
      <c r="PZU136" s="86"/>
      <c r="PZV136" s="86"/>
      <c r="PZW136" s="86"/>
      <c r="PZX136" s="86"/>
      <c r="PZY136" s="86"/>
      <c r="PZZ136" s="86"/>
      <c r="QAA136" s="86"/>
      <c r="QAB136" s="86"/>
      <c r="QAC136" s="86"/>
      <c r="QAD136" s="86"/>
      <c r="QAE136" s="86"/>
      <c r="QAF136" s="86"/>
      <c r="QAG136" s="86"/>
      <c r="QAH136" s="86"/>
      <c r="QAI136" s="86"/>
      <c r="QAJ136" s="86"/>
      <c r="QAK136" s="86"/>
      <c r="QAL136" s="86"/>
      <c r="QAM136" s="86"/>
      <c r="QAN136" s="86"/>
      <c r="QAO136" s="86"/>
      <c r="QAP136" s="86"/>
      <c r="QAQ136" s="86"/>
      <c r="QAR136" s="86"/>
      <c r="QAS136" s="86"/>
      <c r="QAT136" s="86"/>
      <c r="QAU136" s="86"/>
      <c r="QAV136" s="86"/>
      <c r="QAW136" s="86"/>
      <c r="QAX136" s="86"/>
      <c r="QAY136" s="86"/>
      <c r="QAZ136" s="86"/>
      <c r="QBA136" s="86"/>
      <c r="QBB136" s="86"/>
      <c r="QBC136" s="86"/>
      <c r="QBD136" s="86"/>
      <c r="QBE136" s="86"/>
      <c r="QBF136" s="86"/>
      <c r="QBG136" s="86"/>
      <c r="QBH136" s="86"/>
      <c r="QBI136" s="86"/>
      <c r="QBJ136" s="86"/>
      <c r="QBK136" s="86"/>
      <c r="QBL136" s="86"/>
      <c r="QBM136" s="86"/>
      <c r="QBN136" s="86"/>
      <c r="QBO136" s="86"/>
      <c r="QBP136" s="86"/>
      <c r="QBQ136" s="86"/>
      <c r="QBR136" s="86"/>
      <c r="QBS136" s="86"/>
      <c r="QBT136" s="86"/>
      <c r="QBU136" s="86"/>
      <c r="QBV136" s="86"/>
      <c r="QBW136" s="86"/>
      <c r="QBX136" s="86"/>
      <c r="QBY136" s="86"/>
      <c r="QBZ136" s="86"/>
      <c r="QCA136" s="86"/>
      <c r="QCB136" s="86"/>
      <c r="QCC136" s="86"/>
      <c r="QCD136" s="86"/>
      <c r="QCE136" s="86"/>
      <c r="QCF136" s="86"/>
      <c r="QCG136" s="86"/>
      <c r="QCH136" s="86"/>
      <c r="QCI136" s="86"/>
      <c r="QCJ136" s="86"/>
      <c r="QCK136" s="86"/>
      <c r="QCL136" s="86"/>
      <c r="QCM136" s="86"/>
      <c r="QCN136" s="86"/>
      <c r="QCO136" s="86"/>
      <c r="QCP136" s="86"/>
      <c r="QCQ136" s="86"/>
      <c r="QCR136" s="86"/>
      <c r="QCS136" s="86"/>
      <c r="QCT136" s="86"/>
      <c r="QCU136" s="86"/>
      <c r="QCV136" s="86"/>
      <c r="QCW136" s="86"/>
      <c r="QCX136" s="86"/>
      <c r="QCY136" s="86"/>
      <c r="QCZ136" s="86"/>
      <c r="QDA136" s="86"/>
      <c r="QDB136" s="86"/>
      <c r="QDC136" s="86"/>
      <c r="QDD136" s="86"/>
      <c r="QDE136" s="86"/>
      <c r="QDF136" s="86"/>
      <c r="QDG136" s="86"/>
      <c r="QDH136" s="86"/>
      <c r="QDI136" s="86"/>
      <c r="QDJ136" s="86"/>
      <c r="QDK136" s="86"/>
      <c r="QDL136" s="86"/>
      <c r="QDM136" s="86"/>
      <c r="QDN136" s="86"/>
      <c r="QDO136" s="86"/>
      <c r="QDP136" s="86"/>
      <c r="QDQ136" s="86"/>
      <c r="QDR136" s="86"/>
      <c r="QDS136" s="86"/>
      <c r="QDT136" s="86"/>
      <c r="QDU136" s="86"/>
      <c r="QDV136" s="86"/>
      <c r="QDW136" s="86"/>
      <c r="QDX136" s="86"/>
      <c r="QDY136" s="86"/>
      <c r="QDZ136" s="86"/>
      <c r="QEA136" s="86"/>
      <c r="QEB136" s="86"/>
      <c r="QEC136" s="86"/>
      <c r="QED136" s="86"/>
      <c r="QEE136" s="86"/>
      <c r="QEF136" s="86"/>
      <c r="QEG136" s="86"/>
      <c r="QEH136" s="86"/>
      <c r="QEI136" s="86"/>
      <c r="QEJ136" s="86"/>
      <c r="QEK136" s="86"/>
      <c r="QEL136" s="86"/>
      <c r="QEM136" s="86"/>
      <c r="QEN136" s="86"/>
      <c r="QEO136" s="86"/>
      <c r="QEP136" s="86"/>
      <c r="QEQ136" s="86"/>
      <c r="QER136" s="86"/>
      <c r="QES136" s="86"/>
      <c r="QET136" s="86"/>
      <c r="QEU136" s="86"/>
      <c r="QEV136" s="86"/>
      <c r="QEW136" s="86"/>
      <c r="QEX136" s="86"/>
      <c r="QEY136" s="86"/>
      <c r="QEZ136" s="86"/>
      <c r="QFA136" s="86"/>
      <c r="QFB136" s="86"/>
      <c r="QFC136" s="86"/>
      <c r="QFD136" s="86"/>
      <c r="QFE136" s="86"/>
      <c r="QFF136" s="86"/>
      <c r="QFG136" s="86"/>
      <c r="QFH136" s="86"/>
      <c r="QFI136" s="86"/>
      <c r="QFJ136" s="86"/>
      <c r="QFK136" s="86"/>
      <c r="QFL136" s="86"/>
      <c r="QFM136" s="86"/>
      <c r="QFN136" s="86"/>
      <c r="QFO136" s="86"/>
      <c r="QFP136" s="86"/>
      <c r="QFQ136" s="86"/>
      <c r="QFR136" s="86"/>
      <c r="QFS136" s="86"/>
      <c r="QFT136" s="86"/>
      <c r="QFU136" s="86"/>
      <c r="QFV136" s="86"/>
      <c r="QFW136" s="86"/>
      <c r="QFX136" s="86"/>
      <c r="QFY136" s="86"/>
      <c r="QFZ136" s="86"/>
      <c r="QGA136" s="86"/>
      <c r="QGB136" s="86"/>
      <c r="QGC136" s="86"/>
      <c r="QGD136" s="86"/>
      <c r="QGE136" s="86"/>
      <c r="QGF136" s="86"/>
      <c r="QGG136" s="86"/>
      <c r="QGH136" s="86"/>
      <c r="QGI136" s="86"/>
      <c r="QGJ136" s="86"/>
      <c r="QGK136" s="86"/>
      <c r="QGL136" s="86"/>
      <c r="QGM136" s="86"/>
      <c r="QGN136" s="86"/>
      <c r="QGO136" s="86"/>
      <c r="QGP136" s="86"/>
      <c r="QGQ136" s="86"/>
      <c r="QGR136" s="86"/>
      <c r="QGS136" s="86"/>
      <c r="QGT136" s="86"/>
      <c r="QGU136" s="86"/>
      <c r="QGV136" s="86"/>
      <c r="QGW136" s="86"/>
      <c r="QGX136" s="86"/>
      <c r="QGY136" s="86"/>
      <c r="QGZ136" s="86"/>
      <c r="QHA136" s="86"/>
      <c r="QHB136" s="86"/>
      <c r="QHC136" s="86"/>
      <c r="QHD136" s="86"/>
      <c r="QHE136" s="86"/>
      <c r="QHF136" s="86"/>
      <c r="QHG136" s="86"/>
      <c r="QHH136" s="86"/>
      <c r="QHI136" s="86"/>
      <c r="QHJ136" s="86"/>
      <c r="QHK136" s="86"/>
      <c r="QHL136" s="86"/>
      <c r="QHM136" s="86"/>
      <c r="QHN136" s="86"/>
      <c r="QHO136" s="86"/>
      <c r="QHP136" s="86"/>
      <c r="QHQ136" s="86"/>
      <c r="QHR136" s="86"/>
      <c r="QHS136" s="86"/>
      <c r="QHT136" s="86"/>
      <c r="QHU136" s="86"/>
      <c r="QHV136" s="86"/>
      <c r="QHW136" s="86"/>
      <c r="QHX136" s="86"/>
      <c r="QHY136" s="86"/>
      <c r="QHZ136" s="86"/>
      <c r="QIA136" s="86"/>
      <c r="QIB136" s="86"/>
      <c r="QIC136" s="86"/>
      <c r="QID136" s="86"/>
      <c r="QIK136" s="86"/>
      <c r="QIL136" s="86"/>
      <c r="QIM136" s="86"/>
      <c r="QIN136" s="86"/>
      <c r="QIO136" s="86"/>
      <c r="QIP136" s="86"/>
      <c r="QIQ136" s="86"/>
      <c r="QIR136" s="86"/>
      <c r="QIS136" s="86"/>
      <c r="QIT136" s="86"/>
      <c r="QIU136" s="86"/>
      <c r="QIV136" s="86"/>
      <c r="QIW136" s="86"/>
      <c r="QIX136" s="86"/>
      <c r="QIY136" s="86"/>
      <c r="QIZ136" s="86"/>
      <c r="QJA136" s="86"/>
      <c r="QJB136" s="86"/>
      <c r="QJC136" s="86"/>
      <c r="QJD136" s="86"/>
      <c r="QJE136" s="86"/>
      <c r="QJF136" s="86"/>
      <c r="QJG136" s="86"/>
      <c r="QJH136" s="86"/>
      <c r="QJI136" s="86"/>
      <c r="QJJ136" s="86"/>
      <c r="QJK136" s="86"/>
      <c r="QJL136" s="86"/>
      <c r="QJM136" s="86"/>
      <c r="QJN136" s="86"/>
      <c r="QJO136" s="86"/>
      <c r="QJP136" s="86"/>
      <c r="QJQ136" s="86"/>
      <c r="QJR136" s="86"/>
      <c r="QJS136" s="86"/>
      <c r="QJT136" s="86"/>
      <c r="QJU136" s="86"/>
      <c r="QJV136" s="86"/>
      <c r="QJW136" s="86"/>
      <c r="QJX136" s="86"/>
      <c r="QJY136" s="86"/>
      <c r="QJZ136" s="86"/>
      <c r="QKA136" s="86"/>
      <c r="QKB136" s="86"/>
      <c r="QKC136" s="86"/>
      <c r="QKD136" s="86"/>
      <c r="QKE136" s="86"/>
      <c r="QKF136" s="86"/>
      <c r="QKG136" s="86"/>
      <c r="QKH136" s="86"/>
      <c r="QKI136" s="86"/>
      <c r="QKJ136" s="86"/>
      <c r="QKK136" s="86"/>
      <c r="QKL136" s="86"/>
      <c r="QKM136" s="86"/>
      <c r="QKN136" s="86"/>
      <c r="QKO136" s="86"/>
      <c r="QKP136" s="86"/>
      <c r="QKQ136" s="86"/>
      <c r="QKR136" s="86"/>
      <c r="QKS136" s="86"/>
      <c r="QKT136" s="86"/>
      <c r="QKU136" s="86"/>
      <c r="QKV136" s="86"/>
      <c r="QKW136" s="86"/>
      <c r="QKX136" s="86"/>
      <c r="QKY136" s="86"/>
      <c r="QKZ136" s="86"/>
      <c r="QLA136" s="86"/>
      <c r="QLB136" s="86"/>
      <c r="QLC136" s="86"/>
      <c r="QLD136" s="86"/>
      <c r="QLE136" s="86"/>
      <c r="QLF136" s="86"/>
      <c r="QLG136" s="86"/>
      <c r="QLH136" s="86"/>
      <c r="QLI136" s="86"/>
      <c r="QLJ136" s="86"/>
      <c r="QLK136" s="86"/>
      <c r="QLL136" s="86"/>
      <c r="QLM136" s="86"/>
      <c r="QLN136" s="86"/>
      <c r="QLO136" s="86"/>
      <c r="QLP136" s="86"/>
      <c r="QLQ136" s="86"/>
      <c r="QLR136" s="86"/>
      <c r="QLS136" s="86"/>
      <c r="QLT136" s="86"/>
      <c r="QLU136" s="86"/>
      <c r="QLV136" s="86"/>
      <c r="QLW136" s="86"/>
      <c r="QLX136" s="86"/>
      <c r="QLY136" s="86"/>
      <c r="QLZ136" s="86"/>
      <c r="QMA136" s="86"/>
      <c r="QMB136" s="86"/>
      <c r="QMC136" s="86"/>
      <c r="QMD136" s="86"/>
      <c r="QME136" s="86"/>
      <c r="QMF136" s="86"/>
      <c r="QMG136" s="86"/>
      <c r="QMH136" s="86"/>
      <c r="QMI136" s="86"/>
      <c r="QMJ136" s="86"/>
      <c r="QMK136" s="86"/>
      <c r="QML136" s="86"/>
      <c r="QMM136" s="86"/>
      <c r="QMN136" s="86"/>
      <c r="QMO136" s="86"/>
      <c r="QMP136" s="86"/>
      <c r="QMQ136" s="86"/>
      <c r="QMR136" s="86"/>
      <c r="QMS136" s="86"/>
      <c r="QMT136" s="86"/>
      <c r="QMU136" s="86"/>
      <c r="QMV136" s="86"/>
      <c r="QMW136" s="86"/>
      <c r="QMX136" s="86"/>
      <c r="QMY136" s="86"/>
      <c r="QMZ136" s="86"/>
      <c r="QNA136" s="86"/>
      <c r="QNB136" s="86"/>
      <c r="QNC136" s="86"/>
      <c r="QND136" s="86"/>
      <c r="QNE136" s="86"/>
      <c r="QNF136" s="86"/>
      <c r="QNG136" s="86"/>
      <c r="QNH136" s="86"/>
      <c r="QNI136" s="86"/>
      <c r="QNJ136" s="86"/>
      <c r="QNK136" s="86"/>
      <c r="QNL136" s="86"/>
      <c r="QNM136" s="86"/>
      <c r="QNN136" s="86"/>
      <c r="QNO136" s="86"/>
      <c r="QNP136" s="86"/>
      <c r="QNQ136" s="86"/>
      <c r="QNR136" s="86"/>
      <c r="QNS136" s="86"/>
      <c r="QNT136" s="86"/>
      <c r="QNU136" s="86"/>
      <c r="QNV136" s="86"/>
      <c r="QNW136" s="86"/>
      <c r="QNX136" s="86"/>
      <c r="QNY136" s="86"/>
      <c r="QNZ136" s="86"/>
      <c r="QOA136" s="86"/>
      <c r="QOB136" s="86"/>
      <c r="QOC136" s="86"/>
      <c r="QOD136" s="86"/>
      <c r="QOE136" s="86"/>
      <c r="QOF136" s="86"/>
      <c r="QOG136" s="86"/>
      <c r="QOH136" s="86"/>
      <c r="QOI136" s="86"/>
      <c r="QOJ136" s="86"/>
      <c r="QOK136" s="86"/>
      <c r="QOL136" s="86"/>
      <c r="QOM136" s="86"/>
      <c r="QON136" s="86"/>
      <c r="QOO136" s="86"/>
      <c r="QOP136" s="86"/>
      <c r="QOQ136" s="86"/>
      <c r="QOR136" s="86"/>
      <c r="QOS136" s="86"/>
      <c r="QOT136" s="86"/>
      <c r="QOU136" s="86"/>
      <c r="QOV136" s="86"/>
      <c r="QOW136" s="86"/>
      <c r="QOX136" s="86"/>
      <c r="QOY136" s="86"/>
      <c r="QOZ136" s="86"/>
      <c r="QPA136" s="86"/>
      <c r="QPB136" s="86"/>
      <c r="QPC136" s="86"/>
      <c r="QPD136" s="86"/>
      <c r="QPE136" s="86"/>
      <c r="QPF136" s="86"/>
      <c r="QPG136" s="86"/>
      <c r="QPH136" s="86"/>
      <c r="QPI136" s="86"/>
      <c r="QPJ136" s="86"/>
      <c r="QPK136" s="86"/>
      <c r="QPL136" s="86"/>
      <c r="QPM136" s="86"/>
      <c r="QPN136" s="86"/>
      <c r="QPO136" s="86"/>
      <c r="QPP136" s="86"/>
      <c r="QPQ136" s="86"/>
      <c r="QPR136" s="86"/>
      <c r="QPS136" s="86"/>
      <c r="QPT136" s="86"/>
      <c r="QPU136" s="86"/>
      <c r="QPV136" s="86"/>
      <c r="QPW136" s="86"/>
      <c r="QPX136" s="86"/>
      <c r="QPY136" s="86"/>
      <c r="QPZ136" s="86"/>
      <c r="QQA136" s="86"/>
      <c r="QQB136" s="86"/>
      <c r="QQC136" s="86"/>
      <c r="QQD136" s="86"/>
      <c r="QQE136" s="86"/>
      <c r="QQF136" s="86"/>
      <c r="QQG136" s="86"/>
      <c r="QQH136" s="86"/>
      <c r="QQI136" s="86"/>
      <c r="QQJ136" s="86"/>
      <c r="QQK136" s="86"/>
      <c r="QQL136" s="86"/>
      <c r="QQM136" s="86"/>
      <c r="QQN136" s="86"/>
      <c r="QQO136" s="86"/>
      <c r="QQP136" s="86"/>
      <c r="QQQ136" s="86"/>
      <c r="QQR136" s="86"/>
      <c r="QQS136" s="86"/>
      <c r="QQT136" s="86"/>
      <c r="QQU136" s="86"/>
      <c r="QQV136" s="86"/>
      <c r="QQW136" s="86"/>
      <c r="QQX136" s="86"/>
      <c r="QQY136" s="86"/>
      <c r="QQZ136" s="86"/>
      <c r="QRA136" s="86"/>
      <c r="QRB136" s="86"/>
      <c r="QRC136" s="86"/>
      <c r="QRD136" s="86"/>
      <c r="QRE136" s="86"/>
      <c r="QRF136" s="86"/>
      <c r="QRG136" s="86"/>
      <c r="QRH136" s="86"/>
      <c r="QRI136" s="86"/>
      <c r="QRJ136" s="86"/>
      <c r="QRK136" s="86"/>
      <c r="QRL136" s="86"/>
      <c r="QRM136" s="86"/>
      <c r="QRN136" s="86"/>
      <c r="QRO136" s="86"/>
      <c r="QRP136" s="86"/>
      <c r="QRQ136" s="86"/>
      <c r="QRR136" s="86"/>
      <c r="QRS136" s="86"/>
      <c r="QRT136" s="86"/>
      <c r="QRU136" s="86"/>
      <c r="QRV136" s="86"/>
      <c r="QRW136" s="86"/>
      <c r="QRX136" s="86"/>
      <c r="QRY136" s="86"/>
      <c r="QRZ136" s="86"/>
      <c r="QSG136" s="86"/>
      <c r="QSH136" s="86"/>
      <c r="QSI136" s="86"/>
      <c r="QSJ136" s="86"/>
      <c r="QSK136" s="86"/>
      <c r="QSL136" s="86"/>
      <c r="QSM136" s="86"/>
      <c r="QSN136" s="86"/>
      <c r="QSO136" s="86"/>
      <c r="QSP136" s="86"/>
      <c r="QSQ136" s="86"/>
      <c r="QSR136" s="86"/>
      <c r="QSS136" s="86"/>
      <c r="QST136" s="86"/>
      <c r="QSU136" s="86"/>
      <c r="QSV136" s="86"/>
      <c r="QSW136" s="86"/>
      <c r="QSX136" s="86"/>
      <c r="QSY136" s="86"/>
      <c r="QSZ136" s="86"/>
      <c r="QTA136" s="86"/>
      <c r="QTB136" s="86"/>
      <c r="QTC136" s="86"/>
      <c r="QTD136" s="86"/>
      <c r="QTE136" s="86"/>
      <c r="QTF136" s="86"/>
      <c r="QTG136" s="86"/>
      <c r="QTH136" s="86"/>
      <c r="QTI136" s="86"/>
      <c r="QTJ136" s="86"/>
      <c r="QTK136" s="86"/>
      <c r="QTL136" s="86"/>
      <c r="QTM136" s="86"/>
      <c r="QTN136" s="86"/>
      <c r="QTO136" s="86"/>
      <c r="QTP136" s="86"/>
      <c r="QTQ136" s="86"/>
      <c r="QTR136" s="86"/>
      <c r="QTS136" s="86"/>
      <c r="QTT136" s="86"/>
      <c r="QTU136" s="86"/>
      <c r="QTV136" s="86"/>
      <c r="QTW136" s="86"/>
      <c r="QTX136" s="86"/>
      <c r="QTY136" s="86"/>
      <c r="QTZ136" s="86"/>
      <c r="QUA136" s="86"/>
      <c r="QUB136" s="86"/>
      <c r="QUC136" s="86"/>
      <c r="QUD136" s="86"/>
      <c r="QUE136" s="86"/>
      <c r="QUF136" s="86"/>
      <c r="QUG136" s="86"/>
      <c r="QUH136" s="86"/>
      <c r="QUI136" s="86"/>
      <c r="QUJ136" s="86"/>
      <c r="QUK136" s="86"/>
      <c r="QUL136" s="86"/>
      <c r="QUM136" s="86"/>
      <c r="QUN136" s="86"/>
      <c r="QUO136" s="86"/>
      <c r="QUP136" s="86"/>
      <c r="QUQ136" s="86"/>
      <c r="QUR136" s="86"/>
      <c r="QUS136" s="86"/>
      <c r="QUT136" s="86"/>
      <c r="QUU136" s="86"/>
      <c r="QUV136" s="86"/>
      <c r="QUW136" s="86"/>
      <c r="QUX136" s="86"/>
      <c r="QUY136" s="86"/>
      <c r="QUZ136" s="86"/>
      <c r="QVA136" s="86"/>
      <c r="QVB136" s="86"/>
      <c r="QVC136" s="86"/>
      <c r="QVD136" s="86"/>
      <c r="QVE136" s="86"/>
      <c r="QVF136" s="86"/>
      <c r="QVG136" s="86"/>
      <c r="QVH136" s="86"/>
      <c r="QVI136" s="86"/>
      <c r="QVJ136" s="86"/>
      <c r="QVK136" s="86"/>
      <c r="QVL136" s="86"/>
      <c r="QVM136" s="86"/>
      <c r="QVN136" s="86"/>
      <c r="QVO136" s="86"/>
      <c r="QVP136" s="86"/>
      <c r="QVQ136" s="86"/>
      <c r="QVR136" s="86"/>
      <c r="QVS136" s="86"/>
      <c r="QVT136" s="86"/>
      <c r="QVU136" s="86"/>
      <c r="QVV136" s="86"/>
      <c r="QVW136" s="86"/>
      <c r="QVX136" s="86"/>
      <c r="QVY136" s="86"/>
      <c r="QVZ136" s="86"/>
      <c r="QWA136" s="86"/>
      <c r="QWB136" s="86"/>
      <c r="QWC136" s="86"/>
      <c r="QWD136" s="86"/>
      <c r="QWE136" s="86"/>
      <c r="QWF136" s="86"/>
      <c r="QWG136" s="86"/>
      <c r="QWH136" s="86"/>
      <c r="QWI136" s="86"/>
      <c r="QWJ136" s="86"/>
      <c r="QWK136" s="86"/>
      <c r="QWL136" s="86"/>
      <c r="QWM136" s="86"/>
      <c r="QWN136" s="86"/>
      <c r="QWO136" s="86"/>
      <c r="QWP136" s="86"/>
      <c r="QWQ136" s="86"/>
      <c r="QWR136" s="86"/>
      <c r="QWS136" s="86"/>
      <c r="QWT136" s="86"/>
      <c r="QWU136" s="86"/>
      <c r="QWV136" s="86"/>
      <c r="QWW136" s="86"/>
      <c r="QWX136" s="86"/>
      <c r="QWY136" s="86"/>
      <c r="QWZ136" s="86"/>
      <c r="QXA136" s="86"/>
      <c r="QXB136" s="86"/>
      <c r="QXC136" s="86"/>
      <c r="QXD136" s="86"/>
      <c r="QXE136" s="86"/>
      <c r="QXF136" s="86"/>
      <c r="QXG136" s="86"/>
      <c r="QXH136" s="86"/>
      <c r="QXI136" s="86"/>
      <c r="QXJ136" s="86"/>
      <c r="QXK136" s="86"/>
      <c r="QXL136" s="86"/>
      <c r="QXM136" s="86"/>
      <c r="QXN136" s="86"/>
      <c r="QXO136" s="86"/>
      <c r="QXP136" s="86"/>
      <c r="QXQ136" s="86"/>
      <c r="QXR136" s="86"/>
      <c r="QXS136" s="86"/>
      <c r="QXT136" s="86"/>
      <c r="QXU136" s="86"/>
      <c r="QXV136" s="86"/>
      <c r="QXW136" s="86"/>
      <c r="QXX136" s="86"/>
      <c r="QXY136" s="86"/>
      <c r="QXZ136" s="86"/>
      <c r="QYA136" s="86"/>
      <c r="QYB136" s="86"/>
      <c r="QYC136" s="86"/>
      <c r="QYD136" s="86"/>
      <c r="QYE136" s="86"/>
      <c r="QYF136" s="86"/>
      <c r="QYG136" s="86"/>
      <c r="QYH136" s="86"/>
      <c r="QYI136" s="86"/>
      <c r="QYJ136" s="86"/>
      <c r="QYK136" s="86"/>
      <c r="QYL136" s="86"/>
      <c r="QYM136" s="86"/>
      <c r="QYN136" s="86"/>
      <c r="QYO136" s="86"/>
      <c r="QYP136" s="86"/>
      <c r="QYQ136" s="86"/>
      <c r="QYR136" s="86"/>
      <c r="QYS136" s="86"/>
      <c r="QYT136" s="86"/>
      <c r="QYU136" s="86"/>
      <c r="QYV136" s="86"/>
      <c r="QYW136" s="86"/>
      <c r="QYX136" s="86"/>
      <c r="QYY136" s="86"/>
      <c r="QYZ136" s="86"/>
      <c r="QZA136" s="86"/>
      <c r="QZB136" s="86"/>
      <c r="QZC136" s="86"/>
      <c r="QZD136" s="86"/>
      <c r="QZE136" s="86"/>
      <c r="QZF136" s="86"/>
      <c r="QZG136" s="86"/>
      <c r="QZH136" s="86"/>
      <c r="QZI136" s="86"/>
      <c r="QZJ136" s="86"/>
      <c r="QZK136" s="86"/>
      <c r="QZL136" s="86"/>
      <c r="QZM136" s="86"/>
      <c r="QZN136" s="86"/>
      <c r="QZO136" s="86"/>
      <c r="QZP136" s="86"/>
      <c r="QZQ136" s="86"/>
      <c r="QZR136" s="86"/>
      <c r="QZS136" s="86"/>
      <c r="QZT136" s="86"/>
      <c r="QZU136" s="86"/>
      <c r="QZV136" s="86"/>
      <c r="QZW136" s="86"/>
      <c r="QZX136" s="86"/>
      <c r="QZY136" s="86"/>
      <c r="QZZ136" s="86"/>
      <c r="RAA136" s="86"/>
      <c r="RAB136" s="86"/>
      <c r="RAC136" s="86"/>
      <c r="RAD136" s="86"/>
      <c r="RAE136" s="86"/>
      <c r="RAF136" s="86"/>
      <c r="RAG136" s="86"/>
      <c r="RAH136" s="86"/>
      <c r="RAI136" s="86"/>
      <c r="RAJ136" s="86"/>
      <c r="RAK136" s="86"/>
      <c r="RAL136" s="86"/>
      <c r="RAM136" s="86"/>
      <c r="RAN136" s="86"/>
      <c r="RAO136" s="86"/>
      <c r="RAP136" s="86"/>
      <c r="RAQ136" s="86"/>
      <c r="RAR136" s="86"/>
      <c r="RAS136" s="86"/>
      <c r="RAT136" s="86"/>
      <c r="RAU136" s="86"/>
      <c r="RAV136" s="86"/>
      <c r="RAW136" s="86"/>
      <c r="RAX136" s="86"/>
      <c r="RAY136" s="86"/>
      <c r="RAZ136" s="86"/>
      <c r="RBA136" s="86"/>
      <c r="RBB136" s="86"/>
      <c r="RBC136" s="86"/>
      <c r="RBD136" s="86"/>
      <c r="RBE136" s="86"/>
      <c r="RBF136" s="86"/>
      <c r="RBG136" s="86"/>
      <c r="RBH136" s="86"/>
      <c r="RBI136" s="86"/>
      <c r="RBJ136" s="86"/>
      <c r="RBK136" s="86"/>
      <c r="RBL136" s="86"/>
      <c r="RBM136" s="86"/>
      <c r="RBN136" s="86"/>
      <c r="RBO136" s="86"/>
      <c r="RBP136" s="86"/>
      <c r="RBQ136" s="86"/>
      <c r="RBR136" s="86"/>
      <c r="RBS136" s="86"/>
      <c r="RBT136" s="86"/>
      <c r="RBU136" s="86"/>
      <c r="RBV136" s="86"/>
      <c r="RCC136" s="86"/>
      <c r="RCD136" s="86"/>
      <c r="RCE136" s="86"/>
      <c r="RCF136" s="86"/>
      <c r="RCG136" s="86"/>
      <c r="RCH136" s="86"/>
      <c r="RCI136" s="86"/>
      <c r="RCJ136" s="86"/>
      <c r="RCK136" s="86"/>
      <c r="RCL136" s="86"/>
      <c r="RCM136" s="86"/>
      <c r="RCN136" s="86"/>
      <c r="RCO136" s="86"/>
      <c r="RCP136" s="86"/>
      <c r="RCQ136" s="86"/>
      <c r="RCR136" s="86"/>
      <c r="RCS136" s="86"/>
      <c r="RCT136" s="86"/>
      <c r="RCU136" s="86"/>
      <c r="RCV136" s="86"/>
      <c r="RCW136" s="86"/>
      <c r="RCX136" s="86"/>
      <c r="RCY136" s="86"/>
      <c r="RCZ136" s="86"/>
      <c r="RDA136" s="86"/>
      <c r="RDB136" s="86"/>
      <c r="RDC136" s="86"/>
      <c r="RDD136" s="86"/>
      <c r="RDE136" s="86"/>
      <c r="RDF136" s="86"/>
      <c r="RDG136" s="86"/>
      <c r="RDH136" s="86"/>
      <c r="RDI136" s="86"/>
      <c r="RDJ136" s="86"/>
      <c r="RDK136" s="86"/>
      <c r="RDL136" s="86"/>
      <c r="RDM136" s="86"/>
      <c r="RDN136" s="86"/>
      <c r="RDO136" s="86"/>
      <c r="RDP136" s="86"/>
      <c r="RDQ136" s="86"/>
      <c r="RDR136" s="86"/>
      <c r="RDS136" s="86"/>
      <c r="RDT136" s="86"/>
      <c r="RDU136" s="86"/>
      <c r="RDV136" s="86"/>
      <c r="RDW136" s="86"/>
      <c r="RDX136" s="86"/>
      <c r="RDY136" s="86"/>
      <c r="RDZ136" s="86"/>
      <c r="REA136" s="86"/>
      <c r="REB136" s="86"/>
      <c r="REC136" s="86"/>
      <c r="RED136" s="86"/>
      <c r="REE136" s="86"/>
      <c r="REF136" s="86"/>
      <c r="REG136" s="86"/>
      <c r="REH136" s="86"/>
      <c r="REI136" s="86"/>
      <c r="REJ136" s="86"/>
      <c r="REK136" s="86"/>
      <c r="REL136" s="86"/>
      <c r="REM136" s="86"/>
      <c r="REN136" s="86"/>
      <c r="REO136" s="86"/>
      <c r="REP136" s="86"/>
      <c r="REQ136" s="86"/>
      <c r="RER136" s="86"/>
      <c r="RES136" s="86"/>
      <c r="RET136" s="86"/>
      <c r="REU136" s="86"/>
      <c r="REV136" s="86"/>
      <c r="REW136" s="86"/>
      <c r="REX136" s="86"/>
      <c r="REY136" s="86"/>
      <c r="REZ136" s="86"/>
      <c r="RFA136" s="86"/>
      <c r="RFB136" s="86"/>
      <c r="RFC136" s="86"/>
      <c r="RFD136" s="86"/>
      <c r="RFE136" s="86"/>
      <c r="RFF136" s="86"/>
      <c r="RFG136" s="86"/>
      <c r="RFH136" s="86"/>
      <c r="RFI136" s="86"/>
      <c r="RFJ136" s="86"/>
      <c r="RFK136" s="86"/>
      <c r="RFL136" s="86"/>
      <c r="RFM136" s="86"/>
      <c r="RFN136" s="86"/>
      <c r="RFO136" s="86"/>
      <c r="RFP136" s="86"/>
      <c r="RFQ136" s="86"/>
      <c r="RFR136" s="86"/>
      <c r="RFS136" s="86"/>
      <c r="RFT136" s="86"/>
      <c r="RFU136" s="86"/>
      <c r="RFV136" s="86"/>
      <c r="RFW136" s="86"/>
      <c r="RFX136" s="86"/>
      <c r="RFY136" s="86"/>
      <c r="RFZ136" s="86"/>
      <c r="RGA136" s="86"/>
      <c r="RGB136" s="86"/>
      <c r="RGC136" s="86"/>
      <c r="RGD136" s="86"/>
      <c r="RGE136" s="86"/>
      <c r="RGF136" s="86"/>
      <c r="RGG136" s="86"/>
      <c r="RGH136" s="86"/>
      <c r="RGI136" s="86"/>
      <c r="RGJ136" s="86"/>
      <c r="RGK136" s="86"/>
      <c r="RGL136" s="86"/>
      <c r="RGM136" s="86"/>
      <c r="RGN136" s="86"/>
      <c r="RGO136" s="86"/>
      <c r="RGP136" s="86"/>
      <c r="RGQ136" s="86"/>
      <c r="RGR136" s="86"/>
      <c r="RGS136" s="86"/>
      <c r="RGT136" s="86"/>
      <c r="RGU136" s="86"/>
      <c r="RGV136" s="86"/>
      <c r="RGW136" s="86"/>
      <c r="RGX136" s="86"/>
      <c r="RGY136" s="86"/>
      <c r="RGZ136" s="86"/>
      <c r="RHA136" s="86"/>
      <c r="RHB136" s="86"/>
      <c r="RHC136" s="86"/>
      <c r="RHD136" s="86"/>
      <c r="RHE136" s="86"/>
      <c r="RHF136" s="86"/>
      <c r="RHG136" s="86"/>
      <c r="RHH136" s="86"/>
      <c r="RHI136" s="86"/>
      <c r="RHJ136" s="86"/>
      <c r="RHK136" s="86"/>
      <c r="RHL136" s="86"/>
      <c r="RHM136" s="86"/>
      <c r="RHN136" s="86"/>
      <c r="RHO136" s="86"/>
      <c r="RHP136" s="86"/>
      <c r="RHQ136" s="86"/>
      <c r="RHR136" s="86"/>
      <c r="RHS136" s="86"/>
      <c r="RHT136" s="86"/>
      <c r="RHU136" s="86"/>
      <c r="RHV136" s="86"/>
      <c r="RHW136" s="86"/>
      <c r="RHX136" s="86"/>
      <c r="RHY136" s="86"/>
      <c r="RHZ136" s="86"/>
      <c r="RIA136" s="86"/>
      <c r="RIB136" s="86"/>
      <c r="RIC136" s="86"/>
      <c r="RID136" s="86"/>
      <c r="RIE136" s="86"/>
      <c r="RIF136" s="86"/>
      <c r="RIG136" s="86"/>
      <c r="RIH136" s="86"/>
      <c r="RII136" s="86"/>
      <c r="RIJ136" s="86"/>
      <c r="RIK136" s="86"/>
      <c r="RIL136" s="86"/>
      <c r="RIM136" s="86"/>
      <c r="RIN136" s="86"/>
      <c r="RIO136" s="86"/>
      <c r="RIP136" s="86"/>
      <c r="RIQ136" s="86"/>
      <c r="RIR136" s="86"/>
      <c r="RIS136" s="86"/>
      <c r="RIT136" s="86"/>
      <c r="RIU136" s="86"/>
      <c r="RIV136" s="86"/>
      <c r="RIW136" s="86"/>
      <c r="RIX136" s="86"/>
      <c r="RIY136" s="86"/>
      <c r="RIZ136" s="86"/>
      <c r="RJA136" s="86"/>
      <c r="RJB136" s="86"/>
      <c r="RJC136" s="86"/>
      <c r="RJD136" s="86"/>
      <c r="RJE136" s="86"/>
      <c r="RJF136" s="86"/>
      <c r="RJG136" s="86"/>
      <c r="RJH136" s="86"/>
      <c r="RJI136" s="86"/>
      <c r="RJJ136" s="86"/>
      <c r="RJK136" s="86"/>
      <c r="RJL136" s="86"/>
      <c r="RJM136" s="86"/>
      <c r="RJN136" s="86"/>
      <c r="RJO136" s="86"/>
      <c r="RJP136" s="86"/>
      <c r="RJQ136" s="86"/>
      <c r="RJR136" s="86"/>
      <c r="RJS136" s="86"/>
      <c r="RJT136" s="86"/>
      <c r="RJU136" s="86"/>
      <c r="RJV136" s="86"/>
      <c r="RJW136" s="86"/>
      <c r="RJX136" s="86"/>
      <c r="RJY136" s="86"/>
      <c r="RJZ136" s="86"/>
      <c r="RKA136" s="86"/>
      <c r="RKB136" s="86"/>
      <c r="RKC136" s="86"/>
      <c r="RKD136" s="86"/>
      <c r="RKE136" s="86"/>
      <c r="RKF136" s="86"/>
      <c r="RKG136" s="86"/>
      <c r="RKH136" s="86"/>
      <c r="RKI136" s="86"/>
      <c r="RKJ136" s="86"/>
      <c r="RKK136" s="86"/>
      <c r="RKL136" s="86"/>
      <c r="RKM136" s="86"/>
      <c r="RKN136" s="86"/>
      <c r="RKO136" s="86"/>
      <c r="RKP136" s="86"/>
      <c r="RKQ136" s="86"/>
      <c r="RKR136" s="86"/>
      <c r="RKS136" s="86"/>
      <c r="RKT136" s="86"/>
      <c r="RKU136" s="86"/>
      <c r="RKV136" s="86"/>
      <c r="RKW136" s="86"/>
      <c r="RKX136" s="86"/>
      <c r="RKY136" s="86"/>
      <c r="RKZ136" s="86"/>
      <c r="RLA136" s="86"/>
      <c r="RLB136" s="86"/>
      <c r="RLC136" s="86"/>
      <c r="RLD136" s="86"/>
      <c r="RLE136" s="86"/>
      <c r="RLF136" s="86"/>
      <c r="RLG136" s="86"/>
      <c r="RLH136" s="86"/>
      <c r="RLI136" s="86"/>
      <c r="RLJ136" s="86"/>
      <c r="RLK136" s="86"/>
      <c r="RLL136" s="86"/>
      <c r="RLM136" s="86"/>
      <c r="RLN136" s="86"/>
      <c r="RLO136" s="86"/>
      <c r="RLP136" s="86"/>
      <c r="RLQ136" s="86"/>
      <c r="RLR136" s="86"/>
      <c r="RLY136" s="86"/>
      <c r="RLZ136" s="86"/>
      <c r="RMA136" s="86"/>
      <c r="RMB136" s="86"/>
      <c r="RMC136" s="86"/>
      <c r="RMD136" s="86"/>
      <c r="RME136" s="86"/>
      <c r="RMF136" s="86"/>
      <c r="RMG136" s="86"/>
      <c r="RMH136" s="86"/>
      <c r="RMI136" s="86"/>
      <c r="RMJ136" s="86"/>
      <c r="RMK136" s="86"/>
      <c r="RML136" s="86"/>
      <c r="RMM136" s="86"/>
      <c r="RMN136" s="86"/>
      <c r="RMO136" s="86"/>
      <c r="RMP136" s="86"/>
      <c r="RMQ136" s="86"/>
      <c r="RMR136" s="86"/>
      <c r="RMS136" s="86"/>
      <c r="RMT136" s="86"/>
      <c r="RMU136" s="86"/>
      <c r="RMV136" s="86"/>
      <c r="RMW136" s="86"/>
      <c r="RMX136" s="86"/>
      <c r="RMY136" s="86"/>
      <c r="RMZ136" s="86"/>
      <c r="RNA136" s="86"/>
      <c r="RNB136" s="86"/>
      <c r="RNC136" s="86"/>
      <c r="RND136" s="86"/>
      <c r="RNE136" s="86"/>
      <c r="RNF136" s="86"/>
      <c r="RNG136" s="86"/>
      <c r="RNH136" s="86"/>
      <c r="RNI136" s="86"/>
      <c r="RNJ136" s="86"/>
      <c r="RNK136" s="86"/>
      <c r="RNL136" s="86"/>
      <c r="RNM136" s="86"/>
      <c r="RNN136" s="86"/>
      <c r="RNO136" s="86"/>
      <c r="RNP136" s="86"/>
      <c r="RNQ136" s="86"/>
      <c r="RNR136" s="86"/>
      <c r="RNS136" s="86"/>
      <c r="RNT136" s="86"/>
      <c r="RNU136" s="86"/>
      <c r="RNV136" s="86"/>
      <c r="RNW136" s="86"/>
      <c r="RNX136" s="86"/>
      <c r="RNY136" s="86"/>
      <c r="RNZ136" s="86"/>
      <c r="ROA136" s="86"/>
      <c r="ROB136" s="86"/>
      <c r="ROC136" s="86"/>
      <c r="ROD136" s="86"/>
      <c r="ROE136" s="86"/>
      <c r="ROF136" s="86"/>
      <c r="ROG136" s="86"/>
      <c r="ROH136" s="86"/>
      <c r="ROI136" s="86"/>
      <c r="ROJ136" s="86"/>
      <c r="ROK136" s="86"/>
      <c r="ROL136" s="86"/>
      <c r="ROM136" s="86"/>
      <c r="RON136" s="86"/>
      <c r="ROO136" s="86"/>
      <c r="ROP136" s="86"/>
      <c r="ROQ136" s="86"/>
      <c r="ROR136" s="86"/>
      <c r="ROS136" s="86"/>
      <c r="ROT136" s="86"/>
      <c r="ROU136" s="86"/>
      <c r="ROV136" s="86"/>
      <c r="ROW136" s="86"/>
      <c r="ROX136" s="86"/>
      <c r="ROY136" s="86"/>
      <c r="ROZ136" s="86"/>
      <c r="RPA136" s="86"/>
      <c r="RPB136" s="86"/>
      <c r="RPC136" s="86"/>
      <c r="RPD136" s="86"/>
      <c r="RPE136" s="86"/>
      <c r="RPF136" s="86"/>
      <c r="RPG136" s="86"/>
      <c r="RPH136" s="86"/>
      <c r="RPI136" s="86"/>
      <c r="RPJ136" s="86"/>
      <c r="RPK136" s="86"/>
      <c r="RPL136" s="86"/>
      <c r="RPM136" s="86"/>
      <c r="RPN136" s="86"/>
      <c r="RPO136" s="86"/>
      <c r="RPP136" s="86"/>
      <c r="RPQ136" s="86"/>
      <c r="RPR136" s="86"/>
      <c r="RPS136" s="86"/>
      <c r="RPT136" s="86"/>
      <c r="RPU136" s="86"/>
      <c r="RPV136" s="86"/>
      <c r="RPW136" s="86"/>
      <c r="RPX136" s="86"/>
      <c r="RPY136" s="86"/>
      <c r="RPZ136" s="86"/>
      <c r="RQA136" s="86"/>
      <c r="RQB136" s="86"/>
      <c r="RQC136" s="86"/>
      <c r="RQD136" s="86"/>
      <c r="RQE136" s="86"/>
      <c r="RQF136" s="86"/>
      <c r="RQG136" s="86"/>
      <c r="RQH136" s="86"/>
      <c r="RQI136" s="86"/>
      <c r="RQJ136" s="86"/>
      <c r="RQK136" s="86"/>
      <c r="RQL136" s="86"/>
      <c r="RQM136" s="86"/>
      <c r="RQN136" s="86"/>
      <c r="RQO136" s="86"/>
      <c r="RQP136" s="86"/>
      <c r="RQQ136" s="86"/>
      <c r="RQR136" s="86"/>
      <c r="RQS136" s="86"/>
      <c r="RQT136" s="86"/>
      <c r="RQU136" s="86"/>
      <c r="RQV136" s="86"/>
      <c r="RQW136" s="86"/>
      <c r="RQX136" s="86"/>
      <c r="RQY136" s="86"/>
      <c r="RQZ136" s="86"/>
      <c r="RRA136" s="86"/>
      <c r="RRB136" s="86"/>
      <c r="RRC136" s="86"/>
      <c r="RRD136" s="86"/>
      <c r="RRE136" s="86"/>
      <c r="RRF136" s="86"/>
      <c r="RRG136" s="86"/>
      <c r="RRH136" s="86"/>
      <c r="RRI136" s="86"/>
      <c r="RRJ136" s="86"/>
      <c r="RRK136" s="86"/>
      <c r="RRL136" s="86"/>
      <c r="RRM136" s="86"/>
      <c r="RRN136" s="86"/>
      <c r="RRO136" s="86"/>
      <c r="RRP136" s="86"/>
      <c r="RRQ136" s="86"/>
      <c r="RRR136" s="86"/>
      <c r="RRS136" s="86"/>
      <c r="RRT136" s="86"/>
      <c r="RRU136" s="86"/>
      <c r="RRV136" s="86"/>
      <c r="RRW136" s="86"/>
      <c r="RRX136" s="86"/>
      <c r="RRY136" s="86"/>
      <c r="RRZ136" s="86"/>
      <c r="RSA136" s="86"/>
      <c r="RSB136" s="86"/>
      <c r="RSC136" s="86"/>
      <c r="RSD136" s="86"/>
      <c r="RSE136" s="86"/>
      <c r="RSF136" s="86"/>
      <c r="RSG136" s="86"/>
      <c r="RSH136" s="86"/>
      <c r="RSI136" s="86"/>
      <c r="RSJ136" s="86"/>
      <c r="RSK136" s="86"/>
      <c r="RSL136" s="86"/>
      <c r="RSM136" s="86"/>
      <c r="RSN136" s="86"/>
      <c r="RSO136" s="86"/>
      <c r="RSP136" s="86"/>
      <c r="RSQ136" s="86"/>
      <c r="RSR136" s="86"/>
      <c r="RSS136" s="86"/>
      <c r="RST136" s="86"/>
      <c r="RSU136" s="86"/>
      <c r="RSV136" s="86"/>
      <c r="RSW136" s="86"/>
      <c r="RSX136" s="86"/>
      <c r="RSY136" s="86"/>
      <c r="RSZ136" s="86"/>
      <c r="RTA136" s="86"/>
      <c r="RTB136" s="86"/>
      <c r="RTC136" s="86"/>
      <c r="RTD136" s="86"/>
      <c r="RTE136" s="86"/>
      <c r="RTF136" s="86"/>
      <c r="RTG136" s="86"/>
      <c r="RTH136" s="86"/>
      <c r="RTI136" s="86"/>
      <c r="RTJ136" s="86"/>
      <c r="RTK136" s="86"/>
      <c r="RTL136" s="86"/>
      <c r="RTM136" s="86"/>
      <c r="RTN136" s="86"/>
      <c r="RTO136" s="86"/>
      <c r="RTP136" s="86"/>
      <c r="RTQ136" s="86"/>
      <c r="RTR136" s="86"/>
      <c r="RTS136" s="86"/>
      <c r="RTT136" s="86"/>
      <c r="RTU136" s="86"/>
      <c r="RTV136" s="86"/>
      <c r="RTW136" s="86"/>
      <c r="RTX136" s="86"/>
      <c r="RTY136" s="86"/>
      <c r="RTZ136" s="86"/>
      <c r="RUA136" s="86"/>
      <c r="RUB136" s="86"/>
      <c r="RUC136" s="86"/>
      <c r="RUD136" s="86"/>
      <c r="RUE136" s="86"/>
      <c r="RUF136" s="86"/>
      <c r="RUG136" s="86"/>
      <c r="RUH136" s="86"/>
      <c r="RUI136" s="86"/>
      <c r="RUJ136" s="86"/>
      <c r="RUK136" s="86"/>
      <c r="RUL136" s="86"/>
      <c r="RUM136" s="86"/>
      <c r="RUN136" s="86"/>
      <c r="RUO136" s="86"/>
      <c r="RUP136" s="86"/>
      <c r="RUQ136" s="86"/>
      <c r="RUR136" s="86"/>
      <c r="RUS136" s="86"/>
      <c r="RUT136" s="86"/>
      <c r="RUU136" s="86"/>
      <c r="RUV136" s="86"/>
      <c r="RUW136" s="86"/>
      <c r="RUX136" s="86"/>
      <c r="RUY136" s="86"/>
      <c r="RUZ136" s="86"/>
      <c r="RVA136" s="86"/>
      <c r="RVB136" s="86"/>
      <c r="RVC136" s="86"/>
      <c r="RVD136" s="86"/>
      <c r="RVE136" s="86"/>
      <c r="RVF136" s="86"/>
      <c r="RVG136" s="86"/>
      <c r="RVH136" s="86"/>
      <c r="RVI136" s="86"/>
      <c r="RVJ136" s="86"/>
      <c r="RVK136" s="86"/>
      <c r="RVL136" s="86"/>
      <c r="RVM136" s="86"/>
      <c r="RVN136" s="86"/>
      <c r="RVU136" s="86"/>
      <c r="RVV136" s="86"/>
      <c r="RVW136" s="86"/>
      <c r="RVX136" s="86"/>
      <c r="RVY136" s="86"/>
      <c r="RVZ136" s="86"/>
      <c r="RWA136" s="86"/>
      <c r="RWB136" s="86"/>
      <c r="RWC136" s="86"/>
      <c r="RWD136" s="86"/>
      <c r="RWE136" s="86"/>
      <c r="RWF136" s="86"/>
      <c r="RWG136" s="86"/>
      <c r="RWH136" s="86"/>
      <c r="RWI136" s="86"/>
      <c r="RWJ136" s="86"/>
      <c r="RWK136" s="86"/>
      <c r="RWL136" s="86"/>
      <c r="RWM136" s="86"/>
      <c r="RWN136" s="86"/>
      <c r="RWO136" s="86"/>
      <c r="RWP136" s="86"/>
      <c r="RWQ136" s="86"/>
      <c r="RWR136" s="86"/>
      <c r="RWS136" s="86"/>
      <c r="RWT136" s="86"/>
      <c r="RWU136" s="86"/>
      <c r="RWV136" s="86"/>
      <c r="RWW136" s="86"/>
      <c r="RWX136" s="86"/>
      <c r="RWY136" s="86"/>
      <c r="RWZ136" s="86"/>
      <c r="RXA136" s="86"/>
      <c r="RXB136" s="86"/>
      <c r="RXC136" s="86"/>
      <c r="RXD136" s="86"/>
      <c r="RXE136" s="86"/>
      <c r="RXF136" s="86"/>
      <c r="RXG136" s="86"/>
      <c r="RXH136" s="86"/>
      <c r="RXI136" s="86"/>
      <c r="RXJ136" s="86"/>
      <c r="RXK136" s="86"/>
      <c r="RXL136" s="86"/>
      <c r="RXM136" s="86"/>
      <c r="RXN136" s="86"/>
      <c r="RXO136" s="86"/>
      <c r="RXP136" s="86"/>
      <c r="RXQ136" s="86"/>
      <c r="RXR136" s="86"/>
      <c r="RXS136" s="86"/>
      <c r="RXT136" s="86"/>
      <c r="RXU136" s="86"/>
      <c r="RXV136" s="86"/>
      <c r="RXW136" s="86"/>
      <c r="RXX136" s="86"/>
      <c r="RXY136" s="86"/>
      <c r="RXZ136" s="86"/>
      <c r="RYA136" s="86"/>
      <c r="RYB136" s="86"/>
      <c r="RYC136" s="86"/>
      <c r="RYD136" s="86"/>
      <c r="RYE136" s="86"/>
      <c r="RYF136" s="86"/>
      <c r="RYG136" s="86"/>
      <c r="RYH136" s="86"/>
      <c r="RYI136" s="86"/>
      <c r="RYJ136" s="86"/>
      <c r="RYK136" s="86"/>
      <c r="RYL136" s="86"/>
      <c r="RYM136" s="86"/>
      <c r="RYN136" s="86"/>
      <c r="RYO136" s="86"/>
      <c r="RYP136" s="86"/>
      <c r="RYQ136" s="86"/>
      <c r="RYR136" s="86"/>
      <c r="RYS136" s="86"/>
      <c r="RYT136" s="86"/>
      <c r="RYU136" s="86"/>
      <c r="RYV136" s="86"/>
      <c r="RYW136" s="86"/>
      <c r="RYX136" s="86"/>
      <c r="RYY136" s="86"/>
      <c r="RYZ136" s="86"/>
      <c r="RZA136" s="86"/>
      <c r="RZB136" s="86"/>
      <c r="RZC136" s="86"/>
      <c r="RZD136" s="86"/>
      <c r="RZE136" s="86"/>
      <c r="RZF136" s="86"/>
      <c r="RZG136" s="86"/>
      <c r="RZH136" s="86"/>
      <c r="RZI136" s="86"/>
      <c r="RZJ136" s="86"/>
      <c r="RZK136" s="86"/>
      <c r="RZL136" s="86"/>
      <c r="RZM136" s="86"/>
      <c r="RZN136" s="86"/>
      <c r="RZO136" s="86"/>
      <c r="RZP136" s="86"/>
      <c r="RZQ136" s="86"/>
      <c r="RZR136" s="86"/>
      <c r="RZS136" s="86"/>
      <c r="RZT136" s="86"/>
      <c r="RZU136" s="86"/>
      <c r="RZV136" s="86"/>
      <c r="RZW136" s="86"/>
      <c r="RZX136" s="86"/>
      <c r="RZY136" s="86"/>
      <c r="RZZ136" s="86"/>
      <c r="SAA136" s="86"/>
      <c r="SAB136" s="86"/>
      <c r="SAC136" s="86"/>
      <c r="SAD136" s="86"/>
      <c r="SAE136" s="86"/>
      <c r="SAF136" s="86"/>
      <c r="SAG136" s="86"/>
      <c r="SAH136" s="86"/>
      <c r="SAI136" s="86"/>
      <c r="SAJ136" s="86"/>
      <c r="SAK136" s="86"/>
      <c r="SAL136" s="86"/>
      <c r="SAM136" s="86"/>
      <c r="SAN136" s="86"/>
      <c r="SAO136" s="86"/>
      <c r="SAP136" s="86"/>
      <c r="SAQ136" s="86"/>
      <c r="SAR136" s="86"/>
      <c r="SAS136" s="86"/>
      <c r="SAT136" s="86"/>
      <c r="SAU136" s="86"/>
      <c r="SAV136" s="86"/>
      <c r="SAW136" s="86"/>
      <c r="SAX136" s="86"/>
      <c r="SAY136" s="86"/>
      <c r="SAZ136" s="86"/>
      <c r="SBA136" s="86"/>
      <c r="SBB136" s="86"/>
      <c r="SBC136" s="86"/>
      <c r="SBD136" s="86"/>
      <c r="SBE136" s="86"/>
      <c r="SBF136" s="86"/>
      <c r="SBG136" s="86"/>
      <c r="SBH136" s="86"/>
      <c r="SBI136" s="86"/>
      <c r="SBJ136" s="86"/>
      <c r="SBK136" s="86"/>
      <c r="SBL136" s="86"/>
      <c r="SBM136" s="86"/>
      <c r="SBN136" s="86"/>
      <c r="SBO136" s="86"/>
      <c r="SBP136" s="86"/>
      <c r="SBQ136" s="86"/>
      <c r="SBR136" s="86"/>
      <c r="SBS136" s="86"/>
      <c r="SBT136" s="86"/>
      <c r="SBU136" s="86"/>
      <c r="SBV136" s="86"/>
      <c r="SBW136" s="86"/>
      <c r="SBX136" s="86"/>
      <c r="SBY136" s="86"/>
      <c r="SBZ136" s="86"/>
      <c r="SCA136" s="86"/>
      <c r="SCB136" s="86"/>
      <c r="SCC136" s="86"/>
      <c r="SCD136" s="86"/>
      <c r="SCE136" s="86"/>
      <c r="SCF136" s="86"/>
      <c r="SCG136" s="86"/>
      <c r="SCH136" s="86"/>
      <c r="SCI136" s="86"/>
      <c r="SCJ136" s="86"/>
      <c r="SCK136" s="86"/>
      <c r="SCL136" s="86"/>
      <c r="SCM136" s="86"/>
      <c r="SCN136" s="86"/>
      <c r="SCO136" s="86"/>
      <c r="SCP136" s="86"/>
      <c r="SCQ136" s="86"/>
      <c r="SCR136" s="86"/>
      <c r="SCS136" s="86"/>
      <c r="SCT136" s="86"/>
      <c r="SCU136" s="86"/>
      <c r="SCV136" s="86"/>
      <c r="SCW136" s="86"/>
      <c r="SCX136" s="86"/>
      <c r="SCY136" s="86"/>
      <c r="SCZ136" s="86"/>
      <c r="SDA136" s="86"/>
      <c r="SDB136" s="86"/>
      <c r="SDC136" s="86"/>
      <c r="SDD136" s="86"/>
      <c r="SDE136" s="86"/>
      <c r="SDF136" s="86"/>
      <c r="SDG136" s="86"/>
      <c r="SDH136" s="86"/>
      <c r="SDI136" s="86"/>
      <c r="SDJ136" s="86"/>
      <c r="SDK136" s="86"/>
      <c r="SDL136" s="86"/>
      <c r="SDM136" s="86"/>
      <c r="SDN136" s="86"/>
      <c r="SDO136" s="86"/>
      <c r="SDP136" s="86"/>
      <c r="SDQ136" s="86"/>
      <c r="SDR136" s="86"/>
      <c r="SDS136" s="86"/>
      <c r="SDT136" s="86"/>
      <c r="SDU136" s="86"/>
      <c r="SDV136" s="86"/>
      <c r="SDW136" s="86"/>
      <c r="SDX136" s="86"/>
      <c r="SDY136" s="86"/>
      <c r="SDZ136" s="86"/>
      <c r="SEA136" s="86"/>
      <c r="SEB136" s="86"/>
      <c r="SEC136" s="86"/>
      <c r="SED136" s="86"/>
      <c r="SEE136" s="86"/>
      <c r="SEF136" s="86"/>
      <c r="SEG136" s="86"/>
      <c r="SEH136" s="86"/>
      <c r="SEI136" s="86"/>
      <c r="SEJ136" s="86"/>
      <c r="SEK136" s="86"/>
      <c r="SEL136" s="86"/>
      <c r="SEM136" s="86"/>
      <c r="SEN136" s="86"/>
      <c r="SEO136" s="86"/>
      <c r="SEP136" s="86"/>
      <c r="SEQ136" s="86"/>
      <c r="SER136" s="86"/>
      <c r="SES136" s="86"/>
      <c r="SET136" s="86"/>
      <c r="SEU136" s="86"/>
      <c r="SEV136" s="86"/>
      <c r="SEW136" s="86"/>
      <c r="SEX136" s="86"/>
      <c r="SEY136" s="86"/>
      <c r="SEZ136" s="86"/>
      <c r="SFA136" s="86"/>
      <c r="SFB136" s="86"/>
      <c r="SFC136" s="86"/>
      <c r="SFD136" s="86"/>
      <c r="SFE136" s="86"/>
      <c r="SFF136" s="86"/>
      <c r="SFG136" s="86"/>
      <c r="SFH136" s="86"/>
      <c r="SFI136" s="86"/>
      <c r="SFJ136" s="86"/>
      <c r="SFQ136" s="86"/>
      <c r="SFR136" s="86"/>
      <c r="SFS136" s="86"/>
      <c r="SFT136" s="86"/>
      <c r="SFU136" s="86"/>
      <c r="SFV136" s="86"/>
      <c r="SFW136" s="86"/>
      <c r="SFX136" s="86"/>
      <c r="SFY136" s="86"/>
      <c r="SFZ136" s="86"/>
      <c r="SGA136" s="86"/>
      <c r="SGB136" s="86"/>
      <c r="SGC136" s="86"/>
      <c r="SGD136" s="86"/>
      <c r="SGE136" s="86"/>
      <c r="SGF136" s="86"/>
      <c r="SGG136" s="86"/>
      <c r="SGH136" s="86"/>
      <c r="SGI136" s="86"/>
      <c r="SGJ136" s="86"/>
      <c r="SGK136" s="86"/>
      <c r="SGL136" s="86"/>
      <c r="SGM136" s="86"/>
      <c r="SGN136" s="86"/>
      <c r="SGO136" s="86"/>
      <c r="SGP136" s="86"/>
      <c r="SGQ136" s="86"/>
      <c r="SGR136" s="86"/>
      <c r="SGS136" s="86"/>
      <c r="SGT136" s="86"/>
      <c r="SGU136" s="86"/>
      <c r="SGV136" s="86"/>
      <c r="SGW136" s="86"/>
      <c r="SGX136" s="86"/>
      <c r="SGY136" s="86"/>
      <c r="SGZ136" s="86"/>
      <c r="SHA136" s="86"/>
      <c r="SHB136" s="86"/>
      <c r="SHC136" s="86"/>
      <c r="SHD136" s="86"/>
      <c r="SHE136" s="86"/>
      <c r="SHF136" s="86"/>
      <c r="SHG136" s="86"/>
      <c r="SHH136" s="86"/>
      <c r="SHI136" s="86"/>
      <c r="SHJ136" s="86"/>
      <c r="SHK136" s="86"/>
      <c r="SHL136" s="86"/>
      <c r="SHM136" s="86"/>
      <c r="SHN136" s="86"/>
      <c r="SHO136" s="86"/>
      <c r="SHP136" s="86"/>
      <c r="SHQ136" s="86"/>
      <c r="SHR136" s="86"/>
      <c r="SHS136" s="86"/>
      <c r="SHT136" s="86"/>
      <c r="SHU136" s="86"/>
      <c r="SHV136" s="86"/>
      <c r="SHW136" s="86"/>
      <c r="SHX136" s="86"/>
      <c r="SHY136" s="86"/>
      <c r="SHZ136" s="86"/>
      <c r="SIA136" s="86"/>
      <c r="SIB136" s="86"/>
      <c r="SIC136" s="86"/>
      <c r="SID136" s="86"/>
      <c r="SIE136" s="86"/>
      <c r="SIF136" s="86"/>
      <c r="SIG136" s="86"/>
      <c r="SIH136" s="86"/>
      <c r="SII136" s="86"/>
      <c r="SIJ136" s="86"/>
      <c r="SIK136" s="86"/>
      <c r="SIL136" s="86"/>
      <c r="SIM136" s="86"/>
      <c r="SIN136" s="86"/>
      <c r="SIO136" s="86"/>
      <c r="SIP136" s="86"/>
      <c r="SIQ136" s="86"/>
      <c r="SIR136" s="86"/>
      <c r="SIS136" s="86"/>
      <c r="SIT136" s="86"/>
      <c r="SIU136" s="86"/>
      <c r="SIV136" s="86"/>
      <c r="SIW136" s="86"/>
      <c r="SIX136" s="86"/>
      <c r="SIY136" s="86"/>
      <c r="SIZ136" s="86"/>
      <c r="SJA136" s="86"/>
      <c r="SJB136" s="86"/>
      <c r="SJC136" s="86"/>
      <c r="SJD136" s="86"/>
      <c r="SJE136" s="86"/>
      <c r="SJF136" s="86"/>
      <c r="SJG136" s="86"/>
      <c r="SJH136" s="86"/>
      <c r="SJI136" s="86"/>
      <c r="SJJ136" s="86"/>
      <c r="SJK136" s="86"/>
      <c r="SJL136" s="86"/>
      <c r="SJM136" s="86"/>
      <c r="SJN136" s="86"/>
      <c r="SJO136" s="86"/>
      <c r="SJP136" s="86"/>
      <c r="SJQ136" s="86"/>
      <c r="SJR136" s="86"/>
      <c r="SJS136" s="86"/>
      <c r="SJT136" s="86"/>
      <c r="SJU136" s="86"/>
      <c r="SJV136" s="86"/>
      <c r="SJW136" s="86"/>
      <c r="SJX136" s="86"/>
      <c r="SJY136" s="86"/>
      <c r="SJZ136" s="86"/>
      <c r="SKA136" s="86"/>
      <c r="SKB136" s="86"/>
      <c r="SKC136" s="86"/>
      <c r="SKD136" s="86"/>
      <c r="SKE136" s="86"/>
      <c r="SKF136" s="86"/>
      <c r="SKG136" s="86"/>
      <c r="SKH136" s="86"/>
      <c r="SKI136" s="86"/>
      <c r="SKJ136" s="86"/>
      <c r="SKK136" s="86"/>
      <c r="SKL136" s="86"/>
      <c r="SKM136" s="86"/>
      <c r="SKN136" s="86"/>
      <c r="SKO136" s="86"/>
      <c r="SKP136" s="86"/>
      <c r="SKQ136" s="86"/>
      <c r="SKR136" s="86"/>
      <c r="SKS136" s="86"/>
      <c r="SKT136" s="86"/>
      <c r="SKU136" s="86"/>
      <c r="SKV136" s="86"/>
      <c r="SKW136" s="86"/>
      <c r="SKX136" s="86"/>
      <c r="SKY136" s="86"/>
      <c r="SKZ136" s="86"/>
      <c r="SLA136" s="86"/>
      <c r="SLB136" s="86"/>
      <c r="SLC136" s="86"/>
      <c r="SLD136" s="86"/>
      <c r="SLE136" s="86"/>
      <c r="SLF136" s="86"/>
      <c r="SLG136" s="86"/>
      <c r="SLH136" s="86"/>
      <c r="SLI136" s="86"/>
      <c r="SLJ136" s="86"/>
      <c r="SLK136" s="86"/>
      <c r="SLL136" s="86"/>
      <c r="SLM136" s="86"/>
      <c r="SLN136" s="86"/>
      <c r="SLO136" s="86"/>
      <c r="SLP136" s="86"/>
      <c r="SLQ136" s="86"/>
      <c r="SLR136" s="86"/>
      <c r="SLS136" s="86"/>
      <c r="SLT136" s="86"/>
      <c r="SLU136" s="86"/>
      <c r="SLV136" s="86"/>
      <c r="SLW136" s="86"/>
      <c r="SLX136" s="86"/>
      <c r="SLY136" s="86"/>
      <c r="SLZ136" s="86"/>
      <c r="SMA136" s="86"/>
      <c r="SMB136" s="86"/>
      <c r="SMC136" s="86"/>
      <c r="SMD136" s="86"/>
      <c r="SME136" s="86"/>
      <c r="SMF136" s="86"/>
      <c r="SMG136" s="86"/>
      <c r="SMH136" s="86"/>
      <c r="SMI136" s="86"/>
      <c r="SMJ136" s="86"/>
      <c r="SMK136" s="86"/>
      <c r="SML136" s="86"/>
      <c r="SMM136" s="86"/>
      <c r="SMN136" s="86"/>
      <c r="SMO136" s="86"/>
      <c r="SMP136" s="86"/>
      <c r="SMQ136" s="86"/>
      <c r="SMR136" s="86"/>
      <c r="SMS136" s="86"/>
      <c r="SMT136" s="86"/>
      <c r="SMU136" s="86"/>
      <c r="SMV136" s="86"/>
      <c r="SMW136" s="86"/>
      <c r="SMX136" s="86"/>
      <c r="SMY136" s="86"/>
      <c r="SMZ136" s="86"/>
      <c r="SNA136" s="86"/>
      <c r="SNB136" s="86"/>
      <c r="SNC136" s="86"/>
      <c r="SND136" s="86"/>
      <c r="SNE136" s="86"/>
      <c r="SNF136" s="86"/>
      <c r="SNG136" s="86"/>
      <c r="SNH136" s="86"/>
      <c r="SNI136" s="86"/>
      <c r="SNJ136" s="86"/>
      <c r="SNK136" s="86"/>
      <c r="SNL136" s="86"/>
      <c r="SNM136" s="86"/>
      <c r="SNN136" s="86"/>
      <c r="SNO136" s="86"/>
      <c r="SNP136" s="86"/>
      <c r="SNQ136" s="86"/>
      <c r="SNR136" s="86"/>
      <c r="SNS136" s="86"/>
      <c r="SNT136" s="86"/>
      <c r="SNU136" s="86"/>
      <c r="SNV136" s="86"/>
      <c r="SNW136" s="86"/>
      <c r="SNX136" s="86"/>
      <c r="SNY136" s="86"/>
      <c r="SNZ136" s="86"/>
      <c r="SOA136" s="86"/>
      <c r="SOB136" s="86"/>
      <c r="SOC136" s="86"/>
      <c r="SOD136" s="86"/>
      <c r="SOE136" s="86"/>
      <c r="SOF136" s="86"/>
      <c r="SOG136" s="86"/>
      <c r="SOH136" s="86"/>
      <c r="SOI136" s="86"/>
      <c r="SOJ136" s="86"/>
      <c r="SOK136" s="86"/>
      <c r="SOL136" s="86"/>
      <c r="SOM136" s="86"/>
      <c r="SON136" s="86"/>
      <c r="SOO136" s="86"/>
      <c r="SOP136" s="86"/>
      <c r="SOQ136" s="86"/>
      <c r="SOR136" s="86"/>
      <c r="SOS136" s="86"/>
      <c r="SOT136" s="86"/>
      <c r="SOU136" s="86"/>
      <c r="SOV136" s="86"/>
      <c r="SOW136" s="86"/>
      <c r="SOX136" s="86"/>
      <c r="SOY136" s="86"/>
      <c r="SOZ136" s="86"/>
      <c r="SPA136" s="86"/>
      <c r="SPB136" s="86"/>
      <c r="SPC136" s="86"/>
      <c r="SPD136" s="86"/>
      <c r="SPE136" s="86"/>
      <c r="SPF136" s="86"/>
      <c r="SPM136" s="86"/>
      <c r="SPN136" s="86"/>
      <c r="SPO136" s="86"/>
      <c r="SPP136" s="86"/>
      <c r="SPQ136" s="86"/>
      <c r="SPR136" s="86"/>
      <c r="SPS136" s="86"/>
      <c r="SPT136" s="86"/>
      <c r="SPU136" s="86"/>
      <c r="SPV136" s="86"/>
      <c r="SPW136" s="86"/>
      <c r="SPX136" s="86"/>
      <c r="SPY136" s="86"/>
      <c r="SPZ136" s="86"/>
      <c r="SQA136" s="86"/>
      <c r="SQB136" s="86"/>
      <c r="SQC136" s="86"/>
      <c r="SQD136" s="86"/>
      <c r="SQE136" s="86"/>
      <c r="SQF136" s="86"/>
      <c r="SQG136" s="86"/>
      <c r="SQH136" s="86"/>
      <c r="SQI136" s="86"/>
      <c r="SQJ136" s="86"/>
      <c r="SQK136" s="86"/>
      <c r="SQL136" s="86"/>
      <c r="SQM136" s="86"/>
      <c r="SQN136" s="86"/>
      <c r="SQO136" s="86"/>
      <c r="SQP136" s="86"/>
      <c r="SQQ136" s="86"/>
      <c r="SQR136" s="86"/>
      <c r="SQS136" s="86"/>
      <c r="SQT136" s="86"/>
      <c r="SQU136" s="86"/>
      <c r="SQV136" s="86"/>
      <c r="SQW136" s="86"/>
      <c r="SQX136" s="86"/>
      <c r="SQY136" s="86"/>
      <c r="SQZ136" s="86"/>
      <c r="SRA136" s="86"/>
      <c r="SRB136" s="86"/>
      <c r="SRC136" s="86"/>
      <c r="SRD136" s="86"/>
      <c r="SRE136" s="86"/>
      <c r="SRF136" s="86"/>
      <c r="SRG136" s="86"/>
      <c r="SRH136" s="86"/>
      <c r="SRI136" s="86"/>
      <c r="SRJ136" s="86"/>
      <c r="SRK136" s="86"/>
      <c r="SRL136" s="86"/>
      <c r="SRM136" s="86"/>
      <c r="SRN136" s="86"/>
      <c r="SRO136" s="86"/>
      <c r="SRP136" s="86"/>
      <c r="SRQ136" s="86"/>
      <c r="SRR136" s="86"/>
      <c r="SRS136" s="86"/>
      <c r="SRT136" s="86"/>
      <c r="SRU136" s="86"/>
      <c r="SRV136" s="86"/>
      <c r="SRW136" s="86"/>
      <c r="SRX136" s="86"/>
      <c r="SRY136" s="86"/>
      <c r="SRZ136" s="86"/>
      <c r="SSA136" s="86"/>
      <c r="SSB136" s="86"/>
      <c r="SSC136" s="86"/>
      <c r="SSD136" s="86"/>
      <c r="SSE136" s="86"/>
      <c r="SSF136" s="86"/>
      <c r="SSG136" s="86"/>
      <c r="SSH136" s="86"/>
      <c r="SSI136" s="86"/>
      <c r="SSJ136" s="86"/>
      <c r="SSK136" s="86"/>
      <c r="SSL136" s="86"/>
      <c r="SSM136" s="86"/>
      <c r="SSN136" s="86"/>
      <c r="SSO136" s="86"/>
      <c r="SSP136" s="86"/>
      <c r="SSQ136" s="86"/>
      <c r="SSR136" s="86"/>
      <c r="SSS136" s="86"/>
      <c r="SST136" s="86"/>
      <c r="SSU136" s="86"/>
      <c r="SSV136" s="86"/>
      <c r="SSW136" s="86"/>
      <c r="SSX136" s="86"/>
      <c r="SSY136" s="86"/>
      <c r="SSZ136" s="86"/>
      <c r="STA136" s="86"/>
      <c r="STB136" s="86"/>
      <c r="STC136" s="86"/>
      <c r="STD136" s="86"/>
      <c r="STE136" s="86"/>
      <c r="STF136" s="86"/>
      <c r="STG136" s="86"/>
      <c r="STH136" s="86"/>
      <c r="STI136" s="86"/>
      <c r="STJ136" s="86"/>
      <c r="STK136" s="86"/>
      <c r="STL136" s="86"/>
      <c r="STM136" s="86"/>
      <c r="STN136" s="86"/>
      <c r="STO136" s="86"/>
      <c r="STP136" s="86"/>
      <c r="STQ136" s="86"/>
      <c r="STR136" s="86"/>
      <c r="STS136" s="86"/>
      <c r="STT136" s="86"/>
      <c r="STU136" s="86"/>
      <c r="STV136" s="86"/>
      <c r="STW136" s="86"/>
      <c r="STX136" s="86"/>
      <c r="STY136" s="86"/>
      <c r="STZ136" s="86"/>
      <c r="SUA136" s="86"/>
      <c r="SUB136" s="86"/>
      <c r="SUC136" s="86"/>
      <c r="SUD136" s="86"/>
      <c r="SUE136" s="86"/>
      <c r="SUF136" s="86"/>
      <c r="SUG136" s="86"/>
      <c r="SUH136" s="86"/>
      <c r="SUI136" s="86"/>
      <c r="SUJ136" s="86"/>
      <c r="SUK136" s="86"/>
      <c r="SUL136" s="86"/>
      <c r="SUM136" s="86"/>
      <c r="SUN136" s="86"/>
      <c r="SUO136" s="86"/>
      <c r="SUP136" s="86"/>
      <c r="SUQ136" s="86"/>
      <c r="SUR136" s="86"/>
      <c r="SUS136" s="86"/>
      <c r="SUT136" s="86"/>
      <c r="SUU136" s="86"/>
      <c r="SUV136" s="86"/>
      <c r="SUW136" s="86"/>
      <c r="SUX136" s="86"/>
      <c r="SUY136" s="86"/>
      <c r="SUZ136" s="86"/>
      <c r="SVA136" s="86"/>
      <c r="SVB136" s="86"/>
      <c r="SVC136" s="86"/>
      <c r="SVD136" s="86"/>
      <c r="SVE136" s="86"/>
      <c r="SVF136" s="86"/>
      <c r="SVG136" s="86"/>
      <c r="SVH136" s="86"/>
      <c r="SVI136" s="86"/>
      <c r="SVJ136" s="86"/>
      <c r="SVK136" s="86"/>
      <c r="SVL136" s="86"/>
      <c r="SVM136" s="86"/>
      <c r="SVN136" s="86"/>
      <c r="SVO136" s="86"/>
      <c r="SVP136" s="86"/>
      <c r="SVQ136" s="86"/>
      <c r="SVR136" s="86"/>
      <c r="SVS136" s="86"/>
      <c r="SVT136" s="86"/>
      <c r="SVU136" s="86"/>
      <c r="SVV136" s="86"/>
      <c r="SVW136" s="86"/>
      <c r="SVX136" s="86"/>
      <c r="SVY136" s="86"/>
      <c r="SVZ136" s="86"/>
      <c r="SWA136" s="86"/>
      <c r="SWB136" s="86"/>
      <c r="SWC136" s="86"/>
      <c r="SWD136" s="86"/>
      <c r="SWE136" s="86"/>
      <c r="SWF136" s="86"/>
      <c r="SWG136" s="86"/>
      <c r="SWH136" s="86"/>
      <c r="SWI136" s="86"/>
      <c r="SWJ136" s="86"/>
      <c r="SWK136" s="86"/>
      <c r="SWL136" s="86"/>
      <c r="SWM136" s="86"/>
      <c r="SWN136" s="86"/>
      <c r="SWO136" s="86"/>
      <c r="SWP136" s="86"/>
      <c r="SWQ136" s="86"/>
      <c r="SWR136" s="86"/>
      <c r="SWS136" s="86"/>
      <c r="SWT136" s="86"/>
      <c r="SWU136" s="86"/>
      <c r="SWV136" s="86"/>
      <c r="SWW136" s="86"/>
      <c r="SWX136" s="86"/>
      <c r="SWY136" s="86"/>
      <c r="SWZ136" s="86"/>
      <c r="SXA136" s="86"/>
      <c r="SXB136" s="86"/>
      <c r="SXC136" s="86"/>
      <c r="SXD136" s="86"/>
      <c r="SXE136" s="86"/>
      <c r="SXF136" s="86"/>
      <c r="SXG136" s="86"/>
      <c r="SXH136" s="86"/>
      <c r="SXI136" s="86"/>
      <c r="SXJ136" s="86"/>
      <c r="SXK136" s="86"/>
      <c r="SXL136" s="86"/>
      <c r="SXM136" s="86"/>
      <c r="SXN136" s="86"/>
      <c r="SXO136" s="86"/>
      <c r="SXP136" s="86"/>
      <c r="SXQ136" s="86"/>
      <c r="SXR136" s="86"/>
      <c r="SXS136" s="86"/>
      <c r="SXT136" s="86"/>
      <c r="SXU136" s="86"/>
      <c r="SXV136" s="86"/>
      <c r="SXW136" s="86"/>
      <c r="SXX136" s="86"/>
      <c r="SXY136" s="86"/>
      <c r="SXZ136" s="86"/>
      <c r="SYA136" s="86"/>
      <c r="SYB136" s="86"/>
      <c r="SYC136" s="86"/>
      <c r="SYD136" s="86"/>
      <c r="SYE136" s="86"/>
      <c r="SYF136" s="86"/>
      <c r="SYG136" s="86"/>
      <c r="SYH136" s="86"/>
      <c r="SYI136" s="86"/>
      <c r="SYJ136" s="86"/>
      <c r="SYK136" s="86"/>
      <c r="SYL136" s="86"/>
      <c r="SYM136" s="86"/>
      <c r="SYN136" s="86"/>
      <c r="SYO136" s="86"/>
      <c r="SYP136" s="86"/>
      <c r="SYQ136" s="86"/>
      <c r="SYR136" s="86"/>
      <c r="SYS136" s="86"/>
      <c r="SYT136" s="86"/>
      <c r="SYU136" s="86"/>
      <c r="SYV136" s="86"/>
      <c r="SYW136" s="86"/>
      <c r="SYX136" s="86"/>
      <c r="SYY136" s="86"/>
      <c r="SYZ136" s="86"/>
      <c r="SZA136" s="86"/>
      <c r="SZB136" s="86"/>
      <c r="SZI136" s="86"/>
      <c r="SZJ136" s="86"/>
      <c r="SZK136" s="86"/>
      <c r="SZL136" s="86"/>
      <c r="SZM136" s="86"/>
      <c r="SZN136" s="86"/>
      <c r="SZO136" s="86"/>
      <c r="SZP136" s="86"/>
      <c r="SZQ136" s="86"/>
      <c r="SZR136" s="86"/>
      <c r="SZS136" s="86"/>
      <c r="SZT136" s="86"/>
      <c r="SZU136" s="86"/>
      <c r="SZV136" s="86"/>
      <c r="SZW136" s="86"/>
      <c r="SZX136" s="86"/>
      <c r="SZY136" s="86"/>
      <c r="SZZ136" s="86"/>
      <c r="TAA136" s="86"/>
      <c r="TAB136" s="86"/>
      <c r="TAC136" s="86"/>
      <c r="TAD136" s="86"/>
      <c r="TAE136" s="86"/>
      <c r="TAF136" s="86"/>
      <c r="TAG136" s="86"/>
      <c r="TAH136" s="86"/>
      <c r="TAI136" s="86"/>
      <c r="TAJ136" s="86"/>
      <c r="TAK136" s="86"/>
      <c r="TAL136" s="86"/>
      <c r="TAM136" s="86"/>
      <c r="TAN136" s="86"/>
      <c r="TAO136" s="86"/>
      <c r="TAP136" s="86"/>
      <c r="TAQ136" s="86"/>
      <c r="TAR136" s="86"/>
      <c r="TAS136" s="86"/>
      <c r="TAT136" s="86"/>
      <c r="TAU136" s="86"/>
      <c r="TAV136" s="86"/>
      <c r="TAW136" s="86"/>
      <c r="TAX136" s="86"/>
      <c r="TAY136" s="86"/>
      <c r="TAZ136" s="86"/>
      <c r="TBA136" s="86"/>
      <c r="TBB136" s="86"/>
      <c r="TBC136" s="86"/>
      <c r="TBD136" s="86"/>
      <c r="TBE136" s="86"/>
      <c r="TBF136" s="86"/>
      <c r="TBG136" s="86"/>
      <c r="TBH136" s="86"/>
      <c r="TBI136" s="86"/>
      <c r="TBJ136" s="86"/>
      <c r="TBK136" s="86"/>
      <c r="TBL136" s="86"/>
      <c r="TBM136" s="86"/>
      <c r="TBN136" s="86"/>
      <c r="TBO136" s="86"/>
      <c r="TBP136" s="86"/>
      <c r="TBQ136" s="86"/>
      <c r="TBR136" s="86"/>
      <c r="TBS136" s="86"/>
      <c r="TBT136" s="86"/>
      <c r="TBU136" s="86"/>
      <c r="TBV136" s="86"/>
      <c r="TBW136" s="86"/>
      <c r="TBX136" s="86"/>
      <c r="TBY136" s="86"/>
      <c r="TBZ136" s="86"/>
      <c r="TCA136" s="86"/>
      <c r="TCB136" s="86"/>
      <c r="TCC136" s="86"/>
      <c r="TCD136" s="86"/>
      <c r="TCE136" s="86"/>
      <c r="TCF136" s="86"/>
      <c r="TCG136" s="86"/>
      <c r="TCH136" s="86"/>
      <c r="TCI136" s="86"/>
      <c r="TCJ136" s="86"/>
      <c r="TCK136" s="86"/>
      <c r="TCL136" s="86"/>
      <c r="TCM136" s="86"/>
      <c r="TCN136" s="86"/>
      <c r="TCO136" s="86"/>
      <c r="TCP136" s="86"/>
      <c r="TCQ136" s="86"/>
      <c r="TCR136" s="86"/>
      <c r="TCS136" s="86"/>
      <c r="TCT136" s="86"/>
      <c r="TCU136" s="86"/>
      <c r="TCV136" s="86"/>
      <c r="TCW136" s="86"/>
      <c r="TCX136" s="86"/>
      <c r="TCY136" s="86"/>
      <c r="TCZ136" s="86"/>
      <c r="TDA136" s="86"/>
      <c r="TDB136" s="86"/>
      <c r="TDC136" s="86"/>
      <c r="TDD136" s="86"/>
      <c r="TDE136" s="86"/>
      <c r="TDF136" s="86"/>
      <c r="TDG136" s="86"/>
      <c r="TDH136" s="86"/>
      <c r="TDI136" s="86"/>
      <c r="TDJ136" s="86"/>
      <c r="TDK136" s="86"/>
      <c r="TDL136" s="86"/>
      <c r="TDM136" s="86"/>
      <c r="TDN136" s="86"/>
      <c r="TDO136" s="86"/>
      <c r="TDP136" s="86"/>
      <c r="TDQ136" s="86"/>
      <c r="TDR136" s="86"/>
      <c r="TDS136" s="86"/>
      <c r="TDT136" s="86"/>
      <c r="TDU136" s="86"/>
      <c r="TDV136" s="86"/>
      <c r="TDW136" s="86"/>
      <c r="TDX136" s="86"/>
      <c r="TDY136" s="86"/>
      <c r="TDZ136" s="86"/>
      <c r="TEA136" s="86"/>
      <c r="TEB136" s="86"/>
      <c r="TEC136" s="86"/>
      <c r="TED136" s="86"/>
      <c r="TEE136" s="86"/>
      <c r="TEF136" s="86"/>
      <c r="TEG136" s="86"/>
      <c r="TEH136" s="86"/>
      <c r="TEI136" s="86"/>
      <c r="TEJ136" s="86"/>
      <c r="TEK136" s="86"/>
      <c r="TEL136" s="86"/>
      <c r="TEM136" s="86"/>
      <c r="TEN136" s="86"/>
      <c r="TEO136" s="86"/>
      <c r="TEP136" s="86"/>
      <c r="TEQ136" s="86"/>
      <c r="TER136" s="86"/>
      <c r="TES136" s="86"/>
      <c r="TET136" s="86"/>
      <c r="TEU136" s="86"/>
      <c r="TEV136" s="86"/>
      <c r="TEW136" s="86"/>
      <c r="TEX136" s="86"/>
      <c r="TEY136" s="86"/>
      <c r="TEZ136" s="86"/>
      <c r="TFA136" s="86"/>
      <c r="TFB136" s="86"/>
      <c r="TFC136" s="86"/>
      <c r="TFD136" s="86"/>
      <c r="TFE136" s="86"/>
      <c r="TFF136" s="86"/>
      <c r="TFG136" s="86"/>
      <c r="TFH136" s="86"/>
      <c r="TFI136" s="86"/>
      <c r="TFJ136" s="86"/>
      <c r="TFK136" s="86"/>
      <c r="TFL136" s="86"/>
      <c r="TFM136" s="86"/>
      <c r="TFN136" s="86"/>
      <c r="TFO136" s="86"/>
      <c r="TFP136" s="86"/>
      <c r="TFQ136" s="86"/>
      <c r="TFR136" s="86"/>
      <c r="TFS136" s="86"/>
      <c r="TFT136" s="86"/>
      <c r="TFU136" s="86"/>
      <c r="TFV136" s="86"/>
      <c r="TFW136" s="86"/>
      <c r="TFX136" s="86"/>
      <c r="TFY136" s="86"/>
      <c r="TFZ136" s="86"/>
      <c r="TGA136" s="86"/>
      <c r="TGB136" s="86"/>
      <c r="TGC136" s="86"/>
      <c r="TGD136" s="86"/>
      <c r="TGE136" s="86"/>
      <c r="TGF136" s="86"/>
      <c r="TGG136" s="86"/>
      <c r="TGH136" s="86"/>
      <c r="TGI136" s="86"/>
      <c r="TGJ136" s="86"/>
      <c r="TGK136" s="86"/>
      <c r="TGL136" s="86"/>
      <c r="TGM136" s="86"/>
      <c r="TGN136" s="86"/>
      <c r="TGO136" s="86"/>
      <c r="TGP136" s="86"/>
      <c r="TGQ136" s="86"/>
      <c r="TGR136" s="86"/>
      <c r="TGS136" s="86"/>
      <c r="TGT136" s="86"/>
      <c r="TGU136" s="86"/>
      <c r="TGV136" s="86"/>
      <c r="TGW136" s="86"/>
      <c r="TGX136" s="86"/>
      <c r="TGY136" s="86"/>
      <c r="TGZ136" s="86"/>
      <c r="THA136" s="86"/>
      <c r="THB136" s="86"/>
      <c r="THC136" s="86"/>
      <c r="THD136" s="86"/>
      <c r="THE136" s="86"/>
      <c r="THF136" s="86"/>
      <c r="THG136" s="86"/>
      <c r="THH136" s="86"/>
      <c r="THI136" s="86"/>
      <c r="THJ136" s="86"/>
      <c r="THK136" s="86"/>
      <c r="THL136" s="86"/>
      <c r="THM136" s="86"/>
      <c r="THN136" s="86"/>
      <c r="THO136" s="86"/>
      <c r="THP136" s="86"/>
      <c r="THQ136" s="86"/>
      <c r="THR136" s="86"/>
      <c r="THS136" s="86"/>
      <c r="THT136" s="86"/>
      <c r="THU136" s="86"/>
      <c r="THV136" s="86"/>
      <c r="THW136" s="86"/>
      <c r="THX136" s="86"/>
      <c r="THY136" s="86"/>
      <c r="THZ136" s="86"/>
      <c r="TIA136" s="86"/>
      <c r="TIB136" s="86"/>
      <c r="TIC136" s="86"/>
      <c r="TID136" s="86"/>
      <c r="TIE136" s="86"/>
      <c r="TIF136" s="86"/>
      <c r="TIG136" s="86"/>
      <c r="TIH136" s="86"/>
      <c r="TII136" s="86"/>
      <c r="TIJ136" s="86"/>
      <c r="TIK136" s="86"/>
      <c r="TIL136" s="86"/>
      <c r="TIM136" s="86"/>
      <c r="TIN136" s="86"/>
      <c r="TIO136" s="86"/>
      <c r="TIP136" s="86"/>
      <c r="TIQ136" s="86"/>
      <c r="TIR136" s="86"/>
      <c r="TIS136" s="86"/>
      <c r="TIT136" s="86"/>
      <c r="TIU136" s="86"/>
      <c r="TIV136" s="86"/>
      <c r="TIW136" s="86"/>
      <c r="TIX136" s="86"/>
      <c r="TJE136" s="86"/>
      <c r="TJF136" s="86"/>
      <c r="TJG136" s="86"/>
      <c r="TJH136" s="86"/>
      <c r="TJI136" s="86"/>
      <c r="TJJ136" s="86"/>
      <c r="TJK136" s="86"/>
      <c r="TJL136" s="86"/>
      <c r="TJM136" s="86"/>
      <c r="TJN136" s="86"/>
      <c r="TJO136" s="86"/>
      <c r="TJP136" s="86"/>
      <c r="TJQ136" s="86"/>
      <c r="TJR136" s="86"/>
      <c r="TJS136" s="86"/>
      <c r="TJT136" s="86"/>
      <c r="TJU136" s="86"/>
      <c r="TJV136" s="86"/>
      <c r="TJW136" s="86"/>
      <c r="TJX136" s="86"/>
      <c r="TJY136" s="86"/>
      <c r="TJZ136" s="86"/>
      <c r="TKA136" s="86"/>
      <c r="TKB136" s="86"/>
      <c r="TKC136" s="86"/>
      <c r="TKD136" s="86"/>
      <c r="TKE136" s="86"/>
      <c r="TKF136" s="86"/>
      <c r="TKG136" s="86"/>
      <c r="TKH136" s="86"/>
      <c r="TKI136" s="86"/>
      <c r="TKJ136" s="86"/>
      <c r="TKK136" s="86"/>
      <c r="TKL136" s="86"/>
      <c r="TKM136" s="86"/>
      <c r="TKN136" s="86"/>
      <c r="TKO136" s="86"/>
      <c r="TKP136" s="86"/>
      <c r="TKQ136" s="86"/>
      <c r="TKR136" s="86"/>
      <c r="TKS136" s="86"/>
      <c r="TKT136" s="86"/>
      <c r="TKU136" s="86"/>
      <c r="TKV136" s="86"/>
      <c r="TKW136" s="86"/>
      <c r="TKX136" s="86"/>
      <c r="TKY136" s="86"/>
      <c r="TKZ136" s="86"/>
      <c r="TLA136" s="86"/>
      <c r="TLB136" s="86"/>
      <c r="TLC136" s="86"/>
      <c r="TLD136" s="86"/>
      <c r="TLE136" s="86"/>
      <c r="TLF136" s="86"/>
      <c r="TLG136" s="86"/>
      <c r="TLH136" s="86"/>
      <c r="TLI136" s="86"/>
      <c r="TLJ136" s="86"/>
      <c r="TLK136" s="86"/>
      <c r="TLL136" s="86"/>
      <c r="TLM136" s="86"/>
      <c r="TLN136" s="86"/>
      <c r="TLO136" s="86"/>
      <c r="TLP136" s="86"/>
      <c r="TLQ136" s="86"/>
      <c r="TLR136" s="86"/>
      <c r="TLS136" s="86"/>
      <c r="TLT136" s="86"/>
      <c r="TLU136" s="86"/>
      <c r="TLV136" s="86"/>
      <c r="TLW136" s="86"/>
      <c r="TLX136" s="86"/>
      <c r="TLY136" s="86"/>
      <c r="TLZ136" s="86"/>
      <c r="TMA136" s="86"/>
      <c r="TMB136" s="86"/>
      <c r="TMC136" s="86"/>
      <c r="TMD136" s="86"/>
      <c r="TME136" s="86"/>
      <c r="TMF136" s="86"/>
      <c r="TMG136" s="86"/>
      <c r="TMH136" s="86"/>
      <c r="TMI136" s="86"/>
      <c r="TMJ136" s="86"/>
      <c r="TMK136" s="86"/>
      <c r="TML136" s="86"/>
      <c r="TMM136" s="86"/>
      <c r="TMN136" s="86"/>
      <c r="TMO136" s="86"/>
      <c r="TMP136" s="86"/>
      <c r="TMQ136" s="86"/>
      <c r="TMR136" s="86"/>
      <c r="TMS136" s="86"/>
      <c r="TMT136" s="86"/>
      <c r="TMU136" s="86"/>
      <c r="TMV136" s="86"/>
      <c r="TMW136" s="86"/>
      <c r="TMX136" s="86"/>
      <c r="TMY136" s="86"/>
      <c r="TMZ136" s="86"/>
      <c r="TNA136" s="86"/>
      <c r="TNB136" s="86"/>
      <c r="TNC136" s="86"/>
      <c r="TND136" s="86"/>
      <c r="TNE136" s="86"/>
      <c r="TNF136" s="86"/>
      <c r="TNG136" s="86"/>
      <c r="TNH136" s="86"/>
      <c r="TNI136" s="86"/>
      <c r="TNJ136" s="86"/>
      <c r="TNK136" s="86"/>
      <c r="TNL136" s="86"/>
      <c r="TNM136" s="86"/>
      <c r="TNN136" s="86"/>
      <c r="TNO136" s="86"/>
      <c r="TNP136" s="86"/>
      <c r="TNQ136" s="86"/>
      <c r="TNR136" s="86"/>
      <c r="TNS136" s="86"/>
      <c r="TNT136" s="86"/>
      <c r="TNU136" s="86"/>
      <c r="TNV136" s="86"/>
      <c r="TNW136" s="86"/>
      <c r="TNX136" s="86"/>
      <c r="TNY136" s="86"/>
      <c r="TNZ136" s="86"/>
      <c r="TOA136" s="86"/>
      <c r="TOB136" s="86"/>
      <c r="TOC136" s="86"/>
      <c r="TOD136" s="86"/>
      <c r="TOE136" s="86"/>
      <c r="TOF136" s="86"/>
      <c r="TOG136" s="86"/>
      <c r="TOH136" s="86"/>
      <c r="TOI136" s="86"/>
      <c r="TOJ136" s="86"/>
      <c r="TOK136" s="86"/>
      <c r="TOL136" s="86"/>
      <c r="TOM136" s="86"/>
      <c r="TON136" s="86"/>
      <c r="TOO136" s="86"/>
      <c r="TOP136" s="86"/>
      <c r="TOQ136" s="86"/>
      <c r="TOR136" s="86"/>
      <c r="TOS136" s="86"/>
      <c r="TOT136" s="86"/>
      <c r="TOU136" s="86"/>
      <c r="TOV136" s="86"/>
      <c r="TOW136" s="86"/>
      <c r="TOX136" s="86"/>
      <c r="TOY136" s="86"/>
      <c r="TOZ136" s="86"/>
      <c r="TPA136" s="86"/>
      <c r="TPB136" s="86"/>
      <c r="TPC136" s="86"/>
      <c r="TPD136" s="86"/>
      <c r="TPE136" s="86"/>
      <c r="TPF136" s="86"/>
      <c r="TPG136" s="86"/>
      <c r="TPH136" s="86"/>
      <c r="TPI136" s="86"/>
      <c r="TPJ136" s="86"/>
      <c r="TPK136" s="86"/>
      <c r="TPL136" s="86"/>
      <c r="TPM136" s="86"/>
      <c r="TPN136" s="86"/>
      <c r="TPO136" s="86"/>
      <c r="TPP136" s="86"/>
      <c r="TPQ136" s="86"/>
      <c r="TPR136" s="86"/>
      <c r="TPS136" s="86"/>
      <c r="TPT136" s="86"/>
      <c r="TPU136" s="86"/>
      <c r="TPV136" s="86"/>
      <c r="TPW136" s="86"/>
      <c r="TPX136" s="86"/>
      <c r="TPY136" s="86"/>
      <c r="TPZ136" s="86"/>
      <c r="TQA136" s="86"/>
      <c r="TQB136" s="86"/>
      <c r="TQC136" s="86"/>
      <c r="TQD136" s="86"/>
      <c r="TQE136" s="86"/>
      <c r="TQF136" s="86"/>
      <c r="TQG136" s="86"/>
      <c r="TQH136" s="86"/>
      <c r="TQI136" s="86"/>
      <c r="TQJ136" s="86"/>
      <c r="TQK136" s="86"/>
      <c r="TQL136" s="86"/>
      <c r="TQM136" s="86"/>
      <c r="TQN136" s="86"/>
      <c r="TQO136" s="86"/>
      <c r="TQP136" s="86"/>
      <c r="TQQ136" s="86"/>
      <c r="TQR136" s="86"/>
      <c r="TQS136" s="86"/>
      <c r="TQT136" s="86"/>
      <c r="TQU136" s="86"/>
      <c r="TQV136" s="86"/>
      <c r="TQW136" s="86"/>
      <c r="TQX136" s="86"/>
      <c r="TQY136" s="86"/>
      <c r="TQZ136" s="86"/>
      <c r="TRA136" s="86"/>
      <c r="TRB136" s="86"/>
      <c r="TRC136" s="86"/>
      <c r="TRD136" s="86"/>
      <c r="TRE136" s="86"/>
      <c r="TRF136" s="86"/>
      <c r="TRG136" s="86"/>
      <c r="TRH136" s="86"/>
      <c r="TRI136" s="86"/>
      <c r="TRJ136" s="86"/>
      <c r="TRK136" s="86"/>
      <c r="TRL136" s="86"/>
      <c r="TRM136" s="86"/>
      <c r="TRN136" s="86"/>
      <c r="TRO136" s="86"/>
      <c r="TRP136" s="86"/>
      <c r="TRQ136" s="86"/>
      <c r="TRR136" s="86"/>
      <c r="TRS136" s="86"/>
      <c r="TRT136" s="86"/>
      <c r="TRU136" s="86"/>
      <c r="TRV136" s="86"/>
      <c r="TRW136" s="86"/>
      <c r="TRX136" s="86"/>
      <c r="TRY136" s="86"/>
      <c r="TRZ136" s="86"/>
      <c r="TSA136" s="86"/>
      <c r="TSB136" s="86"/>
      <c r="TSC136" s="86"/>
      <c r="TSD136" s="86"/>
      <c r="TSE136" s="86"/>
      <c r="TSF136" s="86"/>
      <c r="TSG136" s="86"/>
      <c r="TSH136" s="86"/>
      <c r="TSI136" s="86"/>
      <c r="TSJ136" s="86"/>
      <c r="TSK136" s="86"/>
      <c r="TSL136" s="86"/>
      <c r="TSM136" s="86"/>
      <c r="TSN136" s="86"/>
      <c r="TSO136" s="86"/>
      <c r="TSP136" s="86"/>
      <c r="TSQ136" s="86"/>
      <c r="TSR136" s="86"/>
      <c r="TSS136" s="86"/>
      <c r="TST136" s="86"/>
      <c r="TTA136" s="86"/>
      <c r="TTB136" s="86"/>
      <c r="TTC136" s="86"/>
      <c r="TTD136" s="86"/>
      <c r="TTE136" s="86"/>
      <c r="TTF136" s="86"/>
      <c r="TTG136" s="86"/>
      <c r="TTH136" s="86"/>
      <c r="TTI136" s="86"/>
      <c r="TTJ136" s="86"/>
      <c r="TTK136" s="86"/>
      <c r="TTL136" s="86"/>
      <c r="TTM136" s="86"/>
      <c r="TTN136" s="86"/>
      <c r="TTO136" s="86"/>
      <c r="TTP136" s="86"/>
      <c r="TTQ136" s="86"/>
      <c r="TTR136" s="86"/>
      <c r="TTS136" s="86"/>
      <c r="TTT136" s="86"/>
      <c r="TTU136" s="86"/>
      <c r="TTV136" s="86"/>
      <c r="TTW136" s="86"/>
      <c r="TTX136" s="86"/>
      <c r="TTY136" s="86"/>
      <c r="TTZ136" s="86"/>
      <c r="TUA136" s="86"/>
      <c r="TUB136" s="86"/>
      <c r="TUC136" s="86"/>
      <c r="TUD136" s="86"/>
      <c r="TUE136" s="86"/>
      <c r="TUF136" s="86"/>
      <c r="TUG136" s="86"/>
      <c r="TUH136" s="86"/>
      <c r="TUI136" s="86"/>
      <c r="TUJ136" s="86"/>
      <c r="TUK136" s="86"/>
      <c r="TUL136" s="86"/>
      <c r="TUM136" s="86"/>
      <c r="TUN136" s="86"/>
      <c r="TUO136" s="86"/>
      <c r="TUP136" s="86"/>
      <c r="TUQ136" s="86"/>
      <c r="TUR136" s="86"/>
      <c r="TUS136" s="86"/>
      <c r="TUT136" s="86"/>
      <c r="TUU136" s="86"/>
      <c r="TUV136" s="86"/>
      <c r="TUW136" s="86"/>
      <c r="TUX136" s="86"/>
      <c r="TUY136" s="86"/>
      <c r="TUZ136" s="86"/>
      <c r="TVA136" s="86"/>
      <c r="TVB136" s="86"/>
      <c r="TVC136" s="86"/>
      <c r="TVD136" s="86"/>
      <c r="TVE136" s="86"/>
      <c r="TVF136" s="86"/>
      <c r="TVG136" s="86"/>
      <c r="TVH136" s="86"/>
      <c r="TVI136" s="86"/>
      <c r="TVJ136" s="86"/>
      <c r="TVK136" s="86"/>
      <c r="TVL136" s="86"/>
      <c r="TVM136" s="86"/>
      <c r="TVN136" s="86"/>
      <c r="TVO136" s="86"/>
      <c r="TVP136" s="86"/>
      <c r="TVQ136" s="86"/>
      <c r="TVR136" s="86"/>
      <c r="TVS136" s="86"/>
      <c r="TVT136" s="86"/>
      <c r="TVU136" s="86"/>
      <c r="TVV136" s="86"/>
      <c r="TVW136" s="86"/>
      <c r="TVX136" s="86"/>
      <c r="TVY136" s="86"/>
      <c r="TVZ136" s="86"/>
      <c r="TWA136" s="86"/>
      <c r="TWB136" s="86"/>
      <c r="TWC136" s="86"/>
      <c r="TWD136" s="86"/>
      <c r="TWE136" s="86"/>
      <c r="TWF136" s="86"/>
      <c r="TWG136" s="86"/>
      <c r="TWH136" s="86"/>
      <c r="TWI136" s="86"/>
      <c r="TWJ136" s="86"/>
      <c r="TWK136" s="86"/>
      <c r="TWL136" s="86"/>
      <c r="TWM136" s="86"/>
      <c r="TWN136" s="86"/>
      <c r="TWO136" s="86"/>
      <c r="TWP136" s="86"/>
      <c r="TWQ136" s="86"/>
      <c r="TWR136" s="86"/>
      <c r="TWS136" s="86"/>
      <c r="TWT136" s="86"/>
      <c r="TWU136" s="86"/>
      <c r="TWV136" s="86"/>
      <c r="TWW136" s="86"/>
      <c r="TWX136" s="86"/>
      <c r="TWY136" s="86"/>
      <c r="TWZ136" s="86"/>
      <c r="TXA136" s="86"/>
      <c r="TXB136" s="86"/>
      <c r="TXC136" s="86"/>
      <c r="TXD136" s="86"/>
      <c r="TXE136" s="86"/>
      <c r="TXF136" s="86"/>
      <c r="TXG136" s="86"/>
      <c r="TXH136" s="86"/>
      <c r="TXI136" s="86"/>
      <c r="TXJ136" s="86"/>
      <c r="TXK136" s="86"/>
      <c r="TXL136" s="86"/>
      <c r="TXM136" s="86"/>
      <c r="TXN136" s="86"/>
      <c r="TXO136" s="86"/>
      <c r="TXP136" s="86"/>
      <c r="TXQ136" s="86"/>
      <c r="TXR136" s="86"/>
      <c r="TXS136" s="86"/>
      <c r="TXT136" s="86"/>
      <c r="TXU136" s="86"/>
      <c r="TXV136" s="86"/>
      <c r="TXW136" s="86"/>
      <c r="TXX136" s="86"/>
      <c r="TXY136" s="86"/>
      <c r="TXZ136" s="86"/>
      <c r="TYA136" s="86"/>
      <c r="TYB136" s="86"/>
      <c r="TYC136" s="86"/>
      <c r="TYD136" s="86"/>
      <c r="TYE136" s="86"/>
      <c r="TYF136" s="86"/>
      <c r="TYG136" s="86"/>
      <c r="TYH136" s="86"/>
      <c r="TYI136" s="86"/>
      <c r="TYJ136" s="86"/>
      <c r="TYK136" s="86"/>
      <c r="TYL136" s="86"/>
      <c r="TYM136" s="86"/>
      <c r="TYN136" s="86"/>
      <c r="TYO136" s="86"/>
      <c r="TYP136" s="86"/>
      <c r="TYQ136" s="86"/>
      <c r="TYR136" s="86"/>
      <c r="TYS136" s="86"/>
      <c r="TYT136" s="86"/>
      <c r="TYU136" s="86"/>
      <c r="TYV136" s="86"/>
      <c r="TYW136" s="86"/>
      <c r="TYX136" s="86"/>
      <c r="TYY136" s="86"/>
      <c r="TYZ136" s="86"/>
      <c r="TZA136" s="86"/>
      <c r="TZB136" s="86"/>
      <c r="TZC136" s="86"/>
      <c r="TZD136" s="86"/>
      <c r="TZE136" s="86"/>
      <c r="TZF136" s="86"/>
      <c r="TZG136" s="86"/>
      <c r="TZH136" s="86"/>
      <c r="TZI136" s="86"/>
      <c r="TZJ136" s="86"/>
      <c r="TZK136" s="86"/>
      <c r="TZL136" s="86"/>
      <c r="TZM136" s="86"/>
      <c r="TZN136" s="86"/>
      <c r="TZO136" s="86"/>
      <c r="TZP136" s="86"/>
      <c r="TZQ136" s="86"/>
      <c r="TZR136" s="86"/>
      <c r="TZS136" s="86"/>
      <c r="TZT136" s="86"/>
      <c r="TZU136" s="86"/>
      <c r="TZV136" s="86"/>
      <c r="TZW136" s="86"/>
      <c r="TZX136" s="86"/>
      <c r="TZY136" s="86"/>
      <c r="TZZ136" s="86"/>
      <c r="UAA136" s="86"/>
      <c r="UAB136" s="86"/>
      <c r="UAC136" s="86"/>
      <c r="UAD136" s="86"/>
      <c r="UAE136" s="86"/>
      <c r="UAF136" s="86"/>
      <c r="UAG136" s="86"/>
      <c r="UAH136" s="86"/>
      <c r="UAI136" s="86"/>
      <c r="UAJ136" s="86"/>
      <c r="UAK136" s="86"/>
      <c r="UAL136" s="86"/>
      <c r="UAM136" s="86"/>
      <c r="UAN136" s="86"/>
      <c r="UAO136" s="86"/>
      <c r="UAP136" s="86"/>
      <c r="UAQ136" s="86"/>
      <c r="UAR136" s="86"/>
      <c r="UAS136" s="86"/>
      <c r="UAT136" s="86"/>
      <c r="UAU136" s="86"/>
      <c r="UAV136" s="86"/>
      <c r="UAW136" s="86"/>
      <c r="UAX136" s="86"/>
      <c r="UAY136" s="86"/>
      <c r="UAZ136" s="86"/>
      <c r="UBA136" s="86"/>
      <c r="UBB136" s="86"/>
      <c r="UBC136" s="86"/>
      <c r="UBD136" s="86"/>
      <c r="UBE136" s="86"/>
      <c r="UBF136" s="86"/>
      <c r="UBG136" s="86"/>
      <c r="UBH136" s="86"/>
      <c r="UBI136" s="86"/>
      <c r="UBJ136" s="86"/>
      <c r="UBK136" s="86"/>
      <c r="UBL136" s="86"/>
      <c r="UBM136" s="86"/>
      <c r="UBN136" s="86"/>
      <c r="UBO136" s="86"/>
      <c r="UBP136" s="86"/>
      <c r="UBQ136" s="86"/>
      <c r="UBR136" s="86"/>
      <c r="UBS136" s="86"/>
      <c r="UBT136" s="86"/>
      <c r="UBU136" s="86"/>
      <c r="UBV136" s="86"/>
      <c r="UBW136" s="86"/>
      <c r="UBX136" s="86"/>
      <c r="UBY136" s="86"/>
      <c r="UBZ136" s="86"/>
      <c r="UCA136" s="86"/>
      <c r="UCB136" s="86"/>
      <c r="UCC136" s="86"/>
      <c r="UCD136" s="86"/>
      <c r="UCE136" s="86"/>
      <c r="UCF136" s="86"/>
      <c r="UCG136" s="86"/>
      <c r="UCH136" s="86"/>
      <c r="UCI136" s="86"/>
      <c r="UCJ136" s="86"/>
      <c r="UCK136" s="86"/>
      <c r="UCL136" s="86"/>
      <c r="UCM136" s="86"/>
      <c r="UCN136" s="86"/>
      <c r="UCO136" s="86"/>
      <c r="UCP136" s="86"/>
      <c r="UCW136" s="86"/>
      <c r="UCX136" s="86"/>
      <c r="UCY136" s="86"/>
      <c r="UCZ136" s="86"/>
      <c r="UDA136" s="86"/>
      <c r="UDB136" s="86"/>
      <c r="UDC136" s="86"/>
      <c r="UDD136" s="86"/>
      <c r="UDE136" s="86"/>
      <c r="UDF136" s="86"/>
      <c r="UDG136" s="86"/>
      <c r="UDH136" s="86"/>
      <c r="UDI136" s="86"/>
      <c r="UDJ136" s="86"/>
      <c r="UDK136" s="86"/>
      <c r="UDL136" s="86"/>
      <c r="UDM136" s="86"/>
      <c r="UDN136" s="86"/>
      <c r="UDO136" s="86"/>
      <c r="UDP136" s="86"/>
      <c r="UDQ136" s="86"/>
      <c r="UDR136" s="86"/>
      <c r="UDS136" s="86"/>
      <c r="UDT136" s="86"/>
      <c r="UDU136" s="86"/>
      <c r="UDV136" s="86"/>
      <c r="UDW136" s="86"/>
      <c r="UDX136" s="86"/>
      <c r="UDY136" s="86"/>
      <c r="UDZ136" s="86"/>
      <c r="UEA136" s="86"/>
      <c r="UEB136" s="86"/>
      <c r="UEC136" s="86"/>
      <c r="UED136" s="86"/>
      <c r="UEE136" s="86"/>
      <c r="UEF136" s="86"/>
      <c r="UEG136" s="86"/>
      <c r="UEH136" s="86"/>
      <c r="UEI136" s="86"/>
      <c r="UEJ136" s="86"/>
      <c r="UEK136" s="86"/>
      <c r="UEL136" s="86"/>
      <c r="UEM136" s="86"/>
      <c r="UEN136" s="86"/>
      <c r="UEO136" s="86"/>
      <c r="UEP136" s="86"/>
      <c r="UEQ136" s="86"/>
      <c r="UER136" s="86"/>
      <c r="UES136" s="86"/>
      <c r="UET136" s="86"/>
      <c r="UEU136" s="86"/>
      <c r="UEV136" s="86"/>
      <c r="UEW136" s="86"/>
      <c r="UEX136" s="86"/>
      <c r="UEY136" s="86"/>
      <c r="UEZ136" s="86"/>
      <c r="UFA136" s="86"/>
      <c r="UFB136" s="86"/>
      <c r="UFC136" s="86"/>
      <c r="UFD136" s="86"/>
      <c r="UFE136" s="86"/>
      <c r="UFF136" s="86"/>
      <c r="UFG136" s="86"/>
      <c r="UFH136" s="86"/>
      <c r="UFI136" s="86"/>
      <c r="UFJ136" s="86"/>
      <c r="UFK136" s="86"/>
      <c r="UFL136" s="86"/>
      <c r="UFM136" s="86"/>
      <c r="UFN136" s="86"/>
      <c r="UFO136" s="86"/>
      <c r="UFP136" s="86"/>
      <c r="UFQ136" s="86"/>
      <c r="UFR136" s="86"/>
      <c r="UFS136" s="86"/>
      <c r="UFT136" s="86"/>
      <c r="UFU136" s="86"/>
      <c r="UFV136" s="86"/>
      <c r="UFW136" s="86"/>
      <c r="UFX136" s="86"/>
      <c r="UFY136" s="86"/>
      <c r="UFZ136" s="86"/>
      <c r="UGA136" s="86"/>
      <c r="UGB136" s="86"/>
      <c r="UGC136" s="86"/>
      <c r="UGD136" s="86"/>
      <c r="UGE136" s="86"/>
      <c r="UGF136" s="86"/>
      <c r="UGG136" s="86"/>
      <c r="UGH136" s="86"/>
      <c r="UGI136" s="86"/>
      <c r="UGJ136" s="86"/>
      <c r="UGK136" s="86"/>
      <c r="UGL136" s="86"/>
      <c r="UGM136" s="86"/>
      <c r="UGN136" s="86"/>
      <c r="UGO136" s="86"/>
      <c r="UGP136" s="86"/>
      <c r="UGQ136" s="86"/>
      <c r="UGR136" s="86"/>
      <c r="UGS136" s="86"/>
      <c r="UGT136" s="86"/>
      <c r="UGU136" s="86"/>
      <c r="UGV136" s="86"/>
      <c r="UGW136" s="86"/>
      <c r="UGX136" s="86"/>
      <c r="UGY136" s="86"/>
      <c r="UGZ136" s="86"/>
      <c r="UHA136" s="86"/>
      <c r="UHB136" s="86"/>
      <c r="UHC136" s="86"/>
      <c r="UHD136" s="86"/>
      <c r="UHE136" s="86"/>
      <c r="UHF136" s="86"/>
      <c r="UHG136" s="86"/>
      <c r="UHH136" s="86"/>
      <c r="UHI136" s="86"/>
      <c r="UHJ136" s="86"/>
      <c r="UHK136" s="86"/>
      <c r="UHL136" s="86"/>
      <c r="UHM136" s="86"/>
      <c r="UHN136" s="86"/>
      <c r="UHO136" s="86"/>
      <c r="UHP136" s="86"/>
      <c r="UHQ136" s="86"/>
      <c r="UHR136" s="86"/>
      <c r="UHS136" s="86"/>
      <c r="UHT136" s="86"/>
      <c r="UHU136" s="86"/>
      <c r="UHV136" s="86"/>
      <c r="UHW136" s="86"/>
      <c r="UHX136" s="86"/>
      <c r="UHY136" s="86"/>
      <c r="UHZ136" s="86"/>
      <c r="UIA136" s="86"/>
      <c r="UIB136" s="86"/>
      <c r="UIC136" s="86"/>
      <c r="UID136" s="86"/>
      <c r="UIE136" s="86"/>
      <c r="UIF136" s="86"/>
      <c r="UIG136" s="86"/>
      <c r="UIH136" s="86"/>
      <c r="UII136" s="86"/>
      <c r="UIJ136" s="86"/>
      <c r="UIK136" s="86"/>
      <c r="UIL136" s="86"/>
      <c r="UIM136" s="86"/>
      <c r="UIN136" s="86"/>
      <c r="UIO136" s="86"/>
      <c r="UIP136" s="86"/>
      <c r="UIQ136" s="86"/>
      <c r="UIR136" s="86"/>
      <c r="UIS136" s="86"/>
      <c r="UIT136" s="86"/>
      <c r="UIU136" s="86"/>
      <c r="UIV136" s="86"/>
      <c r="UIW136" s="86"/>
      <c r="UIX136" s="86"/>
      <c r="UIY136" s="86"/>
      <c r="UIZ136" s="86"/>
      <c r="UJA136" s="86"/>
      <c r="UJB136" s="86"/>
      <c r="UJC136" s="86"/>
      <c r="UJD136" s="86"/>
      <c r="UJE136" s="86"/>
      <c r="UJF136" s="86"/>
      <c r="UJG136" s="86"/>
      <c r="UJH136" s="86"/>
      <c r="UJI136" s="86"/>
      <c r="UJJ136" s="86"/>
      <c r="UJK136" s="86"/>
      <c r="UJL136" s="86"/>
      <c r="UJM136" s="86"/>
      <c r="UJN136" s="86"/>
      <c r="UJO136" s="86"/>
      <c r="UJP136" s="86"/>
      <c r="UJQ136" s="86"/>
      <c r="UJR136" s="86"/>
      <c r="UJS136" s="86"/>
      <c r="UJT136" s="86"/>
      <c r="UJU136" s="86"/>
      <c r="UJV136" s="86"/>
      <c r="UJW136" s="86"/>
      <c r="UJX136" s="86"/>
      <c r="UJY136" s="86"/>
      <c r="UJZ136" s="86"/>
      <c r="UKA136" s="86"/>
      <c r="UKB136" s="86"/>
      <c r="UKC136" s="86"/>
      <c r="UKD136" s="86"/>
      <c r="UKE136" s="86"/>
      <c r="UKF136" s="86"/>
      <c r="UKG136" s="86"/>
      <c r="UKH136" s="86"/>
      <c r="UKI136" s="86"/>
      <c r="UKJ136" s="86"/>
      <c r="UKK136" s="86"/>
      <c r="UKL136" s="86"/>
      <c r="UKM136" s="86"/>
      <c r="UKN136" s="86"/>
      <c r="UKO136" s="86"/>
      <c r="UKP136" s="86"/>
      <c r="UKQ136" s="86"/>
      <c r="UKR136" s="86"/>
      <c r="UKS136" s="86"/>
      <c r="UKT136" s="86"/>
      <c r="UKU136" s="86"/>
      <c r="UKV136" s="86"/>
      <c r="UKW136" s="86"/>
      <c r="UKX136" s="86"/>
      <c r="UKY136" s="86"/>
      <c r="UKZ136" s="86"/>
      <c r="ULA136" s="86"/>
      <c r="ULB136" s="86"/>
      <c r="ULC136" s="86"/>
      <c r="ULD136" s="86"/>
      <c r="ULE136" s="86"/>
      <c r="ULF136" s="86"/>
      <c r="ULG136" s="86"/>
      <c r="ULH136" s="86"/>
      <c r="ULI136" s="86"/>
      <c r="ULJ136" s="86"/>
      <c r="ULK136" s="86"/>
      <c r="ULL136" s="86"/>
      <c r="ULM136" s="86"/>
      <c r="ULN136" s="86"/>
      <c r="ULO136" s="86"/>
      <c r="ULP136" s="86"/>
      <c r="ULQ136" s="86"/>
      <c r="ULR136" s="86"/>
      <c r="ULS136" s="86"/>
      <c r="ULT136" s="86"/>
      <c r="ULU136" s="86"/>
      <c r="ULV136" s="86"/>
      <c r="ULW136" s="86"/>
      <c r="ULX136" s="86"/>
      <c r="ULY136" s="86"/>
      <c r="ULZ136" s="86"/>
      <c r="UMA136" s="86"/>
      <c r="UMB136" s="86"/>
      <c r="UMC136" s="86"/>
      <c r="UMD136" s="86"/>
      <c r="UME136" s="86"/>
      <c r="UMF136" s="86"/>
      <c r="UMG136" s="86"/>
      <c r="UMH136" s="86"/>
      <c r="UMI136" s="86"/>
      <c r="UMJ136" s="86"/>
      <c r="UMK136" s="86"/>
      <c r="UML136" s="86"/>
      <c r="UMS136" s="86"/>
      <c r="UMT136" s="86"/>
      <c r="UMU136" s="86"/>
      <c r="UMV136" s="86"/>
      <c r="UMW136" s="86"/>
      <c r="UMX136" s="86"/>
      <c r="UMY136" s="86"/>
      <c r="UMZ136" s="86"/>
      <c r="UNA136" s="86"/>
      <c r="UNB136" s="86"/>
      <c r="UNC136" s="86"/>
      <c r="UND136" s="86"/>
      <c r="UNE136" s="86"/>
      <c r="UNF136" s="86"/>
      <c r="UNG136" s="86"/>
      <c r="UNH136" s="86"/>
      <c r="UNI136" s="86"/>
      <c r="UNJ136" s="86"/>
      <c r="UNK136" s="86"/>
      <c r="UNL136" s="86"/>
      <c r="UNM136" s="86"/>
      <c r="UNN136" s="86"/>
      <c r="UNO136" s="86"/>
      <c r="UNP136" s="86"/>
      <c r="UNQ136" s="86"/>
      <c r="UNR136" s="86"/>
      <c r="UNS136" s="86"/>
      <c r="UNT136" s="86"/>
      <c r="UNU136" s="86"/>
      <c r="UNV136" s="86"/>
      <c r="UNW136" s="86"/>
      <c r="UNX136" s="86"/>
      <c r="UNY136" s="86"/>
      <c r="UNZ136" s="86"/>
      <c r="UOA136" s="86"/>
      <c r="UOB136" s="86"/>
      <c r="UOC136" s="86"/>
      <c r="UOD136" s="86"/>
      <c r="UOE136" s="86"/>
      <c r="UOF136" s="86"/>
      <c r="UOG136" s="86"/>
      <c r="UOH136" s="86"/>
      <c r="UOI136" s="86"/>
      <c r="UOJ136" s="86"/>
      <c r="UOK136" s="86"/>
      <c r="UOL136" s="86"/>
      <c r="UOM136" s="86"/>
      <c r="UON136" s="86"/>
      <c r="UOO136" s="86"/>
      <c r="UOP136" s="86"/>
      <c r="UOQ136" s="86"/>
      <c r="UOR136" s="86"/>
      <c r="UOS136" s="86"/>
      <c r="UOT136" s="86"/>
      <c r="UOU136" s="86"/>
      <c r="UOV136" s="86"/>
      <c r="UOW136" s="86"/>
      <c r="UOX136" s="86"/>
      <c r="UOY136" s="86"/>
      <c r="UOZ136" s="86"/>
      <c r="UPA136" s="86"/>
      <c r="UPB136" s="86"/>
      <c r="UPC136" s="86"/>
      <c r="UPD136" s="86"/>
      <c r="UPE136" s="86"/>
      <c r="UPF136" s="86"/>
      <c r="UPG136" s="86"/>
      <c r="UPH136" s="86"/>
      <c r="UPI136" s="86"/>
      <c r="UPJ136" s="86"/>
      <c r="UPK136" s="86"/>
      <c r="UPL136" s="86"/>
      <c r="UPM136" s="86"/>
      <c r="UPN136" s="86"/>
      <c r="UPO136" s="86"/>
      <c r="UPP136" s="86"/>
      <c r="UPQ136" s="86"/>
      <c r="UPR136" s="86"/>
      <c r="UPS136" s="86"/>
      <c r="UPT136" s="86"/>
      <c r="UPU136" s="86"/>
      <c r="UPV136" s="86"/>
      <c r="UPW136" s="86"/>
      <c r="UPX136" s="86"/>
      <c r="UPY136" s="86"/>
      <c r="UPZ136" s="86"/>
      <c r="UQA136" s="86"/>
      <c r="UQB136" s="86"/>
      <c r="UQC136" s="86"/>
      <c r="UQD136" s="86"/>
      <c r="UQE136" s="86"/>
      <c r="UQF136" s="86"/>
      <c r="UQG136" s="86"/>
      <c r="UQH136" s="86"/>
      <c r="UQI136" s="86"/>
      <c r="UQJ136" s="86"/>
      <c r="UQK136" s="86"/>
      <c r="UQL136" s="86"/>
      <c r="UQM136" s="86"/>
      <c r="UQN136" s="86"/>
      <c r="UQO136" s="86"/>
      <c r="UQP136" s="86"/>
      <c r="UQQ136" s="86"/>
      <c r="UQR136" s="86"/>
      <c r="UQS136" s="86"/>
      <c r="UQT136" s="86"/>
      <c r="UQU136" s="86"/>
      <c r="UQV136" s="86"/>
      <c r="UQW136" s="86"/>
      <c r="UQX136" s="86"/>
      <c r="UQY136" s="86"/>
      <c r="UQZ136" s="86"/>
      <c r="URA136" s="86"/>
      <c r="URB136" s="86"/>
      <c r="URC136" s="86"/>
      <c r="URD136" s="86"/>
      <c r="URE136" s="86"/>
      <c r="URF136" s="86"/>
      <c r="URG136" s="86"/>
      <c r="URH136" s="86"/>
      <c r="URI136" s="86"/>
      <c r="URJ136" s="86"/>
      <c r="URK136" s="86"/>
      <c r="URL136" s="86"/>
      <c r="URM136" s="86"/>
      <c r="URN136" s="86"/>
      <c r="URO136" s="86"/>
      <c r="URP136" s="86"/>
      <c r="URQ136" s="86"/>
      <c r="URR136" s="86"/>
      <c r="URS136" s="86"/>
      <c r="URT136" s="86"/>
      <c r="URU136" s="86"/>
      <c r="URV136" s="86"/>
      <c r="URW136" s="86"/>
      <c r="URX136" s="86"/>
      <c r="URY136" s="86"/>
      <c r="URZ136" s="86"/>
      <c r="USA136" s="86"/>
      <c r="USB136" s="86"/>
      <c r="USC136" s="86"/>
      <c r="USD136" s="86"/>
      <c r="USE136" s="86"/>
      <c r="USF136" s="86"/>
      <c r="USG136" s="86"/>
      <c r="USH136" s="86"/>
      <c r="USI136" s="86"/>
      <c r="USJ136" s="86"/>
      <c r="USK136" s="86"/>
      <c r="USL136" s="86"/>
      <c r="USM136" s="86"/>
      <c r="USN136" s="86"/>
      <c r="USO136" s="86"/>
      <c r="USP136" s="86"/>
      <c r="USQ136" s="86"/>
      <c r="USR136" s="86"/>
      <c r="USS136" s="86"/>
      <c r="UST136" s="86"/>
      <c r="USU136" s="86"/>
      <c r="USV136" s="86"/>
      <c r="USW136" s="86"/>
      <c r="USX136" s="86"/>
      <c r="USY136" s="86"/>
      <c r="USZ136" s="86"/>
      <c r="UTA136" s="86"/>
      <c r="UTB136" s="86"/>
      <c r="UTC136" s="86"/>
      <c r="UTD136" s="86"/>
      <c r="UTE136" s="86"/>
      <c r="UTF136" s="86"/>
      <c r="UTG136" s="86"/>
      <c r="UTH136" s="86"/>
      <c r="UTI136" s="86"/>
      <c r="UTJ136" s="86"/>
      <c r="UTK136" s="86"/>
      <c r="UTL136" s="86"/>
      <c r="UTM136" s="86"/>
      <c r="UTN136" s="86"/>
      <c r="UTO136" s="86"/>
      <c r="UTP136" s="86"/>
      <c r="UTQ136" s="86"/>
      <c r="UTR136" s="86"/>
      <c r="UTS136" s="86"/>
      <c r="UTT136" s="86"/>
      <c r="UTU136" s="86"/>
      <c r="UTV136" s="86"/>
      <c r="UTW136" s="86"/>
      <c r="UTX136" s="86"/>
      <c r="UTY136" s="86"/>
      <c r="UTZ136" s="86"/>
      <c r="UUA136" s="86"/>
      <c r="UUB136" s="86"/>
      <c r="UUC136" s="86"/>
      <c r="UUD136" s="86"/>
      <c r="UUE136" s="86"/>
      <c r="UUF136" s="86"/>
      <c r="UUG136" s="86"/>
      <c r="UUH136" s="86"/>
      <c r="UUI136" s="86"/>
      <c r="UUJ136" s="86"/>
      <c r="UUK136" s="86"/>
      <c r="UUL136" s="86"/>
      <c r="UUM136" s="86"/>
      <c r="UUN136" s="86"/>
      <c r="UUO136" s="86"/>
      <c r="UUP136" s="86"/>
      <c r="UUQ136" s="86"/>
      <c r="UUR136" s="86"/>
      <c r="UUS136" s="86"/>
      <c r="UUT136" s="86"/>
      <c r="UUU136" s="86"/>
      <c r="UUV136" s="86"/>
      <c r="UUW136" s="86"/>
      <c r="UUX136" s="86"/>
      <c r="UUY136" s="86"/>
      <c r="UUZ136" s="86"/>
      <c r="UVA136" s="86"/>
      <c r="UVB136" s="86"/>
      <c r="UVC136" s="86"/>
      <c r="UVD136" s="86"/>
      <c r="UVE136" s="86"/>
      <c r="UVF136" s="86"/>
      <c r="UVG136" s="86"/>
      <c r="UVH136" s="86"/>
      <c r="UVI136" s="86"/>
      <c r="UVJ136" s="86"/>
      <c r="UVK136" s="86"/>
      <c r="UVL136" s="86"/>
      <c r="UVM136" s="86"/>
      <c r="UVN136" s="86"/>
      <c r="UVO136" s="86"/>
      <c r="UVP136" s="86"/>
      <c r="UVQ136" s="86"/>
      <c r="UVR136" s="86"/>
      <c r="UVS136" s="86"/>
      <c r="UVT136" s="86"/>
      <c r="UVU136" s="86"/>
      <c r="UVV136" s="86"/>
      <c r="UVW136" s="86"/>
      <c r="UVX136" s="86"/>
      <c r="UVY136" s="86"/>
      <c r="UVZ136" s="86"/>
      <c r="UWA136" s="86"/>
      <c r="UWB136" s="86"/>
      <c r="UWC136" s="86"/>
      <c r="UWD136" s="86"/>
      <c r="UWE136" s="86"/>
      <c r="UWF136" s="86"/>
      <c r="UWG136" s="86"/>
      <c r="UWH136" s="86"/>
      <c r="UWO136" s="86"/>
      <c r="UWP136" s="86"/>
      <c r="UWQ136" s="86"/>
      <c r="UWR136" s="86"/>
      <c r="UWS136" s="86"/>
      <c r="UWT136" s="86"/>
      <c r="UWU136" s="86"/>
      <c r="UWV136" s="86"/>
      <c r="UWW136" s="86"/>
      <c r="UWX136" s="86"/>
      <c r="UWY136" s="86"/>
      <c r="UWZ136" s="86"/>
      <c r="UXA136" s="86"/>
      <c r="UXB136" s="86"/>
      <c r="UXC136" s="86"/>
      <c r="UXD136" s="86"/>
      <c r="UXE136" s="86"/>
      <c r="UXF136" s="86"/>
      <c r="UXG136" s="86"/>
      <c r="UXH136" s="86"/>
      <c r="UXI136" s="86"/>
      <c r="UXJ136" s="86"/>
      <c r="UXK136" s="86"/>
      <c r="UXL136" s="86"/>
      <c r="UXM136" s="86"/>
      <c r="UXN136" s="86"/>
      <c r="UXO136" s="86"/>
      <c r="UXP136" s="86"/>
      <c r="UXQ136" s="86"/>
      <c r="UXR136" s="86"/>
      <c r="UXS136" s="86"/>
      <c r="UXT136" s="86"/>
      <c r="UXU136" s="86"/>
      <c r="UXV136" s="86"/>
      <c r="UXW136" s="86"/>
      <c r="UXX136" s="86"/>
      <c r="UXY136" s="86"/>
      <c r="UXZ136" s="86"/>
      <c r="UYA136" s="86"/>
      <c r="UYB136" s="86"/>
      <c r="UYC136" s="86"/>
      <c r="UYD136" s="86"/>
      <c r="UYE136" s="86"/>
      <c r="UYF136" s="86"/>
      <c r="UYG136" s="86"/>
      <c r="UYH136" s="86"/>
      <c r="UYI136" s="86"/>
      <c r="UYJ136" s="86"/>
      <c r="UYK136" s="86"/>
      <c r="UYL136" s="86"/>
      <c r="UYM136" s="86"/>
      <c r="UYN136" s="86"/>
      <c r="UYO136" s="86"/>
      <c r="UYP136" s="86"/>
      <c r="UYQ136" s="86"/>
      <c r="UYR136" s="86"/>
      <c r="UYS136" s="86"/>
      <c r="UYT136" s="86"/>
      <c r="UYU136" s="86"/>
      <c r="UYV136" s="86"/>
      <c r="UYW136" s="86"/>
      <c r="UYX136" s="86"/>
      <c r="UYY136" s="86"/>
      <c r="UYZ136" s="86"/>
      <c r="UZA136" s="86"/>
      <c r="UZB136" s="86"/>
      <c r="UZC136" s="86"/>
      <c r="UZD136" s="86"/>
      <c r="UZE136" s="86"/>
      <c r="UZF136" s="86"/>
      <c r="UZG136" s="86"/>
      <c r="UZH136" s="86"/>
      <c r="UZI136" s="86"/>
      <c r="UZJ136" s="86"/>
      <c r="UZK136" s="86"/>
      <c r="UZL136" s="86"/>
      <c r="UZM136" s="86"/>
      <c r="UZN136" s="86"/>
      <c r="UZO136" s="86"/>
      <c r="UZP136" s="86"/>
      <c r="UZQ136" s="86"/>
      <c r="UZR136" s="86"/>
      <c r="UZS136" s="86"/>
      <c r="UZT136" s="86"/>
      <c r="UZU136" s="86"/>
      <c r="UZV136" s="86"/>
      <c r="UZW136" s="86"/>
      <c r="UZX136" s="86"/>
      <c r="UZY136" s="86"/>
      <c r="UZZ136" s="86"/>
      <c r="VAA136" s="86"/>
      <c r="VAB136" s="86"/>
      <c r="VAC136" s="86"/>
      <c r="VAD136" s="86"/>
      <c r="VAE136" s="86"/>
      <c r="VAF136" s="86"/>
      <c r="VAG136" s="86"/>
      <c r="VAH136" s="86"/>
      <c r="VAI136" s="86"/>
      <c r="VAJ136" s="86"/>
      <c r="VAK136" s="86"/>
      <c r="VAL136" s="86"/>
      <c r="VAM136" s="86"/>
      <c r="VAN136" s="86"/>
      <c r="VAO136" s="86"/>
      <c r="VAP136" s="86"/>
      <c r="VAQ136" s="86"/>
      <c r="VAR136" s="86"/>
      <c r="VAS136" s="86"/>
      <c r="VAT136" s="86"/>
      <c r="VAU136" s="86"/>
      <c r="VAV136" s="86"/>
      <c r="VAW136" s="86"/>
      <c r="VAX136" s="86"/>
      <c r="VAY136" s="86"/>
      <c r="VAZ136" s="86"/>
      <c r="VBA136" s="86"/>
      <c r="VBB136" s="86"/>
      <c r="VBC136" s="86"/>
      <c r="VBD136" s="86"/>
      <c r="VBE136" s="86"/>
      <c r="VBF136" s="86"/>
      <c r="VBG136" s="86"/>
      <c r="VBH136" s="86"/>
      <c r="VBI136" s="86"/>
      <c r="VBJ136" s="86"/>
      <c r="VBK136" s="86"/>
      <c r="VBL136" s="86"/>
      <c r="VBM136" s="86"/>
      <c r="VBN136" s="86"/>
      <c r="VBO136" s="86"/>
      <c r="VBP136" s="86"/>
      <c r="VBQ136" s="86"/>
      <c r="VBR136" s="86"/>
      <c r="VBS136" s="86"/>
      <c r="VBT136" s="86"/>
      <c r="VBU136" s="86"/>
      <c r="VBV136" s="86"/>
      <c r="VBW136" s="86"/>
      <c r="VBX136" s="86"/>
      <c r="VBY136" s="86"/>
      <c r="VBZ136" s="86"/>
      <c r="VCA136" s="86"/>
      <c r="VCB136" s="86"/>
      <c r="VCC136" s="86"/>
      <c r="VCD136" s="86"/>
      <c r="VCE136" s="86"/>
      <c r="VCF136" s="86"/>
      <c r="VCG136" s="86"/>
      <c r="VCH136" s="86"/>
      <c r="VCI136" s="86"/>
      <c r="VCJ136" s="86"/>
      <c r="VCK136" s="86"/>
      <c r="VCL136" s="86"/>
      <c r="VCM136" s="86"/>
      <c r="VCN136" s="86"/>
      <c r="VCO136" s="86"/>
      <c r="VCP136" s="86"/>
      <c r="VCQ136" s="86"/>
      <c r="VCR136" s="86"/>
      <c r="VCS136" s="86"/>
      <c r="VCT136" s="86"/>
      <c r="VCU136" s="86"/>
      <c r="VCV136" s="86"/>
      <c r="VCW136" s="86"/>
      <c r="VCX136" s="86"/>
      <c r="VCY136" s="86"/>
      <c r="VCZ136" s="86"/>
      <c r="VDA136" s="86"/>
      <c r="VDB136" s="86"/>
      <c r="VDC136" s="86"/>
      <c r="VDD136" s="86"/>
      <c r="VDE136" s="86"/>
      <c r="VDF136" s="86"/>
      <c r="VDG136" s="86"/>
      <c r="VDH136" s="86"/>
      <c r="VDI136" s="86"/>
      <c r="VDJ136" s="86"/>
      <c r="VDK136" s="86"/>
      <c r="VDL136" s="86"/>
      <c r="VDM136" s="86"/>
      <c r="VDN136" s="86"/>
      <c r="VDO136" s="86"/>
      <c r="VDP136" s="86"/>
      <c r="VDQ136" s="86"/>
      <c r="VDR136" s="86"/>
      <c r="VDS136" s="86"/>
      <c r="VDT136" s="86"/>
      <c r="VDU136" s="86"/>
      <c r="VDV136" s="86"/>
      <c r="VDW136" s="86"/>
      <c r="VDX136" s="86"/>
      <c r="VDY136" s="86"/>
      <c r="VDZ136" s="86"/>
      <c r="VEA136" s="86"/>
      <c r="VEB136" s="86"/>
      <c r="VEC136" s="86"/>
      <c r="VED136" s="86"/>
      <c r="VEE136" s="86"/>
      <c r="VEF136" s="86"/>
      <c r="VEG136" s="86"/>
      <c r="VEH136" s="86"/>
      <c r="VEI136" s="86"/>
      <c r="VEJ136" s="86"/>
      <c r="VEK136" s="86"/>
      <c r="VEL136" s="86"/>
      <c r="VEM136" s="86"/>
      <c r="VEN136" s="86"/>
      <c r="VEO136" s="86"/>
      <c r="VEP136" s="86"/>
      <c r="VEQ136" s="86"/>
      <c r="VER136" s="86"/>
      <c r="VES136" s="86"/>
      <c r="VET136" s="86"/>
      <c r="VEU136" s="86"/>
      <c r="VEV136" s="86"/>
      <c r="VEW136" s="86"/>
      <c r="VEX136" s="86"/>
      <c r="VEY136" s="86"/>
      <c r="VEZ136" s="86"/>
      <c r="VFA136" s="86"/>
      <c r="VFB136" s="86"/>
      <c r="VFC136" s="86"/>
      <c r="VFD136" s="86"/>
      <c r="VFE136" s="86"/>
      <c r="VFF136" s="86"/>
      <c r="VFG136" s="86"/>
      <c r="VFH136" s="86"/>
      <c r="VFI136" s="86"/>
      <c r="VFJ136" s="86"/>
      <c r="VFK136" s="86"/>
      <c r="VFL136" s="86"/>
      <c r="VFM136" s="86"/>
      <c r="VFN136" s="86"/>
      <c r="VFO136" s="86"/>
      <c r="VFP136" s="86"/>
      <c r="VFQ136" s="86"/>
      <c r="VFR136" s="86"/>
      <c r="VFS136" s="86"/>
      <c r="VFT136" s="86"/>
      <c r="VFU136" s="86"/>
      <c r="VFV136" s="86"/>
      <c r="VFW136" s="86"/>
      <c r="VFX136" s="86"/>
      <c r="VFY136" s="86"/>
      <c r="VFZ136" s="86"/>
      <c r="VGA136" s="86"/>
      <c r="VGB136" s="86"/>
      <c r="VGC136" s="86"/>
      <c r="VGD136" s="86"/>
      <c r="VGK136" s="86"/>
      <c r="VGL136" s="86"/>
      <c r="VGM136" s="86"/>
      <c r="VGN136" s="86"/>
      <c r="VGO136" s="86"/>
      <c r="VGP136" s="86"/>
      <c r="VGQ136" s="86"/>
      <c r="VGR136" s="86"/>
      <c r="VGS136" s="86"/>
      <c r="VGT136" s="86"/>
      <c r="VGU136" s="86"/>
      <c r="VGV136" s="86"/>
      <c r="VGW136" s="86"/>
      <c r="VGX136" s="86"/>
      <c r="VGY136" s="86"/>
      <c r="VGZ136" s="86"/>
      <c r="VHA136" s="86"/>
      <c r="VHB136" s="86"/>
      <c r="VHC136" s="86"/>
      <c r="VHD136" s="86"/>
      <c r="VHE136" s="86"/>
      <c r="VHF136" s="86"/>
      <c r="VHG136" s="86"/>
      <c r="VHH136" s="86"/>
      <c r="VHI136" s="86"/>
      <c r="VHJ136" s="86"/>
      <c r="VHK136" s="86"/>
      <c r="VHL136" s="86"/>
      <c r="VHM136" s="86"/>
      <c r="VHN136" s="86"/>
      <c r="VHO136" s="86"/>
      <c r="VHP136" s="86"/>
      <c r="VHQ136" s="86"/>
      <c r="VHR136" s="86"/>
      <c r="VHS136" s="86"/>
      <c r="VHT136" s="86"/>
      <c r="VHU136" s="86"/>
      <c r="VHV136" s="86"/>
      <c r="VHW136" s="86"/>
      <c r="VHX136" s="86"/>
      <c r="VHY136" s="86"/>
      <c r="VHZ136" s="86"/>
      <c r="VIA136" s="86"/>
      <c r="VIB136" s="86"/>
      <c r="VIC136" s="86"/>
      <c r="VID136" s="86"/>
      <c r="VIE136" s="86"/>
      <c r="VIF136" s="86"/>
      <c r="VIG136" s="86"/>
      <c r="VIH136" s="86"/>
      <c r="VII136" s="86"/>
      <c r="VIJ136" s="86"/>
      <c r="VIK136" s="86"/>
      <c r="VIL136" s="86"/>
      <c r="VIM136" s="86"/>
      <c r="VIN136" s="86"/>
      <c r="VIO136" s="86"/>
      <c r="VIP136" s="86"/>
      <c r="VIQ136" s="86"/>
      <c r="VIR136" s="86"/>
      <c r="VIS136" s="86"/>
      <c r="VIT136" s="86"/>
      <c r="VIU136" s="86"/>
      <c r="VIV136" s="86"/>
      <c r="VIW136" s="86"/>
      <c r="VIX136" s="86"/>
      <c r="VIY136" s="86"/>
      <c r="VIZ136" s="86"/>
      <c r="VJA136" s="86"/>
      <c r="VJB136" s="86"/>
      <c r="VJC136" s="86"/>
      <c r="VJD136" s="86"/>
      <c r="VJE136" s="86"/>
      <c r="VJF136" s="86"/>
      <c r="VJG136" s="86"/>
      <c r="VJH136" s="86"/>
      <c r="VJI136" s="86"/>
      <c r="VJJ136" s="86"/>
      <c r="VJK136" s="86"/>
      <c r="VJL136" s="86"/>
      <c r="VJM136" s="86"/>
      <c r="VJN136" s="86"/>
      <c r="VJO136" s="86"/>
      <c r="VJP136" s="86"/>
      <c r="VJQ136" s="86"/>
      <c r="VJR136" s="86"/>
      <c r="VJS136" s="86"/>
      <c r="VJT136" s="86"/>
      <c r="VJU136" s="86"/>
      <c r="VJV136" s="86"/>
      <c r="VJW136" s="86"/>
      <c r="VJX136" s="86"/>
      <c r="VJY136" s="86"/>
      <c r="VJZ136" s="86"/>
      <c r="VKA136" s="86"/>
      <c r="VKB136" s="86"/>
      <c r="VKC136" s="86"/>
      <c r="VKD136" s="86"/>
      <c r="VKE136" s="86"/>
      <c r="VKF136" s="86"/>
      <c r="VKG136" s="86"/>
      <c r="VKH136" s="86"/>
      <c r="VKI136" s="86"/>
      <c r="VKJ136" s="86"/>
      <c r="VKK136" s="86"/>
      <c r="VKL136" s="86"/>
      <c r="VKM136" s="86"/>
      <c r="VKN136" s="86"/>
      <c r="VKO136" s="86"/>
      <c r="VKP136" s="86"/>
      <c r="VKQ136" s="86"/>
      <c r="VKR136" s="86"/>
      <c r="VKS136" s="86"/>
      <c r="VKT136" s="86"/>
      <c r="VKU136" s="86"/>
      <c r="VKV136" s="86"/>
      <c r="VKW136" s="86"/>
      <c r="VKX136" s="86"/>
      <c r="VKY136" s="86"/>
      <c r="VKZ136" s="86"/>
      <c r="VLA136" s="86"/>
      <c r="VLB136" s="86"/>
      <c r="VLC136" s="86"/>
      <c r="VLD136" s="86"/>
      <c r="VLE136" s="86"/>
      <c r="VLF136" s="86"/>
      <c r="VLG136" s="86"/>
      <c r="VLH136" s="86"/>
      <c r="VLI136" s="86"/>
      <c r="VLJ136" s="86"/>
      <c r="VLK136" s="86"/>
      <c r="VLL136" s="86"/>
      <c r="VLM136" s="86"/>
      <c r="VLN136" s="86"/>
      <c r="VLO136" s="86"/>
      <c r="VLP136" s="86"/>
      <c r="VLQ136" s="86"/>
      <c r="VLR136" s="86"/>
      <c r="VLS136" s="86"/>
      <c r="VLT136" s="86"/>
      <c r="VLU136" s="86"/>
      <c r="VLV136" s="86"/>
      <c r="VLW136" s="86"/>
      <c r="VLX136" s="86"/>
      <c r="VLY136" s="86"/>
      <c r="VLZ136" s="86"/>
      <c r="VMA136" s="86"/>
      <c r="VMB136" s="86"/>
      <c r="VMC136" s="86"/>
      <c r="VMD136" s="86"/>
      <c r="VME136" s="86"/>
      <c r="VMF136" s="86"/>
      <c r="VMG136" s="86"/>
      <c r="VMH136" s="86"/>
      <c r="VMI136" s="86"/>
      <c r="VMJ136" s="86"/>
      <c r="VMK136" s="86"/>
      <c r="VML136" s="86"/>
      <c r="VMM136" s="86"/>
      <c r="VMN136" s="86"/>
      <c r="VMO136" s="86"/>
      <c r="VMP136" s="86"/>
      <c r="VMQ136" s="86"/>
      <c r="VMR136" s="86"/>
      <c r="VMS136" s="86"/>
      <c r="VMT136" s="86"/>
      <c r="VMU136" s="86"/>
      <c r="VMV136" s="86"/>
      <c r="VMW136" s="86"/>
      <c r="VMX136" s="86"/>
      <c r="VMY136" s="86"/>
      <c r="VMZ136" s="86"/>
      <c r="VNA136" s="86"/>
      <c r="VNB136" s="86"/>
      <c r="VNC136" s="86"/>
      <c r="VND136" s="86"/>
      <c r="VNE136" s="86"/>
      <c r="VNF136" s="86"/>
      <c r="VNG136" s="86"/>
      <c r="VNH136" s="86"/>
      <c r="VNI136" s="86"/>
      <c r="VNJ136" s="86"/>
      <c r="VNK136" s="86"/>
      <c r="VNL136" s="86"/>
      <c r="VNM136" s="86"/>
      <c r="VNN136" s="86"/>
      <c r="VNO136" s="86"/>
      <c r="VNP136" s="86"/>
      <c r="VNQ136" s="86"/>
      <c r="VNR136" s="86"/>
      <c r="VNS136" s="86"/>
      <c r="VNT136" s="86"/>
      <c r="VNU136" s="86"/>
      <c r="VNV136" s="86"/>
      <c r="VNW136" s="86"/>
      <c r="VNX136" s="86"/>
      <c r="VNY136" s="86"/>
      <c r="VNZ136" s="86"/>
      <c r="VOA136" s="86"/>
      <c r="VOB136" s="86"/>
      <c r="VOC136" s="86"/>
      <c r="VOD136" s="86"/>
      <c r="VOE136" s="86"/>
      <c r="VOF136" s="86"/>
      <c r="VOG136" s="86"/>
      <c r="VOH136" s="86"/>
      <c r="VOI136" s="86"/>
      <c r="VOJ136" s="86"/>
      <c r="VOK136" s="86"/>
      <c r="VOL136" s="86"/>
      <c r="VOM136" s="86"/>
      <c r="VON136" s="86"/>
      <c r="VOO136" s="86"/>
      <c r="VOP136" s="86"/>
      <c r="VOQ136" s="86"/>
      <c r="VOR136" s="86"/>
      <c r="VOS136" s="86"/>
      <c r="VOT136" s="86"/>
      <c r="VOU136" s="86"/>
      <c r="VOV136" s="86"/>
      <c r="VOW136" s="86"/>
      <c r="VOX136" s="86"/>
      <c r="VOY136" s="86"/>
      <c r="VOZ136" s="86"/>
      <c r="VPA136" s="86"/>
      <c r="VPB136" s="86"/>
      <c r="VPC136" s="86"/>
      <c r="VPD136" s="86"/>
      <c r="VPE136" s="86"/>
      <c r="VPF136" s="86"/>
      <c r="VPG136" s="86"/>
      <c r="VPH136" s="86"/>
      <c r="VPI136" s="86"/>
      <c r="VPJ136" s="86"/>
      <c r="VPK136" s="86"/>
      <c r="VPL136" s="86"/>
      <c r="VPM136" s="86"/>
      <c r="VPN136" s="86"/>
      <c r="VPO136" s="86"/>
      <c r="VPP136" s="86"/>
      <c r="VPQ136" s="86"/>
      <c r="VPR136" s="86"/>
      <c r="VPS136" s="86"/>
      <c r="VPT136" s="86"/>
      <c r="VPU136" s="86"/>
      <c r="VPV136" s="86"/>
      <c r="VPW136" s="86"/>
      <c r="VPX136" s="86"/>
      <c r="VPY136" s="86"/>
      <c r="VPZ136" s="86"/>
      <c r="VQG136" s="86"/>
      <c r="VQH136" s="86"/>
      <c r="VQI136" s="86"/>
      <c r="VQJ136" s="86"/>
      <c r="VQK136" s="86"/>
      <c r="VQL136" s="86"/>
      <c r="VQM136" s="86"/>
      <c r="VQN136" s="86"/>
      <c r="VQO136" s="86"/>
      <c r="VQP136" s="86"/>
      <c r="VQQ136" s="86"/>
      <c r="VQR136" s="86"/>
      <c r="VQS136" s="86"/>
      <c r="VQT136" s="86"/>
      <c r="VQU136" s="86"/>
      <c r="VQV136" s="86"/>
      <c r="VQW136" s="86"/>
      <c r="VQX136" s="86"/>
      <c r="VQY136" s="86"/>
      <c r="VQZ136" s="86"/>
      <c r="VRA136" s="86"/>
      <c r="VRB136" s="86"/>
      <c r="VRC136" s="86"/>
      <c r="VRD136" s="86"/>
      <c r="VRE136" s="86"/>
      <c r="VRF136" s="86"/>
      <c r="VRG136" s="86"/>
      <c r="VRH136" s="86"/>
      <c r="VRI136" s="86"/>
      <c r="VRJ136" s="86"/>
      <c r="VRK136" s="86"/>
      <c r="VRL136" s="86"/>
      <c r="VRM136" s="86"/>
      <c r="VRN136" s="86"/>
      <c r="VRO136" s="86"/>
      <c r="VRP136" s="86"/>
      <c r="VRQ136" s="86"/>
      <c r="VRR136" s="86"/>
      <c r="VRS136" s="86"/>
      <c r="VRT136" s="86"/>
      <c r="VRU136" s="86"/>
      <c r="VRV136" s="86"/>
      <c r="VRW136" s="86"/>
      <c r="VRX136" s="86"/>
      <c r="VRY136" s="86"/>
      <c r="VRZ136" s="86"/>
      <c r="VSA136" s="86"/>
      <c r="VSB136" s="86"/>
      <c r="VSC136" s="86"/>
      <c r="VSD136" s="86"/>
      <c r="VSE136" s="86"/>
      <c r="VSF136" s="86"/>
      <c r="VSG136" s="86"/>
      <c r="VSH136" s="86"/>
      <c r="VSI136" s="86"/>
      <c r="VSJ136" s="86"/>
      <c r="VSK136" s="86"/>
      <c r="VSL136" s="86"/>
      <c r="VSM136" s="86"/>
      <c r="VSN136" s="86"/>
      <c r="VSO136" s="86"/>
      <c r="VSP136" s="86"/>
      <c r="VSQ136" s="86"/>
      <c r="VSR136" s="86"/>
      <c r="VSS136" s="86"/>
      <c r="VST136" s="86"/>
      <c r="VSU136" s="86"/>
      <c r="VSV136" s="86"/>
      <c r="VSW136" s="86"/>
      <c r="VSX136" s="86"/>
      <c r="VSY136" s="86"/>
      <c r="VSZ136" s="86"/>
      <c r="VTA136" s="86"/>
      <c r="VTB136" s="86"/>
      <c r="VTC136" s="86"/>
      <c r="VTD136" s="86"/>
      <c r="VTE136" s="86"/>
      <c r="VTF136" s="86"/>
      <c r="VTG136" s="86"/>
      <c r="VTH136" s="86"/>
      <c r="VTI136" s="86"/>
      <c r="VTJ136" s="86"/>
      <c r="VTK136" s="86"/>
      <c r="VTL136" s="86"/>
      <c r="VTM136" s="86"/>
      <c r="VTN136" s="86"/>
      <c r="VTO136" s="86"/>
      <c r="VTP136" s="86"/>
      <c r="VTQ136" s="86"/>
      <c r="VTR136" s="86"/>
      <c r="VTS136" s="86"/>
      <c r="VTT136" s="86"/>
      <c r="VTU136" s="86"/>
      <c r="VTV136" s="86"/>
      <c r="VTW136" s="86"/>
      <c r="VTX136" s="86"/>
      <c r="VTY136" s="86"/>
      <c r="VTZ136" s="86"/>
      <c r="VUA136" s="86"/>
      <c r="VUB136" s="86"/>
      <c r="VUC136" s="86"/>
      <c r="VUD136" s="86"/>
      <c r="VUE136" s="86"/>
      <c r="VUF136" s="86"/>
      <c r="VUG136" s="86"/>
      <c r="VUH136" s="86"/>
      <c r="VUI136" s="86"/>
      <c r="VUJ136" s="86"/>
      <c r="VUK136" s="86"/>
      <c r="VUL136" s="86"/>
      <c r="VUM136" s="86"/>
      <c r="VUN136" s="86"/>
      <c r="VUO136" s="86"/>
      <c r="VUP136" s="86"/>
      <c r="VUQ136" s="86"/>
      <c r="VUR136" s="86"/>
      <c r="VUS136" s="86"/>
      <c r="VUT136" s="86"/>
      <c r="VUU136" s="86"/>
      <c r="VUV136" s="86"/>
      <c r="VUW136" s="86"/>
      <c r="VUX136" s="86"/>
      <c r="VUY136" s="86"/>
      <c r="VUZ136" s="86"/>
      <c r="VVA136" s="86"/>
      <c r="VVB136" s="86"/>
      <c r="VVC136" s="86"/>
      <c r="VVD136" s="86"/>
      <c r="VVE136" s="86"/>
      <c r="VVF136" s="86"/>
      <c r="VVG136" s="86"/>
      <c r="VVH136" s="86"/>
      <c r="VVI136" s="86"/>
      <c r="VVJ136" s="86"/>
      <c r="VVK136" s="86"/>
      <c r="VVL136" s="86"/>
      <c r="VVM136" s="86"/>
      <c r="VVN136" s="86"/>
      <c r="VVO136" s="86"/>
      <c r="VVP136" s="86"/>
      <c r="VVQ136" s="86"/>
      <c r="VVR136" s="86"/>
      <c r="VVS136" s="86"/>
      <c r="VVT136" s="86"/>
      <c r="VVU136" s="86"/>
      <c r="VVV136" s="86"/>
      <c r="VVW136" s="86"/>
      <c r="VVX136" s="86"/>
      <c r="VVY136" s="86"/>
      <c r="VVZ136" s="86"/>
      <c r="VWA136" s="86"/>
      <c r="VWB136" s="86"/>
      <c r="VWC136" s="86"/>
      <c r="VWD136" s="86"/>
      <c r="VWE136" s="86"/>
      <c r="VWF136" s="86"/>
      <c r="VWG136" s="86"/>
      <c r="VWH136" s="86"/>
      <c r="VWI136" s="86"/>
      <c r="VWJ136" s="86"/>
      <c r="VWK136" s="86"/>
      <c r="VWL136" s="86"/>
      <c r="VWM136" s="86"/>
      <c r="VWN136" s="86"/>
      <c r="VWO136" s="86"/>
      <c r="VWP136" s="86"/>
      <c r="VWQ136" s="86"/>
      <c r="VWR136" s="86"/>
      <c r="VWS136" s="86"/>
      <c r="VWT136" s="86"/>
      <c r="VWU136" s="86"/>
      <c r="VWV136" s="86"/>
      <c r="VWW136" s="86"/>
      <c r="VWX136" s="86"/>
      <c r="VWY136" s="86"/>
      <c r="VWZ136" s="86"/>
      <c r="VXA136" s="86"/>
      <c r="VXB136" s="86"/>
      <c r="VXC136" s="86"/>
      <c r="VXD136" s="86"/>
      <c r="VXE136" s="86"/>
      <c r="VXF136" s="86"/>
      <c r="VXG136" s="86"/>
      <c r="VXH136" s="86"/>
      <c r="VXI136" s="86"/>
      <c r="VXJ136" s="86"/>
      <c r="VXK136" s="86"/>
      <c r="VXL136" s="86"/>
      <c r="VXM136" s="86"/>
      <c r="VXN136" s="86"/>
      <c r="VXO136" s="86"/>
      <c r="VXP136" s="86"/>
      <c r="VXQ136" s="86"/>
      <c r="VXR136" s="86"/>
      <c r="VXS136" s="86"/>
      <c r="VXT136" s="86"/>
      <c r="VXU136" s="86"/>
      <c r="VXV136" s="86"/>
      <c r="VXW136" s="86"/>
      <c r="VXX136" s="86"/>
      <c r="VXY136" s="86"/>
      <c r="VXZ136" s="86"/>
      <c r="VYA136" s="86"/>
      <c r="VYB136" s="86"/>
      <c r="VYC136" s="86"/>
      <c r="VYD136" s="86"/>
      <c r="VYE136" s="86"/>
      <c r="VYF136" s="86"/>
      <c r="VYG136" s="86"/>
      <c r="VYH136" s="86"/>
      <c r="VYI136" s="86"/>
      <c r="VYJ136" s="86"/>
      <c r="VYK136" s="86"/>
      <c r="VYL136" s="86"/>
      <c r="VYM136" s="86"/>
      <c r="VYN136" s="86"/>
      <c r="VYO136" s="86"/>
      <c r="VYP136" s="86"/>
      <c r="VYQ136" s="86"/>
      <c r="VYR136" s="86"/>
      <c r="VYS136" s="86"/>
      <c r="VYT136" s="86"/>
      <c r="VYU136" s="86"/>
      <c r="VYV136" s="86"/>
      <c r="VYW136" s="86"/>
      <c r="VYX136" s="86"/>
      <c r="VYY136" s="86"/>
      <c r="VYZ136" s="86"/>
      <c r="VZA136" s="86"/>
      <c r="VZB136" s="86"/>
      <c r="VZC136" s="86"/>
      <c r="VZD136" s="86"/>
      <c r="VZE136" s="86"/>
      <c r="VZF136" s="86"/>
      <c r="VZG136" s="86"/>
      <c r="VZH136" s="86"/>
      <c r="VZI136" s="86"/>
      <c r="VZJ136" s="86"/>
      <c r="VZK136" s="86"/>
      <c r="VZL136" s="86"/>
      <c r="VZM136" s="86"/>
      <c r="VZN136" s="86"/>
      <c r="VZO136" s="86"/>
      <c r="VZP136" s="86"/>
      <c r="VZQ136" s="86"/>
      <c r="VZR136" s="86"/>
      <c r="VZS136" s="86"/>
      <c r="VZT136" s="86"/>
      <c r="VZU136" s="86"/>
      <c r="VZV136" s="86"/>
      <c r="WAC136" s="86"/>
      <c r="WAD136" s="86"/>
      <c r="WAE136" s="86"/>
      <c r="WAF136" s="86"/>
      <c r="WAG136" s="86"/>
      <c r="WAH136" s="86"/>
      <c r="WAI136" s="86"/>
      <c r="WAJ136" s="86"/>
      <c r="WAK136" s="86"/>
      <c r="WAL136" s="86"/>
      <c r="WAM136" s="86"/>
      <c r="WAN136" s="86"/>
      <c r="WAO136" s="86"/>
      <c r="WAP136" s="86"/>
      <c r="WAQ136" s="86"/>
      <c r="WAR136" s="86"/>
      <c r="WAS136" s="86"/>
      <c r="WAT136" s="86"/>
      <c r="WAU136" s="86"/>
      <c r="WAV136" s="86"/>
      <c r="WAW136" s="86"/>
      <c r="WAX136" s="86"/>
      <c r="WAY136" s="86"/>
      <c r="WAZ136" s="86"/>
      <c r="WBA136" s="86"/>
      <c r="WBB136" s="86"/>
      <c r="WBC136" s="86"/>
      <c r="WBD136" s="86"/>
      <c r="WBE136" s="86"/>
      <c r="WBF136" s="86"/>
      <c r="WBG136" s="86"/>
      <c r="WBH136" s="86"/>
      <c r="WBI136" s="86"/>
      <c r="WBJ136" s="86"/>
      <c r="WBK136" s="86"/>
      <c r="WBL136" s="86"/>
      <c r="WBM136" s="86"/>
      <c r="WBN136" s="86"/>
      <c r="WBO136" s="86"/>
      <c r="WBP136" s="86"/>
      <c r="WBQ136" s="86"/>
      <c r="WBR136" s="86"/>
      <c r="WBS136" s="86"/>
      <c r="WBT136" s="86"/>
      <c r="WBU136" s="86"/>
      <c r="WBV136" s="86"/>
      <c r="WBW136" s="86"/>
      <c r="WBX136" s="86"/>
      <c r="WBY136" s="86"/>
      <c r="WBZ136" s="86"/>
      <c r="WCA136" s="86"/>
      <c r="WCB136" s="86"/>
      <c r="WCC136" s="86"/>
      <c r="WCD136" s="86"/>
      <c r="WCE136" s="86"/>
      <c r="WCF136" s="86"/>
      <c r="WCG136" s="86"/>
      <c r="WCH136" s="86"/>
      <c r="WCI136" s="86"/>
      <c r="WCJ136" s="86"/>
      <c r="WCK136" s="86"/>
      <c r="WCL136" s="86"/>
      <c r="WCM136" s="86"/>
      <c r="WCN136" s="86"/>
      <c r="WCO136" s="86"/>
      <c r="WCP136" s="86"/>
      <c r="WCQ136" s="86"/>
      <c r="WCR136" s="86"/>
      <c r="WCS136" s="86"/>
      <c r="WCT136" s="86"/>
      <c r="WCU136" s="86"/>
      <c r="WCV136" s="86"/>
      <c r="WCW136" s="86"/>
      <c r="WCX136" s="86"/>
      <c r="WCY136" s="86"/>
      <c r="WCZ136" s="86"/>
      <c r="WDA136" s="86"/>
      <c r="WDB136" s="86"/>
      <c r="WDC136" s="86"/>
      <c r="WDD136" s="86"/>
      <c r="WDE136" s="86"/>
      <c r="WDF136" s="86"/>
      <c r="WDG136" s="86"/>
      <c r="WDH136" s="86"/>
      <c r="WDI136" s="86"/>
      <c r="WDJ136" s="86"/>
      <c r="WDK136" s="86"/>
      <c r="WDL136" s="86"/>
      <c r="WDM136" s="86"/>
      <c r="WDN136" s="86"/>
      <c r="WDO136" s="86"/>
      <c r="WDP136" s="86"/>
      <c r="WDQ136" s="86"/>
      <c r="WDR136" s="86"/>
      <c r="WDS136" s="86"/>
      <c r="WDT136" s="86"/>
      <c r="WDU136" s="86"/>
      <c r="WDV136" s="86"/>
      <c r="WDW136" s="86"/>
      <c r="WDX136" s="86"/>
      <c r="WDY136" s="86"/>
      <c r="WDZ136" s="86"/>
      <c r="WEA136" s="86"/>
      <c r="WEB136" s="86"/>
      <c r="WEC136" s="86"/>
      <c r="WED136" s="86"/>
      <c r="WEE136" s="86"/>
      <c r="WEF136" s="86"/>
      <c r="WEG136" s="86"/>
      <c r="WEH136" s="86"/>
      <c r="WEI136" s="86"/>
      <c r="WEJ136" s="86"/>
      <c r="WEK136" s="86"/>
      <c r="WEL136" s="86"/>
      <c r="WEM136" s="86"/>
      <c r="WEN136" s="86"/>
      <c r="WEO136" s="86"/>
      <c r="WEP136" s="86"/>
      <c r="WEQ136" s="86"/>
      <c r="WER136" s="86"/>
      <c r="WES136" s="86"/>
      <c r="WET136" s="86"/>
      <c r="WEU136" s="86"/>
      <c r="WEV136" s="86"/>
      <c r="WEW136" s="86"/>
      <c r="WEX136" s="86"/>
      <c r="WEY136" s="86"/>
      <c r="WEZ136" s="86"/>
      <c r="WFA136" s="86"/>
      <c r="WFB136" s="86"/>
      <c r="WFC136" s="86"/>
      <c r="WFD136" s="86"/>
      <c r="WFE136" s="86"/>
      <c r="WFF136" s="86"/>
      <c r="WFG136" s="86"/>
      <c r="WFH136" s="86"/>
      <c r="WFI136" s="86"/>
      <c r="WFJ136" s="86"/>
      <c r="WFK136" s="86"/>
      <c r="WFL136" s="86"/>
      <c r="WFM136" s="86"/>
      <c r="WFN136" s="86"/>
      <c r="WFO136" s="86"/>
      <c r="WFP136" s="86"/>
      <c r="WFQ136" s="86"/>
      <c r="WFR136" s="86"/>
      <c r="WFS136" s="86"/>
      <c r="WFT136" s="86"/>
      <c r="WFU136" s="86"/>
      <c r="WFV136" s="86"/>
      <c r="WFW136" s="86"/>
      <c r="WFX136" s="86"/>
      <c r="WFY136" s="86"/>
      <c r="WFZ136" s="86"/>
      <c r="WGA136" s="86"/>
      <c r="WGB136" s="86"/>
      <c r="WGC136" s="86"/>
      <c r="WGD136" s="86"/>
      <c r="WGE136" s="86"/>
      <c r="WGF136" s="86"/>
      <c r="WGG136" s="86"/>
      <c r="WGH136" s="86"/>
      <c r="WGI136" s="86"/>
      <c r="WGJ136" s="86"/>
      <c r="WGK136" s="86"/>
      <c r="WGL136" s="86"/>
      <c r="WGM136" s="86"/>
      <c r="WGN136" s="86"/>
      <c r="WGO136" s="86"/>
      <c r="WGP136" s="86"/>
      <c r="WGQ136" s="86"/>
      <c r="WGR136" s="86"/>
      <c r="WGS136" s="86"/>
      <c r="WGT136" s="86"/>
      <c r="WGU136" s="86"/>
      <c r="WGV136" s="86"/>
      <c r="WGW136" s="86"/>
      <c r="WGX136" s="86"/>
      <c r="WGY136" s="86"/>
      <c r="WGZ136" s="86"/>
      <c r="WHA136" s="86"/>
      <c r="WHB136" s="86"/>
      <c r="WHC136" s="86"/>
      <c r="WHD136" s="86"/>
      <c r="WHE136" s="86"/>
      <c r="WHF136" s="86"/>
      <c r="WHG136" s="86"/>
      <c r="WHH136" s="86"/>
      <c r="WHI136" s="86"/>
      <c r="WHJ136" s="86"/>
      <c r="WHK136" s="86"/>
      <c r="WHL136" s="86"/>
      <c r="WHM136" s="86"/>
      <c r="WHN136" s="86"/>
      <c r="WHO136" s="86"/>
      <c r="WHP136" s="86"/>
      <c r="WHQ136" s="86"/>
      <c r="WHR136" s="86"/>
      <c r="WHS136" s="86"/>
      <c r="WHT136" s="86"/>
      <c r="WHU136" s="86"/>
      <c r="WHV136" s="86"/>
      <c r="WHW136" s="86"/>
      <c r="WHX136" s="86"/>
      <c r="WHY136" s="86"/>
      <c r="WHZ136" s="86"/>
      <c r="WIA136" s="86"/>
      <c r="WIB136" s="86"/>
      <c r="WIC136" s="86"/>
      <c r="WID136" s="86"/>
      <c r="WIE136" s="86"/>
      <c r="WIF136" s="86"/>
      <c r="WIG136" s="86"/>
      <c r="WIH136" s="86"/>
      <c r="WII136" s="86"/>
      <c r="WIJ136" s="86"/>
      <c r="WIK136" s="86"/>
      <c r="WIL136" s="86"/>
      <c r="WIM136" s="86"/>
      <c r="WIN136" s="86"/>
      <c r="WIO136" s="86"/>
      <c r="WIP136" s="86"/>
      <c r="WIQ136" s="86"/>
      <c r="WIR136" s="86"/>
      <c r="WIS136" s="86"/>
      <c r="WIT136" s="86"/>
      <c r="WIU136" s="86"/>
      <c r="WIV136" s="86"/>
      <c r="WIW136" s="86"/>
      <c r="WIX136" s="86"/>
      <c r="WIY136" s="86"/>
      <c r="WIZ136" s="86"/>
      <c r="WJA136" s="86"/>
      <c r="WJB136" s="86"/>
      <c r="WJC136" s="86"/>
      <c r="WJD136" s="86"/>
      <c r="WJE136" s="86"/>
      <c r="WJF136" s="86"/>
      <c r="WJG136" s="86"/>
      <c r="WJH136" s="86"/>
      <c r="WJI136" s="86"/>
      <c r="WJJ136" s="86"/>
      <c r="WJK136" s="86"/>
      <c r="WJL136" s="86"/>
      <c r="WJM136" s="86"/>
      <c r="WJN136" s="86"/>
      <c r="WJO136" s="86"/>
      <c r="WJP136" s="86"/>
      <c r="WJQ136" s="86"/>
      <c r="WJR136" s="86"/>
      <c r="WJY136" s="86"/>
      <c r="WJZ136" s="86"/>
      <c r="WKA136" s="86"/>
      <c r="WKB136" s="86"/>
      <c r="WKC136" s="86"/>
      <c r="WKD136" s="86"/>
      <c r="WKE136" s="86"/>
      <c r="WKF136" s="86"/>
      <c r="WKG136" s="86"/>
      <c r="WKH136" s="86"/>
      <c r="WKI136" s="86"/>
      <c r="WKJ136" s="86"/>
      <c r="WKK136" s="86"/>
      <c r="WKL136" s="86"/>
      <c r="WKM136" s="86"/>
      <c r="WKN136" s="86"/>
      <c r="WKO136" s="86"/>
      <c r="WKP136" s="86"/>
      <c r="WKQ136" s="86"/>
      <c r="WKR136" s="86"/>
      <c r="WKS136" s="86"/>
      <c r="WKT136" s="86"/>
      <c r="WKU136" s="86"/>
      <c r="WKV136" s="86"/>
      <c r="WKW136" s="86"/>
      <c r="WKX136" s="86"/>
      <c r="WKY136" s="86"/>
      <c r="WKZ136" s="86"/>
      <c r="WLA136" s="86"/>
      <c r="WLB136" s="86"/>
      <c r="WLC136" s="86"/>
      <c r="WLD136" s="86"/>
      <c r="WLE136" s="86"/>
      <c r="WLF136" s="86"/>
      <c r="WLG136" s="86"/>
      <c r="WLH136" s="86"/>
      <c r="WLI136" s="86"/>
      <c r="WLJ136" s="86"/>
      <c r="WLK136" s="86"/>
      <c r="WLL136" s="86"/>
      <c r="WLM136" s="86"/>
      <c r="WLN136" s="86"/>
      <c r="WLO136" s="86"/>
      <c r="WLP136" s="86"/>
      <c r="WLQ136" s="86"/>
      <c r="WLR136" s="86"/>
      <c r="WLS136" s="86"/>
      <c r="WLT136" s="86"/>
      <c r="WLU136" s="86"/>
      <c r="WLV136" s="86"/>
      <c r="WLW136" s="86"/>
      <c r="WLX136" s="86"/>
      <c r="WLY136" s="86"/>
      <c r="WLZ136" s="86"/>
      <c r="WMA136" s="86"/>
      <c r="WMB136" s="86"/>
      <c r="WMC136" s="86"/>
      <c r="WMD136" s="86"/>
      <c r="WME136" s="86"/>
      <c r="WMF136" s="86"/>
      <c r="WMG136" s="86"/>
      <c r="WMH136" s="86"/>
      <c r="WMI136" s="86"/>
      <c r="WMJ136" s="86"/>
      <c r="WMK136" s="86"/>
      <c r="WML136" s="86"/>
      <c r="WMM136" s="86"/>
      <c r="WMN136" s="86"/>
      <c r="WMO136" s="86"/>
      <c r="WMP136" s="86"/>
      <c r="WMQ136" s="86"/>
      <c r="WMR136" s="86"/>
      <c r="WMS136" s="86"/>
      <c r="WMT136" s="86"/>
      <c r="WMU136" s="86"/>
      <c r="WMV136" s="86"/>
      <c r="WMW136" s="86"/>
      <c r="WMX136" s="86"/>
      <c r="WMY136" s="86"/>
      <c r="WMZ136" s="86"/>
      <c r="WNA136" s="86"/>
      <c r="WNB136" s="86"/>
      <c r="WNC136" s="86"/>
      <c r="WND136" s="86"/>
      <c r="WNE136" s="86"/>
      <c r="WNF136" s="86"/>
      <c r="WNG136" s="86"/>
      <c r="WNH136" s="86"/>
      <c r="WNI136" s="86"/>
      <c r="WNJ136" s="86"/>
      <c r="WNK136" s="86"/>
      <c r="WNL136" s="86"/>
      <c r="WNM136" s="86"/>
      <c r="WNN136" s="86"/>
      <c r="WNO136" s="86"/>
      <c r="WNP136" s="86"/>
      <c r="WNQ136" s="86"/>
      <c r="WNR136" s="86"/>
      <c r="WNS136" s="86"/>
      <c r="WNT136" s="86"/>
      <c r="WNU136" s="86"/>
      <c r="WNV136" s="86"/>
      <c r="WNW136" s="86"/>
      <c r="WNX136" s="86"/>
      <c r="WNY136" s="86"/>
      <c r="WNZ136" s="86"/>
      <c r="WOA136" s="86"/>
      <c r="WOB136" s="86"/>
      <c r="WOC136" s="86"/>
      <c r="WOD136" s="86"/>
      <c r="WOE136" s="86"/>
      <c r="WOF136" s="86"/>
      <c r="WOG136" s="86"/>
      <c r="WOH136" s="86"/>
      <c r="WOI136" s="86"/>
      <c r="WOJ136" s="86"/>
      <c r="WOK136" s="86"/>
      <c r="WOL136" s="86"/>
      <c r="WOM136" s="86"/>
      <c r="WON136" s="86"/>
      <c r="WOO136" s="86"/>
      <c r="WOP136" s="86"/>
      <c r="WOQ136" s="86"/>
      <c r="WOR136" s="86"/>
      <c r="WOS136" s="86"/>
      <c r="WOT136" s="86"/>
      <c r="WOU136" s="86"/>
      <c r="WOV136" s="86"/>
      <c r="WOW136" s="86"/>
      <c r="WOX136" s="86"/>
      <c r="WOY136" s="86"/>
      <c r="WOZ136" s="86"/>
      <c r="WPA136" s="86"/>
      <c r="WPB136" s="86"/>
      <c r="WPC136" s="86"/>
      <c r="WPD136" s="86"/>
      <c r="WPE136" s="86"/>
      <c r="WPF136" s="86"/>
      <c r="WPG136" s="86"/>
      <c r="WPH136" s="86"/>
      <c r="WPI136" s="86"/>
      <c r="WPJ136" s="86"/>
      <c r="WPK136" s="86"/>
      <c r="WPL136" s="86"/>
      <c r="WPM136" s="86"/>
      <c r="WPN136" s="86"/>
      <c r="WPO136" s="86"/>
      <c r="WPP136" s="86"/>
      <c r="WPQ136" s="86"/>
      <c r="WPR136" s="86"/>
      <c r="WPS136" s="86"/>
      <c r="WPT136" s="86"/>
      <c r="WPU136" s="86"/>
      <c r="WPV136" s="86"/>
      <c r="WPW136" s="86"/>
      <c r="WPX136" s="86"/>
      <c r="WPY136" s="86"/>
      <c r="WPZ136" s="86"/>
      <c r="WQA136" s="86"/>
      <c r="WQB136" s="86"/>
      <c r="WQC136" s="86"/>
      <c r="WQD136" s="86"/>
      <c r="WQE136" s="86"/>
      <c r="WQF136" s="86"/>
      <c r="WQG136" s="86"/>
      <c r="WQH136" s="86"/>
      <c r="WQI136" s="86"/>
      <c r="WQJ136" s="86"/>
      <c r="WQK136" s="86"/>
      <c r="WQL136" s="86"/>
      <c r="WQM136" s="86"/>
      <c r="WQN136" s="86"/>
      <c r="WQO136" s="86"/>
      <c r="WQP136" s="86"/>
      <c r="WQQ136" s="86"/>
      <c r="WQR136" s="86"/>
      <c r="WQS136" s="86"/>
      <c r="WQT136" s="86"/>
      <c r="WQU136" s="86"/>
      <c r="WQV136" s="86"/>
      <c r="WQW136" s="86"/>
      <c r="WQX136" s="86"/>
      <c r="WQY136" s="86"/>
      <c r="WQZ136" s="86"/>
      <c r="WRA136" s="86"/>
      <c r="WRB136" s="86"/>
      <c r="WRC136" s="86"/>
      <c r="WRD136" s="86"/>
      <c r="WRE136" s="86"/>
      <c r="WRF136" s="86"/>
      <c r="WRG136" s="86"/>
      <c r="WRH136" s="86"/>
      <c r="WRI136" s="86"/>
      <c r="WRJ136" s="86"/>
      <c r="WRK136" s="86"/>
      <c r="WRL136" s="86"/>
      <c r="WRM136" s="86"/>
      <c r="WRN136" s="86"/>
      <c r="WRO136" s="86"/>
      <c r="WRP136" s="86"/>
      <c r="WRQ136" s="86"/>
      <c r="WRR136" s="86"/>
      <c r="WRS136" s="86"/>
      <c r="WRT136" s="86"/>
      <c r="WRU136" s="86"/>
      <c r="WRV136" s="86"/>
      <c r="WRW136" s="86"/>
      <c r="WRX136" s="86"/>
      <c r="WRY136" s="86"/>
      <c r="WRZ136" s="86"/>
      <c r="WSA136" s="86"/>
      <c r="WSB136" s="86"/>
      <c r="WSC136" s="86"/>
      <c r="WSD136" s="86"/>
      <c r="WSE136" s="86"/>
      <c r="WSF136" s="86"/>
      <c r="WSG136" s="86"/>
      <c r="WSH136" s="86"/>
      <c r="WSI136" s="86"/>
      <c r="WSJ136" s="86"/>
      <c r="WSK136" s="86"/>
      <c r="WSL136" s="86"/>
      <c r="WSM136" s="86"/>
      <c r="WSN136" s="86"/>
      <c r="WSO136" s="86"/>
      <c r="WSP136" s="86"/>
      <c r="WSQ136" s="86"/>
      <c r="WSR136" s="86"/>
      <c r="WSS136" s="86"/>
      <c r="WST136" s="86"/>
      <c r="WSU136" s="86"/>
      <c r="WSV136" s="86"/>
      <c r="WSW136" s="86"/>
      <c r="WSX136" s="86"/>
      <c r="WSY136" s="86"/>
      <c r="WSZ136" s="86"/>
      <c r="WTA136" s="86"/>
      <c r="WTB136" s="86"/>
      <c r="WTC136" s="86"/>
      <c r="WTD136" s="86"/>
      <c r="WTE136" s="86"/>
      <c r="WTF136" s="86"/>
      <c r="WTG136" s="86"/>
      <c r="WTH136" s="86"/>
      <c r="WTI136" s="86"/>
      <c r="WTJ136" s="86"/>
      <c r="WTK136" s="86"/>
      <c r="WTL136" s="86"/>
      <c r="WTM136" s="86"/>
      <c r="WTN136" s="86"/>
      <c r="WTU136" s="86"/>
      <c r="WTV136" s="86"/>
      <c r="WTW136" s="86"/>
      <c r="WTX136" s="86"/>
      <c r="WTY136" s="86"/>
      <c r="WTZ136" s="86"/>
      <c r="WUA136" s="86"/>
      <c r="WUB136" s="86"/>
      <c r="WUC136" s="86"/>
      <c r="WUD136" s="86"/>
      <c r="WUE136" s="86"/>
      <c r="WUF136" s="86"/>
      <c r="WUG136" s="86"/>
      <c r="WUH136" s="86"/>
      <c r="WUI136" s="86"/>
      <c r="WUJ136" s="86"/>
      <c r="WUK136" s="86"/>
      <c r="WUL136" s="86"/>
      <c r="WUM136" s="86"/>
      <c r="WUN136" s="86"/>
      <c r="WUO136" s="86"/>
      <c r="WUP136" s="86"/>
      <c r="WUQ136" s="86"/>
      <c r="WUR136" s="86"/>
      <c r="WUS136" s="86"/>
      <c r="WUT136" s="86"/>
      <c r="WUU136" s="86"/>
      <c r="WUV136" s="86"/>
      <c r="WUW136" s="86"/>
      <c r="WUX136" s="86"/>
      <c r="WUY136" s="86"/>
      <c r="WUZ136" s="86"/>
      <c r="WVA136" s="86"/>
      <c r="WVB136" s="86"/>
      <c r="WVC136" s="86"/>
      <c r="WVD136" s="86"/>
      <c r="WVE136" s="86"/>
      <c r="WVF136" s="86"/>
      <c r="WVG136" s="86"/>
      <c r="WVH136" s="86"/>
      <c r="WVI136" s="86"/>
      <c r="WVJ136" s="86"/>
      <c r="WVK136" s="86"/>
      <c r="WVL136" s="86"/>
      <c r="WVM136" s="86"/>
      <c r="WVN136" s="86"/>
      <c r="WVO136" s="86"/>
      <c r="WVP136" s="86"/>
      <c r="WVQ136" s="86"/>
      <c r="WVR136" s="86"/>
      <c r="WVS136" s="86"/>
      <c r="WVT136" s="86"/>
      <c r="WVU136" s="86"/>
      <c r="WVV136" s="86"/>
      <c r="WVW136" s="86"/>
      <c r="WVX136" s="86"/>
      <c r="WVY136" s="86"/>
      <c r="WVZ136" s="86"/>
      <c r="WWA136" s="86"/>
      <c r="WWB136" s="86"/>
      <c r="WWC136" s="86"/>
      <c r="WWD136" s="86"/>
      <c r="WWE136" s="86"/>
      <c r="WWF136" s="86"/>
      <c r="WWG136" s="86"/>
      <c r="WWH136" s="86"/>
      <c r="WWI136" s="86"/>
      <c r="WWJ136" s="86"/>
      <c r="WWK136" s="86"/>
      <c r="WWL136" s="86"/>
      <c r="WWM136" s="86"/>
      <c r="WWN136" s="86"/>
      <c r="WWO136" s="86"/>
      <c r="WWP136" s="86"/>
      <c r="WWQ136" s="86"/>
      <c r="WWR136" s="86"/>
      <c r="WWS136" s="86"/>
      <c r="WWT136" s="86"/>
      <c r="WWU136" s="86"/>
      <c r="WWV136" s="86"/>
      <c r="WWW136" s="86"/>
      <c r="WWX136" s="86"/>
      <c r="WWY136" s="86"/>
      <c r="WWZ136" s="86"/>
      <c r="WXA136" s="86"/>
      <c r="WXB136" s="86"/>
      <c r="WXC136" s="86"/>
      <c r="WXD136" s="86"/>
      <c r="WXE136" s="86"/>
      <c r="WXF136" s="86"/>
      <c r="WXG136" s="86"/>
      <c r="WXH136" s="86"/>
      <c r="WXI136" s="86"/>
      <c r="WXJ136" s="86"/>
      <c r="WXK136" s="86"/>
      <c r="WXL136" s="86"/>
      <c r="WXM136" s="86"/>
      <c r="WXN136" s="86"/>
      <c r="WXO136" s="86"/>
      <c r="WXP136" s="86"/>
      <c r="WXQ136" s="86"/>
      <c r="WXR136" s="86"/>
      <c r="WXS136" s="86"/>
      <c r="WXT136" s="86"/>
      <c r="WXU136" s="86"/>
      <c r="WXV136" s="86"/>
      <c r="WXW136" s="86"/>
      <c r="WXX136" s="86"/>
      <c r="WXY136" s="86"/>
      <c r="WXZ136" s="86"/>
      <c r="WYA136" s="86"/>
      <c r="WYB136" s="86"/>
      <c r="WYC136" s="86"/>
      <c r="WYD136" s="86"/>
      <c r="WYE136" s="86"/>
      <c r="WYF136" s="86"/>
      <c r="WYG136" s="86"/>
      <c r="WYH136" s="86"/>
      <c r="WYI136" s="86"/>
      <c r="WYJ136" s="86"/>
      <c r="WYK136" s="86"/>
      <c r="WYL136" s="86"/>
      <c r="WYM136" s="86"/>
      <c r="WYN136" s="86"/>
      <c r="WYO136" s="86"/>
      <c r="WYP136" s="86"/>
      <c r="WYQ136" s="86"/>
      <c r="WYR136" s="86"/>
      <c r="WYS136" s="86"/>
      <c r="WYT136" s="86"/>
      <c r="WYU136" s="86"/>
      <c r="WYV136" s="86"/>
      <c r="WYW136" s="86"/>
      <c r="WYX136" s="86"/>
      <c r="WYY136" s="86"/>
      <c r="WYZ136" s="86"/>
      <c r="WZA136" s="86"/>
      <c r="WZB136" s="86"/>
      <c r="WZC136" s="86"/>
      <c r="WZD136" s="86"/>
      <c r="WZE136" s="86"/>
      <c r="WZF136" s="86"/>
      <c r="WZG136" s="86"/>
      <c r="WZH136" s="86"/>
      <c r="WZI136" s="86"/>
      <c r="WZJ136" s="86"/>
      <c r="WZK136" s="86"/>
      <c r="WZL136" s="86"/>
      <c r="WZM136" s="86"/>
      <c r="WZN136" s="86"/>
      <c r="WZO136" s="86"/>
      <c r="WZP136" s="86"/>
      <c r="WZQ136" s="86"/>
      <c r="WZR136" s="86"/>
      <c r="WZS136" s="86"/>
      <c r="WZT136" s="86"/>
      <c r="WZU136" s="86"/>
      <c r="WZV136" s="86"/>
      <c r="WZW136" s="86"/>
      <c r="WZX136" s="86"/>
      <c r="WZY136" s="86"/>
      <c r="WZZ136" s="86"/>
      <c r="XAA136" s="86"/>
      <c r="XAB136" s="86"/>
      <c r="XAC136" s="86"/>
      <c r="XAD136" s="86"/>
      <c r="XAE136" s="86"/>
      <c r="XAF136" s="86"/>
      <c r="XAG136" s="86"/>
      <c r="XAH136" s="86"/>
      <c r="XAI136" s="86"/>
      <c r="XAJ136" s="86"/>
      <c r="XAK136" s="86"/>
      <c r="XAL136" s="86"/>
      <c r="XAM136" s="86"/>
      <c r="XAN136" s="86"/>
      <c r="XAO136" s="86"/>
      <c r="XAP136" s="86"/>
      <c r="XAQ136" s="86"/>
      <c r="XAR136" s="86"/>
      <c r="XAS136" s="86"/>
      <c r="XAT136" s="86"/>
      <c r="XAU136" s="86"/>
      <c r="XAV136" s="86"/>
      <c r="XAW136" s="86"/>
      <c r="XAX136" s="86"/>
      <c r="XAY136" s="86"/>
      <c r="XAZ136" s="86"/>
      <c r="XBA136" s="86"/>
      <c r="XBB136" s="86"/>
      <c r="XBC136" s="86"/>
      <c r="XBD136" s="86"/>
      <c r="XBE136" s="86"/>
      <c r="XBF136" s="86"/>
      <c r="XBG136" s="86"/>
      <c r="XBH136" s="86"/>
      <c r="XBI136" s="86"/>
      <c r="XBJ136" s="86"/>
      <c r="XBK136" s="86"/>
      <c r="XBL136" s="86"/>
      <c r="XBM136" s="86"/>
      <c r="XBN136" s="86"/>
      <c r="XBO136" s="86"/>
      <c r="XBP136" s="86"/>
      <c r="XBQ136" s="86"/>
      <c r="XBR136" s="86"/>
      <c r="XBS136" s="86"/>
      <c r="XBT136" s="86"/>
      <c r="XBU136" s="86"/>
      <c r="XBV136" s="86"/>
      <c r="XBW136" s="86"/>
      <c r="XBX136" s="86"/>
      <c r="XBY136" s="86"/>
      <c r="XBZ136" s="86"/>
      <c r="XCA136" s="86"/>
      <c r="XCB136" s="86"/>
      <c r="XCC136" s="86"/>
      <c r="XCD136" s="86"/>
      <c r="XCE136" s="86"/>
      <c r="XCF136" s="86"/>
      <c r="XCG136" s="86"/>
      <c r="XCH136" s="86"/>
      <c r="XCI136" s="86"/>
      <c r="XCJ136" s="86"/>
      <c r="XCK136" s="86"/>
      <c r="XCL136" s="86"/>
      <c r="XCM136" s="86"/>
      <c r="XCN136" s="86"/>
      <c r="XCO136" s="86"/>
      <c r="XCP136" s="86"/>
      <c r="XCQ136" s="86"/>
      <c r="XCR136" s="86"/>
      <c r="XCS136" s="86"/>
      <c r="XCT136" s="86"/>
      <c r="XCU136" s="86"/>
      <c r="XCV136" s="86"/>
      <c r="XCW136" s="86"/>
      <c r="XCX136" s="86"/>
      <c r="XCY136" s="86"/>
      <c r="XCZ136" s="86"/>
      <c r="XDA136" s="86"/>
      <c r="XDB136" s="86"/>
      <c r="XDC136" s="86"/>
      <c r="XDD136" s="86"/>
      <c r="XDE136" s="86"/>
    </row>
    <row r="137" spans="1:16333" s="216" customFormat="1" ht="15.75" x14ac:dyDescent="0.25">
      <c r="A137" s="60" t="s">
        <v>197</v>
      </c>
      <c r="B137" s="196" t="s">
        <v>216</v>
      </c>
      <c r="C137" s="138"/>
      <c r="D137" s="205">
        <f>SUM(D138:D140)</f>
        <v>16763177.85</v>
      </c>
      <c r="E137" s="205">
        <f>SUM(E138:E140)</f>
        <v>16632212.149999999</v>
      </c>
      <c r="F137" s="205">
        <f>SUM(F138:F140)</f>
        <v>16641175.27</v>
      </c>
      <c r="G137" s="41"/>
      <c r="H137" s="40"/>
      <c r="I137" s="40"/>
      <c r="J137" s="40"/>
      <c r="K137" s="40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03"/>
      <c r="AO137" s="103"/>
      <c r="AP137" s="103"/>
      <c r="AQ137" s="103"/>
      <c r="AR137" s="103"/>
      <c r="AS137" s="103"/>
      <c r="AT137" s="103"/>
      <c r="AU137" s="103"/>
      <c r="AV137" s="103"/>
      <c r="AW137" s="103"/>
      <c r="AX137" s="103"/>
      <c r="AY137" s="103"/>
      <c r="AZ137" s="103"/>
      <c r="BA137" s="103"/>
      <c r="BB137" s="103"/>
      <c r="BC137" s="103"/>
      <c r="BD137" s="103"/>
      <c r="BE137" s="103"/>
      <c r="BF137" s="103"/>
      <c r="BG137" s="103"/>
      <c r="BH137" s="103"/>
      <c r="BI137" s="103"/>
      <c r="BJ137" s="103"/>
      <c r="BK137" s="103"/>
      <c r="BL137" s="103"/>
      <c r="BM137" s="103"/>
      <c r="BN137" s="103"/>
      <c r="BO137" s="103"/>
      <c r="BP137" s="103"/>
      <c r="BQ137" s="103"/>
      <c r="BR137" s="103"/>
      <c r="BS137" s="103"/>
      <c r="BT137" s="103"/>
      <c r="BU137" s="103"/>
      <c r="BV137" s="103"/>
      <c r="BW137" s="103"/>
      <c r="BX137" s="103"/>
      <c r="BY137" s="103"/>
      <c r="BZ137" s="103"/>
      <c r="CA137" s="103"/>
      <c r="CB137" s="103"/>
      <c r="CC137" s="103"/>
      <c r="CD137" s="103"/>
      <c r="CE137" s="103"/>
      <c r="CF137" s="103"/>
      <c r="CG137" s="103"/>
      <c r="CH137" s="103"/>
      <c r="CI137" s="103"/>
      <c r="CJ137" s="103"/>
      <c r="CK137" s="103"/>
      <c r="CL137" s="103"/>
      <c r="CM137" s="103"/>
      <c r="CN137" s="103"/>
      <c r="CO137" s="103"/>
      <c r="CP137" s="103"/>
      <c r="CQ137" s="103"/>
      <c r="CR137" s="103"/>
      <c r="CS137" s="103"/>
      <c r="CT137" s="103"/>
      <c r="CU137" s="103"/>
      <c r="CV137" s="103"/>
      <c r="CW137" s="103"/>
      <c r="CX137" s="103"/>
      <c r="CY137" s="103"/>
      <c r="CZ137" s="103"/>
      <c r="DA137" s="103"/>
      <c r="DB137" s="103"/>
      <c r="DC137" s="103"/>
      <c r="DD137" s="103"/>
      <c r="DE137" s="103"/>
      <c r="DF137" s="103"/>
      <c r="DG137" s="103"/>
      <c r="DH137" s="103"/>
      <c r="DI137" s="103"/>
      <c r="DJ137" s="103"/>
      <c r="DK137" s="103"/>
      <c r="DL137" s="103"/>
      <c r="DM137" s="103"/>
      <c r="DN137" s="103"/>
      <c r="DO137" s="103"/>
      <c r="DP137" s="103"/>
      <c r="DQ137" s="103"/>
      <c r="DR137" s="103"/>
      <c r="DS137" s="103"/>
      <c r="DT137" s="103"/>
      <c r="DU137" s="103"/>
      <c r="DV137" s="103"/>
      <c r="DW137" s="103"/>
      <c r="DX137" s="103"/>
      <c r="DY137" s="103"/>
      <c r="DZ137" s="103"/>
      <c r="EA137" s="103"/>
      <c r="EB137" s="103"/>
      <c r="EC137" s="103"/>
      <c r="ED137" s="103"/>
      <c r="EE137" s="103"/>
      <c r="EF137" s="103"/>
      <c r="EG137" s="103"/>
      <c r="EH137" s="103"/>
      <c r="EI137" s="103"/>
      <c r="EJ137" s="103"/>
      <c r="EK137" s="103"/>
      <c r="EL137" s="103"/>
      <c r="EM137" s="103"/>
      <c r="EN137" s="103"/>
      <c r="EO137" s="103"/>
      <c r="EP137" s="103"/>
      <c r="EQ137" s="103"/>
      <c r="ER137" s="103"/>
      <c r="ES137" s="103"/>
      <c r="ET137" s="103"/>
      <c r="EU137" s="103"/>
      <c r="EV137" s="103"/>
      <c r="EW137" s="103"/>
      <c r="EX137" s="103"/>
      <c r="EY137" s="103"/>
      <c r="EZ137" s="103"/>
      <c r="FA137" s="103"/>
      <c r="FB137" s="103"/>
      <c r="FC137" s="103"/>
      <c r="FD137" s="103"/>
      <c r="FE137" s="103"/>
      <c r="FF137" s="103"/>
      <c r="FG137" s="103"/>
      <c r="FH137" s="103"/>
      <c r="FI137" s="103"/>
      <c r="FJ137" s="103"/>
      <c r="FK137" s="103"/>
      <c r="FL137" s="103"/>
      <c r="FM137" s="103"/>
      <c r="FN137" s="103"/>
      <c r="FO137" s="103"/>
      <c r="FP137" s="103"/>
      <c r="FQ137" s="103"/>
      <c r="FR137" s="103"/>
      <c r="FS137" s="103"/>
      <c r="FT137" s="103"/>
      <c r="FU137" s="103"/>
      <c r="FV137" s="103"/>
      <c r="FW137" s="103"/>
      <c r="FX137" s="103"/>
      <c r="FY137" s="103"/>
      <c r="FZ137" s="103"/>
      <c r="GA137" s="103"/>
      <c r="GB137" s="103"/>
      <c r="GC137" s="103"/>
      <c r="GD137" s="103"/>
      <c r="GE137" s="103"/>
      <c r="GF137" s="103"/>
      <c r="GG137" s="103"/>
      <c r="GH137" s="103"/>
      <c r="GI137" s="103"/>
      <c r="GJ137" s="103"/>
      <c r="GK137" s="103"/>
      <c r="GL137" s="103"/>
      <c r="GM137" s="103"/>
      <c r="GN137" s="103"/>
      <c r="GO137" s="103"/>
      <c r="GP137" s="103"/>
      <c r="GQ137" s="103"/>
      <c r="GR137" s="103"/>
      <c r="GS137" s="103"/>
      <c r="GT137" s="103"/>
      <c r="GU137" s="103"/>
      <c r="GV137" s="103"/>
      <c r="GW137" s="103"/>
      <c r="GX137" s="103"/>
      <c r="GY137" s="103"/>
      <c r="GZ137" s="103"/>
      <c r="HA137" s="103"/>
      <c r="HB137" s="103"/>
      <c r="HI137" s="103"/>
      <c r="HJ137" s="103"/>
      <c r="HK137" s="103"/>
      <c r="HL137" s="103"/>
      <c r="HM137" s="103"/>
      <c r="HN137" s="103"/>
      <c r="HO137" s="103"/>
      <c r="HP137" s="103"/>
      <c r="HQ137" s="103"/>
      <c r="HR137" s="103"/>
      <c r="HS137" s="103"/>
      <c r="HT137" s="103"/>
      <c r="HU137" s="103"/>
      <c r="HV137" s="103"/>
      <c r="HW137" s="103"/>
      <c r="HX137" s="103"/>
      <c r="HY137" s="103"/>
      <c r="HZ137" s="103"/>
      <c r="IA137" s="103"/>
      <c r="IB137" s="103"/>
      <c r="IC137" s="103"/>
      <c r="ID137" s="103"/>
      <c r="IE137" s="103"/>
      <c r="IF137" s="103"/>
      <c r="IG137" s="103"/>
      <c r="IH137" s="103"/>
      <c r="II137" s="103"/>
      <c r="IJ137" s="103"/>
      <c r="IK137" s="103"/>
      <c r="IL137" s="103"/>
      <c r="IM137" s="103"/>
      <c r="IN137" s="103"/>
      <c r="IO137" s="103"/>
      <c r="IP137" s="103"/>
      <c r="IQ137" s="103"/>
      <c r="IR137" s="103"/>
      <c r="IS137" s="103"/>
      <c r="IT137" s="103"/>
      <c r="IU137" s="103"/>
      <c r="IV137" s="103"/>
      <c r="IW137" s="103"/>
      <c r="IX137" s="103"/>
      <c r="IY137" s="103"/>
      <c r="IZ137" s="103"/>
      <c r="JA137" s="103"/>
      <c r="JB137" s="103"/>
      <c r="JC137" s="103"/>
      <c r="JD137" s="103"/>
      <c r="JE137" s="103"/>
      <c r="JF137" s="103"/>
      <c r="JG137" s="103"/>
      <c r="JH137" s="103"/>
      <c r="JI137" s="103"/>
      <c r="JJ137" s="103"/>
      <c r="JK137" s="103"/>
      <c r="JL137" s="103"/>
      <c r="JM137" s="103"/>
      <c r="JN137" s="103"/>
      <c r="JO137" s="103"/>
      <c r="JP137" s="103"/>
      <c r="JQ137" s="103"/>
      <c r="JR137" s="103"/>
      <c r="JS137" s="103"/>
      <c r="JT137" s="103"/>
      <c r="JU137" s="103"/>
      <c r="JV137" s="103"/>
      <c r="JW137" s="103"/>
      <c r="JX137" s="103"/>
      <c r="JY137" s="103"/>
      <c r="JZ137" s="103"/>
      <c r="KA137" s="103"/>
      <c r="KB137" s="103"/>
      <c r="KC137" s="103"/>
      <c r="KD137" s="103"/>
      <c r="KE137" s="103"/>
      <c r="KF137" s="103"/>
      <c r="KG137" s="103"/>
      <c r="KH137" s="103"/>
      <c r="KI137" s="103"/>
      <c r="KJ137" s="103"/>
      <c r="KK137" s="103"/>
      <c r="KL137" s="103"/>
      <c r="KM137" s="103"/>
      <c r="KN137" s="103"/>
      <c r="KO137" s="103"/>
      <c r="KP137" s="103"/>
      <c r="KQ137" s="103"/>
      <c r="KR137" s="103"/>
      <c r="KS137" s="103"/>
      <c r="KT137" s="103"/>
      <c r="KU137" s="103"/>
      <c r="KV137" s="103"/>
      <c r="KW137" s="103"/>
      <c r="KX137" s="103"/>
      <c r="KY137" s="103"/>
      <c r="KZ137" s="103"/>
      <c r="LA137" s="103"/>
      <c r="LB137" s="103"/>
      <c r="LC137" s="103"/>
      <c r="LD137" s="103"/>
      <c r="LE137" s="103"/>
      <c r="LF137" s="103"/>
      <c r="LG137" s="103"/>
      <c r="LH137" s="103"/>
      <c r="LI137" s="103"/>
      <c r="LJ137" s="103"/>
      <c r="LK137" s="103"/>
      <c r="LL137" s="103"/>
      <c r="LM137" s="103"/>
      <c r="LN137" s="103"/>
      <c r="LO137" s="103"/>
      <c r="LP137" s="103"/>
      <c r="LQ137" s="103"/>
      <c r="LR137" s="103"/>
      <c r="LS137" s="103"/>
      <c r="LT137" s="103"/>
      <c r="LU137" s="103"/>
      <c r="LV137" s="103"/>
      <c r="LW137" s="103"/>
      <c r="LX137" s="103"/>
      <c r="LY137" s="103"/>
      <c r="LZ137" s="103"/>
      <c r="MA137" s="103"/>
      <c r="MB137" s="103"/>
      <c r="MC137" s="103"/>
      <c r="MD137" s="103"/>
      <c r="ME137" s="103"/>
      <c r="MF137" s="103"/>
      <c r="MG137" s="103"/>
      <c r="MH137" s="103"/>
      <c r="MI137" s="103"/>
      <c r="MJ137" s="103"/>
      <c r="MK137" s="103"/>
      <c r="ML137" s="103"/>
      <c r="MM137" s="103"/>
      <c r="MN137" s="103"/>
      <c r="MO137" s="103"/>
      <c r="MP137" s="103"/>
      <c r="MQ137" s="103"/>
      <c r="MR137" s="103"/>
      <c r="MS137" s="103"/>
      <c r="MT137" s="103"/>
      <c r="MU137" s="103"/>
      <c r="MV137" s="103"/>
      <c r="MW137" s="103"/>
      <c r="MX137" s="103"/>
      <c r="MY137" s="103"/>
      <c r="MZ137" s="103"/>
      <c r="NA137" s="103"/>
      <c r="NB137" s="103"/>
      <c r="NC137" s="103"/>
      <c r="ND137" s="103"/>
      <c r="NE137" s="103"/>
      <c r="NF137" s="103"/>
      <c r="NG137" s="103"/>
      <c r="NH137" s="103"/>
      <c r="NI137" s="103"/>
      <c r="NJ137" s="103"/>
      <c r="NK137" s="103"/>
      <c r="NL137" s="103"/>
      <c r="NM137" s="103"/>
      <c r="NN137" s="103"/>
      <c r="NO137" s="103"/>
      <c r="NP137" s="103"/>
      <c r="NQ137" s="103"/>
      <c r="NR137" s="103"/>
      <c r="NS137" s="103"/>
      <c r="NT137" s="103"/>
      <c r="NU137" s="103"/>
      <c r="NV137" s="103"/>
      <c r="NW137" s="103"/>
      <c r="NX137" s="103"/>
      <c r="NY137" s="103"/>
      <c r="NZ137" s="103"/>
      <c r="OA137" s="103"/>
      <c r="OB137" s="103"/>
      <c r="OC137" s="103"/>
      <c r="OD137" s="103"/>
      <c r="OE137" s="103"/>
      <c r="OF137" s="103"/>
      <c r="OG137" s="103"/>
      <c r="OH137" s="103"/>
      <c r="OI137" s="103"/>
      <c r="OJ137" s="103"/>
      <c r="OK137" s="103"/>
      <c r="OL137" s="103"/>
      <c r="OM137" s="103"/>
      <c r="ON137" s="103"/>
      <c r="OO137" s="103"/>
      <c r="OP137" s="103"/>
      <c r="OQ137" s="103"/>
      <c r="OR137" s="103"/>
      <c r="OS137" s="103"/>
      <c r="OT137" s="103"/>
      <c r="OU137" s="103"/>
      <c r="OV137" s="103"/>
      <c r="OW137" s="103"/>
      <c r="OX137" s="103"/>
      <c r="OY137" s="103"/>
      <c r="OZ137" s="103"/>
      <c r="PA137" s="103"/>
      <c r="PB137" s="103"/>
      <c r="PC137" s="103"/>
      <c r="PD137" s="103"/>
      <c r="PE137" s="103"/>
      <c r="PF137" s="103"/>
      <c r="PG137" s="103"/>
      <c r="PH137" s="103"/>
      <c r="PI137" s="103"/>
      <c r="PJ137" s="103"/>
      <c r="PK137" s="103"/>
      <c r="PL137" s="103"/>
      <c r="PM137" s="103"/>
      <c r="PN137" s="103"/>
      <c r="PO137" s="103"/>
      <c r="PP137" s="103"/>
      <c r="PQ137" s="103"/>
      <c r="PR137" s="103"/>
      <c r="PS137" s="103"/>
      <c r="PT137" s="103"/>
      <c r="PU137" s="103"/>
      <c r="PV137" s="103"/>
      <c r="PW137" s="103"/>
      <c r="PX137" s="103"/>
      <c r="PY137" s="103"/>
      <c r="PZ137" s="103"/>
      <c r="QA137" s="103"/>
      <c r="QB137" s="103"/>
      <c r="QC137" s="103"/>
      <c r="QD137" s="103"/>
      <c r="QE137" s="103"/>
      <c r="QF137" s="103"/>
      <c r="QG137" s="103"/>
      <c r="QH137" s="103"/>
      <c r="QI137" s="103"/>
      <c r="QJ137" s="103"/>
      <c r="QK137" s="103"/>
      <c r="QL137" s="103"/>
      <c r="QM137" s="103"/>
      <c r="QN137" s="103"/>
      <c r="QO137" s="103"/>
      <c r="QP137" s="103"/>
      <c r="QQ137" s="103"/>
      <c r="QR137" s="103"/>
      <c r="QS137" s="103"/>
      <c r="QT137" s="103"/>
      <c r="QU137" s="103"/>
      <c r="QV137" s="103"/>
      <c r="QW137" s="103"/>
      <c r="QX137" s="103"/>
      <c r="RE137" s="103"/>
      <c r="RF137" s="103"/>
      <c r="RG137" s="103"/>
      <c r="RH137" s="103"/>
      <c r="RI137" s="103"/>
      <c r="RJ137" s="103"/>
      <c r="RK137" s="103"/>
      <c r="RL137" s="103"/>
      <c r="RM137" s="103"/>
      <c r="RN137" s="103"/>
      <c r="RO137" s="103"/>
      <c r="RP137" s="103"/>
      <c r="RQ137" s="103"/>
      <c r="RR137" s="103"/>
      <c r="RS137" s="103"/>
      <c r="RT137" s="103"/>
      <c r="RU137" s="103"/>
      <c r="RV137" s="103"/>
      <c r="RW137" s="103"/>
      <c r="RX137" s="103"/>
      <c r="RY137" s="103"/>
      <c r="RZ137" s="103"/>
      <c r="SA137" s="103"/>
      <c r="SB137" s="103"/>
      <c r="SC137" s="103"/>
      <c r="SD137" s="103"/>
      <c r="SE137" s="103"/>
      <c r="SF137" s="103"/>
      <c r="SG137" s="103"/>
      <c r="SH137" s="103"/>
      <c r="SI137" s="103"/>
      <c r="SJ137" s="103"/>
      <c r="SK137" s="103"/>
      <c r="SL137" s="103"/>
      <c r="SM137" s="103"/>
      <c r="SN137" s="103"/>
      <c r="SO137" s="103"/>
      <c r="SP137" s="103"/>
      <c r="SQ137" s="103"/>
      <c r="SR137" s="103"/>
      <c r="SS137" s="103"/>
      <c r="ST137" s="103"/>
      <c r="SU137" s="103"/>
      <c r="SV137" s="103"/>
      <c r="SW137" s="103"/>
      <c r="SX137" s="103"/>
      <c r="SY137" s="103"/>
      <c r="SZ137" s="103"/>
      <c r="TA137" s="103"/>
      <c r="TB137" s="103"/>
      <c r="TC137" s="103"/>
      <c r="TD137" s="103"/>
      <c r="TE137" s="103"/>
      <c r="TF137" s="103"/>
      <c r="TG137" s="103"/>
      <c r="TH137" s="103"/>
      <c r="TI137" s="103"/>
      <c r="TJ137" s="103"/>
      <c r="TK137" s="103"/>
      <c r="TL137" s="103"/>
      <c r="TM137" s="103"/>
      <c r="TN137" s="103"/>
      <c r="TO137" s="103"/>
      <c r="TP137" s="103"/>
      <c r="TQ137" s="103"/>
      <c r="TR137" s="103"/>
      <c r="TS137" s="103"/>
      <c r="TT137" s="103"/>
      <c r="TU137" s="103"/>
      <c r="TV137" s="103"/>
      <c r="TW137" s="103"/>
      <c r="TX137" s="103"/>
      <c r="TY137" s="103"/>
      <c r="TZ137" s="103"/>
      <c r="UA137" s="103"/>
      <c r="UB137" s="103"/>
      <c r="UC137" s="103"/>
      <c r="UD137" s="103"/>
      <c r="UE137" s="103"/>
      <c r="UF137" s="103"/>
      <c r="UG137" s="103"/>
      <c r="UH137" s="103"/>
      <c r="UI137" s="103"/>
      <c r="UJ137" s="103"/>
      <c r="UK137" s="103"/>
      <c r="UL137" s="103"/>
      <c r="UM137" s="103"/>
      <c r="UN137" s="103"/>
      <c r="UO137" s="103"/>
      <c r="UP137" s="103"/>
      <c r="UQ137" s="103"/>
      <c r="UR137" s="103"/>
      <c r="US137" s="103"/>
      <c r="UT137" s="103"/>
      <c r="UU137" s="103"/>
      <c r="UV137" s="103"/>
      <c r="UW137" s="103"/>
      <c r="UX137" s="103"/>
      <c r="UY137" s="103"/>
      <c r="UZ137" s="103"/>
      <c r="VA137" s="103"/>
      <c r="VB137" s="103"/>
      <c r="VC137" s="103"/>
      <c r="VD137" s="103"/>
      <c r="VE137" s="103"/>
      <c r="VF137" s="103"/>
      <c r="VG137" s="103"/>
      <c r="VH137" s="103"/>
      <c r="VI137" s="103"/>
      <c r="VJ137" s="103"/>
      <c r="VK137" s="103"/>
      <c r="VL137" s="103"/>
      <c r="VM137" s="103"/>
      <c r="VN137" s="103"/>
      <c r="VO137" s="103"/>
      <c r="VP137" s="103"/>
      <c r="VQ137" s="103"/>
      <c r="VR137" s="103"/>
      <c r="VS137" s="103"/>
      <c r="VT137" s="103"/>
      <c r="VU137" s="103"/>
      <c r="VV137" s="103"/>
      <c r="VW137" s="103"/>
      <c r="VX137" s="103"/>
      <c r="VY137" s="103"/>
      <c r="VZ137" s="103"/>
      <c r="WA137" s="103"/>
      <c r="WB137" s="103"/>
      <c r="WC137" s="103"/>
      <c r="WD137" s="103"/>
      <c r="WE137" s="103"/>
      <c r="WF137" s="103"/>
      <c r="WG137" s="103"/>
      <c r="WH137" s="103"/>
      <c r="WI137" s="103"/>
      <c r="WJ137" s="103"/>
      <c r="WK137" s="103"/>
      <c r="WL137" s="103"/>
      <c r="WM137" s="103"/>
      <c r="WN137" s="103"/>
      <c r="WO137" s="103"/>
      <c r="WP137" s="103"/>
      <c r="WQ137" s="103"/>
      <c r="WR137" s="103"/>
      <c r="WS137" s="103"/>
      <c r="WT137" s="103"/>
      <c r="WU137" s="103"/>
      <c r="WV137" s="103"/>
      <c r="WW137" s="103"/>
      <c r="WX137" s="103"/>
      <c r="WY137" s="103"/>
      <c r="WZ137" s="103"/>
      <c r="XA137" s="103"/>
      <c r="XB137" s="103"/>
      <c r="XC137" s="103"/>
      <c r="XD137" s="103"/>
      <c r="XE137" s="103"/>
      <c r="XF137" s="103"/>
      <c r="XG137" s="103"/>
      <c r="XH137" s="103"/>
      <c r="XI137" s="103"/>
      <c r="XJ137" s="103"/>
      <c r="XK137" s="103"/>
      <c r="XL137" s="103"/>
      <c r="XM137" s="103"/>
      <c r="XN137" s="103"/>
      <c r="XO137" s="103"/>
      <c r="XP137" s="103"/>
      <c r="XQ137" s="103"/>
      <c r="XR137" s="103"/>
      <c r="XS137" s="103"/>
      <c r="XT137" s="103"/>
      <c r="XU137" s="103"/>
      <c r="XV137" s="103"/>
      <c r="XW137" s="103"/>
      <c r="XX137" s="103"/>
      <c r="XY137" s="103"/>
      <c r="XZ137" s="103"/>
      <c r="YA137" s="103"/>
      <c r="YB137" s="103"/>
      <c r="YC137" s="103"/>
      <c r="YD137" s="103"/>
      <c r="YE137" s="103"/>
      <c r="YF137" s="103"/>
      <c r="YG137" s="103"/>
      <c r="YH137" s="103"/>
      <c r="YI137" s="103"/>
      <c r="YJ137" s="103"/>
      <c r="YK137" s="103"/>
      <c r="YL137" s="103"/>
      <c r="YM137" s="103"/>
      <c r="YN137" s="103"/>
      <c r="YO137" s="103"/>
      <c r="YP137" s="103"/>
      <c r="YQ137" s="103"/>
      <c r="YR137" s="103"/>
      <c r="YS137" s="103"/>
      <c r="YT137" s="103"/>
      <c r="YU137" s="103"/>
      <c r="YV137" s="103"/>
      <c r="YW137" s="103"/>
      <c r="YX137" s="103"/>
      <c r="YY137" s="103"/>
      <c r="YZ137" s="103"/>
      <c r="ZA137" s="103"/>
      <c r="ZB137" s="103"/>
      <c r="ZC137" s="103"/>
      <c r="ZD137" s="103"/>
      <c r="ZE137" s="103"/>
      <c r="ZF137" s="103"/>
      <c r="ZG137" s="103"/>
      <c r="ZH137" s="103"/>
      <c r="ZI137" s="103"/>
      <c r="ZJ137" s="103"/>
      <c r="ZK137" s="103"/>
      <c r="ZL137" s="103"/>
      <c r="ZM137" s="103"/>
      <c r="ZN137" s="103"/>
      <c r="ZO137" s="103"/>
      <c r="ZP137" s="103"/>
      <c r="ZQ137" s="103"/>
      <c r="ZR137" s="103"/>
      <c r="ZS137" s="103"/>
      <c r="ZT137" s="103"/>
      <c r="ZU137" s="103"/>
      <c r="ZV137" s="103"/>
      <c r="ZW137" s="103"/>
      <c r="ZX137" s="103"/>
      <c r="ZY137" s="103"/>
      <c r="ZZ137" s="103"/>
      <c r="AAA137" s="103"/>
      <c r="AAB137" s="103"/>
      <c r="AAC137" s="103"/>
      <c r="AAD137" s="103"/>
      <c r="AAE137" s="103"/>
      <c r="AAF137" s="103"/>
      <c r="AAG137" s="103"/>
      <c r="AAH137" s="103"/>
      <c r="AAI137" s="103"/>
      <c r="AAJ137" s="103"/>
      <c r="AAK137" s="103"/>
      <c r="AAL137" s="103"/>
      <c r="AAM137" s="103"/>
      <c r="AAN137" s="103"/>
      <c r="AAO137" s="103"/>
      <c r="AAP137" s="103"/>
      <c r="AAQ137" s="103"/>
      <c r="AAR137" s="103"/>
      <c r="AAS137" s="103"/>
      <c r="AAT137" s="103"/>
      <c r="ABA137" s="103"/>
      <c r="ABB137" s="103"/>
      <c r="ABC137" s="103"/>
      <c r="ABD137" s="103"/>
      <c r="ABE137" s="103"/>
      <c r="ABF137" s="103"/>
      <c r="ABG137" s="103"/>
      <c r="ABH137" s="103"/>
      <c r="ABI137" s="103"/>
      <c r="ABJ137" s="103"/>
      <c r="ABK137" s="103"/>
      <c r="ABL137" s="103"/>
      <c r="ABM137" s="103"/>
      <c r="ABN137" s="103"/>
      <c r="ABO137" s="103"/>
      <c r="ABP137" s="103"/>
      <c r="ABQ137" s="103"/>
      <c r="ABR137" s="103"/>
      <c r="ABS137" s="103"/>
      <c r="ABT137" s="103"/>
      <c r="ABU137" s="103"/>
      <c r="ABV137" s="103"/>
      <c r="ABW137" s="103"/>
      <c r="ABX137" s="103"/>
      <c r="ABY137" s="103"/>
      <c r="ABZ137" s="103"/>
      <c r="ACA137" s="103"/>
      <c r="ACB137" s="103"/>
      <c r="ACC137" s="103"/>
      <c r="ACD137" s="103"/>
      <c r="ACE137" s="103"/>
      <c r="ACF137" s="103"/>
      <c r="ACG137" s="103"/>
      <c r="ACH137" s="103"/>
      <c r="ACI137" s="103"/>
      <c r="ACJ137" s="103"/>
      <c r="ACK137" s="103"/>
      <c r="ACL137" s="103"/>
      <c r="ACM137" s="103"/>
      <c r="ACN137" s="103"/>
      <c r="ACO137" s="103"/>
      <c r="ACP137" s="103"/>
      <c r="ACQ137" s="103"/>
      <c r="ACR137" s="103"/>
      <c r="ACS137" s="103"/>
      <c r="ACT137" s="103"/>
      <c r="ACU137" s="103"/>
      <c r="ACV137" s="103"/>
      <c r="ACW137" s="103"/>
      <c r="ACX137" s="103"/>
      <c r="ACY137" s="103"/>
      <c r="ACZ137" s="103"/>
      <c r="ADA137" s="103"/>
      <c r="ADB137" s="103"/>
      <c r="ADC137" s="103"/>
      <c r="ADD137" s="103"/>
      <c r="ADE137" s="103"/>
      <c r="ADF137" s="103"/>
      <c r="ADG137" s="103"/>
      <c r="ADH137" s="103"/>
      <c r="ADI137" s="103"/>
      <c r="ADJ137" s="103"/>
      <c r="ADK137" s="103"/>
      <c r="ADL137" s="103"/>
      <c r="ADM137" s="103"/>
      <c r="ADN137" s="103"/>
      <c r="ADO137" s="103"/>
      <c r="ADP137" s="103"/>
      <c r="ADQ137" s="103"/>
      <c r="ADR137" s="103"/>
      <c r="ADS137" s="103"/>
      <c r="ADT137" s="103"/>
      <c r="ADU137" s="103"/>
      <c r="ADV137" s="103"/>
      <c r="ADW137" s="103"/>
      <c r="ADX137" s="103"/>
      <c r="ADY137" s="103"/>
      <c r="ADZ137" s="103"/>
      <c r="AEA137" s="103"/>
      <c r="AEB137" s="103"/>
      <c r="AEC137" s="103"/>
      <c r="AED137" s="103"/>
      <c r="AEE137" s="103"/>
      <c r="AEF137" s="103"/>
      <c r="AEG137" s="103"/>
      <c r="AEH137" s="103"/>
      <c r="AEI137" s="103"/>
      <c r="AEJ137" s="103"/>
      <c r="AEK137" s="103"/>
      <c r="AEL137" s="103"/>
      <c r="AEM137" s="103"/>
      <c r="AEN137" s="103"/>
      <c r="AEO137" s="103"/>
      <c r="AEP137" s="103"/>
      <c r="AEQ137" s="103"/>
      <c r="AER137" s="103"/>
      <c r="AES137" s="103"/>
      <c r="AET137" s="103"/>
      <c r="AEU137" s="103"/>
      <c r="AEV137" s="103"/>
      <c r="AEW137" s="103"/>
      <c r="AEX137" s="103"/>
      <c r="AEY137" s="103"/>
      <c r="AEZ137" s="103"/>
      <c r="AFA137" s="103"/>
      <c r="AFB137" s="103"/>
      <c r="AFC137" s="103"/>
      <c r="AFD137" s="103"/>
      <c r="AFE137" s="103"/>
      <c r="AFF137" s="103"/>
      <c r="AFG137" s="103"/>
      <c r="AFH137" s="103"/>
      <c r="AFI137" s="103"/>
      <c r="AFJ137" s="103"/>
      <c r="AFK137" s="103"/>
      <c r="AFL137" s="103"/>
      <c r="AFM137" s="103"/>
      <c r="AFN137" s="103"/>
      <c r="AFO137" s="103"/>
      <c r="AFP137" s="103"/>
      <c r="AFQ137" s="103"/>
      <c r="AFR137" s="103"/>
      <c r="AFS137" s="103"/>
      <c r="AFT137" s="103"/>
      <c r="AFU137" s="103"/>
      <c r="AFV137" s="103"/>
      <c r="AFW137" s="103"/>
      <c r="AFX137" s="103"/>
      <c r="AFY137" s="103"/>
      <c r="AFZ137" s="103"/>
      <c r="AGA137" s="103"/>
      <c r="AGB137" s="103"/>
      <c r="AGC137" s="103"/>
      <c r="AGD137" s="103"/>
      <c r="AGE137" s="103"/>
      <c r="AGF137" s="103"/>
      <c r="AGG137" s="103"/>
      <c r="AGH137" s="103"/>
      <c r="AGI137" s="103"/>
      <c r="AGJ137" s="103"/>
      <c r="AGK137" s="103"/>
      <c r="AGL137" s="103"/>
      <c r="AGM137" s="103"/>
      <c r="AGN137" s="103"/>
      <c r="AGO137" s="103"/>
      <c r="AGP137" s="103"/>
      <c r="AGQ137" s="103"/>
      <c r="AGR137" s="103"/>
      <c r="AGS137" s="103"/>
      <c r="AGT137" s="103"/>
      <c r="AGU137" s="103"/>
      <c r="AGV137" s="103"/>
      <c r="AGW137" s="103"/>
      <c r="AGX137" s="103"/>
      <c r="AGY137" s="103"/>
      <c r="AGZ137" s="103"/>
      <c r="AHA137" s="103"/>
      <c r="AHB137" s="103"/>
      <c r="AHC137" s="103"/>
      <c r="AHD137" s="103"/>
      <c r="AHE137" s="103"/>
      <c r="AHF137" s="103"/>
      <c r="AHG137" s="103"/>
      <c r="AHH137" s="103"/>
      <c r="AHI137" s="103"/>
      <c r="AHJ137" s="103"/>
      <c r="AHK137" s="103"/>
      <c r="AHL137" s="103"/>
      <c r="AHM137" s="103"/>
      <c r="AHN137" s="103"/>
      <c r="AHO137" s="103"/>
      <c r="AHP137" s="103"/>
      <c r="AHQ137" s="103"/>
      <c r="AHR137" s="103"/>
      <c r="AHS137" s="103"/>
      <c r="AHT137" s="103"/>
      <c r="AHU137" s="103"/>
      <c r="AHV137" s="103"/>
      <c r="AHW137" s="103"/>
      <c r="AHX137" s="103"/>
      <c r="AHY137" s="103"/>
      <c r="AHZ137" s="103"/>
      <c r="AIA137" s="103"/>
      <c r="AIB137" s="103"/>
      <c r="AIC137" s="103"/>
      <c r="AID137" s="103"/>
      <c r="AIE137" s="103"/>
      <c r="AIF137" s="103"/>
      <c r="AIG137" s="103"/>
      <c r="AIH137" s="103"/>
      <c r="AII137" s="103"/>
      <c r="AIJ137" s="103"/>
      <c r="AIK137" s="103"/>
      <c r="AIL137" s="103"/>
      <c r="AIM137" s="103"/>
      <c r="AIN137" s="103"/>
      <c r="AIO137" s="103"/>
      <c r="AIP137" s="103"/>
      <c r="AIQ137" s="103"/>
      <c r="AIR137" s="103"/>
      <c r="AIS137" s="103"/>
      <c r="AIT137" s="103"/>
      <c r="AIU137" s="103"/>
      <c r="AIV137" s="103"/>
      <c r="AIW137" s="103"/>
      <c r="AIX137" s="103"/>
      <c r="AIY137" s="103"/>
      <c r="AIZ137" s="103"/>
      <c r="AJA137" s="103"/>
      <c r="AJB137" s="103"/>
      <c r="AJC137" s="103"/>
      <c r="AJD137" s="103"/>
      <c r="AJE137" s="103"/>
      <c r="AJF137" s="103"/>
      <c r="AJG137" s="103"/>
      <c r="AJH137" s="103"/>
      <c r="AJI137" s="103"/>
      <c r="AJJ137" s="103"/>
      <c r="AJK137" s="103"/>
      <c r="AJL137" s="103"/>
      <c r="AJM137" s="103"/>
      <c r="AJN137" s="103"/>
      <c r="AJO137" s="103"/>
      <c r="AJP137" s="103"/>
      <c r="AJQ137" s="103"/>
      <c r="AJR137" s="103"/>
      <c r="AJS137" s="103"/>
      <c r="AJT137" s="103"/>
      <c r="AJU137" s="103"/>
      <c r="AJV137" s="103"/>
      <c r="AJW137" s="103"/>
      <c r="AJX137" s="103"/>
      <c r="AJY137" s="103"/>
      <c r="AJZ137" s="103"/>
      <c r="AKA137" s="103"/>
      <c r="AKB137" s="103"/>
      <c r="AKC137" s="103"/>
      <c r="AKD137" s="103"/>
      <c r="AKE137" s="103"/>
      <c r="AKF137" s="103"/>
      <c r="AKG137" s="103"/>
      <c r="AKH137" s="103"/>
      <c r="AKI137" s="103"/>
      <c r="AKJ137" s="103"/>
      <c r="AKK137" s="103"/>
      <c r="AKL137" s="103"/>
      <c r="AKM137" s="103"/>
      <c r="AKN137" s="103"/>
      <c r="AKO137" s="103"/>
      <c r="AKP137" s="103"/>
      <c r="AKW137" s="103"/>
      <c r="AKX137" s="103"/>
      <c r="AKY137" s="103"/>
      <c r="AKZ137" s="103"/>
      <c r="ALA137" s="103"/>
      <c r="ALB137" s="103"/>
      <c r="ALC137" s="103"/>
      <c r="ALD137" s="103"/>
      <c r="ALE137" s="103"/>
      <c r="ALF137" s="103"/>
      <c r="ALG137" s="103"/>
      <c r="ALH137" s="103"/>
      <c r="ALI137" s="103"/>
      <c r="ALJ137" s="103"/>
      <c r="ALK137" s="103"/>
      <c r="ALL137" s="103"/>
      <c r="ALM137" s="103"/>
      <c r="ALN137" s="103"/>
      <c r="ALO137" s="103"/>
      <c r="ALP137" s="103"/>
      <c r="ALQ137" s="103"/>
      <c r="ALR137" s="103"/>
      <c r="ALS137" s="103"/>
      <c r="ALT137" s="103"/>
      <c r="ALU137" s="103"/>
      <c r="ALV137" s="103"/>
      <c r="ALW137" s="103"/>
      <c r="ALX137" s="103"/>
      <c r="ALY137" s="103"/>
      <c r="ALZ137" s="103"/>
      <c r="AMA137" s="103"/>
      <c r="AMB137" s="103"/>
      <c r="AMC137" s="103"/>
      <c r="AMD137" s="103"/>
      <c r="AME137" s="103"/>
      <c r="AMF137" s="103"/>
      <c r="AMG137" s="103"/>
      <c r="AMH137" s="103"/>
      <c r="AMI137" s="103"/>
      <c r="AMJ137" s="103"/>
      <c r="AMK137" s="103"/>
      <c r="AML137" s="103"/>
      <c r="AMM137" s="103"/>
      <c r="AMN137" s="103"/>
      <c r="AMO137" s="103"/>
      <c r="AMP137" s="103"/>
      <c r="AMQ137" s="103"/>
      <c r="AMR137" s="103"/>
      <c r="AMS137" s="103"/>
      <c r="AMT137" s="103"/>
      <c r="AMU137" s="103"/>
      <c r="AMV137" s="103"/>
      <c r="AMW137" s="103"/>
      <c r="AMX137" s="103"/>
      <c r="AMY137" s="103"/>
      <c r="AMZ137" s="103"/>
      <c r="ANA137" s="103"/>
      <c r="ANB137" s="103"/>
      <c r="ANC137" s="103"/>
      <c r="AND137" s="103"/>
      <c r="ANE137" s="103"/>
      <c r="ANF137" s="103"/>
      <c r="ANG137" s="103"/>
      <c r="ANH137" s="103"/>
      <c r="ANI137" s="103"/>
      <c r="ANJ137" s="103"/>
      <c r="ANK137" s="103"/>
      <c r="ANL137" s="103"/>
      <c r="ANM137" s="103"/>
      <c r="ANN137" s="103"/>
      <c r="ANO137" s="103"/>
      <c r="ANP137" s="103"/>
      <c r="ANQ137" s="103"/>
      <c r="ANR137" s="103"/>
      <c r="ANS137" s="103"/>
      <c r="ANT137" s="103"/>
      <c r="ANU137" s="103"/>
      <c r="ANV137" s="103"/>
      <c r="ANW137" s="103"/>
      <c r="ANX137" s="103"/>
      <c r="ANY137" s="103"/>
      <c r="ANZ137" s="103"/>
      <c r="AOA137" s="103"/>
      <c r="AOB137" s="103"/>
      <c r="AOC137" s="103"/>
      <c r="AOD137" s="103"/>
      <c r="AOE137" s="103"/>
      <c r="AOF137" s="103"/>
      <c r="AOG137" s="103"/>
      <c r="AOH137" s="103"/>
      <c r="AOI137" s="103"/>
      <c r="AOJ137" s="103"/>
      <c r="AOK137" s="103"/>
      <c r="AOL137" s="103"/>
      <c r="AOM137" s="103"/>
      <c r="AON137" s="103"/>
      <c r="AOO137" s="103"/>
      <c r="AOP137" s="103"/>
      <c r="AOQ137" s="103"/>
      <c r="AOR137" s="103"/>
      <c r="AOS137" s="103"/>
      <c r="AOT137" s="103"/>
      <c r="AOU137" s="103"/>
      <c r="AOV137" s="103"/>
      <c r="AOW137" s="103"/>
      <c r="AOX137" s="103"/>
      <c r="AOY137" s="103"/>
      <c r="AOZ137" s="103"/>
      <c r="APA137" s="103"/>
      <c r="APB137" s="103"/>
      <c r="APC137" s="103"/>
      <c r="APD137" s="103"/>
      <c r="APE137" s="103"/>
      <c r="APF137" s="103"/>
      <c r="APG137" s="103"/>
      <c r="APH137" s="103"/>
      <c r="API137" s="103"/>
      <c r="APJ137" s="103"/>
      <c r="APK137" s="103"/>
      <c r="APL137" s="103"/>
      <c r="APM137" s="103"/>
      <c r="APN137" s="103"/>
      <c r="APO137" s="103"/>
      <c r="APP137" s="103"/>
      <c r="APQ137" s="103"/>
      <c r="APR137" s="103"/>
      <c r="APS137" s="103"/>
      <c r="APT137" s="103"/>
      <c r="APU137" s="103"/>
      <c r="APV137" s="103"/>
      <c r="APW137" s="103"/>
      <c r="APX137" s="103"/>
      <c r="APY137" s="103"/>
      <c r="APZ137" s="103"/>
      <c r="AQA137" s="103"/>
      <c r="AQB137" s="103"/>
      <c r="AQC137" s="103"/>
      <c r="AQD137" s="103"/>
      <c r="AQE137" s="103"/>
      <c r="AQF137" s="103"/>
      <c r="AQG137" s="103"/>
      <c r="AQH137" s="103"/>
      <c r="AQI137" s="103"/>
      <c r="AQJ137" s="103"/>
      <c r="AQK137" s="103"/>
      <c r="AQL137" s="103"/>
      <c r="AQM137" s="103"/>
      <c r="AQN137" s="103"/>
      <c r="AQO137" s="103"/>
      <c r="AQP137" s="103"/>
      <c r="AQQ137" s="103"/>
      <c r="AQR137" s="103"/>
      <c r="AQS137" s="103"/>
      <c r="AQT137" s="103"/>
      <c r="AQU137" s="103"/>
      <c r="AQV137" s="103"/>
      <c r="AQW137" s="103"/>
      <c r="AQX137" s="103"/>
      <c r="AQY137" s="103"/>
      <c r="AQZ137" s="103"/>
      <c r="ARA137" s="103"/>
      <c r="ARB137" s="103"/>
      <c r="ARC137" s="103"/>
      <c r="ARD137" s="103"/>
      <c r="ARE137" s="103"/>
      <c r="ARF137" s="103"/>
      <c r="ARG137" s="103"/>
      <c r="ARH137" s="103"/>
      <c r="ARI137" s="103"/>
      <c r="ARJ137" s="103"/>
      <c r="ARK137" s="103"/>
      <c r="ARL137" s="103"/>
      <c r="ARM137" s="103"/>
      <c r="ARN137" s="103"/>
      <c r="ARO137" s="103"/>
      <c r="ARP137" s="103"/>
      <c r="ARQ137" s="103"/>
      <c r="ARR137" s="103"/>
      <c r="ARS137" s="103"/>
      <c r="ART137" s="103"/>
      <c r="ARU137" s="103"/>
      <c r="ARV137" s="103"/>
      <c r="ARW137" s="103"/>
      <c r="ARX137" s="103"/>
      <c r="ARY137" s="103"/>
      <c r="ARZ137" s="103"/>
      <c r="ASA137" s="103"/>
      <c r="ASB137" s="103"/>
      <c r="ASC137" s="103"/>
      <c r="ASD137" s="103"/>
      <c r="ASE137" s="103"/>
      <c r="ASF137" s="103"/>
      <c r="ASG137" s="103"/>
      <c r="ASH137" s="103"/>
      <c r="ASI137" s="103"/>
      <c r="ASJ137" s="103"/>
      <c r="ASK137" s="103"/>
      <c r="ASL137" s="103"/>
      <c r="ASM137" s="103"/>
      <c r="ASN137" s="103"/>
      <c r="ASO137" s="103"/>
      <c r="ASP137" s="103"/>
      <c r="ASQ137" s="103"/>
      <c r="ASR137" s="103"/>
      <c r="ASS137" s="103"/>
      <c r="AST137" s="103"/>
      <c r="ASU137" s="103"/>
      <c r="ASV137" s="103"/>
      <c r="ASW137" s="103"/>
      <c r="ASX137" s="103"/>
      <c r="ASY137" s="103"/>
      <c r="ASZ137" s="103"/>
      <c r="ATA137" s="103"/>
      <c r="ATB137" s="103"/>
      <c r="ATC137" s="103"/>
      <c r="ATD137" s="103"/>
      <c r="ATE137" s="103"/>
      <c r="ATF137" s="103"/>
      <c r="ATG137" s="103"/>
      <c r="ATH137" s="103"/>
      <c r="ATI137" s="103"/>
      <c r="ATJ137" s="103"/>
      <c r="ATK137" s="103"/>
      <c r="ATL137" s="103"/>
      <c r="ATM137" s="103"/>
      <c r="ATN137" s="103"/>
      <c r="ATO137" s="103"/>
      <c r="ATP137" s="103"/>
      <c r="ATQ137" s="103"/>
      <c r="ATR137" s="103"/>
      <c r="ATS137" s="103"/>
      <c r="ATT137" s="103"/>
      <c r="ATU137" s="103"/>
      <c r="ATV137" s="103"/>
      <c r="ATW137" s="103"/>
      <c r="ATX137" s="103"/>
      <c r="ATY137" s="103"/>
      <c r="ATZ137" s="103"/>
      <c r="AUA137" s="103"/>
      <c r="AUB137" s="103"/>
      <c r="AUC137" s="103"/>
      <c r="AUD137" s="103"/>
      <c r="AUE137" s="103"/>
      <c r="AUF137" s="103"/>
      <c r="AUG137" s="103"/>
      <c r="AUH137" s="103"/>
      <c r="AUI137" s="103"/>
      <c r="AUJ137" s="103"/>
      <c r="AUK137" s="103"/>
      <c r="AUL137" s="103"/>
      <c r="AUS137" s="103"/>
      <c r="AUT137" s="103"/>
      <c r="AUU137" s="103"/>
      <c r="AUV137" s="103"/>
      <c r="AUW137" s="103"/>
      <c r="AUX137" s="103"/>
      <c r="AUY137" s="103"/>
      <c r="AUZ137" s="103"/>
      <c r="AVA137" s="103"/>
      <c r="AVB137" s="103"/>
      <c r="AVC137" s="103"/>
      <c r="AVD137" s="103"/>
      <c r="AVE137" s="103"/>
      <c r="AVF137" s="103"/>
      <c r="AVG137" s="103"/>
      <c r="AVH137" s="103"/>
      <c r="AVI137" s="103"/>
      <c r="AVJ137" s="103"/>
      <c r="AVK137" s="103"/>
      <c r="AVL137" s="103"/>
      <c r="AVM137" s="103"/>
      <c r="AVN137" s="103"/>
      <c r="AVO137" s="103"/>
      <c r="AVP137" s="103"/>
      <c r="AVQ137" s="103"/>
      <c r="AVR137" s="103"/>
      <c r="AVS137" s="103"/>
      <c r="AVT137" s="103"/>
      <c r="AVU137" s="103"/>
      <c r="AVV137" s="103"/>
      <c r="AVW137" s="103"/>
      <c r="AVX137" s="103"/>
      <c r="AVY137" s="103"/>
      <c r="AVZ137" s="103"/>
      <c r="AWA137" s="103"/>
      <c r="AWB137" s="103"/>
      <c r="AWC137" s="103"/>
      <c r="AWD137" s="103"/>
      <c r="AWE137" s="103"/>
      <c r="AWF137" s="103"/>
      <c r="AWG137" s="103"/>
      <c r="AWH137" s="103"/>
      <c r="AWI137" s="103"/>
      <c r="AWJ137" s="103"/>
      <c r="AWK137" s="103"/>
      <c r="AWL137" s="103"/>
      <c r="AWM137" s="103"/>
      <c r="AWN137" s="103"/>
      <c r="AWO137" s="103"/>
      <c r="AWP137" s="103"/>
      <c r="AWQ137" s="103"/>
      <c r="AWR137" s="103"/>
      <c r="AWS137" s="103"/>
      <c r="AWT137" s="103"/>
      <c r="AWU137" s="103"/>
      <c r="AWV137" s="103"/>
      <c r="AWW137" s="103"/>
      <c r="AWX137" s="103"/>
      <c r="AWY137" s="103"/>
      <c r="AWZ137" s="103"/>
      <c r="AXA137" s="103"/>
      <c r="AXB137" s="103"/>
      <c r="AXC137" s="103"/>
      <c r="AXD137" s="103"/>
      <c r="AXE137" s="103"/>
      <c r="AXF137" s="103"/>
      <c r="AXG137" s="103"/>
      <c r="AXH137" s="103"/>
      <c r="AXI137" s="103"/>
      <c r="AXJ137" s="103"/>
      <c r="AXK137" s="103"/>
      <c r="AXL137" s="103"/>
      <c r="AXM137" s="103"/>
      <c r="AXN137" s="103"/>
      <c r="AXO137" s="103"/>
      <c r="AXP137" s="103"/>
      <c r="AXQ137" s="103"/>
      <c r="AXR137" s="103"/>
      <c r="AXS137" s="103"/>
      <c r="AXT137" s="103"/>
      <c r="AXU137" s="103"/>
      <c r="AXV137" s="103"/>
      <c r="AXW137" s="103"/>
      <c r="AXX137" s="103"/>
      <c r="AXY137" s="103"/>
      <c r="AXZ137" s="103"/>
      <c r="AYA137" s="103"/>
      <c r="AYB137" s="103"/>
      <c r="AYC137" s="103"/>
      <c r="AYD137" s="103"/>
      <c r="AYE137" s="103"/>
      <c r="AYF137" s="103"/>
      <c r="AYG137" s="103"/>
      <c r="AYH137" s="103"/>
      <c r="AYI137" s="103"/>
      <c r="AYJ137" s="103"/>
      <c r="AYK137" s="103"/>
      <c r="AYL137" s="103"/>
      <c r="AYM137" s="103"/>
      <c r="AYN137" s="103"/>
      <c r="AYO137" s="103"/>
      <c r="AYP137" s="103"/>
      <c r="AYQ137" s="103"/>
      <c r="AYR137" s="103"/>
      <c r="AYS137" s="103"/>
      <c r="AYT137" s="103"/>
      <c r="AYU137" s="103"/>
      <c r="AYV137" s="103"/>
      <c r="AYW137" s="103"/>
      <c r="AYX137" s="103"/>
      <c r="AYY137" s="103"/>
      <c r="AYZ137" s="103"/>
      <c r="AZA137" s="103"/>
      <c r="AZB137" s="103"/>
      <c r="AZC137" s="103"/>
      <c r="AZD137" s="103"/>
      <c r="AZE137" s="103"/>
      <c r="AZF137" s="103"/>
      <c r="AZG137" s="103"/>
      <c r="AZH137" s="103"/>
      <c r="AZI137" s="103"/>
      <c r="AZJ137" s="103"/>
      <c r="AZK137" s="103"/>
      <c r="AZL137" s="103"/>
      <c r="AZM137" s="103"/>
      <c r="AZN137" s="103"/>
      <c r="AZO137" s="103"/>
      <c r="AZP137" s="103"/>
      <c r="AZQ137" s="103"/>
      <c r="AZR137" s="103"/>
      <c r="AZS137" s="103"/>
      <c r="AZT137" s="103"/>
      <c r="AZU137" s="103"/>
      <c r="AZV137" s="103"/>
      <c r="AZW137" s="103"/>
      <c r="AZX137" s="103"/>
      <c r="AZY137" s="103"/>
      <c r="AZZ137" s="103"/>
      <c r="BAA137" s="103"/>
      <c r="BAB137" s="103"/>
      <c r="BAC137" s="103"/>
      <c r="BAD137" s="103"/>
      <c r="BAE137" s="103"/>
      <c r="BAF137" s="103"/>
      <c r="BAG137" s="103"/>
      <c r="BAH137" s="103"/>
      <c r="BAI137" s="103"/>
      <c r="BAJ137" s="103"/>
      <c r="BAK137" s="103"/>
      <c r="BAL137" s="103"/>
      <c r="BAM137" s="103"/>
      <c r="BAN137" s="103"/>
      <c r="BAO137" s="103"/>
      <c r="BAP137" s="103"/>
      <c r="BAQ137" s="103"/>
      <c r="BAR137" s="103"/>
      <c r="BAS137" s="103"/>
      <c r="BAT137" s="103"/>
      <c r="BAU137" s="103"/>
      <c r="BAV137" s="103"/>
      <c r="BAW137" s="103"/>
      <c r="BAX137" s="103"/>
      <c r="BAY137" s="103"/>
      <c r="BAZ137" s="103"/>
      <c r="BBA137" s="103"/>
      <c r="BBB137" s="103"/>
      <c r="BBC137" s="103"/>
      <c r="BBD137" s="103"/>
      <c r="BBE137" s="103"/>
      <c r="BBF137" s="103"/>
      <c r="BBG137" s="103"/>
      <c r="BBH137" s="103"/>
      <c r="BBI137" s="103"/>
      <c r="BBJ137" s="103"/>
      <c r="BBK137" s="103"/>
      <c r="BBL137" s="103"/>
      <c r="BBM137" s="103"/>
      <c r="BBN137" s="103"/>
      <c r="BBO137" s="103"/>
      <c r="BBP137" s="103"/>
      <c r="BBQ137" s="103"/>
      <c r="BBR137" s="103"/>
      <c r="BBS137" s="103"/>
      <c r="BBT137" s="103"/>
      <c r="BBU137" s="103"/>
      <c r="BBV137" s="103"/>
      <c r="BBW137" s="103"/>
      <c r="BBX137" s="103"/>
      <c r="BBY137" s="103"/>
      <c r="BBZ137" s="103"/>
      <c r="BCA137" s="103"/>
      <c r="BCB137" s="103"/>
      <c r="BCC137" s="103"/>
      <c r="BCD137" s="103"/>
      <c r="BCE137" s="103"/>
      <c r="BCF137" s="103"/>
      <c r="BCG137" s="103"/>
      <c r="BCH137" s="103"/>
      <c r="BCI137" s="103"/>
      <c r="BCJ137" s="103"/>
      <c r="BCK137" s="103"/>
      <c r="BCL137" s="103"/>
      <c r="BCM137" s="103"/>
      <c r="BCN137" s="103"/>
      <c r="BCO137" s="103"/>
      <c r="BCP137" s="103"/>
      <c r="BCQ137" s="103"/>
      <c r="BCR137" s="103"/>
      <c r="BCS137" s="103"/>
      <c r="BCT137" s="103"/>
      <c r="BCU137" s="103"/>
      <c r="BCV137" s="103"/>
      <c r="BCW137" s="103"/>
      <c r="BCX137" s="103"/>
      <c r="BCY137" s="103"/>
      <c r="BCZ137" s="103"/>
      <c r="BDA137" s="103"/>
      <c r="BDB137" s="103"/>
      <c r="BDC137" s="103"/>
      <c r="BDD137" s="103"/>
      <c r="BDE137" s="103"/>
      <c r="BDF137" s="103"/>
      <c r="BDG137" s="103"/>
      <c r="BDH137" s="103"/>
      <c r="BDI137" s="103"/>
      <c r="BDJ137" s="103"/>
      <c r="BDK137" s="103"/>
      <c r="BDL137" s="103"/>
      <c r="BDM137" s="103"/>
      <c r="BDN137" s="103"/>
      <c r="BDO137" s="103"/>
      <c r="BDP137" s="103"/>
      <c r="BDQ137" s="103"/>
      <c r="BDR137" s="103"/>
      <c r="BDS137" s="103"/>
      <c r="BDT137" s="103"/>
      <c r="BDU137" s="103"/>
      <c r="BDV137" s="103"/>
      <c r="BDW137" s="103"/>
      <c r="BDX137" s="103"/>
      <c r="BDY137" s="103"/>
      <c r="BDZ137" s="103"/>
      <c r="BEA137" s="103"/>
      <c r="BEB137" s="103"/>
      <c r="BEC137" s="103"/>
      <c r="BED137" s="103"/>
      <c r="BEE137" s="103"/>
      <c r="BEF137" s="103"/>
      <c r="BEG137" s="103"/>
      <c r="BEH137" s="103"/>
      <c r="BEO137" s="103"/>
      <c r="BEP137" s="103"/>
      <c r="BEQ137" s="103"/>
      <c r="BER137" s="103"/>
      <c r="BES137" s="103"/>
      <c r="BET137" s="103"/>
      <c r="BEU137" s="103"/>
      <c r="BEV137" s="103"/>
      <c r="BEW137" s="103"/>
      <c r="BEX137" s="103"/>
      <c r="BEY137" s="103"/>
      <c r="BEZ137" s="103"/>
      <c r="BFA137" s="103"/>
      <c r="BFB137" s="103"/>
      <c r="BFC137" s="103"/>
      <c r="BFD137" s="103"/>
      <c r="BFE137" s="103"/>
      <c r="BFF137" s="103"/>
      <c r="BFG137" s="103"/>
      <c r="BFH137" s="103"/>
      <c r="BFI137" s="103"/>
      <c r="BFJ137" s="103"/>
      <c r="BFK137" s="103"/>
      <c r="BFL137" s="103"/>
      <c r="BFM137" s="103"/>
      <c r="BFN137" s="103"/>
      <c r="BFO137" s="103"/>
      <c r="BFP137" s="103"/>
      <c r="BFQ137" s="103"/>
      <c r="BFR137" s="103"/>
      <c r="BFS137" s="103"/>
      <c r="BFT137" s="103"/>
      <c r="BFU137" s="103"/>
      <c r="BFV137" s="103"/>
      <c r="BFW137" s="103"/>
      <c r="BFX137" s="103"/>
      <c r="BFY137" s="103"/>
      <c r="BFZ137" s="103"/>
      <c r="BGA137" s="103"/>
      <c r="BGB137" s="103"/>
      <c r="BGC137" s="103"/>
      <c r="BGD137" s="103"/>
      <c r="BGE137" s="103"/>
      <c r="BGF137" s="103"/>
      <c r="BGG137" s="103"/>
      <c r="BGH137" s="103"/>
      <c r="BGI137" s="103"/>
      <c r="BGJ137" s="103"/>
      <c r="BGK137" s="103"/>
      <c r="BGL137" s="103"/>
      <c r="BGM137" s="103"/>
      <c r="BGN137" s="103"/>
      <c r="BGO137" s="103"/>
      <c r="BGP137" s="103"/>
      <c r="BGQ137" s="103"/>
      <c r="BGR137" s="103"/>
      <c r="BGS137" s="103"/>
      <c r="BGT137" s="103"/>
      <c r="BGU137" s="103"/>
      <c r="BGV137" s="103"/>
      <c r="BGW137" s="103"/>
      <c r="BGX137" s="103"/>
      <c r="BGY137" s="103"/>
      <c r="BGZ137" s="103"/>
      <c r="BHA137" s="103"/>
      <c r="BHB137" s="103"/>
      <c r="BHC137" s="103"/>
      <c r="BHD137" s="103"/>
      <c r="BHE137" s="103"/>
      <c r="BHF137" s="103"/>
      <c r="BHG137" s="103"/>
      <c r="BHH137" s="103"/>
      <c r="BHI137" s="103"/>
      <c r="BHJ137" s="103"/>
      <c r="BHK137" s="103"/>
      <c r="BHL137" s="103"/>
      <c r="BHM137" s="103"/>
      <c r="BHN137" s="103"/>
      <c r="BHO137" s="103"/>
      <c r="BHP137" s="103"/>
      <c r="BHQ137" s="103"/>
      <c r="BHR137" s="103"/>
      <c r="BHS137" s="103"/>
      <c r="BHT137" s="103"/>
      <c r="BHU137" s="103"/>
      <c r="BHV137" s="103"/>
      <c r="BHW137" s="103"/>
      <c r="BHX137" s="103"/>
      <c r="BHY137" s="103"/>
      <c r="BHZ137" s="103"/>
      <c r="BIA137" s="103"/>
      <c r="BIB137" s="103"/>
      <c r="BIC137" s="103"/>
      <c r="BID137" s="103"/>
      <c r="BIE137" s="103"/>
      <c r="BIF137" s="103"/>
      <c r="BIG137" s="103"/>
      <c r="BIH137" s="103"/>
      <c r="BII137" s="103"/>
      <c r="BIJ137" s="103"/>
      <c r="BIK137" s="103"/>
      <c r="BIL137" s="103"/>
      <c r="BIM137" s="103"/>
      <c r="BIN137" s="103"/>
      <c r="BIO137" s="103"/>
      <c r="BIP137" s="103"/>
      <c r="BIQ137" s="103"/>
      <c r="BIR137" s="103"/>
      <c r="BIS137" s="103"/>
      <c r="BIT137" s="103"/>
      <c r="BIU137" s="103"/>
      <c r="BIV137" s="103"/>
      <c r="BIW137" s="103"/>
      <c r="BIX137" s="103"/>
      <c r="BIY137" s="103"/>
      <c r="BIZ137" s="103"/>
      <c r="BJA137" s="103"/>
      <c r="BJB137" s="103"/>
      <c r="BJC137" s="103"/>
      <c r="BJD137" s="103"/>
      <c r="BJE137" s="103"/>
      <c r="BJF137" s="103"/>
      <c r="BJG137" s="103"/>
      <c r="BJH137" s="103"/>
      <c r="BJI137" s="103"/>
      <c r="BJJ137" s="103"/>
      <c r="BJK137" s="103"/>
      <c r="BJL137" s="103"/>
      <c r="BJM137" s="103"/>
      <c r="BJN137" s="103"/>
      <c r="BJO137" s="103"/>
      <c r="BJP137" s="103"/>
      <c r="BJQ137" s="103"/>
      <c r="BJR137" s="103"/>
      <c r="BJS137" s="103"/>
      <c r="BJT137" s="103"/>
      <c r="BJU137" s="103"/>
      <c r="BJV137" s="103"/>
      <c r="BJW137" s="103"/>
      <c r="BJX137" s="103"/>
      <c r="BJY137" s="103"/>
      <c r="BJZ137" s="103"/>
      <c r="BKA137" s="103"/>
      <c r="BKB137" s="103"/>
      <c r="BKC137" s="103"/>
      <c r="BKD137" s="103"/>
      <c r="BKE137" s="103"/>
      <c r="BKF137" s="103"/>
      <c r="BKG137" s="103"/>
      <c r="BKH137" s="103"/>
      <c r="BKI137" s="103"/>
      <c r="BKJ137" s="103"/>
      <c r="BKK137" s="103"/>
      <c r="BKL137" s="103"/>
      <c r="BKM137" s="103"/>
      <c r="BKN137" s="103"/>
      <c r="BKO137" s="103"/>
      <c r="BKP137" s="103"/>
      <c r="BKQ137" s="103"/>
      <c r="BKR137" s="103"/>
      <c r="BKS137" s="103"/>
      <c r="BKT137" s="103"/>
      <c r="BKU137" s="103"/>
      <c r="BKV137" s="103"/>
      <c r="BKW137" s="103"/>
      <c r="BKX137" s="103"/>
      <c r="BKY137" s="103"/>
      <c r="BKZ137" s="103"/>
      <c r="BLA137" s="103"/>
      <c r="BLB137" s="103"/>
      <c r="BLC137" s="103"/>
      <c r="BLD137" s="103"/>
      <c r="BLE137" s="103"/>
      <c r="BLF137" s="103"/>
      <c r="BLG137" s="103"/>
      <c r="BLH137" s="103"/>
      <c r="BLI137" s="103"/>
      <c r="BLJ137" s="103"/>
      <c r="BLK137" s="103"/>
      <c r="BLL137" s="103"/>
      <c r="BLM137" s="103"/>
      <c r="BLN137" s="103"/>
      <c r="BLO137" s="103"/>
      <c r="BLP137" s="103"/>
      <c r="BLQ137" s="103"/>
      <c r="BLR137" s="103"/>
      <c r="BLS137" s="103"/>
      <c r="BLT137" s="103"/>
      <c r="BLU137" s="103"/>
      <c r="BLV137" s="103"/>
      <c r="BLW137" s="103"/>
      <c r="BLX137" s="103"/>
      <c r="BLY137" s="103"/>
      <c r="BLZ137" s="103"/>
      <c r="BMA137" s="103"/>
      <c r="BMB137" s="103"/>
      <c r="BMC137" s="103"/>
      <c r="BMD137" s="103"/>
      <c r="BME137" s="103"/>
      <c r="BMF137" s="103"/>
      <c r="BMG137" s="103"/>
      <c r="BMH137" s="103"/>
      <c r="BMI137" s="103"/>
      <c r="BMJ137" s="103"/>
      <c r="BMK137" s="103"/>
      <c r="BML137" s="103"/>
      <c r="BMM137" s="103"/>
      <c r="BMN137" s="103"/>
      <c r="BMO137" s="103"/>
      <c r="BMP137" s="103"/>
      <c r="BMQ137" s="103"/>
      <c r="BMR137" s="103"/>
      <c r="BMS137" s="103"/>
      <c r="BMT137" s="103"/>
      <c r="BMU137" s="103"/>
      <c r="BMV137" s="103"/>
      <c r="BMW137" s="103"/>
      <c r="BMX137" s="103"/>
      <c r="BMY137" s="103"/>
      <c r="BMZ137" s="103"/>
      <c r="BNA137" s="103"/>
      <c r="BNB137" s="103"/>
      <c r="BNC137" s="103"/>
      <c r="BND137" s="103"/>
      <c r="BNE137" s="103"/>
      <c r="BNF137" s="103"/>
      <c r="BNG137" s="103"/>
      <c r="BNH137" s="103"/>
      <c r="BNI137" s="103"/>
      <c r="BNJ137" s="103"/>
      <c r="BNK137" s="103"/>
      <c r="BNL137" s="103"/>
      <c r="BNM137" s="103"/>
      <c r="BNN137" s="103"/>
      <c r="BNO137" s="103"/>
      <c r="BNP137" s="103"/>
      <c r="BNQ137" s="103"/>
      <c r="BNR137" s="103"/>
      <c r="BNS137" s="103"/>
      <c r="BNT137" s="103"/>
      <c r="BNU137" s="103"/>
      <c r="BNV137" s="103"/>
      <c r="BNW137" s="103"/>
      <c r="BNX137" s="103"/>
      <c r="BNY137" s="103"/>
      <c r="BNZ137" s="103"/>
      <c r="BOA137" s="103"/>
      <c r="BOB137" s="103"/>
      <c r="BOC137" s="103"/>
      <c r="BOD137" s="103"/>
      <c r="BOK137" s="103"/>
      <c r="BOL137" s="103"/>
      <c r="BOM137" s="103"/>
      <c r="BON137" s="103"/>
      <c r="BOO137" s="103"/>
      <c r="BOP137" s="103"/>
      <c r="BOQ137" s="103"/>
      <c r="BOR137" s="103"/>
      <c r="BOS137" s="103"/>
      <c r="BOT137" s="103"/>
      <c r="BOU137" s="103"/>
      <c r="BOV137" s="103"/>
      <c r="BOW137" s="103"/>
      <c r="BOX137" s="103"/>
      <c r="BOY137" s="103"/>
      <c r="BOZ137" s="103"/>
      <c r="BPA137" s="103"/>
      <c r="BPB137" s="103"/>
      <c r="BPC137" s="103"/>
      <c r="BPD137" s="103"/>
      <c r="BPE137" s="103"/>
      <c r="BPF137" s="103"/>
      <c r="BPG137" s="103"/>
      <c r="BPH137" s="103"/>
      <c r="BPI137" s="103"/>
      <c r="BPJ137" s="103"/>
      <c r="BPK137" s="103"/>
      <c r="BPL137" s="103"/>
      <c r="BPM137" s="103"/>
      <c r="BPN137" s="103"/>
      <c r="BPO137" s="103"/>
      <c r="BPP137" s="103"/>
      <c r="BPQ137" s="103"/>
      <c r="BPR137" s="103"/>
      <c r="BPS137" s="103"/>
      <c r="BPT137" s="103"/>
      <c r="BPU137" s="103"/>
      <c r="BPV137" s="103"/>
      <c r="BPW137" s="103"/>
      <c r="BPX137" s="103"/>
      <c r="BPY137" s="103"/>
      <c r="BPZ137" s="103"/>
      <c r="BQA137" s="103"/>
      <c r="BQB137" s="103"/>
      <c r="BQC137" s="103"/>
      <c r="BQD137" s="103"/>
      <c r="BQE137" s="103"/>
      <c r="BQF137" s="103"/>
      <c r="BQG137" s="103"/>
      <c r="BQH137" s="103"/>
      <c r="BQI137" s="103"/>
      <c r="BQJ137" s="103"/>
      <c r="BQK137" s="103"/>
      <c r="BQL137" s="103"/>
      <c r="BQM137" s="103"/>
      <c r="BQN137" s="103"/>
      <c r="BQO137" s="103"/>
      <c r="BQP137" s="103"/>
      <c r="BQQ137" s="103"/>
      <c r="BQR137" s="103"/>
      <c r="BQS137" s="103"/>
      <c r="BQT137" s="103"/>
      <c r="BQU137" s="103"/>
      <c r="BQV137" s="103"/>
      <c r="BQW137" s="103"/>
      <c r="BQX137" s="103"/>
      <c r="BQY137" s="103"/>
      <c r="BQZ137" s="103"/>
      <c r="BRA137" s="103"/>
      <c r="BRB137" s="103"/>
      <c r="BRC137" s="103"/>
      <c r="BRD137" s="103"/>
      <c r="BRE137" s="103"/>
      <c r="BRF137" s="103"/>
      <c r="BRG137" s="103"/>
      <c r="BRH137" s="103"/>
      <c r="BRI137" s="103"/>
      <c r="BRJ137" s="103"/>
      <c r="BRK137" s="103"/>
      <c r="BRL137" s="103"/>
      <c r="BRM137" s="103"/>
      <c r="BRN137" s="103"/>
      <c r="BRO137" s="103"/>
      <c r="BRP137" s="103"/>
      <c r="BRQ137" s="103"/>
      <c r="BRR137" s="103"/>
      <c r="BRS137" s="103"/>
      <c r="BRT137" s="103"/>
      <c r="BRU137" s="103"/>
      <c r="BRV137" s="103"/>
      <c r="BRW137" s="103"/>
      <c r="BRX137" s="103"/>
      <c r="BRY137" s="103"/>
      <c r="BRZ137" s="103"/>
      <c r="BSA137" s="103"/>
      <c r="BSB137" s="103"/>
      <c r="BSC137" s="103"/>
      <c r="BSD137" s="103"/>
      <c r="BSE137" s="103"/>
      <c r="BSF137" s="103"/>
      <c r="BSG137" s="103"/>
      <c r="BSH137" s="103"/>
      <c r="BSI137" s="103"/>
      <c r="BSJ137" s="103"/>
      <c r="BSK137" s="103"/>
      <c r="BSL137" s="103"/>
      <c r="BSM137" s="103"/>
      <c r="BSN137" s="103"/>
      <c r="BSO137" s="103"/>
      <c r="BSP137" s="103"/>
      <c r="BSQ137" s="103"/>
      <c r="BSR137" s="103"/>
      <c r="BSS137" s="103"/>
      <c r="BST137" s="103"/>
      <c r="BSU137" s="103"/>
      <c r="BSV137" s="103"/>
      <c r="BSW137" s="103"/>
      <c r="BSX137" s="103"/>
      <c r="BSY137" s="103"/>
      <c r="BSZ137" s="103"/>
      <c r="BTA137" s="103"/>
      <c r="BTB137" s="103"/>
      <c r="BTC137" s="103"/>
      <c r="BTD137" s="103"/>
      <c r="BTE137" s="103"/>
      <c r="BTF137" s="103"/>
      <c r="BTG137" s="103"/>
      <c r="BTH137" s="103"/>
      <c r="BTI137" s="103"/>
      <c r="BTJ137" s="103"/>
      <c r="BTK137" s="103"/>
      <c r="BTL137" s="103"/>
      <c r="BTM137" s="103"/>
      <c r="BTN137" s="103"/>
      <c r="BTO137" s="103"/>
      <c r="BTP137" s="103"/>
      <c r="BTQ137" s="103"/>
      <c r="BTR137" s="103"/>
      <c r="BTS137" s="103"/>
      <c r="BTT137" s="103"/>
      <c r="BTU137" s="103"/>
      <c r="BTV137" s="103"/>
      <c r="BTW137" s="103"/>
      <c r="BTX137" s="103"/>
      <c r="BTY137" s="103"/>
      <c r="BTZ137" s="103"/>
      <c r="BUA137" s="103"/>
      <c r="BUB137" s="103"/>
      <c r="BUC137" s="103"/>
      <c r="BUD137" s="103"/>
      <c r="BUE137" s="103"/>
      <c r="BUF137" s="103"/>
      <c r="BUG137" s="103"/>
      <c r="BUH137" s="103"/>
      <c r="BUI137" s="103"/>
      <c r="BUJ137" s="103"/>
      <c r="BUK137" s="103"/>
      <c r="BUL137" s="103"/>
      <c r="BUM137" s="103"/>
      <c r="BUN137" s="103"/>
      <c r="BUO137" s="103"/>
      <c r="BUP137" s="103"/>
      <c r="BUQ137" s="103"/>
      <c r="BUR137" s="103"/>
      <c r="BUS137" s="103"/>
      <c r="BUT137" s="103"/>
      <c r="BUU137" s="103"/>
      <c r="BUV137" s="103"/>
      <c r="BUW137" s="103"/>
      <c r="BUX137" s="103"/>
      <c r="BUY137" s="103"/>
      <c r="BUZ137" s="103"/>
      <c r="BVA137" s="103"/>
      <c r="BVB137" s="103"/>
      <c r="BVC137" s="103"/>
      <c r="BVD137" s="103"/>
      <c r="BVE137" s="103"/>
      <c r="BVF137" s="103"/>
      <c r="BVG137" s="103"/>
      <c r="BVH137" s="103"/>
      <c r="BVI137" s="103"/>
      <c r="BVJ137" s="103"/>
      <c r="BVK137" s="103"/>
      <c r="BVL137" s="103"/>
      <c r="BVM137" s="103"/>
      <c r="BVN137" s="103"/>
      <c r="BVO137" s="103"/>
      <c r="BVP137" s="103"/>
      <c r="BVQ137" s="103"/>
      <c r="BVR137" s="103"/>
      <c r="BVS137" s="103"/>
      <c r="BVT137" s="103"/>
      <c r="BVU137" s="103"/>
      <c r="BVV137" s="103"/>
      <c r="BVW137" s="103"/>
      <c r="BVX137" s="103"/>
      <c r="BVY137" s="103"/>
      <c r="BVZ137" s="103"/>
      <c r="BWA137" s="103"/>
      <c r="BWB137" s="103"/>
      <c r="BWC137" s="103"/>
      <c r="BWD137" s="103"/>
      <c r="BWE137" s="103"/>
      <c r="BWF137" s="103"/>
      <c r="BWG137" s="103"/>
      <c r="BWH137" s="103"/>
      <c r="BWI137" s="103"/>
      <c r="BWJ137" s="103"/>
      <c r="BWK137" s="103"/>
      <c r="BWL137" s="103"/>
      <c r="BWM137" s="103"/>
      <c r="BWN137" s="103"/>
      <c r="BWO137" s="103"/>
      <c r="BWP137" s="103"/>
      <c r="BWQ137" s="103"/>
      <c r="BWR137" s="103"/>
      <c r="BWS137" s="103"/>
      <c r="BWT137" s="103"/>
      <c r="BWU137" s="103"/>
      <c r="BWV137" s="103"/>
      <c r="BWW137" s="103"/>
      <c r="BWX137" s="103"/>
      <c r="BWY137" s="103"/>
      <c r="BWZ137" s="103"/>
      <c r="BXA137" s="103"/>
      <c r="BXB137" s="103"/>
      <c r="BXC137" s="103"/>
      <c r="BXD137" s="103"/>
      <c r="BXE137" s="103"/>
      <c r="BXF137" s="103"/>
      <c r="BXG137" s="103"/>
      <c r="BXH137" s="103"/>
      <c r="BXI137" s="103"/>
      <c r="BXJ137" s="103"/>
      <c r="BXK137" s="103"/>
      <c r="BXL137" s="103"/>
      <c r="BXM137" s="103"/>
      <c r="BXN137" s="103"/>
      <c r="BXO137" s="103"/>
      <c r="BXP137" s="103"/>
      <c r="BXQ137" s="103"/>
      <c r="BXR137" s="103"/>
      <c r="BXS137" s="103"/>
      <c r="BXT137" s="103"/>
      <c r="BXU137" s="103"/>
      <c r="BXV137" s="103"/>
      <c r="BXW137" s="103"/>
      <c r="BXX137" s="103"/>
      <c r="BXY137" s="103"/>
      <c r="BXZ137" s="103"/>
      <c r="BYG137" s="103"/>
      <c r="BYH137" s="103"/>
      <c r="BYI137" s="103"/>
      <c r="BYJ137" s="103"/>
      <c r="BYK137" s="103"/>
      <c r="BYL137" s="103"/>
      <c r="BYM137" s="103"/>
      <c r="BYN137" s="103"/>
      <c r="BYO137" s="103"/>
      <c r="BYP137" s="103"/>
      <c r="BYQ137" s="103"/>
      <c r="BYR137" s="103"/>
      <c r="BYS137" s="103"/>
      <c r="BYT137" s="103"/>
      <c r="BYU137" s="103"/>
      <c r="BYV137" s="103"/>
      <c r="BYW137" s="103"/>
      <c r="BYX137" s="103"/>
      <c r="BYY137" s="103"/>
      <c r="BYZ137" s="103"/>
      <c r="BZA137" s="103"/>
      <c r="BZB137" s="103"/>
      <c r="BZC137" s="103"/>
      <c r="BZD137" s="103"/>
      <c r="BZE137" s="103"/>
      <c r="BZF137" s="103"/>
      <c r="BZG137" s="103"/>
      <c r="BZH137" s="103"/>
      <c r="BZI137" s="103"/>
      <c r="BZJ137" s="103"/>
      <c r="BZK137" s="103"/>
      <c r="BZL137" s="103"/>
      <c r="BZM137" s="103"/>
      <c r="BZN137" s="103"/>
      <c r="BZO137" s="103"/>
      <c r="BZP137" s="103"/>
      <c r="BZQ137" s="103"/>
      <c r="BZR137" s="103"/>
      <c r="BZS137" s="103"/>
      <c r="BZT137" s="103"/>
      <c r="BZU137" s="103"/>
      <c r="BZV137" s="103"/>
      <c r="BZW137" s="103"/>
      <c r="BZX137" s="103"/>
      <c r="BZY137" s="103"/>
      <c r="BZZ137" s="103"/>
      <c r="CAA137" s="103"/>
      <c r="CAB137" s="103"/>
      <c r="CAC137" s="103"/>
      <c r="CAD137" s="103"/>
      <c r="CAE137" s="103"/>
      <c r="CAF137" s="103"/>
      <c r="CAG137" s="103"/>
      <c r="CAH137" s="103"/>
      <c r="CAI137" s="103"/>
      <c r="CAJ137" s="103"/>
      <c r="CAK137" s="103"/>
      <c r="CAL137" s="103"/>
      <c r="CAM137" s="103"/>
      <c r="CAN137" s="103"/>
      <c r="CAO137" s="103"/>
      <c r="CAP137" s="103"/>
      <c r="CAQ137" s="103"/>
      <c r="CAR137" s="103"/>
      <c r="CAS137" s="103"/>
      <c r="CAT137" s="103"/>
      <c r="CAU137" s="103"/>
      <c r="CAV137" s="103"/>
      <c r="CAW137" s="103"/>
      <c r="CAX137" s="103"/>
      <c r="CAY137" s="103"/>
      <c r="CAZ137" s="103"/>
      <c r="CBA137" s="103"/>
      <c r="CBB137" s="103"/>
      <c r="CBC137" s="103"/>
      <c r="CBD137" s="103"/>
      <c r="CBE137" s="103"/>
      <c r="CBF137" s="103"/>
      <c r="CBG137" s="103"/>
      <c r="CBH137" s="103"/>
      <c r="CBI137" s="103"/>
      <c r="CBJ137" s="103"/>
      <c r="CBK137" s="103"/>
      <c r="CBL137" s="103"/>
      <c r="CBM137" s="103"/>
      <c r="CBN137" s="103"/>
      <c r="CBO137" s="103"/>
      <c r="CBP137" s="103"/>
      <c r="CBQ137" s="103"/>
      <c r="CBR137" s="103"/>
      <c r="CBS137" s="103"/>
      <c r="CBT137" s="103"/>
      <c r="CBU137" s="103"/>
      <c r="CBV137" s="103"/>
      <c r="CBW137" s="103"/>
      <c r="CBX137" s="103"/>
      <c r="CBY137" s="103"/>
      <c r="CBZ137" s="103"/>
      <c r="CCA137" s="103"/>
      <c r="CCB137" s="103"/>
      <c r="CCC137" s="103"/>
      <c r="CCD137" s="103"/>
      <c r="CCE137" s="103"/>
      <c r="CCF137" s="103"/>
      <c r="CCG137" s="103"/>
      <c r="CCH137" s="103"/>
      <c r="CCI137" s="103"/>
      <c r="CCJ137" s="103"/>
      <c r="CCK137" s="103"/>
      <c r="CCL137" s="103"/>
      <c r="CCM137" s="103"/>
      <c r="CCN137" s="103"/>
      <c r="CCO137" s="103"/>
      <c r="CCP137" s="103"/>
      <c r="CCQ137" s="103"/>
      <c r="CCR137" s="103"/>
      <c r="CCS137" s="103"/>
      <c r="CCT137" s="103"/>
      <c r="CCU137" s="103"/>
      <c r="CCV137" s="103"/>
      <c r="CCW137" s="103"/>
      <c r="CCX137" s="103"/>
      <c r="CCY137" s="103"/>
      <c r="CCZ137" s="103"/>
      <c r="CDA137" s="103"/>
      <c r="CDB137" s="103"/>
      <c r="CDC137" s="103"/>
      <c r="CDD137" s="103"/>
      <c r="CDE137" s="103"/>
      <c r="CDF137" s="103"/>
      <c r="CDG137" s="103"/>
      <c r="CDH137" s="103"/>
      <c r="CDI137" s="103"/>
      <c r="CDJ137" s="103"/>
      <c r="CDK137" s="103"/>
      <c r="CDL137" s="103"/>
      <c r="CDM137" s="103"/>
      <c r="CDN137" s="103"/>
      <c r="CDO137" s="103"/>
      <c r="CDP137" s="103"/>
      <c r="CDQ137" s="103"/>
      <c r="CDR137" s="103"/>
      <c r="CDS137" s="103"/>
      <c r="CDT137" s="103"/>
      <c r="CDU137" s="103"/>
      <c r="CDV137" s="103"/>
      <c r="CDW137" s="103"/>
      <c r="CDX137" s="103"/>
      <c r="CDY137" s="103"/>
      <c r="CDZ137" s="103"/>
      <c r="CEA137" s="103"/>
      <c r="CEB137" s="103"/>
      <c r="CEC137" s="103"/>
      <c r="CED137" s="103"/>
      <c r="CEE137" s="103"/>
      <c r="CEF137" s="103"/>
      <c r="CEG137" s="103"/>
      <c r="CEH137" s="103"/>
      <c r="CEI137" s="103"/>
      <c r="CEJ137" s="103"/>
      <c r="CEK137" s="103"/>
      <c r="CEL137" s="103"/>
      <c r="CEM137" s="103"/>
      <c r="CEN137" s="103"/>
      <c r="CEO137" s="103"/>
      <c r="CEP137" s="103"/>
      <c r="CEQ137" s="103"/>
      <c r="CER137" s="103"/>
      <c r="CES137" s="103"/>
      <c r="CET137" s="103"/>
      <c r="CEU137" s="103"/>
      <c r="CEV137" s="103"/>
      <c r="CEW137" s="103"/>
      <c r="CEX137" s="103"/>
      <c r="CEY137" s="103"/>
      <c r="CEZ137" s="103"/>
      <c r="CFA137" s="103"/>
      <c r="CFB137" s="103"/>
      <c r="CFC137" s="103"/>
      <c r="CFD137" s="103"/>
      <c r="CFE137" s="103"/>
      <c r="CFF137" s="103"/>
      <c r="CFG137" s="103"/>
      <c r="CFH137" s="103"/>
      <c r="CFI137" s="103"/>
      <c r="CFJ137" s="103"/>
      <c r="CFK137" s="103"/>
      <c r="CFL137" s="103"/>
      <c r="CFM137" s="103"/>
      <c r="CFN137" s="103"/>
      <c r="CFO137" s="103"/>
      <c r="CFP137" s="103"/>
      <c r="CFQ137" s="103"/>
      <c r="CFR137" s="103"/>
      <c r="CFS137" s="103"/>
      <c r="CFT137" s="103"/>
      <c r="CFU137" s="103"/>
      <c r="CFV137" s="103"/>
      <c r="CFW137" s="103"/>
      <c r="CFX137" s="103"/>
      <c r="CFY137" s="103"/>
      <c r="CFZ137" s="103"/>
      <c r="CGA137" s="103"/>
      <c r="CGB137" s="103"/>
      <c r="CGC137" s="103"/>
      <c r="CGD137" s="103"/>
      <c r="CGE137" s="103"/>
      <c r="CGF137" s="103"/>
      <c r="CGG137" s="103"/>
      <c r="CGH137" s="103"/>
      <c r="CGI137" s="103"/>
      <c r="CGJ137" s="103"/>
      <c r="CGK137" s="103"/>
      <c r="CGL137" s="103"/>
      <c r="CGM137" s="103"/>
      <c r="CGN137" s="103"/>
      <c r="CGO137" s="103"/>
      <c r="CGP137" s="103"/>
      <c r="CGQ137" s="103"/>
      <c r="CGR137" s="103"/>
      <c r="CGS137" s="103"/>
      <c r="CGT137" s="103"/>
      <c r="CGU137" s="103"/>
      <c r="CGV137" s="103"/>
      <c r="CGW137" s="103"/>
      <c r="CGX137" s="103"/>
      <c r="CGY137" s="103"/>
      <c r="CGZ137" s="103"/>
      <c r="CHA137" s="103"/>
      <c r="CHB137" s="103"/>
      <c r="CHC137" s="103"/>
      <c r="CHD137" s="103"/>
      <c r="CHE137" s="103"/>
      <c r="CHF137" s="103"/>
      <c r="CHG137" s="103"/>
      <c r="CHH137" s="103"/>
      <c r="CHI137" s="103"/>
      <c r="CHJ137" s="103"/>
      <c r="CHK137" s="103"/>
      <c r="CHL137" s="103"/>
      <c r="CHM137" s="103"/>
      <c r="CHN137" s="103"/>
      <c r="CHO137" s="103"/>
      <c r="CHP137" s="103"/>
      <c r="CHQ137" s="103"/>
      <c r="CHR137" s="103"/>
      <c r="CHS137" s="103"/>
      <c r="CHT137" s="103"/>
      <c r="CHU137" s="103"/>
      <c r="CHV137" s="103"/>
      <c r="CIC137" s="103"/>
      <c r="CID137" s="103"/>
      <c r="CIE137" s="103"/>
      <c r="CIF137" s="103"/>
      <c r="CIG137" s="103"/>
      <c r="CIH137" s="103"/>
      <c r="CII137" s="103"/>
      <c r="CIJ137" s="103"/>
      <c r="CIK137" s="103"/>
      <c r="CIL137" s="103"/>
      <c r="CIM137" s="103"/>
      <c r="CIN137" s="103"/>
      <c r="CIO137" s="103"/>
      <c r="CIP137" s="103"/>
      <c r="CIQ137" s="103"/>
      <c r="CIR137" s="103"/>
      <c r="CIS137" s="103"/>
      <c r="CIT137" s="103"/>
      <c r="CIU137" s="103"/>
      <c r="CIV137" s="103"/>
      <c r="CIW137" s="103"/>
      <c r="CIX137" s="103"/>
      <c r="CIY137" s="103"/>
      <c r="CIZ137" s="103"/>
      <c r="CJA137" s="103"/>
      <c r="CJB137" s="103"/>
      <c r="CJC137" s="103"/>
      <c r="CJD137" s="103"/>
      <c r="CJE137" s="103"/>
      <c r="CJF137" s="103"/>
      <c r="CJG137" s="103"/>
      <c r="CJH137" s="103"/>
      <c r="CJI137" s="103"/>
      <c r="CJJ137" s="103"/>
      <c r="CJK137" s="103"/>
      <c r="CJL137" s="103"/>
      <c r="CJM137" s="103"/>
      <c r="CJN137" s="103"/>
      <c r="CJO137" s="103"/>
      <c r="CJP137" s="103"/>
      <c r="CJQ137" s="103"/>
      <c r="CJR137" s="103"/>
      <c r="CJS137" s="103"/>
      <c r="CJT137" s="103"/>
      <c r="CJU137" s="103"/>
      <c r="CJV137" s="103"/>
      <c r="CJW137" s="103"/>
      <c r="CJX137" s="103"/>
      <c r="CJY137" s="103"/>
      <c r="CJZ137" s="103"/>
      <c r="CKA137" s="103"/>
      <c r="CKB137" s="103"/>
      <c r="CKC137" s="103"/>
      <c r="CKD137" s="103"/>
      <c r="CKE137" s="103"/>
      <c r="CKF137" s="103"/>
      <c r="CKG137" s="103"/>
      <c r="CKH137" s="103"/>
      <c r="CKI137" s="103"/>
      <c r="CKJ137" s="103"/>
      <c r="CKK137" s="103"/>
      <c r="CKL137" s="103"/>
      <c r="CKM137" s="103"/>
      <c r="CKN137" s="103"/>
      <c r="CKO137" s="103"/>
      <c r="CKP137" s="103"/>
      <c r="CKQ137" s="103"/>
      <c r="CKR137" s="103"/>
      <c r="CKS137" s="103"/>
      <c r="CKT137" s="103"/>
      <c r="CKU137" s="103"/>
      <c r="CKV137" s="103"/>
      <c r="CKW137" s="103"/>
      <c r="CKX137" s="103"/>
      <c r="CKY137" s="103"/>
      <c r="CKZ137" s="103"/>
      <c r="CLA137" s="103"/>
      <c r="CLB137" s="103"/>
      <c r="CLC137" s="103"/>
      <c r="CLD137" s="103"/>
      <c r="CLE137" s="103"/>
      <c r="CLF137" s="103"/>
      <c r="CLG137" s="103"/>
      <c r="CLH137" s="103"/>
      <c r="CLI137" s="103"/>
      <c r="CLJ137" s="103"/>
      <c r="CLK137" s="103"/>
      <c r="CLL137" s="103"/>
      <c r="CLM137" s="103"/>
      <c r="CLN137" s="103"/>
      <c r="CLO137" s="103"/>
      <c r="CLP137" s="103"/>
      <c r="CLQ137" s="103"/>
      <c r="CLR137" s="103"/>
      <c r="CLS137" s="103"/>
      <c r="CLT137" s="103"/>
      <c r="CLU137" s="103"/>
      <c r="CLV137" s="103"/>
      <c r="CLW137" s="103"/>
      <c r="CLX137" s="103"/>
      <c r="CLY137" s="103"/>
      <c r="CLZ137" s="103"/>
      <c r="CMA137" s="103"/>
      <c r="CMB137" s="103"/>
      <c r="CMC137" s="103"/>
      <c r="CMD137" s="103"/>
      <c r="CME137" s="103"/>
      <c r="CMF137" s="103"/>
      <c r="CMG137" s="103"/>
      <c r="CMH137" s="103"/>
      <c r="CMI137" s="103"/>
      <c r="CMJ137" s="103"/>
      <c r="CMK137" s="103"/>
      <c r="CML137" s="103"/>
      <c r="CMM137" s="103"/>
      <c r="CMN137" s="103"/>
      <c r="CMO137" s="103"/>
      <c r="CMP137" s="103"/>
      <c r="CMQ137" s="103"/>
      <c r="CMR137" s="103"/>
      <c r="CMS137" s="103"/>
      <c r="CMT137" s="103"/>
      <c r="CMU137" s="103"/>
      <c r="CMV137" s="103"/>
      <c r="CMW137" s="103"/>
      <c r="CMX137" s="103"/>
      <c r="CMY137" s="103"/>
      <c r="CMZ137" s="103"/>
      <c r="CNA137" s="103"/>
      <c r="CNB137" s="103"/>
      <c r="CNC137" s="103"/>
      <c r="CND137" s="103"/>
      <c r="CNE137" s="103"/>
      <c r="CNF137" s="103"/>
      <c r="CNG137" s="103"/>
      <c r="CNH137" s="103"/>
      <c r="CNI137" s="103"/>
      <c r="CNJ137" s="103"/>
      <c r="CNK137" s="103"/>
      <c r="CNL137" s="103"/>
      <c r="CNM137" s="103"/>
      <c r="CNN137" s="103"/>
      <c r="CNO137" s="103"/>
      <c r="CNP137" s="103"/>
      <c r="CNQ137" s="103"/>
      <c r="CNR137" s="103"/>
      <c r="CNS137" s="103"/>
      <c r="CNT137" s="103"/>
      <c r="CNU137" s="103"/>
      <c r="CNV137" s="103"/>
      <c r="CNW137" s="103"/>
      <c r="CNX137" s="103"/>
      <c r="CNY137" s="103"/>
      <c r="CNZ137" s="103"/>
      <c r="COA137" s="103"/>
      <c r="COB137" s="103"/>
      <c r="COC137" s="103"/>
      <c r="COD137" s="103"/>
      <c r="COE137" s="103"/>
      <c r="COF137" s="103"/>
      <c r="COG137" s="103"/>
      <c r="COH137" s="103"/>
      <c r="COI137" s="103"/>
      <c r="COJ137" s="103"/>
      <c r="COK137" s="103"/>
      <c r="COL137" s="103"/>
      <c r="COM137" s="103"/>
      <c r="CON137" s="103"/>
      <c r="COO137" s="103"/>
      <c r="COP137" s="103"/>
      <c r="COQ137" s="103"/>
      <c r="COR137" s="103"/>
      <c r="COS137" s="103"/>
      <c r="COT137" s="103"/>
      <c r="COU137" s="103"/>
      <c r="COV137" s="103"/>
      <c r="COW137" s="103"/>
      <c r="COX137" s="103"/>
      <c r="COY137" s="103"/>
      <c r="COZ137" s="103"/>
      <c r="CPA137" s="103"/>
      <c r="CPB137" s="103"/>
      <c r="CPC137" s="103"/>
      <c r="CPD137" s="103"/>
      <c r="CPE137" s="103"/>
      <c r="CPF137" s="103"/>
      <c r="CPG137" s="103"/>
      <c r="CPH137" s="103"/>
      <c r="CPI137" s="103"/>
      <c r="CPJ137" s="103"/>
      <c r="CPK137" s="103"/>
      <c r="CPL137" s="103"/>
      <c r="CPM137" s="103"/>
      <c r="CPN137" s="103"/>
      <c r="CPO137" s="103"/>
      <c r="CPP137" s="103"/>
      <c r="CPQ137" s="103"/>
      <c r="CPR137" s="103"/>
      <c r="CPS137" s="103"/>
      <c r="CPT137" s="103"/>
      <c r="CPU137" s="103"/>
      <c r="CPV137" s="103"/>
      <c r="CPW137" s="103"/>
      <c r="CPX137" s="103"/>
      <c r="CPY137" s="103"/>
      <c r="CPZ137" s="103"/>
      <c r="CQA137" s="103"/>
      <c r="CQB137" s="103"/>
      <c r="CQC137" s="103"/>
      <c r="CQD137" s="103"/>
      <c r="CQE137" s="103"/>
      <c r="CQF137" s="103"/>
      <c r="CQG137" s="103"/>
      <c r="CQH137" s="103"/>
      <c r="CQI137" s="103"/>
      <c r="CQJ137" s="103"/>
      <c r="CQK137" s="103"/>
      <c r="CQL137" s="103"/>
      <c r="CQM137" s="103"/>
      <c r="CQN137" s="103"/>
      <c r="CQO137" s="103"/>
      <c r="CQP137" s="103"/>
      <c r="CQQ137" s="103"/>
      <c r="CQR137" s="103"/>
      <c r="CQS137" s="103"/>
      <c r="CQT137" s="103"/>
      <c r="CQU137" s="103"/>
      <c r="CQV137" s="103"/>
      <c r="CQW137" s="103"/>
      <c r="CQX137" s="103"/>
      <c r="CQY137" s="103"/>
      <c r="CQZ137" s="103"/>
      <c r="CRA137" s="103"/>
      <c r="CRB137" s="103"/>
      <c r="CRC137" s="103"/>
      <c r="CRD137" s="103"/>
      <c r="CRE137" s="103"/>
      <c r="CRF137" s="103"/>
      <c r="CRG137" s="103"/>
      <c r="CRH137" s="103"/>
      <c r="CRI137" s="103"/>
      <c r="CRJ137" s="103"/>
      <c r="CRK137" s="103"/>
      <c r="CRL137" s="103"/>
      <c r="CRM137" s="103"/>
      <c r="CRN137" s="103"/>
      <c r="CRO137" s="103"/>
      <c r="CRP137" s="103"/>
      <c r="CRQ137" s="103"/>
      <c r="CRR137" s="103"/>
      <c r="CRY137" s="103"/>
      <c r="CRZ137" s="103"/>
      <c r="CSA137" s="103"/>
      <c r="CSB137" s="103"/>
      <c r="CSC137" s="103"/>
      <c r="CSD137" s="103"/>
      <c r="CSE137" s="103"/>
      <c r="CSF137" s="103"/>
      <c r="CSG137" s="103"/>
      <c r="CSH137" s="103"/>
      <c r="CSI137" s="103"/>
      <c r="CSJ137" s="103"/>
      <c r="CSK137" s="103"/>
      <c r="CSL137" s="103"/>
      <c r="CSM137" s="103"/>
      <c r="CSN137" s="103"/>
      <c r="CSO137" s="103"/>
      <c r="CSP137" s="103"/>
      <c r="CSQ137" s="103"/>
      <c r="CSR137" s="103"/>
      <c r="CSS137" s="103"/>
      <c r="CST137" s="103"/>
      <c r="CSU137" s="103"/>
      <c r="CSV137" s="103"/>
      <c r="CSW137" s="103"/>
      <c r="CSX137" s="103"/>
      <c r="CSY137" s="103"/>
      <c r="CSZ137" s="103"/>
      <c r="CTA137" s="103"/>
      <c r="CTB137" s="103"/>
      <c r="CTC137" s="103"/>
      <c r="CTD137" s="103"/>
      <c r="CTE137" s="103"/>
      <c r="CTF137" s="103"/>
      <c r="CTG137" s="103"/>
      <c r="CTH137" s="103"/>
      <c r="CTI137" s="103"/>
      <c r="CTJ137" s="103"/>
      <c r="CTK137" s="103"/>
      <c r="CTL137" s="103"/>
      <c r="CTM137" s="103"/>
      <c r="CTN137" s="103"/>
      <c r="CTO137" s="103"/>
      <c r="CTP137" s="103"/>
      <c r="CTQ137" s="103"/>
      <c r="CTR137" s="103"/>
      <c r="CTS137" s="103"/>
      <c r="CTT137" s="103"/>
      <c r="CTU137" s="103"/>
      <c r="CTV137" s="103"/>
      <c r="CTW137" s="103"/>
      <c r="CTX137" s="103"/>
      <c r="CTY137" s="103"/>
      <c r="CTZ137" s="103"/>
      <c r="CUA137" s="103"/>
      <c r="CUB137" s="103"/>
      <c r="CUC137" s="103"/>
      <c r="CUD137" s="103"/>
      <c r="CUE137" s="103"/>
      <c r="CUF137" s="103"/>
      <c r="CUG137" s="103"/>
      <c r="CUH137" s="103"/>
      <c r="CUI137" s="103"/>
      <c r="CUJ137" s="103"/>
      <c r="CUK137" s="103"/>
      <c r="CUL137" s="103"/>
      <c r="CUM137" s="103"/>
      <c r="CUN137" s="103"/>
      <c r="CUO137" s="103"/>
      <c r="CUP137" s="103"/>
      <c r="CUQ137" s="103"/>
      <c r="CUR137" s="103"/>
      <c r="CUS137" s="103"/>
      <c r="CUT137" s="103"/>
      <c r="CUU137" s="103"/>
      <c r="CUV137" s="103"/>
      <c r="CUW137" s="103"/>
      <c r="CUX137" s="103"/>
      <c r="CUY137" s="103"/>
      <c r="CUZ137" s="103"/>
      <c r="CVA137" s="103"/>
      <c r="CVB137" s="103"/>
      <c r="CVC137" s="103"/>
      <c r="CVD137" s="103"/>
      <c r="CVE137" s="103"/>
      <c r="CVF137" s="103"/>
      <c r="CVG137" s="103"/>
      <c r="CVH137" s="103"/>
      <c r="CVI137" s="103"/>
      <c r="CVJ137" s="103"/>
      <c r="CVK137" s="103"/>
      <c r="CVL137" s="103"/>
      <c r="CVM137" s="103"/>
      <c r="CVN137" s="103"/>
      <c r="CVO137" s="103"/>
      <c r="CVP137" s="103"/>
      <c r="CVQ137" s="103"/>
      <c r="CVR137" s="103"/>
      <c r="CVS137" s="103"/>
      <c r="CVT137" s="103"/>
      <c r="CVU137" s="103"/>
      <c r="CVV137" s="103"/>
      <c r="CVW137" s="103"/>
      <c r="CVX137" s="103"/>
      <c r="CVY137" s="103"/>
      <c r="CVZ137" s="103"/>
      <c r="CWA137" s="103"/>
      <c r="CWB137" s="103"/>
      <c r="CWC137" s="103"/>
      <c r="CWD137" s="103"/>
      <c r="CWE137" s="103"/>
      <c r="CWF137" s="103"/>
      <c r="CWG137" s="103"/>
      <c r="CWH137" s="103"/>
      <c r="CWI137" s="103"/>
      <c r="CWJ137" s="103"/>
      <c r="CWK137" s="103"/>
      <c r="CWL137" s="103"/>
      <c r="CWM137" s="103"/>
      <c r="CWN137" s="103"/>
      <c r="CWO137" s="103"/>
      <c r="CWP137" s="103"/>
      <c r="CWQ137" s="103"/>
      <c r="CWR137" s="103"/>
      <c r="CWS137" s="103"/>
      <c r="CWT137" s="103"/>
      <c r="CWU137" s="103"/>
      <c r="CWV137" s="103"/>
      <c r="CWW137" s="103"/>
      <c r="CWX137" s="103"/>
      <c r="CWY137" s="103"/>
      <c r="CWZ137" s="103"/>
      <c r="CXA137" s="103"/>
      <c r="CXB137" s="103"/>
      <c r="CXC137" s="103"/>
      <c r="CXD137" s="103"/>
      <c r="CXE137" s="103"/>
      <c r="CXF137" s="103"/>
      <c r="CXG137" s="103"/>
      <c r="CXH137" s="103"/>
      <c r="CXI137" s="103"/>
      <c r="CXJ137" s="103"/>
      <c r="CXK137" s="103"/>
      <c r="CXL137" s="103"/>
      <c r="CXM137" s="103"/>
      <c r="CXN137" s="103"/>
      <c r="CXO137" s="103"/>
      <c r="CXP137" s="103"/>
      <c r="CXQ137" s="103"/>
      <c r="CXR137" s="103"/>
      <c r="CXS137" s="103"/>
      <c r="CXT137" s="103"/>
      <c r="CXU137" s="103"/>
      <c r="CXV137" s="103"/>
      <c r="CXW137" s="103"/>
      <c r="CXX137" s="103"/>
      <c r="CXY137" s="103"/>
      <c r="CXZ137" s="103"/>
      <c r="CYA137" s="103"/>
      <c r="CYB137" s="103"/>
      <c r="CYC137" s="103"/>
      <c r="CYD137" s="103"/>
      <c r="CYE137" s="103"/>
      <c r="CYF137" s="103"/>
      <c r="CYG137" s="103"/>
      <c r="CYH137" s="103"/>
      <c r="CYI137" s="103"/>
      <c r="CYJ137" s="103"/>
      <c r="CYK137" s="103"/>
      <c r="CYL137" s="103"/>
      <c r="CYM137" s="103"/>
      <c r="CYN137" s="103"/>
      <c r="CYO137" s="103"/>
      <c r="CYP137" s="103"/>
      <c r="CYQ137" s="103"/>
      <c r="CYR137" s="103"/>
      <c r="CYS137" s="103"/>
      <c r="CYT137" s="103"/>
      <c r="CYU137" s="103"/>
      <c r="CYV137" s="103"/>
      <c r="CYW137" s="103"/>
      <c r="CYX137" s="103"/>
      <c r="CYY137" s="103"/>
      <c r="CYZ137" s="103"/>
      <c r="CZA137" s="103"/>
      <c r="CZB137" s="103"/>
      <c r="CZC137" s="103"/>
      <c r="CZD137" s="103"/>
      <c r="CZE137" s="103"/>
      <c r="CZF137" s="103"/>
      <c r="CZG137" s="103"/>
      <c r="CZH137" s="103"/>
      <c r="CZI137" s="103"/>
      <c r="CZJ137" s="103"/>
      <c r="CZK137" s="103"/>
      <c r="CZL137" s="103"/>
      <c r="CZM137" s="103"/>
      <c r="CZN137" s="103"/>
      <c r="CZO137" s="103"/>
      <c r="CZP137" s="103"/>
      <c r="CZQ137" s="103"/>
      <c r="CZR137" s="103"/>
      <c r="CZS137" s="103"/>
      <c r="CZT137" s="103"/>
      <c r="CZU137" s="103"/>
      <c r="CZV137" s="103"/>
      <c r="CZW137" s="103"/>
      <c r="CZX137" s="103"/>
      <c r="CZY137" s="103"/>
      <c r="CZZ137" s="103"/>
      <c r="DAA137" s="103"/>
      <c r="DAB137" s="103"/>
      <c r="DAC137" s="103"/>
      <c r="DAD137" s="103"/>
      <c r="DAE137" s="103"/>
      <c r="DAF137" s="103"/>
      <c r="DAG137" s="103"/>
      <c r="DAH137" s="103"/>
      <c r="DAI137" s="103"/>
      <c r="DAJ137" s="103"/>
      <c r="DAK137" s="103"/>
      <c r="DAL137" s="103"/>
      <c r="DAM137" s="103"/>
      <c r="DAN137" s="103"/>
      <c r="DAO137" s="103"/>
      <c r="DAP137" s="103"/>
      <c r="DAQ137" s="103"/>
      <c r="DAR137" s="103"/>
      <c r="DAS137" s="103"/>
      <c r="DAT137" s="103"/>
      <c r="DAU137" s="103"/>
      <c r="DAV137" s="103"/>
      <c r="DAW137" s="103"/>
      <c r="DAX137" s="103"/>
      <c r="DAY137" s="103"/>
      <c r="DAZ137" s="103"/>
      <c r="DBA137" s="103"/>
      <c r="DBB137" s="103"/>
      <c r="DBC137" s="103"/>
      <c r="DBD137" s="103"/>
      <c r="DBE137" s="103"/>
      <c r="DBF137" s="103"/>
      <c r="DBG137" s="103"/>
      <c r="DBH137" s="103"/>
      <c r="DBI137" s="103"/>
      <c r="DBJ137" s="103"/>
      <c r="DBK137" s="103"/>
      <c r="DBL137" s="103"/>
      <c r="DBM137" s="103"/>
      <c r="DBN137" s="103"/>
      <c r="DBU137" s="103"/>
      <c r="DBV137" s="103"/>
      <c r="DBW137" s="103"/>
      <c r="DBX137" s="103"/>
      <c r="DBY137" s="103"/>
      <c r="DBZ137" s="103"/>
      <c r="DCA137" s="103"/>
      <c r="DCB137" s="103"/>
      <c r="DCC137" s="103"/>
      <c r="DCD137" s="103"/>
      <c r="DCE137" s="103"/>
      <c r="DCF137" s="103"/>
      <c r="DCG137" s="103"/>
      <c r="DCH137" s="103"/>
      <c r="DCI137" s="103"/>
      <c r="DCJ137" s="103"/>
      <c r="DCK137" s="103"/>
      <c r="DCL137" s="103"/>
      <c r="DCM137" s="103"/>
      <c r="DCN137" s="103"/>
      <c r="DCO137" s="103"/>
      <c r="DCP137" s="103"/>
      <c r="DCQ137" s="103"/>
      <c r="DCR137" s="103"/>
      <c r="DCS137" s="103"/>
      <c r="DCT137" s="103"/>
      <c r="DCU137" s="103"/>
      <c r="DCV137" s="103"/>
      <c r="DCW137" s="103"/>
      <c r="DCX137" s="103"/>
      <c r="DCY137" s="103"/>
      <c r="DCZ137" s="103"/>
      <c r="DDA137" s="103"/>
      <c r="DDB137" s="103"/>
      <c r="DDC137" s="103"/>
      <c r="DDD137" s="103"/>
      <c r="DDE137" s="103"/>
      <c r="DDF137" s="103"/>
      <c r="DDG137" s="103"/>
      <c r="DDH137" s="103"/>
      <c r="DDI137" s="103"/>
      <c r="DDJ137" s="103"/>
      <c r="DDK137" s="103"/>
      <c r="DDL137" s="103"/>
      <c r="DDM137" s="103"/>
      <c r="DDN137" s="103"/>
      <c r="DDO137" s="103"/>
      <c r="DDP137" s="103"/>
      <c r="DDQ137" s="103"/>
      <c r="DDR137" s="103"/>
      <c r="DDS137" s="103"/>
      <c r="DDT137" s="103"/>
      <c r="DDU137" s="103"/>
      <c r="DDV137" s="103"/>
      <c r="DDW137" s="103"/>
      <c r="DDX137" s="103"/>
      <c r="DDY137" s="103"/>
      <c r="DDZ137" s="103"/>
      <c r="DEA137" s="103"/>
      <c r="DEB137" s="103"/>
      <c r="DEC137" s="103"/>
      <c r="DED137" s="103"/>
      <c r="DEE137" s="103"/>
      <c r="DEF137" s="103"/>
      <c r="DEG137" s="103"/>
      <c r="DEH137" s="103"/>
      <c r="DEI137" s="103"/>
      <c r="DEJ137" s="103"/>
      <c r="DEK137" s="103"/>
      <c r="DEL137" s="103"/>
      <c r="DEM137" s="103"/>
      <c r="DEN137" s="103"/>
      <c r="DEO137" s="103"/>
      <c r="DEP137" s="103"/>
      <c r="DEQ137" s="103"/>
      <c r="DER137" s="103"/>
      <c r="DES137" s="103"/>
      <c r="DET137" s="103"/>
      <c r="DEU137" s="103"/>
      <c r="DEV137" s="103"/>
      <c r="DEW137" s="103"/>
      <c r="DEX137" s="103"/>
      <c r="DEY137" s="103"/>
      <c r="DEZ137" s="103"/>
      <c r="DFA137" s="103"/>
      <c r="DFB137" s="103"/>
      <c r="DFC137" s="103"/>
      <c r="DFD137" s="103"/>
      <c r="DFE137" s="103"/>
      <c r="DFF137" s="103"/>
      <c r="DFG137" s="103"/>
      <c r="DFH137" s="103"/>
      <c r="DFI137" s="103"/>
      <c r="DFJ137" s="103"/>
      <c r="DFK137" s="103"/>
      <c r="DFL137" s="103"/>
      <c r="DFM137" s="103"/>
      <c r="DFN137" s="103"/>
      <c r="DFO137" s="103"/>
      <c r="DFP137" s="103"/>
      <c r="DFQ137" s="103"/>
      <c r="DFR137" s="103"/>
      <c r="DFS137" s="103"/>
      <c r="DFT137" s="103"/>
      <c r="DFU137" s="103"/>
      <c r="DFV137" s="103"/>
      <c r="DFW137" s="103"/>
      <c r="DFX137" s="103"/>
      <c r="DFY137" s="103"/>
      <c r="DFZ137" s="103"/>
      <c r="DGA137" s="103"/>
      <c r="DGB137" s="103"/>
      <c r="DGC137" s="103"/>
      <c r="DGD137" s="103"/>
      <c r="DGE137" s="103"/>
      <c r="DGF137" s="103"/>
      <c r="DGG137" s="103"/>
      <c r="DGH137" s="103"/>
      <c r="DGI137" s="103"/>
      <c r="DGJ137" s="103"/>
      <c r="DGK137" s="103"/>
      <c r="DGL137" s="103"/>
      <c r="DGM137" s="103"/>
      <c r="DGN137" s="103"/>
      <c r="DGO137" s="103"/>
      <c r="DGP137" s="103"/>
      <c r="DGQ137" s="103"/>
      <c r="DGR137" s="103"/>
      <c r="DGS137" s="103"/>
      <c r="DGT137" s="103"/>
      <c r="DGU137" s="103"/>
      <c r="DGV137" s="103"/>
      <c r="DGW137" s="103"/>
      <c r="DGX137" s="103"/>
      <c r="DGY137" s="103"/>
      <c r="DGZ137" s="103"/>
      <c r="DHA137" s="103"/>
      <c r="DHB137" s="103"/>
      <c r="DHC137" s="103"/>
      <c r="DHD137" s="103"/>
      <c r="DHE137" s="103"/>
      <c r="DHF137" s="103"/>
      <c r="DHG137" s="103"/>
      <c r="DHH137" s="103"/>
      <c r="DHI137" s="103"/>
      <c r="DHJ137" s="103"/>
      <c r="DHK137" s="103"/>
      <c r="DHL137" s="103"/>
      <c r="DHM137" s="103"/>
      <c r="DHN137" s="103"/>
      <c r="DHO137" s="103"/>
      <c r="DHP137" s="103"/>
      <c r="DHQ137" s="103"/>
      <c r="DHR137" s="103"/>
      <c r="DHS137" s="103"/>
      <c r="DHT137" s="103"/>
      <c r="DHU137" s="103"/>
      <c r="DHV137" s="103"/>
      <c r="DHW137" s="103"/>
      <c r="DHX137" s="103"/>
      <c r="DHY137" s="103"/>
      <c r="DHZ137" s="103"/>
      <c r="DIA137" s="103"/>
      <c r="DIB137" s="103"/>
      <c r="DIC137" s="103"/>
      <c r="DID137" s="103"/>
      <c r="DIE137" s="103"/>
      <c r="DIF137" s="103"/>
      <c r="DIG137" s="103"/>
      <c r="DIH137" s="103"/>
      <c r="DII137" s="103"/>
      <c r="DIJ137" s="103"/>
      <c r="DIK137" s="103"/>
      <c r="DIL137" s="103"/>
      <c r="DIM137" s="103"/>
      <c r="DIN137" s="103"/>
      <c r="DIO137" s="103"/>
      <c r="DIP137" s="103"/>
      <c r="DIQ137" s="103"/>
      <c r="DIR137" s="103"/>
      <c r="DIS137" s="103"/>
      <c r="DIT137" s="103"/>
      <c r="DIU137" s="103"/>
      <c r="DIV137" s="103"/>
      <c r="DIW137" s="103"/>
      <c r="DIX137" s="103"/>
      <c r="DIY137" s="103"/>
      <c r="DIZ137" s="103"/>
      <c r="DJA137" s="103"/>
      <c r="DJB137" s="103"/>
      <c r="DJC137" s="103"/>
      <c r="DJD137" s="103"/>
      <c r="DJE137" s="103"/>
      <c r="DJF137" s="103"/>
      <c r="DJG137" s="103"/>
      <c r="DJH137" s="103"/>
      <c r="DJI137" s="103"/>
      <c r="DJJ137" s="103"/>
      <c r="DJK137" s="103"/>
      <c r="DJL137" s="103"/>
      <c r="DJM137" s="103"/>
      <c r="DJN137" s="103"/>
      <c r="DJO137" s="103"/>
      <c r="DJP137" s="103"/>
      <c r="DJQ137" s="103"/>
      <c r="DJR137" s="103"/>
      <c r="DJS137" s="103"/>
      <c r="DJT137" s="103"/>
      <c r="DJU137" s="103"/>
      <c r="DJV137" s="103"/>
      <c r="DJW137" s="103"/>
      <c r="DJX137" s="103"/>
      <c r="DJY137" s="103"/>
      <c r="DJZ137" s="103"/>
      <c r="DKA137" s="103"/>
      <c r="DKB137" s="103"/>
      <c r="DKC137" s="103"/>
      <c r="DKD137" s="103"/>
      <c r="DKE137" s="103"/>
      <c r="DKF137" s="103"/>
      <c r="DKG137" s="103"/>
      <c r="DKH137" s="103"/>
      <c r="DKI137" s="103"/>
      <c r="DKJ137" s="103"/>
      <c r="DKK137" s="103"/>
      <c r="DKL137" s="103"/>
      <c r="DKM137" s="103"/>
      <c r="DKN137" s="103"/>
      <c r="DKO137" s="103"/>
      <c r="DKP137" s="103"/>
      <c r="DKQ137" s="103"/>
      <c r="DKR137" s="103"/>
      <c r="DKS137" s="103"/>
      <c r="DKT137" s="103"/>
      <c r="DKU137" s="103"/>
      <c r="DKV137" s="103"/>
      <c r="DKW137" s="103"/>
      <c r="DKX137" s="103"/>
      <c r="DKY137" s="103"/>
      <c r="DKZ137" s="103"/>
      <c r="DLA137" s="103"/>
      <c r="DLB137" s="103"/>
      <c r="DLC137" s="103"/>
      <c r="DLD137" s="103"/>
      <c r="DLE137" s="103"/>
      <c r="DLF137" s="103"/>
      <c r="DLG137" s="103"/>
      <c r="DLH137" s="103"/>
      <c r="DLI137" s="103"/>
      <c r="DLJ137" s="103"/>
      <c r="DLQ137" s="103"/>
      <c r="DLR137" s="103"/>
      <c r="DLS137" s="103"/>
      <c r="DLT137" s="103"/>
      <c r="DLU137" s="103"/>
      <c r="DLV137" s="103"/>
      <c r="DLW137" s="103"/>
      <c r="DLX137" s="103"/>
      <c r="DLY137" s="103"/>
      <c r="DLZ137" s="103"/>
      <c r="DMA137" s="103"/>
      <c r="DMB137" s="103"/>
      <c r="DMC137" s="103"/>
      <c r="DMD137" s="103"/>
      <c r="DME137" s="103"/>
      <c r="DMF137" s="103"/>
      <c r="DMG137" s="103"/>
      <c r="DMH137" s="103"/>
      <c r="DMI137" s="103"/>
      <c r="DMJ137" s="103"/>
      <c r="DMK137" s="103"/>
      <c r="DML137" s="103"/>
      <c r="DMM137" s="103"/>
      <c r="DMN137" s="103"/>
      <c r="DMO137" s="103"/>
      <c r="DMP137" s="103"/>
      <c r="DMQ137" s="103"/>
      <c r="DMR137" s="103"/>
      <c r="DMS137" s="103"/>
      <c r="DMT137" s="103"/>
      <c r="DMU137" s="103"/>
      <c r="DMV137" s="103"/>
      <c r="DMW137" s="103"/>
      <c r="DMX137" s="103"/>
      <c r="DMY137" s="103"/>
      <c r="DMZ137" s="103"/>
      <c r="DNA137" s="103"/>
      <c r="DNB137" s="103"/>
      <c r="DNC137" s="103"/>
      <c r="DND137" s="103"/>
      <c r="DNE137" s="103"/>
      <c r="DNF137" s="103"/>
      <c r="DNG137" s="103"/>
      <c r="DNH137" s="103"/>
      <c r="DNI137" s="103"/>
      <c r="DNJ137" s="103"/>
      <c r="DNK137" s="103"/>
      <c r="DNL137" s="103"/>
      <c r="DNM137" s="103"/>
      <c r="DNN137" s="103"/>
      <c r="DNO137" s="103"/>
      <c r="DNP137" s="103"/>
      <c r="DNQ137" s="103"/>
      <c r="DNR137" s="103"/>
      <c r="DNS137" s="103"/>
      <c r="DNT137" s="103"/>
      <c r="DNU137" s="103"/>
      <c r="DNV137" s="103"/>
      <c r="DNW137" s="103"/>
      <c r="DNX137" s="103"/>
      <c r="DNY137" s="103"/>
      <c r="DNZ137" s="103"/>
      <c r="DOA137" s="103"/>
      <c r="DOB137" s="103"/>
      <c r="DOC137" s="103"/>
      <c r="DOD137" s="103"/>
      <c r="DOE137" s="103"/>
      <c r="DOF137" s="103"/>
      <c r="DOG137" s="103"/>
      <c r="DOH137" s="103"/>
      <c r="DOI137" s="103"/>
      <c r="DOJ137" s="103"/>
      <c r="DOK137" s="103"/>
      <c r="DOL137" s="103"/>
      <c r="DOM137" s="103"/>
      <c r="DON137" s="103"/>
      <c r="DOO137" s="103"/>
      <c r="DOP137" s="103"/>
      <c r="DOQ137" s="103"/>
      <c r="DOR137" s="103"/>
      <c r="DOS137" s="103"/>
      <c r="DOT137" s="103"/>
      <c r="DOU137" s="103"/>
      <c r="DOV137" s="103"/>
      <c r="DOW137" s="103"/>
      <c r="DOX137" s="103"/>
      <c r="DOY137" s="103"/>
      <c r="DOZ137" s="103"/>
      <c r="DPA137" s="103"/>
      <c r="DPB137" s="103"/>
      <c r="DPC137" s="103"/>
      <c r="DPD137" s="103"/>
      <c r="DPE137" s="103"/>
      <c r="DPF137" s="103"/>
      <c r="DPG137" s="103"/>
      <c r="DPH137" s="103"/>
      <c r="DPI137" s="103"/>
      <c r="DPJ137" s="103"/>
      <c r="DPK137" s="103"/>
      <c r="DPL137" s="103"/>
      <c r="DPM137" s="103"/>
      <c r="DPN137" s="103"/>
      <c r="DPO137" s="103"/>
      <c r="DPP137" s="103"/>
      <c r="DPQ137" s="103"/>
      <c r="DPR137" s="103"/>
      <c r="DPS137" s="103"/>
      <c r="DPT137" s="103"/>
      <c r="DPU137" s="103"/>
      <c r="DPV137" s="103"/>
      <c r="DPW137" s="103"/>
      <c r="DPX137" s="103"/>
      <c r="DPY137" s="103"/>
      <c r="DPZ137" s="103"/>
      <c r="DQA137" s="103"/>
      <c r="DQB137" s="103"/>
      <c r="DQC137" s="103"/>
      <c r="DQD137" s="103"/>
      <c r="DQE137" s="103"/>
      <c r="DQF137" s="103"/>
      <c r="DQG137" s="103"/>
      <c r="DQH137" s="103"/>
      <c r="DQI137" s="103"/>
      <c r="DQJ137" s="103"/>
      <c r="DQK137" s="103"/>
      <c r="DQL137" s="103"/>
      <c r="DQM137" s="103"/>
      <c r="DQN137" s="103"/>
      <c r="DQO137" s="103"/>
      <c r="DQP137" s="103"/>
      <c r="DQQ137" s="103"/>
      <c r="DQR137" s="103"/>
      <c r="DQS137" s="103"/>
      <c r="DQT137" s="103"/>
      <c r="DQU137" s="103"/>
      <c r="DQV137" s="103"/>
      <c r="DQW137" s="103"/>
      <c r="DQX137" s="103"/>
      <c r="DQY137" s="103"/>
      <c r="DQZ137" s="103"/>
      <c r="DRA137" s="103"/>
      <c r="DRB137" s="103"/>
      <c r="DRC137" s="103"/>
      <c r="DRD137" s="103"/>
      <c r="DRE137" s="103"/>
      <c r="DRF137" s="103"/>
      <c r="DRG137" s="103"/>
      <c r="DRH137" s="103"/>
      <c r="DRI137" s="103"/>
      <c r="DRJ137" s="103"/>
      <c r="DRK137" s="103"/>
      <c r="DRL137" s="103"/>
      <c r="DRM137" s="103"/>
      <c r="DRN137" s="103"/>
      <c r="DRO137" s="103"/>
      <c r="DRP137" s="103"/>
      <c r="DRQ137" s="103"/>
      <c r="DRR137" s="103"/>
      <c r="DRS137" s="103"/>
      <c r="DRT137" s="103"/>
      <c r="DRU137" s="103"/>
      <c r="DRV137" s="103"/>
      <c r="DRW137" s="103"/>
      <c r="DRX137" s="103"/>
      <c r="DRY137" s="103"/>
      <c r="DRZ137" s="103"/>
      <c r="DSA137" s="103"/>
      <c r="DSB137" s="103"/>
      <c r="DSC137" s="103"/>
      <c r="DSD137" s="103"/>
      <c r="DSE137" s="103"/>
      <c r="DSF137" s="103"/>
      <c r="DSG137" s="103"/>
      <c r="DSH137" s="103"/>
      <c r="DSI137" s="103"/>
      <c r="DSJ137" s="103"/>
      <c r="DSK137" s="103"/>
      <c r="DSL137" s="103"/>
      <c r="DSM137" s="103"/>
      <c r="DSN137" s="103"/>
      <c r="DSO137" s="103"/>
      <c r="DSP137" s="103"/>
      <c r="DSQ137" s="103"/>
      <c r="DSR137" s="103"/>
      <c r="DSS137" s="103"/>
      <c r="DST137" s="103"/>
      <c r="DSU137" s="103"/>
      <c r="DSV137" s="103"/>
      <c r="DSW137" s="103"/>
      <c r="DSX137" s="103"/>
      <c r="DSY137" s="103"/>
      <c r="DSZ137" s="103"/>
      <c r="DTA137" s="103"/>
      <c r="DTB137" s="103"/>
      <c r="DTC137" s="103"/>
      <c r="DTD137" s="103"/>
      <c r="DTE137" s="103"/>
      <c r="DTF137" s="103"/>
      <c r="DTG137" s="103"/>
      <c r="DTH137" s="103"/>
      <c r="DTI137" s="103"/>
      <c r="DTJ137" s="103"/>
      <c r="DTK137" s="103"/>
      <c r="DTL137" s="103"/>
      <c r="DTM137" s="103"/>
      <c r="DTN137" s="103"/>
      <c r="DTO137" s="103"/>
      <c r="DTP137" s="103"/>
      <c r="DTQ137" s="103"/>
      <c r="DTR137" s="103"/>
      <c r="DTS137" s="103"/>
      <c r="DTT137" s="103"/>
      <c r="DTU137" s="103"/>
      <c r="DTV137" s="103"/>
      <c r="DTW137" s="103"/>
      <c r="DTX137" s="103"/>
      <c r="DTY137" s="103"/>
      <c r="DTZ137" s="103"/>
      <c r="DUA137" s="103"/>
      <c r="DUB137" s="103"/>
      <c r="DUC137" s="103"/>
      <c r="DUD137" s="103"/>
      <c r="DUE137" s="103"/>
      <c r="DUF137" s="103"/>
      <c r="DUG137" s="103"/>
      <c r="DUH137" s="103"/>
      <c r="DUI137" s="103"/>
      <c r="DUJ137" s="103"/>
      <c r="DUK137" s="103"/>
      <c r="DUL137" s="103"/>
      <c r="DUM137" s="103"/>
      <c r="DUN137" s="103"/>
      <c r="DUO137" s="103"/>
      <c r="DUP137" s="103"/>
      <c r="DUQ137" s="103"/>
      <c r="DUR137" s="103"/>
      <c r="DUS137" s="103"/>
      <c r="DUT137" s="103"/>
      <c r="DUU137" s="103"/>
      <c r="DUV137" s="103"/>
      <c r="DUW137" s="103"/>
      <c r="DUX137" s="103"/>
      <c r="DUY137" s="103"/>
      <c r="DUZ137" s="103"/>
      <c r="DVA137" s="103"/>
      <c r="DVB137" s="103"/>
      <c r="DVC137" s="103"/>
      <c r="DVD137" s="103"/>
      <c r="DVE137" s="103"/>
      <c r="DVF137" s="103"/>
      <c r="DVM137" s="103"/>
      <c r="DVN137" s="103"/>
      <c r="DVO137" s="103"/>
      <c r="DVP137" s="103"/>
      <c r="DVQ137" s="103"/>
      <c r="DVR137" s="103"/>
      <c r="DVS137" s="103"/>
      <c r="DVT137" s="103"/>
      <c r="DVU137" s="103"/>
      <c r="DVV137" s="103"/>
      <c r="DVW137" s="103"/>
      <c r="DVX137" s="103"/>
      <c r="DVY137" s="103"/>
      <c r="DVZ137" s="103"/>
      <c r="DWA137" s="103"/>
      <c r="DWB137" s="103"/>
      <c r="DWC137" s="103"/>
      <c r="DWD137" s="103"/>
      <c r="DWE137" s="103"/>
      <c r="DWF137" s="103"/>
      <c r="DWG137" s="103"/>
      <c r="DWH137" s="103"/>
      <c r="DWI137" s="103"/>
      <c r="DWJ137" s="103"/>
      <c r="DWK137" s="103"/>
      <c r="DWL137" s="103"/>
      <c r="DWM137" s="103"/>
      <c r="DWN137" s="103"/>
      <c r="DWO137" s="103"/>
      <c r="DWP137" s="103"/>
      <c r="DWQ137" s="103"/>
      <c r="DWR137" s="103"/>
      <c r="DWS137" s="103"/>
      <c r="DWT137" s="103"/>
      <c r="DWU137" s="103"/>
      <c r="DWV137" s="103"/>
      <c r="DWW137" s="103"/>
      <c r="DWX137" s="103"/>
      <c r="DWY137" s="103"/>
      <c r="DWZ137" s="103"/>
      <c r="DXA137" s="103"/>
      <c r="DXB137" s="103"/>
      <c r="DXC137" s="103"/>
      <c r="DXD137" s="103"/>
      <c r="DXE137" s="103"/>
      <c r="DXF137" s="103"/>
      <c r="DXG137" s="103"/>
      <c r="DXH137" s="103"/>
      <c r="DXI137" s="103"/>
      <c r="DXJ137" s="103"/>
      <c r="DXK137" s="103"/>
      <c r="DXL137" s="103"/>
      <c r="DXM137" s="103"/>
      <c r="DXN137" s="103"/>
      <c r="DXO137" s="103"/>
      <c r="DXP137" s="103"/>
      <c r="DXQ137" s="103"/>
      <c r="DXR137" s="103"/>
      <c r="DXS137" s="103"/>
      <c r="DXT137" s="103"/>
      <c r="DXU137" s="103"/>
      <c r="DXV137" s="103"/>
      <c r="DXW137" s="103"/>
      <c r="DXX137" s="103"/>
      <c r="DXY137" s="103"/>
      <c r="DXZ137" s="103"/>
      <c r="DYA137" s="103"/>
      <c r="DYB137" s="103"/>
      <c r="DYC137" s="103"/>
      <c r="DYD137" s="103"/>
      <c r="DYE137" s="103"/>
      <c r="DYF137" s="103"/>
      <c r="DYG137" s="103"/>
      <c r="DYH137" s="103"/>
      <c r="DYI137" s="103"/>
      <c r="DYJ137" s="103"/>
      <c r="DYK137" s="103"/>
      <c r="DYL137" s="103"/>
      <c r="DYM137" s="103"/>
      <c r="DYN137" s="103"/>
      <c r="DYO137" s="103"/>
      <c r="DYP137" s="103"/>
      <c r="DYQ137" s="103"/>
      <c r="DYR137" s="103"/>
      <c r="DYS137" s="103"/>
      <c r="DYT137" s="103"/>
      <c r="DYU137" s="103"/>
      <c r="DYV137" s="103"/>
      <c r="DYW137" s="103"/>
      <c r="DYX137" s="103"/>
      <c r="DYY137" s="103"/>
      <c r="DYZ137" s="103"/>
      <c r="DZA137" s="103"/>
      <c r="DZB137" s="103"/>
      <c r="DZC137" s="103"/>
      <c r="DZD137" s="103"/>
      <c r="DZE137" s="103"/>
      <c r="DZF137" s="103"/>
      <c r="DZG137" s="103"/>
      <c r="DZH137" s="103"/>
      <c r="DZI137" s="103"/>
      <c r="DZJ137" s="103"/>
      <c r="DZK137" s="103"/>
      <c r="DZL137" s="103"/>
      <c r="DZM137" s="103"/>
      <c r="DZN137" s="103"/>
      <c r="DZO137" s="103"/>
      <c r="DZP137" s="103"/>
      <c r="DZQ137" s="103"/>
      <c r="DZR137" s="103"/>
      <c r="DZS137" s="103"/>
      <c r="DZT137" s="103"/>
      <c r="DZU137" s="103"/>
      <c r="DZV137" s="103"/>
      <c r="DZW137" s="103"/>
      <c r="DZX137" s="103"/>
      <c r="DZY137" s="103"/>
      <c r="DZZ137" s="103"/>
      <c r="EAA137" s="103"/>
      <c r="EAB137" s="103"/>
      <c r="EAC137" s="103"/>
      <c r="EAD137" s="103"/>
      <c r="EAE137" s="103"/>
      <c r="EAF137" s="103"/>
      <c r="EAG137" s="103"/>
      <c r="EAH137" s="103"/>
      <c r="EAI137" s="103"/>
      <c r="EAJ137" s="103"/>
      <c r="EAK137" s="103"/>
      <c r="EAL137" s="103"/>
      <c r="EAM137" s="103"/>
      <c r="EAN137" s="103"/>
      <c r="EAO137" s="103"/>
      <c r="EAP137" s="103"/>
      <c r="EAQ137" s="103"/>
      <c r="EAR137" s="103"/>
      <c r="EAS137" s="103"/>
      <c r="EAT137" s="103"/>
      <c r="EAU137" s="103"/>
      <c r="EAV137" s="103"/>
      <c r="EAW137" s="103"/>
      <c r="EAX137" s="103"/>
      <c r="EAY137" s="103"/>
      <c r="EAZ137" s="103"/>
      <c r="EBA137" s="103"/>
      <c r="EBB137" s="103"/>
      <c r="EBC137" s="103"/>
      <c r="EBD137" s="103"/>
      <c r="EBE137" s="103"/>
      <c r="EBF137" s="103"/>
      <c r="EBG137" s="103"/>
      <c r="EBH137" s="103"/>
      <c r="EBI137" s="103"/>
      <c r="EBJ137" s="103"/>
      <c r="EBK137" s="103"/>
      <c r="EBL137" s="103"/>
      <c r="EBM137" s="103"/>
      <c r="EBN137" s="103"/>
      <c r="EBO137" s="103"/>
      <c r="EBP137" s="103"/>
      <c r="EBQ137" s="103"/>
      <c r="EBR137" s="103"/>
      <c r="EBS137" s="103"/>
      <c r="EBT137" s="103"/>
      <c r="EBU137" s="103"/>
      <c r="EBV137" s="103"/>
      <c r="EBW137" s="103"/>
      <c r="EBX137" s="103"/>
      <c r="EBY137" s="103"/>
      <c r="EBZ137" s="103"/>
      <c r="ECA137" s="103"/>
      <c r="ECB137" s="103"/>
      <c r="ECC137" s="103"/>
      <c r="ECD137" s="103"/>
      <c r="ECE137" s="103"/>
      <c r="ECF137" s="103"/>
      <c r="ECG137" s="103"/>
      <c r="ECH137" s="103"/>
      <c r="ECI137" s="103"/>
      <c r="ECJ137" s="103"/>
      <c r="ECK137" s="103"/>
      <c r="ECL137" s="103"/>
      <c r="ECM137" s="103"/>
      <c r="ECN137" s="103"/>
      <c r="ECO137" s="103"/>
      <c r="ECP137" s="103"/>
      <c r="ECQ137" s="103"/>
      <c r="ECR137" s="103"/>
      <c r="ECS137" s="103"/>
      <c r="ECT137" s="103"/>
      <c r="ECU137" s="103"/>
      <c r="ECV137" s="103"/>
      <c r="ECW137" s="103"/>
      <c r="ECX137" s="103"/>
      <c r="ECY137" s="103"/>
      <c r="ECZ137" s="103"/>
      <c r="EDA137" s="103"/>
      <c r="EDB137" s="103"/>
      <c r="EDC137" s="103"/>
      <c r="EDD137" s="103"/>
      <c r="EDE137" s="103"/>
      <c r="EDF137" s="103"/>
      <c r="EDG137" s="103"/>
      <c r="EDH137" s="103"/>
      <c r="EDI137" s="103"/>
      <c r="EDJ137" s="103"/>
      <c r="EDK137" s="103"/>
      <c r="EDL137" s="103"/>
      <c r="EDM137" s="103"/>
      <c r="EDN137" s="103"/>
      <c r="EDO137" s="103"/>
      <c r="EDP137" s="103"/>
      <c r="EDQ137" s="103"/>
      <c r="EDR137" s="103"/>
      <c r="EDS137" s="103"/>
      <c r="EDT137" s="103"/>
      <c r="EDU137" s="103"/>
      <c r="EDV137" s="103"/>
      <c r="EDW137" s="103"/>
      <c r="EDX137" s="103"/>
      <c r="EDY137" s="103"/>
      <c r="EDZ137" s="103"/>
      <c r="EEA137" s="103"/>
      <c r="EEB137" s="103"/>
      <c r="EEC137" s="103"/>
      <c r="EED137" s="103"/>
      <c r="EEE137" s="103"/>
      <c r="EEF137" s="103"/>
      <c r="EEG137" s="103"/>
      <c r="EEH137" s="103"/>
      <c r="EEI137" s="103"/>
      <c r="EEJ137" s="103"/>
      <c r="EEK137" s="103"/>
      <c r="EEL137" s="103"/>
      <c r="EEM137" s="103"/>
      <c r="EEN137" s="103"/>
      <c r="EEO137" s="103"/>
      <c r="EEP137" s="103"/>
      <c r="EEQ137" s="103"/>
      <c r="EER137" s="103"/>
      <c r="EES137" s="103"/>
      <c r="EET137" s="103"/>
      <c r="EEU137" s="103"/>
      <c r="EEV137" s="103"/>
      <c r="EEW137" s="103"/>
      <c r="EEX137" s="103"/>
      <c r="EEY137" s="103"/>
      <c r="EEZ137" s="103"/>
      <c r="EFA137" s="103"/>
      <c r="EFB137" s="103"/>
      <c r="EFI137" s="103"/>
      <c r="EFJ137" s="103"/>
      <c r="EFK137" s="103"/>
      <c r="EFL137" s="103"/>
      <c r="EFM137" s="103"/>
      <c r="EFN137" s="103"/>
      <c r="EFO137" s="103"/>
      <c r="EFP137" s="103"/>
      <c r="EFQ137" s="103"/>
      <c r="EFR137" s="103"/>
      <c r="EFS137" s="103"/>
      <c r="EFT137" s="103"/>
      <c r="EFU137" s="103"/>
      <c r="EFV137" s="103"/>
      <c r="EFW137" s="103"/>
      <c r="EFX137" s="103"/>
      <c r="EFY137" s="103"/>
      <c r="EFZ137" s="103"/>
      <c r="EGA137" s="103"/>
      <c r="EGB137" s="103"/>
      <c r="EGC137" s="103"/>
      <c r="EGD137" s="103"/>
      <c r="EGE137" s="103"/>
      <c r="EGF137" s="103"/>
      <c r="EGG137" s="103"/>
      <c r="EGH137" s="103"/>
      <c r="EGI137" s="103"/>
      <c r="EGJ137" s="103"/>
      <c r="EGK137" s="103"/>
      <c r="EGL137" s="103"/>
      <c r="EGM137" s="103"/>
      <c r="EGN137" s="103"/>
      <c r="EGO137" s="103"/>
      <c r="EGP137" s="103"/>
      <c r="EGQ137" s="103"/>
      <c r="EGR137" s="103"/>
      <c r="EGS137" s="103"/>
      <c r="EGT137" s="103"/>
      <c r="EGU137" s="103"/>
      <c r="EGV137" s="103"/>
      <c r="EGW137" s="103"/>
      <c r="EGX137" s="103"/>
      <c r="EGY137" s="103"/>
      <c r="EGZ137" s="103"/>
      <c r="EHA137" s="103"/>
      <c r="EHB137" s="103"/>
      <c r="EHC137" s="103"/>
      <c r="EHD137" s="103"/>
      <c r="EHE137" s="103"/>
      <c r="EHF137" s="103"/>
      <c r="EHG137" s="103"/>
      <c r="EHH137" s="103"/>
      <c r="EHI137" s="103"/>
      <c r="EHJ137" s="103"/>
      <c r="EHK137" s="103"/>
      <c r="EHL137" s="103"/>
      <c r="EHM137" s="103"/>
      <c r="EHN137" s="103"/>
      <c r="EHO137" s="103"/>
      <c r="EHP137" s="103"/>
      <c r="EHQ137" s="103"/>
      <c r="EHR137" s="103"/>
      <c r="EHS137" s="103"/>
      <c r="EHT137" s="103"/>
      <c r="EHU137" s="103"/>
      <c r="EHV137" s="103"/>
      <c r="EHW137" s="103"/>
      <c r="EHX137" s="103"/>
      <c r="EHY137" s="103"/>
      <c r="EHZ137" s="103"/>
      <c r="EIA137" s="103"/>
      <c r="EIB137" s="103"/>
      <c r="EIC137" s="103"/>
      <c r="EID137" s="103"/>
      <c r="EIE137" s="103"/>
      <c r="EIF137" s="103"/>
      <c r="EIG137" s="103"/>
      <c r="EIH137" s="103"/>
      <c r="EII137" s="103"/>
      <c r="EIJ137" s="103"/>
      <c r="EIK137" s="103"/>
      <c r="EIL137" s="103"/>
      <c r="EIM137" s="103"/>
      <c r="EIN137" s="103"/>
      <c r="EIO137" s="103"/>
      <c r="EIP137" s="103"/>
      <c r="EIQ137" s="103"/>
      <c r="EIR137" s="103"/>
      <c r="EIS137" s="103"/>
      <c r="EIT137" s="103"/>
      <c r="EIU137" s="103"/>
      <c r="EIV137" s="103"/>
      <c r="EIW137" s="103"/>
      <c r="EIX137" s="103"/>
      <c r="EIY137" s="103"/>
      <c r="EIZ137" s="103"/>
      <c r="EJA137" s="103"/>
      <c r="EJB137" s="103"/>
      <c r="EJC137" s="103"/>
      <c r="EJD137" s="103"/>
      <c r="EJE137" s="103"/>
      <c r="EJF137" s="103"/>
      <c r="EJG137" s="103"/>
      <c r="EJH137" s="103"/>
      <c r="EJI137" s="103"/>
      <c r="EJJ137" s="103"/>
      <c r="EJK137" s="103"/>
      <c r="EJL137" s="103"/>
      <c r="EJM137" s="103"/>
      <c r="EJN137" s="103"/>
      <c r="EJO137" s="103"/>
      <c r="EJP137" s="103"/>
      <c r="EJQ137" s="103"/>
      <c r="EJR137" s="103"/>
      <c r="EJS137" s="103"/>
      <c r="EJT137" s="103"/>
      <c r="EJU137" s="103"/>
      <c r="EJV137" s="103"/>
      <c r="EJW137" s="103"/>
      <c r="EJX137" s="103"/>
      <c r="EJY137" s="103"/>
      <c r="EJZ137" s="103"/>
      <c r="EKA137" s="103"/>
      <c r="EKB137" s="103"/>
      <c r="EKC137" s="103"/>
      <c r="EKD137" s="103"/>
      <c r="EKE137" s="103"/>
      <c r="EKF137" s="103"/>
      <c r="EKG137" s="103"/>
      <c r="EKH137" s="103"/>
      <c r="EKI137" s="103"/>
      <c r="EKJ137" s="103"/>
      <c r="EKK137" s="103"/>
      <c r="EKL137" s="103"/>
      <c r="EKM137" s="103"/>
      <c r="EKN137" s="103"/>
      <c r="EKO137" s="103"/>
      <c r="EKP137" s="103"/>
      <c r="EKQ137" s="103"/>
      <c r="EKR137" s="103"/>
      <c r="EKS137" s="103"/>
      <c r="EKT137" s="103"/>
      <c r="EKU137" s="103"/>
      <c r="EKV137" s="103"/>
      <c r="EKW137" s="103"/>
      <c r="EKX137" s="103"/>
      <c r="EKY137" s="103"/>
      <c r="EKZ137" s="103"/>
      <c r="ELA137" s="103"/>
      <c r="ELB137" s="103"/>
      <c r="ELC137" s="103"/>
      <c r="ELD137" s="103"/>
      <c r="ELE137" s="103"/>
      <c r="ELF137" s="103"/>
      <c r="ELG137" s="103"/>
      <c r="ELH137" s="103"/>
      <c r="ELI137" s="103"/>
      <c r="ELJ137" s="103"/>
      <c r="ELK137" s="103"/>
      <c r="ELL137" s="103"/>
      <c r="ELM137" s="103"/>
      <c r="ELN137" s="103"/>
      <c r="ELO137" s="103"/>
      <c r="ELP137" s="103"/>
      <c r="ELQ137" s="103"/>
      <c r="ELR137" s="103"/>
      <c r="ELS137" s="103"/>
      <c r="ELT137" s="103"/>
      <c r="ELU137" s="103"/>
      <c r="ELV137" s="103"/>
      <c r="ELW137" s="103"/>
      <c r="ELX137" s="103"/>
      <c r="ELY137" s="103"/>
      <c r="ELZ137" s="103"/>
      <c r="EMA137" s="103"/>
      <c r="EMB137" s="103"/>
      <c r="EMC137" s="103"/>
      <c r="EMD137" s="103"/>
      <c r="EME137" s="103"/>
      <c r="EMF137" s="103"/>
      <c r="EMG137" s="103"/>
      <c r="EMH137" s="103"/>
      <c r="EMI137" s="103"/>
      <c r="EMJ137" s="103"/>
      <c r="EMK137" s="103"/>
      <c r="EML137" s="103"/>
      <c r="EMM137" s="103"/>
      <c r="EMN137" s="103"/>
      <c r="EMO137" s="103"/>
      <c r="EMP137" s="103"/>
      <c r="EMQ137" s="103"/>
      <c r="EMR137" s="103"/>
      <c r="EMS137" s="103"/>
      <c r="EMT137" s="103"/>
      <c r="EMU137" s="103"/>
      <c r="EMV137" s="103"/>
      <c r="EMW137" s="103"/>
      <c r="EMX137" s="103"/>
      <c r="EMY137" s="103"/>
      <c r="EMZ137" s="103"/>
      <c r="ENA137" s="103"/>
      <c r="ENB137" s="103"/>
      <c r="ENC137" s="103"/>
      <c r="END137" s="103"/>
      <c r="ENE137" s="103"/>
      <c r="ENF137" s="103"/>
      <c r="ENG137" s="103"/>
      <c r="ENH137" s="103"/>
      <c r="ENI137" s="103"/>
      <c r="ENJ137" s="103"/>
      <c r="ENK137" s="103"/>
      <c r="ENL137" s="103"/>
      <c r="ENM137" s="103"/>
      <c r="ENN137" s="103"/>
      <c r="ENO137" s="103"/>
      <c r="ENP137" s="103"/>
      <c r="ENQ137" s="103"/>
      <c r="ENR137" s="103"/>
      <c r="ENS137" s="103"/>
      <c r="ENT137" s="103"/>
      <c r="ENU137" s="103"/>
      <c r="ENV137" s="103"/>
      <c r="ENW137" s="103"/>
      <c r="ENX137" s="103"/>
      <c r="ENY137" s="103"/>
      <c r="ENZ137" s="103"/>
      <c r="EOA137" s="103"/>
      <c r="EOB137" s="103"/>
      <c r="EOC137" s="103"/>
      <c r="EOD137" s="103"/>
      <c r="EOE137" s="103"/>
      <c r="EOF137" s="103"/>
      <c r="EOG137" s="103"/>
      <c r="EOH137" s="103"/>
      <c r="EOI137" s="103"/>
      <c r="EOJ137" s="103"/>
      <c r="EOK137" s="103"/>
      <c r="EOL137" s="103"/>
      <c r="EOM137" s="103"/>
      <c r="EON137" s="103"/>
      <c r="EOO137" s="103"/>
      <c r="EOP137" s="103"/>
      <c r="EOQ137" s="103"/>
      <c r="EOR137" s="103"/>
      <c r="EOS137" s="103"/>
      <c r="EOT137" s="103"/>
      <c r="EOU137" s="103"/>
      <c r="EOV137" s="103"/>
      <c r="EOW137" s="103"/>
      <c r="EOX137" s="103"/>
      <c r="EPE137" s="103"/>
      <c r="EPF137" s="103"/>
      <c r="EPG137" s="103"/>
      <c r="EPH137" s="103"/>
      <c r="EPI137" s="103"/>
      <c r="EPJ137" s="103"/>
      <c r="EPK137" s="103"/>
      <c r="EPL137" s="103"/>
      <c r="EPM137" s="103"/>
      <c r="EPN137" s="103"/>
      <c r="EPO137" s="103"/>
      <c r="EPP137" s="103"/>
      <c r="EPQ137" s="103"/>
      <c r="EPR137" s="103"/>
      <c r="EPS137" s="103"/>
      <c r="EPT137" s="103"/>
      <c r="EPU137" s="103"/>
      <c r="EPV137" s="103"/>
      <c r="EPW137" s="103"/>
      <c r="EPX137" s="103"/>
      <c r="EPY137" s="103"/>
      <c r="EPZ137" s="103"/>
      <c r="EQA137" s="103"/>
      <c r="EQB137" s="103"/>
      <c r="EQC137" s="103"/>
      <c r="EQD137" s="103"/>
      <c r="EQE137" s="103"/>
      <c r="EQF137" s="103"/>
      <c r="EQG137" s="103"/>
      <c r="EQH137" s="103"/>
      <c r="EQI137" s="103"/>
      <c r="EQJ137" s="103"/>
      <c r="EQK137" s="103"/>
      <c r="EQL137" s="103"/>
      <c r="EQM137" s="103"/>
      <c r="EQN137" s="103"/>
      <c r="EQO137" s="103"/>
      <c r="EQP137" s="103"/>
      <c r="EQQ137" s="103"/>
      <c r="EQR137" s="103"/>
      <c r="EQS137" s="103"/>
      <c r="EQT137" s="103"/>
      <c r="EQU137" s="103"/>
      <c r="EQV137" s="103"/>
      <c r="EQW137" s="103"/>
      <c r="EQX137" s="103"/>
      <c r="EQY137" s="103"/>
      <c r="EQZ137" s="103"/>
      <c r="ERA137" s="103"/>
      <c r="ERB137" s="103"/>
      <c r="ERC137" s="103"/>
      <c r="ERD137" s="103"/>
      <c r="ERE137" s="103"/>
      <c r="ERF137" s="103"/>
      <c r="ERG137" s="103"/>
      <c r="ERH137" s="103"/>
      <c r="ERI137" s="103"/>
      <c r="ERJ137" s="103"/>
      <c r="ERK137" s="103"/>
      <c r="ERL137" s="103"/>
      <c r="ERM137" s="103"/>
      <c r="ERN137" s="103"/>
      <c r="ERO137" s="103"/>
      <c r="ERP137" s="103"/>
      <c r="ERQ137" s="103"/>
      <c r="ERR137" s="103"/>
      <c r="ERS137" s="103"/>
      <c r="ERT137" s="103"/>
      <c r="ERU137" s="103"/>
      <c r="ERV137" s="103"/>
      <c r="ERW137" s="103"/>
      <c r="ERX137" s="103"/>
      <c r="ERY137" s="103"/>
      <c r="ERZ137" s="103"/>
      <c r="ESA137" s="103"/>
      <c r="ESB137" s="103"/>
      <c r="ESC137" s="103"/>
      <c r="ESD137" s="103"/>
      <c r="ESE137" s="103"/>
      <c r="ESF137" s="103"/>
      <c r="ESG137" s="103"/>
      <c r="ESH137" s="103"/>
      <c r="ESI137" s="103"/>
      <c r="ESJ137" s="103"/>
      <c r="ESK137" s="103"/>
      <c r="ESL137" s="103"/>
      <c r="ESM137" s="103"/>
      <c r="ESN137" s="103"/>
      <c r="ESO137" s="103"/>
      <c r="ESP137" s="103"/>
      <c r="ESQ137" s="103"/>
      <c r="ESR137" s="103"/>
      <c r="ESS137" s="103"/>
      <c r="EST137" s="103"/>
      <c r="ESU137" s="103"/>
      <c r="ESV137" s="103"/>
      <c r="ESW137" s="103"/>
      <c r="ESX137" s="103"/>
      <c r="ESY137" s="103"/>
      <c r="ESZ137" s="103"/>
      <c r="ETA137" s="103"/>
      <c r="ETB137" s="103"/>
      <c r="ETC137" s="103"/>
      <c r="ETD137" s="103"/>
      <c r="ETE137" s="103"/>
      <c r="ETF137" s="103"/>
      <c r="ETG137" s="103"/>
      <c r="ETH137" s="103"/>
      <c r="ETI137" s="103"/>
      <c r="ETJ137" s="103"/>
      <c r="ETK137" s="103"/>
      <c r="ETL137" s="103"/>
      <c r="ETM137" s="103"/>
      <c r="ETN137" s="103"/>
      <c r="ETO137" s="103"/>
      <c r="ETP137" s="103"/>
      <c r="ETQ137" s="103"/>
      <c r="ETR137" s="103"/>
      <c r="ETS137" s="103"/>
      <c r="ETT137" s="103"/>
      <c r="ETU137" s="103"/>
      <c r="ETV137" s="103"/>
      <c r="ETW137" s="103"/>
      <c r="ETX137" s="103"/>
      <c r="ETY137" s="103"/>
      <c r="ETZ137" s="103"/>
      <c r="EUA137" s="103"/>
      <c r="EUB137" s="103"/>
      <c r="EUC137" s="103"/>
      <c r="EUD137" s="103"/>
      <c r="EUE137" s="103"/>
      <c r="EUF137" s="103"/>
      <c r="EUG137" s="103"/>
      <c r="EUH137" s="103"/>
      <c r="EUI137" s="103"/>
      <c r="EUJ137" s="103"/>
      <c r="EUK137" s="103"/>
      <c r="EUL137" s="103"/>
      <c r="EUM137" s="103"/>
      <c r="EUN137" s="103"/>
      <c r="EUO137" s="103"/>
      <c r="EUP137" s="103"/>
      <c r="EUQ137" s="103"/>
      <c r="EUR137" s="103"/>
      <c r="EUS137" s="103"/>
      <c r="EUT137" s="103"/>
      <c r="EUU137" s="103"/>
      <c r="EUV137" s="103"/>
      <c r="EUW137" s="103"/>
      <c r="EUX137" s="103"/>
      <c r="EUY137" s="103"/>
      <c r="EUZ137" s="103"/>
      <c r="EVA137" s="103"/>
      <c r="EVB137" s="103"/>
      <c r="EVC137" s="103"/>
      <c r="EVD137" s="103"/>
      <c r="EVE137" s="103"/>
      <c r="EVF137" s="103"/>
      <c r="EVG137" s="103"/>
      <c r="EVH137" s="103"/>
      <c r="EVI137" s="103"/>
      <c r="EVJ137" s="103"/>
      <c r="EVK137" s="103"/>
      <c r="EVL137" s="103"/>
      <c r="EVM137" s="103"/>
      <c r="EVN137" s="103"/>
      <c r="EVO137" s="103"/>
      <c r="EVP137" s="103"/>
      <c r="EVQ137" s="103"/>
      <c r="EVR137" s="103"/>
      <c r="EVS137" s="103"/>
      <c r="EVT137" s="103"/>
      <c r="EVU137" s="103"/>
      <c r="EVV137" s="103"/>
      <c r="EVW137" s="103"/>
      <c r="EVX137" s="103"/>
      <c r="EVY137" s="103"/>
      <c r="EVZ137" s="103"/>
      <c r="EWA137" s="103"/>
      <c r="EWB137" s="103"/>
      <c r="EWC137" s="103"/>
      <c r="EWD137" s="103"/>
      <c r="EWE137" s="103"/>
      <c r="EWF137" s="103"/>
      <c r="EWG137" s="103"/>
      <c r="EWH137" s="103"/>
      <c r="EWI137" s="103"/>
      <c r="EWJ137" s="103"/>
      <c r="EWK137" s="103"/>
      <c r="EWL137" s="103"/>
      <c r="EWM137" s="103"/>
      <c r="EWN137" s="103"/>
      <c r="EWO137" s="103"/>
      <c r="EWP137" s="103"/>
      <c r="EWQ137" s="103"/>
      <c r="EWR137" s="103"/>
      <c r="EWS137" s="103"/>
      <c r="EWT137" s="103"/>
      <c r="EWU137" s="103"/>
      <c r="EWV137" s="103"/>
      <c r="EWW137" s="103"/>
      <c r="EWX137" s="103"/>
      <c r="EWY137" s="103"/>
      <c r="EWZ137" s="103"/>
      <c r="EXA137" s="103"/>
      <c r="EXB137" s="103"/>
      <c r="EXC137" s="103"/>
      <c r="EXD137" s="103"/>
      <c r="EXE137" s="103"/>
      <c r="EXF137" s="103"/>
      <c r="EXG137" s="103"/>
      <c r="EXH137" s="103"/>
      <c r="EXI137" s="103"/>
      <c r="EXJ137" s="103"/>
      <c r="EXK137" s="103"/>
      <c r="EXL137" s="103"/>
      <c r="EXM137" s="103"/>
      <c r="EXN137" s="103"/>
      <c r="EXO137" s="103"/>
      <c r="EXP137" s="103"/>
      <c r="EXQ137" s="103"/>
      <c r="EXR137" s="103"/>
      <c r="EXS137" s="103"/>
      <c r="EXT137" s="103"/>
      <c r="EXU137" s="103"/>
      <c r="EXV137" s="103"/>
      <c r="EXW137" s="103"/>
      <c r="EXX137" s="103"/>
      <c r="EXY137" s="103"/>
      <c r="EXZ137" s="103"/>
      <c r="EYA137" s="103"/>
      <c r="EYB137" s="103"/>
      <c r="EYC137" s="103"/>
      <c r="EYD137" s="103"/>
      <c r="EYE137" s="103"/>
      <c r="EYF137" s="103"/>
      <c r="EYG137" s="103"/>
      <c r="EYH137" s="103"/>
      <c r="EYI137" s="103"/>
      <c r="EYJ137" s="103"/>
      <c r="EYK137" s="103"/>
      <c r="EYL137" s="103"/>
      <c r="EYM137" s="103"/>
      <c r="EYN137" s="103"/>
      <c r="EYO137" s="103"/>
      <c r="EYP137" s="103"/>
      <c r="EYQ137" s="103"/>
      <c r="EYR137" s="103"/>
      <c r="EYS137" s="103"/>
      <c r="EYT137" s="103"/>
      <c r="EZA137" s="103"/>
      <c r="EZB137" s="103"/>
      <c r="EZC137" s="103"/>
      <c r="EZD137" s="103"/>
      <c r="EZE137" s="103"/>
      <c r="EZF137" s="103"/>
      <c r="EZG137" s="103"/>
      <c r="EZH137" s="103"/>
      <c r="EZI137" s="103"/>
      <c r="EZJ137" s="103"/>
      <c r="EZK137" s="103"/>
      <c r="EZL137" s="103"/>
      <c r="EZM137" s="103"/>
      <c r="EZN137" s="103"/>
      <c r="EZO137" s="103"/>
      <c r="EZP137" s="103"/>
      <c r="EZQ137" s="103"/>
      <c r="EZR137" s="103"/>
      <c r="EZS137" s="103"/>
      <c r="EZT137" s="103"/>
      <c r="EZU137" s="103"/>
      <c r="EZV137" s="103"/>
      <c r="EZW137" s="103"/>
      <c r="EZX137" s="103"/>
      <c r="EZY137" s="103"/>
      <c r="EZZ137" s="103"/>
      <c r="FAA137" s="103"/>
      <c r="FAB137" s="103"/>
      <c r="FAC137" s="103"/>
      <c r="FAD137" s="103"/>
      <c r="FAE137" s="103"/>
      <c r="FAF137" s="103"/>
      <c r="FAG137" s="103"/>
      <c r="FAH137" s="103"/>
      <c r="FAI137" s="103"/>
      <c r="FAJ137" s="103"/>
      <c r="FAK137" s="103"/>
      <c r="FAL137" s="103"/>
      <c r="FAM137" s="103"/>
      <c r="FAN137" s="103"/>
      <c r="FAO137" s="103"/>
      <c r="FAP137" s="103"/>
      <c r="FAQ137" s="103"/>
      <c r="FAR137" s="103"/>
      <c r="FAS137" s="103"/>
      <c r="FAT137" s="103"/>
      <c r="FAU137" s="103"/>
      <c r="FAV137" s="103"/>
      <c r="FAW137" s="103"/>
      <c r="FAX137" s="103"/>
      <c r="FAY137" s="103"/>
      <c r="FAZ137" s="103"/>
      <c r="FBA137" s="103"/>
      <c r="FBB137" s="103"/>
      <c r="FBC137" s="103"/>
      <c r="FBD137" s="103"/>
      <c r="FBE137" s="103"/>
      <c r="FBF137" s="103"/>
      <c r="FBG137" s="103"/>
      <c r="FBH137" s="103"/>
      <c r="FBI137" s="103"/>
      <c r="FBJ137" s="103"/>
      <c r="FBK137" s="103"/>
      <c r="FBL137" s="103"/>
      <c r="FBM137" s="103"/>
      <c r="FBN137" s="103"/>
      <c r="FBO137" s="103"/>
      <c r="FBP137" s="103"/>
      <c r="FBQ137" s="103"/>
      <c r="FBR137" s="103"/>
      <c r="FBS137" s="103"/>
      <c r="FBT137" s="103"/>
      <c r="FBU137" s="103"/>
      <c r="FBV137" s="103"/>
      <c r="FBW137" s="103"/>
      <c r="FBX137" s="103"/>
      <c r="FBY137" s="103"/>
      <c r="FBZ137" s="103"/>
      <c r="FCA137" s="103"/>
      <c r="FCB137" s="103"/>
      <c r="FCC137" s="103"/>
      <c r="FCD137" s="103"/>
      <c r="FCE137" s="103"/>
      <c r="FCF137" s="103"/>
      <c r="FCG137" s="103"/>
      <c r="FCH137" s="103"/>
      <c r="FCI137" s="103"/>
      <c r="FCJ137" s="103"/>
      <c r="FCK137" s="103"/>
      <c r="FCL137" s="103"/>
      <c r="FCM137" s="103"/>
      <c r="FCN137" s="103"/>
      <c r="FCO137" s="103"/>
      <c r="FCP137" s="103"/>
      <c r="FCQ137" s="103"/>
      <c r="FCR137" s="103"/>
      <c r="FCS137" s="103"/>
      <c r="FCT137" s="103"/>
      <c r="FCU137" s="103"/>
      <c r="FCV137" s="103"/>
      <c r="FCW137" s="103"/>
      <c r="FCX137" s="103"/>
      <c r="FCY137" s="103"/>
      <c r="FCZ137" s="103"/>
      <c r="FDA137" s="103"/>
      <c r="FDB137" s="103"/>
      <c r="FDC137" s="103"/>
      <c r="FDD137" s="103"/>
      <c r="FDE137" s="103"/>
      <c r="FDF137" s="103"/>
      <c r="FDG137" s="103"/>
      <c r="FDH137" s="103"/>
      <c r="FDI137" s="103"/>
      <c r="FDJ137" s="103"/>
      <c r="FDK137" s="103"/>
      <c r="FDL137" s="103"/>
      <c r="FDM137" s="103"/>
      <c r="FDN137" s="103"/>
      <c r="FDO137" s="103"/>
      <c r="FDP137" s="103"/>
      <c r="FDQ137" s="103"/>
      <c r="FDR137" s="103"/>
      <c r="FDS137" s="103"/>
      <c r="FDT137" s="103"/>
      <c r="FDU137" s="103"/>
      <c r="FDV137" s="103"/>
      <c r="FDW137" s="103"/>
      <c r="FDX137" s="103"/>
      <c r="FDY137" s="103"/>
      <c r="FDZ137" s="103"/>
      <c r="FEA137" s="103"/>
      <c r="FEB137" s="103"/>
      <c r="FEC137" s="103"/>
      <c r="FED137" s="103"/>
      <c r="FEE137" s="103"/>
      <c r="FEF137" s="103"/>
      <c r="FEG137" s="103"/>
      <c r="FEH137" s="103"/>
      <c r="FEI137" s="103"/>
      <c r="FEJ137" s="103"/>
      <c r="FEK137" s="103"/>
      <c r="FEL137" s="103"/>
      <c r="FEM137" s="103"/>
      <c r="FEN137" s="103"/>
      <c r="FEO137" s="103"/>
      <c r="FEP137" s="103"/>
      <c r="FEQ137" s="103"/>
      <c r="FER137" s="103"/>
      <c r="FES137" s="103"/>
      <c r="FET137" s="103"/>
      <c r="FEU137" s="103"/>
      <c r="FEV137" s="103"/>
      <c r="FEW137" s="103"/>
      <c r="FEX137" s="103"/>
      <c r="FEY137" s="103"/>
      <c r="FEZ137" s="103"/>
      <c r="FFA137" s="103"/>
      <c r="FFB137" s="103"/>
      <c r="FFC137" s="103"/>
      <c r="FFD137" s="103"/>
      <c r="FFE137" s="103"/>
      <c r="FFF137" s="103"/>
      <c r="FFG137" s="103"/>
      <c r="FFH137" s="103"/>
      <c r="FFI137" s="103"/>
      <c r="FFJ137" s="103"/>
      <c r="FFK137" s="103"/>
      <c r="FFL137" s="103"/>
      <c r="FFM137" s="103"/>
      <c r="FFN137" s="103"/>
      <c r="FFO137" s="103"/>
      <c r="FFP137" s="103"/>
      <c r="FFQ137" s="103"/>
      <c r="FFR137" s="103"/>
      <c r="FFS137" s="103"/>
      <c r="FFT137" s="103"/>
      <c r="FFU137" s="103"/>
      <c r="FFV137" s="103"/>
      <c r="FFW137" s="103"/>
      <c r="FFX137" s="103"/>
      <c r="FFY137" s="103"/>
      <c r="FFZ137" s="103"/>
      <c r="FGA137" s="103"/>
      <c r="FGB137" s="103"/>
      <c r="FGC137" s="103"/>
      <c r="FGD137" s="103"/>
      <c r="FGE137" s="103"/>
      <c r="FGF137" s="103"/>
      <c r="FGG137" s="103"/>
      <c r="FGH137" s="103"/>
      <c r="FGI137" s="103"/>
      <c r="FGJ137" s="103"/>
      <c r="FGK137" s="103"/>
      <c r="FGL137" s="103"/>
      <c r="FGM137" s="103"/>
      <c r="FGN137" s="103"/>
      <c r="FGO137" s="103"/>
      <c r="FGP137" s="103"/>
      <c r="FGQ137" s="103"/>
      <c r="FGR137" s="103"/>
      <c r="FGS137" s="103"/>
      <c r="FGT137" s="103"/>
      <c r="FGU137" s="103"/>
      <c r="FGV137" s="103"/>
      <c r="FGW137" s="103"/>
      <c r="FGX137" s="103"/>
      <c r="FGY137" s="103"/>
      <c r="FGZ137" s="103"/>
      <c r="FHA137" s="103"/>
      <c r="FHB137" s="103"/>
      <c r="FHC137" s="103"/>
      <c r="FHD137" s="103"/>
      <c r="FHE137" s="103"/>
      <c r="FHF137" s="103"/>
      <c r="FHG137" s="103"/>
      <c r="FHH137" s="103"/>
      <c r="FHI137" s="103"/>
      <c r="FHJ137" s="103"/>
      <c r="FHK137" s="103"/>
      <c r="FHL137" s="103"/>
      <c r="FHM137" s="103"/>
      <c r="FHN137" s="103"/>
      <c r="FHO137" s="103"/>
      <c r="FHP137" s="103"/>
      <c r="FHQ137" s="103"/>
      <c r="FHR137" s="103"/>
      <c r="FHS137" s="103"/>
      <c r="FHT137" s="103"/>
      <c r="FHU137" s="103"/>
      <c r="FHV137" s="103"/>
      <c r="FHW137" s="103"/>
      <c r="FHX137" s="103"/>
      <c r="FHY137" s="103"/>
      <c r="FHZ137" s="103"/>
      <c r="FIA137" s="103"/>
      <c r="FIB137" s="103"/>
      <c r="FIC137" s="103"/>
      <c r="FID137" s="103"/>
      <c r="FIE137" s="103"/>
      <c r="FIF137" s="103"/>
      <c r="FIG137" s="103"/>
      <c r="FIH137" s="103"/>
      <c r="FII137" s="103"/>
      <c r="FIJ137" s="103"/>
      <c r="FIK137" s="103"/>
      <c r="FIL137" s="103"/>
      <c r="FIM137" s="103"/>
      <c r="FIN137" s="103"/>
      <c r="FIO137" s="103"/>
      <c r="FIP137" s="103"/>
      <c r="FIW137" s="103"/>
      <c r="FIX137" s="103"/>
      <c r="FIY137" s="103"/>
      <c r="FIZ137" s="103"/>
      <c r="FJA137" s="103"/>
      <c r="FJB137" s="103"/>
      <c r="FJC137" s="103"/>
      <c r="FJD137" s="103"/>
      <c r="FJE137" s="103"/>
      <c r="FJF137" s="103"/>
      <c r="FJG137" s="103"/>
      <c r="FJH137" s="103"/>
      <c r="FJI137" s="103"/>
      <c r="FJJ137" s="103"/>
      <c r="FJK137" s="103"/>
      <c r="FJL137" s="103"/>
      <c r="FJM137" s="103"/>
      <c r="FJN137" s="103"/>
      <c r="FJO137" s="103"/>
      <c r="FJP137" s="103"/>
      <c r="FJQ137" s="103"/>
      <c r="FJR137" s="103"/>
      <c r="FJS137" s="103"/>
      <c r="FJT137" s="103"/>
      <c r="FJU137" s="103"/>
      <c r="FJV137" s="103"/>
      <c r="FJW137" s="103"/>
      <c r="FJX137" s="103"/>
      <c r="FJY137" s="103"/>
      <c r="FJZ137" s="103"/>
      <c r="FKA137" s="103"/>
      <c r="FKB137" s="103"/>
      <c r="FKC137" s="103"/>
      <c r="FKD137" s="103"/>
      <c r="FKE137" s="103"/>
      <c r="FKF137" s="103"/>
      <c r="FKG137" s="103"/>
      <c r="FKH137" s="103"/>
      <c r="FKI137" s="103"/>
      <c r="FKJ137" s="103"/>
      <c r="FKK137" s="103"/>
      <c r="FKL137" s="103"/>
      <c r="FKM137" s="103"/>
      <c r="FKN137" s="103"/>
      <c r="FKO137" s="103"/>
      <c r="FKP137" s="103"/>
      <c r="FKQ137" s="103"/>
      <c r="FKR137" s="103"/>
      <c r="FKS137" s="103"/>
      <c r="FKT137" s="103"/>
      <c r="FKU137" s="103"/>
      <c r="FKV137" s="103"/>
      <c r="FKW137" s="103"/>
      <c r="FKX137" s="103"/>
      <c r="FKY137" s="103"/>
      <c r="FKZ137" s="103"/>
      <c r="FLA137" s="103"/>
      <c r="FLB137" s="103"/>
      <c r="FLC137" s="103"/>
      <c r="FLD137" s="103"/>
      <c r="FLE137" s="103"/>
      <c r="FLF137" s="103"/>
      <c r="FLG137" s="103"/>
      <c r="FLH137" s="103"/>
      <c r="FLI137" s="103"/>
      <c r="FLJ137" s="103"/>
      <c r="FLK137" s="103"/>
      <c r="FLL137" s="103"/>
      <c r="FLM137" s="103"/>
      <c r="FLN137" s="103"/>
      <c r="FLO137" s="103"/>
      <c r="FLP137" s="103"/>
      <c r="FLQ137" s="103"/>
      <c r="FLR137" s="103"/>
      <c r="FLS137" s="103"/>
      <c r="FLT137" s="103"/>
      <c r="FLU137" s="103"/>
      <c r="FLV137" s="103"/>
      <c r="FLW137" s="103"/>
      <c r="FLX137" s="103"/>
      <c r="FLY137" s="103"/>
      <c r="FLZ137" s="103"/>
      <c r="FMA137" s="103"/>
      <c r="FMB137" s="103"/>
      <c r="FMC137" s="103"/>
      <c r="FMD137" s="103"/>
      <c r="FME137" s="103"/>
      <c r="FMF137" s="103"/>
      <c r="FMG137" s="103"/>
      <c r="FMH137" s="103"/>
      <c r="FMI137" s="103"/>
      <c r="FMJ137" s="103"/>
      <c r="FMK137" s="103"/>
      <c r="FML137" s="103"/>
      <c r="FMM137" s="103"/>
      <c r="FMN137" s="103"/>
      <c r="FMO137" s="103"/>
      <c r="FMP137" s="103"/>
      <c r="FMQ137" s="103"/>
      <c r="FMR137" s="103"/>
      <c r="FMS137" s="103"/>
      <c r="FMT137" s="103"/>
      <c r="FMU137" s="103"/>
      <c r="FMV137" s="103"/>
      <c r="FMW137" s="103"/>
      <c r="FMX137" s="103"/>
      <c r="FMY137" s="103"/>
      <c r="FMZ137" s="103"/>
      <c r="FNA137" s="103"/>
      <c r="FNB137" s="103"/>
      <c r="FNC137" s="103"/>
      <c r="FND137" s="103"/>
      <c r="FNE137" s="103"/>
      <c r="FNF137" s="103"/>
      <c r="FNG137" s="103"/>
      <c r="FNH137" s="103"/>
      <c r="FNI137" s="103"/>
      <c r="FNJ137" s="103"/>
      <c r="FNK137" s="103"/>
      <c r="FNL137" s="103"/>
      <c r="FNM137" s="103"/>
      <c r="FNN137" s="103"/>
      <c r="FNO137" s="103"/>
      <c r="FNP137" s="103"/>
      <c r="FNQ137" s="103"/>
      <c r="FNR137" s="103"/>
      <c r="FNS137" s="103"/>
      <c r="FNT137" s="103"/>
      <c r="FNU137" s="103"/>
      <c r="FNV137" s="103"/>
      <c r="FNW137" s="103"/>
      <c r="FNX137" s="103"/>
      <c r="FNY137" s="103"/>
      <c r="FNZ137" s="103"/>
      <c r="FOA137" s="103"/>
      <c r="FOB137" s="103"/>
      <c r="FOC137" s="103"/>
      <c r="FOD137" s="103"/>
      <c r="FOE137" s="103"/>
      <c r="FOF137" s="103"/>
      <c r="FOG137" s="103"/>
      <c r="FOH137" s="103"/>
      <c r="FOI137" s="103"/>
      <c r="FOJ137" s="103"/>
      <c r="FOK137" s="103"/>
      <c r="FOL137" s="103"/>
      <c r="FOM137" s="103"/>
      <c r="FON137" s="103"/>
      <c r="FOO137" s="103"/>
      <c r="FOP137" s="103"/>
      <c r="FOQ137" s="103"/>
      <c r="FOR137" s="103"/>
      <c r="FOS137" s="103"/>
      <c r="FOT137" s="103"/>
      <c r="FOU137" s="103"/>
      <c r="FOV137" s="103"/>
      <c r="FOW137" s="103"/>
      <c r="FOX137" s="103"/>
      <c r="FOY137" s="103"/>
      <c r="FOZ137" s="103"/>
      <c r="FPA137" s="103"/>
      <c r="FPB137" s="103"/>
      <c r="FPC137" s="103"/>
      <c r="FPD137" s="103"/>
      <c r="FPE137" s="103"/>
      <c r="FPF137" s="103"/>
      <c r="FPG137" s="103"/>
      <c r="FPH137" s="103"/>
      <c r="FPI137" s="103"/>
      <c r="FPJ137" s="103"/>
      <c r="FPK137" s="103"/>
      <c r="FPL137" s="103"/>
      <c r="FPM137" s="103"/>
      <c r="FPN137" s="103"/>
      <c r="FPO137" s="103"/>
      <c r="FPP137" s="103"/>
      <c r="FPQ137" s="103"/>
      <c r="FPR137" s="103"/>
      <c r="FPS137" s="103"/>
      <c r="FPT137" s="103"/>
      <c r="FPU137" s="103"/>
      <c r="FPV137" s="103"/>
      <c r="FPW137" s="103"/>
      <c r="FPX137" s="103"/>
      <c r="FPY137" s="103"/>
      <c r="FPZ137" s="103"/>
      <c r="FQA137" s="103"/>
      <c r="FQB137" s="103"/>
      <c r="FQC137" s="103"/>
      <c r="FQD137" s="103"/>
      <c r="FQE137" s="103"/>
      <c r="FQF137" s="103"/>
      <c r="FQG137" s="103"/>
      <c r="FQH137" s="103"/>
      <c r="FQI137" s="103"/>
      <c r="FQJ137" s="103"/>
      <c r="FQK137" s="103"/>
      <c r="FQL137" s="103"/>
      <c r="FQM137" s="103"/>
      <c r="FQN137" s="103"/>
      <c r="FQO137" s="103"/>
      <c r="FQP137" s="103"/>
      <c r="FQQ137" s="103"/>
      <c r="FQR137" s="103"/>
      <c r="FQS137" s="103"/>
      <c r="FQT137" s="103"/>
      <c r="FQU137" s="103"/>
      <c r="FQV137" s="103"/>
      <c r="FQW137" s="103"/>
      <c r="FQX137" s="103"/>
      <c r="FQY137" s="103"/>
      <c r="FQZ137" s="103"/>
      <c r="FRA137" s="103"/>
      <c r="FRB137" s="103"/>
      <c r="FRC137" s="103"/>
      <c r="FRD137" s="103"/>
      <c r="FRE137" s="103"/>
      <c r="FRF137" s="103"/>
      <c r="FRG137" s="103"/>
      <c r="FRH137" s="103"/>
      <c r="FRI137" s="103"/>
      <c r="FRJ137" s="103"/>
      <c r="FRK137" s="103"/>
      <c r="FRL137" s="103"/>
      <c r="FRM137" s="103"/>
      <c r="FRN137" s="103"/>
      <c r="FRO137" s="103"/>
      <c r="FRP137" s="103"/>
      <c r="FRQ137" s="103"/>
      <c r="FRR137" s="103"/>
      <c r="FRS137" s="103"/>
      <c r="FRT137" s="103"/>
      <c r="FRU137" s="103"/>
      <c r="FRV137" s="103"/>
      <c r="FRW137" s="103"/>
      <c r="FRX137" s="103"/>
      <c r="FRY137" s="103"/>
      <c r="FRZ137" s="103"/>
      <c r="FSA137" s="103"/>
      <c r="FSB137" s="103"/>
      <c r="FSC137" s="103"/>
      <c r="FSD137" s="103"/>
      <c r="FSE137" s="103"/>
      <c r="FSF137" s="103"/>
      <c r="FSG137" s="103"/>
      <c r="FSH137" s="103"/>
      <c r="FSI137" s="103"/>
      <c r="FSJ137" s="103"/>
      <c r="FSK137" s="103"/>
      <c r="FSL137" s="103"/>
      <c r="FSS137" s="103"/>
      <c r="FST137" s="103"/>
      <c r="FSU137" s="103"/>
      <c r="FSV137" s="103"/>
      <c r="FSW137" s="103"/>
      <c r="FSX137" s="103"/>
      <c r="FSY137" s="103"/>
      <c r="FSZ137" s="103"/>
      <c r="FTA137" s="103"/>
      <c r="FTB137" s="103"/>
      <c r="FTC137" s="103"/>
      <c r="FTD137" s="103"/>
      <c r="FTE137" s="103"/>
      <c r="FTF137" s="103"/>
      <c r="FTG137" s="103"/>
      <c r="FTH137" s="103"/>
      <c r="FTI137" s="103"/>
      <c r="FTJ137" s="103"/>
      <c r="FTK137" s="103"/>
      <c r="FTL137" s="103"/>
      <c r="FTM137" s="103"/>
      <c r="FTN137" s="103"/>
      <c r="FTO137" s="103"/>
      <c r="FTP137" s="103"/>
      <c r="FTQ137" s="103"/>
      <c r="FTR137" s="103"/>
      <c r="FTS137" s="103"/>
      <c r="FTT137" s="103"/>
      <c r="FTU137" s="103"/>
      <c r="FTV137" s="103"/>
      <c r="FTW137" s="103"/>
      <c r="FTX137" s="103"/>
      <c r="FTY137" s="103"/>
      <c r="FTZ137" s="103"/>
      <c r="FUA137" s="103"/>
      <c r="FUB137" s="103"/>
      <c r="FUC137" s="103"/>
      <c r="FUD137" s="103"/>
      <c r="FUE137" s="103"/>
      <c r="FUF137" s="103"/>
      <c r="FUG137" s="103"/>
      <c r="FUH137" s="103"/>
      <c r="FUI137" s="103"/>
      <c r="FUJ137" s="103"/>
      <c r="FUK137" s="103"/>
      <c r="FUL137" s="103"/>
      <c r="FUM137" s="103"/>
      <c r="FUN137" s="103"/>
      <c r="FUO137" s="103"/>
      <c r="FUP137" s="103"/>
      <c r="FUQ137" s="103"/>
      <c r="FUR137" s="103"/>
      <c r="FUS137" s="103"/>
      <c r="FUT137" s="103"/>
      <c r="FUU137" s="103"/>
      <c r="FUV137" s="103"/>
      <c r="FUW137" s="103"/>
      <c r="FUX137" s="103"/>
      <c r="FUY137" s="103"/>
      <c r="FUZ137" s="103"/>
      <c r="FVA137" s="103"/>
      <c r="FVB137" s="103"/>
      <c r="FVC137" s="103"/>
      <c r="FVD137" s="103"/>
      <c r="FVE137" s="103"/>
      <c r="FVF137" s="103"/>
      <c r="FVG137" s="103"/>
      <c r="FVH137" s="103"/>
      <c r="FVI137" s="103"/>
      <c r="FVJ137" s="103"/>
      <c r="FVK137" s="103"/>
      <c r="FVL137" s="103"/>
      <c r="FVM137" s="103"/>
      <c r="FVN137" s="103"/>
      <c r="FVO137" s="103"/>
      <c r="FVP137" s="103"/>
      <c r="FVQ137" s="103"/>
      <c r="FVR137" s="103"/>
      <c r="FVS137" s="103"/>
      <c r="FVT137" s="103"/>
      <c r="FVU137" s="103"/>
      <c r="FVV137" s="103"/>
      <c r="FVW137" s="103"/>
      <c r="FVX137" s="103"/>
      <c r="FVY137" s="103"/>
      <c r="FVZ137" s="103"/>
      <c r="FWA137" s="103"/>
      <c r="FWB137" s="103"/>
      <c r="FWC137" s="103"/>
      <c r="FWD137" s="103"/>
      <c r="FWE137" s="103"/>
      <c r="FWF137" s="103"/>
      <c r="FWG137" s="103"/>
      <c r="FWH137" s="103"/>
      <c r="FWI137" s="103"/>
      <c r="FWJ137" s="103"/>
      <c r="FWK137" s="103"/>
      <c r="FWL137" s="103"/>
      <c r="FWM137" s="103"/>
      <c r="FWN137" s="103"/>
      <c r="FWO137" s="103"/>
      <c r="FWP137" s="103"/>
      <c r="FWQ137" s="103"/>
      <c r="FWR137" s="103"/>
      <c r="FWS137" s="103"/>
      <c r="FWT137" s="103"/>
      <c r="FWU137" s="103"/>
      <c r="FWV137" s="103"/>
      <c r="FWW137" s="103"/>
      <c r="FWX137" s="103"/>
      <c r="FWY137" s="103"/>
      <c r="FWZ137" s="103"/>
      <c r="FXA137" s="103"/>
      <c r="FXB137" s="103"/>
      <c r="FXC137" s="103"/>
      <c r="FXD137" s="103"/>
      <c r="FXE137" s="103"/>
      <c r="FXF137" s="103"/>
      <c r="FXG137" s="103"/>
      <c r="FXH137" s="103"/>
      <c r="FXI137" s="103"/>
      <c r="FXJ137" s="103"/>
      <c r="FXK137" s="103"/>
      <c r="FXL137" s="103"/>
      <c r="FXM137" s="103"/>
      <c r="FXN137" s="103"/>
      <c r="FXO137" s="103"/>
      <c r="FXP137" s="103"/>
      <c r="FXQ137" s="103"/>
      <c r="FXR137" s="103"/>
      <c r="FXS137" s="103"/>
      <c r="FXT137" s="103"/>
      <c r="FXU137" s="103"/>
      <c r="FXV137" s="103"/>
      <c r="FXW137" s="103"/>
      <c r="FXX137" s="103"/>
      <c r="FXY137" s="103"/>
      <c r="FXZ137" s="103"/>
      <c r="FYA137" s="103"/>
      <c r="FYB137" s="103"/>
      <c r="FYC137" s="103"/>
      <c r="FYD137" s="103"/>
      <c r="FYE137" s="103"/>
      <c r="FYF137" s="103"/>
      <c r="FYG137" s="103"/>
      <c r="FYH137" s="103"/>
      <c r="FYI137" s="103"/>
      <c r="FYJ137" s="103"/>
      <c r="FYK137" s="103"/>
      <c r="FYL137" s="103"/>
      <c r="FYM137" s="103"/>
      <c r="FYN137" s="103"/>
      <c r="FYO137" s="103"/>
      <c r="FYP137" s="103"/>
      <c r="FYQ137" s="103"/>
      <c r="FYR137" s="103"/>
      <c r="FYS137" s="103"/>
      <c r="FYT137" s="103"/>
      <c r="FYU137" s="103"/>
      <c r="FYV137" s="103"/>
      <c r="FYW137" s="103"/>
      <c r="FYX137" s="103"/>
      <c r="FYY137" s="103"/>
      <c r="FYZ137" s="103"/>
      <c r="FZA137" s="103"/>
      <c r="FZB137" s="103"/>
      <c r="FZC137" s="103"/>
      <c r="FZD137" s="103"/>
      <c r="FZE137" s="103"/>
      <c r="FZF137" s="103"/>
      <c r="FZG137" s="103"/>
      <c r="FZH137" s="103"/>
      <c r="FZI137" s="103"/>
      <c r="FZJ137" s="103"/>
      <c r="FZK137" s="103"/>
      <c r="FZL137" s="103"/>
      <c r="FZM137" s="103"/>
      <c r="FZN137" s="103"/>
      <c r="FZO137" s="103"/>
      <c r="FZP137" s="103"/>
      <c r="FZQ137" s="103"/>
      <c r="FZR137" s="103"/>
      <c r="FZS137" s="103"/>
      <c r="FZT137" s="103"/>
      <c r="FZU137" s="103"/>
      <c r="FZV137" s="103"/>
      <c r="FZW137" s="103"/>
      <c r="FZX137" s="103"/>
      <c r="FZY137" s="103"/>
      <c r="FZZ137" s="103"/>
      <c r="GAA137" s="103"/>
      <c r="GAB137" s="103"/>
      <c r="GAC137" s="103"/>
      <c r="GAD137" s="103"/>
      <c r="GAE137" s="103"/>
      <c r="GAF137" s="103"/>
      <c r="GAG137" s="103"/>
      <c r="GAH137" s="103"/>
      <c r="GAI137" s="103"/>
      <c r="GAJ137" s="103"/>
      <c r="GAK137" s="103"/>
      <c r="GAL137" s="103"/>
      <c r="GAM137" s="103"/>
      <c r="GAN137" s="103"/>
      <c r="GAO137" s="103"/>
      <c r="GAP137" s="103"/>
      <c r="GAQ137" s="103"/>
      <c r="GAR137" s="103"/>
      <c r="GAS137" s="103"/>
      <c r="GAT137" s="103"/>
      <c r="GAU137" s="103"/>
      <c r="GAV137" s="103"/>
      <c r="GAW137" s="103"/>
      <c r="GAX137" s="103"/>
      <c r="GAY137" s="103"/>
      <c r="GAZ137" s="103"/>
      <c r="GBA137" s="103"/>
      <c r="GBB137" s="103"/>
      <c r="GBC137" s="103"/>
      <c r="GBD137" s="103"/>
      <c r="GBE137" s="103"/>
      <c r="GBF137" s="103"/>
      <c r="GBG137" s="103"/>
      <c r="GBH137" s="103"/>
      <c r="GBI137" s="103"/>
      <c r="GBJ137" s="103"/>
      <c r="GBK137" s="103"/>
      <c r="GBL137" s="103"/>
      <c r="GBM137" s="103"/>
      <c r="GBN137" s="103"/>
      <c r="GBO137" s="103"/>
      <c r="GBP137" s="103"/>
      <c r="GBQ137" s="103"/>
      <c r="GBR137" s="103"/>
      <c r="GBS137" s="103"/>
      <c r="GBT137" s="103"/>
      <c r="GBU137" s="103"/>
      <c r="GBV137" s="103"/>
      <c r="GBW137" s="103"/>
      <c r="GBX137" s="103"/>
      <c r="GBY137" s="103"/>
      <c r="GBZ137" s="103"/>
      <c r="GCA137" s="103"/>
      <c r="GCB137" s="103"/>
      <c r="GCC137" s="103"/>
      <c r="GCD137" s="103"/>
      <c r="GCE137" s="103"/>
      <c r="GCF137" s="103"/>
      <c r="GCG137" s="103"/>
      <c r="GCH137" s="103"/>
      <c r="GCO137" s="103"/>
      <c r="GCP137" s="103"/>
      <c r="GCQ137" s="103"/>
      <c r="GCR137" s="103"/>
      <c r="GCS137" s="103"/>
      <c r="GCT137" s="103"/>
      <c r="GCU137" s="103"/>
      <c r="GCV137" s="103"/>
      <c r="GCW137" s="103"/>
      <c r="GCX137" s="103"/>
      <c r="GCY137" s="103"/>
      <c r="GCZ137" s="103"/>
      <c r="GDA137" s="103"/>
      <c r="GDB137" s="103"/>
      <c r="GDC137" s="103"/>
      <c r="GDD137" s="103"/>
      <c r="GDE137" s="103"/>
      <c r="GDF137" s="103"/>
      <c r="GDG137" s="103"/>
      <c r="GDH137" s="103"/>
      <c r="GDI137" s="103"/>
      <c r="GDJ137" s="103"/>
      <c r="GDK137" s="103"/>
      <c r="GDL137" s="103"/>
      <c r="GDM137" s="103"/>
      <c r="GDN137" s="103"/>
      <c r="GDO137" s="103"/>
      <c r="GDP137" s="103"/>
      <c r="GDQ137" s="103"/>
      <c r="GDR137" s="103"/>
      <c r="GDS137" s="103"/>
      <c r="GDT137" s="103"/>
      <c r="GDU137" s="103"/>
      <c r="GDV137" s="103"/>
      <c r="GDW137" s="103"/>
      <c r="GDX137" s="103"/>
      <c r="GDY137" s="103"/>
      <c r="GDZ137" s="103"/>
      <c r="GEA137" s="103"/>
      <c r="GEB137" s="103"/>
      <c r="GEC137" s="103"/>
      <c r="GED137" s="103"/>
      <c r="GEE137" s="103"/>
      <c r="GEF137" s="103"/>
      <c r="GEG137" s="103"/>
      <c r="GEH137" s="103"/>
      <c r="GEI137" s="103"/>
      <c r="GEJ137" s="103"/>
      <c r="GEK137" s="103"/>
      <c r="GEL137" s="103"/>
      <c r="GEM137" s="103"/>
      <c r="GEN137" s="103"/>
      <c r="GEO137" s="103"/>
      <c r="GEP137" s="103"/>
      <c r="GEQ137" s="103"/>
      <c r="GER137" s="103"/>
      <c r="GES137" s="103"/>
      <c r="GET137" s="103"/>
      <c r="GEU137" s="103"/>
      <c r="GEV137" s="103"/>
      <c r="GEW137" s="103"/>
      <c r="GEX137" s="103"/>
      <c r="GEY137" s="103"/>
      <c r="GEZ137" s="103"/>
      <c r="GFA137" s="103"/>
      <c r="GFB137" s="103"/>
      <c r="GFC137" s="103"/>
      <c r="GFD137" s="103"/>
      <c r="GFE137" s="103"/>
      <c r="GFF137" s="103"/>
      <c r="GFG137" s="103"/>
      <c r="GFH137" s="103"/>
      <c r="GFI137" s="103"/>
      <c r="GFJ137" s="103"/>
      <c r="GFK137" s="103"/>
      <c r="GFL137" s="103"/>
      <c r="GFM137" s="103"/>
      <c r="GFN137" s="103"/>
      <c r="GFO137" s="103"/>
      <c r="GFP137" s="103"/>
      <c r="GFQ137" s="103"/>
      <c r="GFR137" s="103"/>
      <c r="GFS137" s="103"/>
      <c r="GFT137" s="103"/>
      <c r="GFU137" s="103"/>
      <c r="GFV137" s="103"/>
      <c r="GFW137" s="103"/>
      <c r="GFX137" s="103"/>
      <c r="GFY137" s="103"/>
      <c r="GFZ137" s="103"/>
      <c r="GGA137" s="103"/>
      <c r="GGB137" s="103"/>
      <c r="GGC137" s="103"/>
      <c r="GGD137" s="103"/>
      <c r="GGE137" s="103"/>
      <c r="GGF137" s="103"/>
      <c r="GGG137" s="103"/>
      <c r="GGH137" s="103"/>
      <c r="GGI137" s="103"/>
      <c r="GGJ137" s="103"/>
      <c r="GGK137" s="103"/>
      <c r="GGL137" s="103"/>
      <c r="GGM137" s="103"/>
      <c r="GGN137" s="103"/>
      <c r="GGO137" s="103"/>
      <c r="GGP137" s="103"/>
      <c r="GGQ137" s="103"/>
      <c r="GGR137" s="103"/>
      <c r="GGS137" s="103"/>
      <c r="GGT137" s="103"/>
      <c r="GGU137" s="103"/>
      <c r="GGV137" s="103"/>
      <c r="GGW137" s="103"/>
      <c r="GGX137" s="103"/>
      <c r="GGY137" s="103"/>
      <c r="GGZ137" s="103"/>
      <c r="GHA137" s="103"/>
      <c r="GHB137" s="103"/>
      <c r="GHC137" s="103"/>
      <c r="GHD137" s="103"/>
      <c r="GHE137" s="103"/>
      <c r="GHF137" s="103"/>
      <c r="GHG137" s="103"/>
      <c r="GHH137" s="103"/>
      <c r="GHI137" s="103"/>
      <c r="GHJ137" s="103"/>
      <c r="GHK137" s="103"/>
      <c r="GHL137" s="103"/>
      <c r="GHM137" s="103"/>
      <c r="GHN137" s="103"/>
      <c r="GHO137" s="103"/>
      <c r="GHP137" s="103"/>
      <c r="GHQ137" s="103"/>
      <c r="GHR137" s="103"/>
      <c r="GHS137" s="103"/>
      <c r="GHT137" s="103"/>
      <c r="GHU137" s="103"/>
      <c r="GHV137" s="103"/>
      <c r="GHW137" s="103"/>
      <c r="GHX137" s="103"/>
      <c r="GHY137" s="103"/>
      <c r="GHZ137" s="103"/>
      <c r="GIA137" s="103"/>
      <c r="GIB137" s="103"/>
      <c r="GIC137" s="103"/>
      <c r="GID137" s="103"/>
      <c r="GIE137" s="103"/>
      <c r="GIF137" s="103"/>
      <c r="GIG137" s="103"/>
      <c r="GIH137" s="103"/>
      <c r="GII137" s="103"/>
      <c r="GIJ137" s="103"/>
      <c r="GIK137" s="103"/>
      <c r="GIL137" s="103"/>
      <c r="GIM137" s="103"/>
      <c r="GIN137" s="103"/>
      <c r="GIO137" s="103"/>
      <c r="GIP137" s="103"/>
      <c r="GIQ137" s="103"/>
      <c r="GIR137" s="103"/>
      <c r="GIS137" s="103"/>
      <c r="GIT137" s="103"/>
      <c r="GIU137" s="103"/>
      <c r="GIV137" s="103"/>
      <c r="GIW137" s="103"/>
      <c r="GIX137" s="103"/>
      <c r="GIY137" s="103"/>
      <c r="GIZ137" s="103"/>
      <c r="GJA137" s="103"/>
      <c r="GJB137" s="103"/>
      <c r="GJC137" s="103"/>
      <c r="GJD137" s="103"/>
      <c r="GJE137" s="103"/>
      <c r="GJF137" s="103"/>
      <c r="GJG137" s="103"/>
      <c r="GJH137" s="103"/>
      <c r="GJI137" s="103"/>
      <c r="GJJ137" s="103"/>
      <c r="GJK137" s="103"/>
      <c r="GJL137" s="103"/>
      <c r="GJM137" s="103"/>
      <c r="GJN137" s="103"/>
      <c r="GJO137" s="103"/>
      <c r="GJP137" s="103"/>
      <c r="GJQ137" s="103"/>
      <c r="GJR137" s="103"/>
      <c r="GJS137" s="103"/>
      <c r="GJT137" s="103"/>
      <c r="GJU137" s="103"/>
      <c r="GJV137" s="103"/>
      <c r="GJW137" s="103"/>
      <c r="GJX137" s="103"/>
      <c r="GJY137" s="103"/>
      <c r="GJZ137" s="103"/>
      <c r="GKA137" s="103"/>
      <c r="GKB137" s="103"/>
      <c r="GKC137" s="103"/>
      <c r="GKD137" s="103"/>
      <c r="GKE137" s="103"/>
      <c r="GKF137" s="103"/>
      <c r="GKG137" s="103"/>
      <c r="GKH137" s="103"/>
      <c r="GKI137" s="103"/>
      <c r="GKJ137" s="103"/>
      <c r="GKK137" s="103"/>
      <c r="GKL137" s="103"/>
      <c r="GKM137" s="103"/>
      <c r="GKN137" s="103"/>
      <c r="GKO137" s="103"/>
      <c r="GKP137" s="103"/>
      <c r="GKQ137" s="103"/>
      <c r="GKR137" s="103"/>
      <c r="GKS137" s="103"/>
      <c r="GKT137" s="103"/>
      <c r="GKU137" s="103"/>
      <c r="GKV137" s="103"/>
      <c r="GKW137" s="103"/>
      <c r="GKX137" s="103"/>
      <c r="GKY137" s="103"/>
      <c r="GKZ137" s="103"/>
      <c r="GLA137" s="103"/>
      <c r="GLB137" s="103"/>
      <c r="GLC137" s="103"/>
      <c r="GLD137" s="103"/>
      <c r="GLE137" s="103"/>
      <c r="GLF137" s="103"/>
      <c r="GLG137" s="103"/>
      <c r="GLH137" s="103"/>
      <c r="GLI137" s="103"/>
      <c r="GLJ137" s="103"/>
      <c r="GLK137" s="103"/>
      <c r="GLL137" s="103"/>
      <c r="GLM137" s="103"/>
      <c r="GLN137" s="103"/>
      <c r="GLO137" s="103"/>
      <c r="GLP137" s="103"/>
      <c r="GLQ137" s="103"/>
      <c r="GLR137" s="103"/>
      <c r="GLS137" s="103"/>
      <c r="GLT137" s="103"/>
      <c r="GLU137" s="103"/>
      <c r="GLV137" s="103"/>
      <c r="GLW137" s="103"/>
      <c r="GLX137" s="103"/>
      <c r="GLY137" s="103"/>
      <c r="GLZ137" s="103"/>
      <c r="GMA137" s="103"/>
      <c r="GMB137" s="103"/>
      <c r="GMC137" s="103"/>
      <c r="GMD137" s="103"/>
      <c r="GMK137" s="103"/>
      <c r="GML137" s="103"/>
      <c r="GMM137" s="103"/>
      <c r="GMN137" s="103"/>
      <c r="GMO137" s="103"/>
      <c r="GMP137" s="103"/>
      <c r="GMQ137" s="103"/>
      <c r="GMR137" s="103"/>
      <c r="GMS137" s="103"/>
      <c r="GMT137" s="103"/>
      <c r="GMU137" s="103"/>
      <c r="GMV137" s="103"/>
      <c r="GMW137" s="103"/>
      <c r="GMX137" s="103"/>
      <c r="GMY137" s="103"/>
      <c r="GMZ137" s="103"/>
      <c r="GNA137" s="103"/>
      <c r="GNB137" s="103"/>
      <c r="GNC137" s="103"/>
      <c r="GND137" s="103"/>
      <c r="GNE137" s="103"/>
      <c r="GNF137" s="103"/>
      <c r="GNG137" s="103"/>
      <c r="GNH137" s="103"/>
      <c r="GNI137" s="103"/>
      <c r="GNJ137" s="103"/>
      <c r="GNK137" s="103"/>
      <c r="GNL137" s="103"/>
      <c r="GNM137" s="103"/>
      <c r="GNN137" s="103"/>
      <c r="GNO137" s="103"/>
      <c r="GNP137" s="103"/>
      <c r="GNQ137" s="103"/>
      <c r="GNR137" s="103"/>
      <c r="GNS137" s="103"/>
      <c r="GNT137" s="103"/>
      <c r="GNU137" s="103"/>
      <c r="GNV137" s="103"/>
      <c r="GNW137" s="103"/>
      <c r="GNX137" s="103"/>
      <c r="GNY137" s="103"/>
      <c r="GNZ137" s="103"/>
      <c r="GOA137" s="103"/>
      <c r="GOB137" s="103"/>
      <c r="GOC137" s="103"/>
      <c r="GOD137" s="103"/>
      <c r="GOE137" s="103"/>
      <c r="GOF137" s="103"/>
      <c r="GOG137" s="103"/>
      <c r="GOH137" s="103"/>
      <c r="GOI137" s="103"/>
      <c r="GOJ137" s="103"/>
      <c r="GOK137" s="103"/>
      <c r="GOL137" s="103"/>
      <c r="GOM137" s="103"/>
      <c r="GON137" s="103"/>
      <c r="GOO137" s="103"/>
      <c r="GOP137" s="103"/>
      <c r="GOQ137" s="103"/>
      <c r="GOR137" s="103"/>
      <c r="GOS137" s="103"/>
      <c r="GOT137" s="103"/>
      <c r="GOU137" s="103"/>
      <c r="GOV137" s="103"/>
      <c r="GOW137" s="103"/>
      <c r="GOX137" s="103"/>
      <c r="GOY137" s="103"/>
      <c r="GOZ137" s="103"/>
      <c r="GPA137" s="103"/>
      <c r="GPB137" s="103"/>
      <c r="GPC137" s="103"/>
      <c r="GPD137" s="103"/>
      <c r="GPE137" s="103"/>
      <c r="GPF137" s="103"/>
      <c r="GPG137" s="103"/>
      <c r="GPH137" s="103"/>
      <c r="GPI137" s="103"/>
      <c r="GPJ137" s="103"/>
      <c r="GPK137" s="103"/>
      <c r="GPL137" s="103"/>
      <c r="GPM137" s="103"/>
      <c r="GPN137" s="103"/>
      <c r="GPO137" s="103"/>
      <c r="GPP137" s="103"/>
      <c r="GPQ137" s="103"/>
      <c r="GPR137" s="103"/>
      <c r="GPS137" s="103"/>
      <c r="GPT137" s="103"/>
      <c r="GPU137" s="103"/>
      <c r="GPV137" s="103"/>
      <c r="GPW137" s="103"/>
      <c r="GPX137" s="103"/>
      <c r="GPY137" s="103"/>
      <c r="GPZ137" s="103"/>
      <c r="GQA137" s="103"/>
      <c r="GQB137" s="103"/>
      <c r="GQC137" s="103"/>
      <c r="GQD137" s="103"/>
      <c r="GQE137" s="103"/>
      <c r="GQF137" s="103"/>
      <c r="GQG137" s="103"/>
      <c r="GQH137" s="103"/>
      <c r="GQI137" s="103"/>
      <c r="GQJ137" s="103"/>
      <c r="GQK137" s="103"/>
      <c r="GQL137" s="103"/>
      <c r="GQM137" s="103"/>
      <c r="GQN137" s="103"/>
      <c r="GQO137" s="103"/>
      <c r="GQP137" s="103"/>
      <c r="GQQ137" s="103"/>
      <c r="GQR137" s="103"/>
      <c r="GQS137" s="103"/>
      <c r="GQT137" s="103"/>
      <c r="GQU137" s="103"/>
      <c r="GQV137" s="103"/>
      <c r="GQW137" s="103"/>
      <c r="GQX137" s="103"/>
      <c r="GQY137" s="103"/>
      <c r="GQZ137" s="103"/>
      <c r="GRA137" s="103"/>
      <c r="GRB137" s="103"/>
      <c r="GRC137" s="103"/>
      <c r="GRD137" s="103"/>
      <c r="GRE137" s="103"/>
      <c r="GRF137" s="103"/>
      <c r="GRG137" s="103"/>
      <c r="GRH137" s="103"/>
      <c r="GRI137" s="103"/>
      <c r="GRJ137" s="103"/>
      <c r="GRK137" s="103"/>
      <c r="GRL137" s="103"/>
      <c r="GRM137" s="103"/>
      <c r="GRN137" s="103"/>
      <c r="GRO137" s="103"/>
      <c r="GRP137" s="103"/>
      <c r="GRQ137" s="103"/>
      <c r="GRR137" s="103"/>
      <c r="GRS137" s="103"/>
      <c r="GRT137" s="103"/>
      <c r="GRU137" s="103"/>
      <c r="GRV137" s="103"/>
      <c r="GRW137" s="103"/>
      <c r="GRX137" s="103"/>
      <c r="GRY137" s="103"/>
      <c r="GRZ137" s="103"/>
      <c r="GSA137" s="103"/>
      <c r="GSB137" s="103"/>
      <c r="GSC137" s="103"/>
      <c r="GSD137" s="103"/>
      <c r="GSE137" s="103"/>
      <c r="GSF137" s="103"/>
      <c r="GSG137" s="103"/>
      <c r="GSH137" s="103"/>
      <c r="GSI137" s="103"/>
      <c r="GSJ137" s="103"/>
      <c r="GSK137" s="103"/>
      <c r="GSL137" s="103"/>
      <c r="GSM137" s="103"/>
      <c r="GSN137" s="103"/>
      <c r="GSO137" s="103"/>
      <c r="GSP137" s="103"/>
      <c r="GSQ137" s="103"/>
      <c r="GSR137" s="103"/>
      <c r="GSS137" s="103"/>
      <c r="GST137" s="103"/>
      <c r="GSU137" s="103"/>
      <c r="GSV137" s="103"/>
      <c r="GSW137" s="103"/>
      <c r="GSX137" s="103"/>
      <c r="GSY137" s="103"/>
      <c r="GSZ137" s="103"/>
      <c r="GTA137" s="103"/>
      <c r="GTB137" s="103"/>
      <c r="GTC137" s="103"/>
      <c r="GTD137" s="103"/>
      <c r="GTE137" s="103"/>
      <c r="GTF137" s="103"/>
      <c r="GTG137" s="103"/>
      <c r="GTH137" s="103"/>
      <c r="GTI137" s="103"/>
      <c r="GTJ137" s="103"/>
      <c r="GTK137" s="103"/>
      <c r="GTL137" s="103"/>
      <c r="GTM137" s="103"/>
      <c r="GTN137" s="103"/>
      <c r="GTO137" s="103"/>
      <c r="GTP137" s="103"/>
      <c r="GTQ137" s="103"/>
      <c r="GTR137" s="103"/>
      <c r="GTS137" s="103"/>
      <c r="GTT137" s="103"/>
      <c r="GTU137" s="103"/>
      <c r="GTV137" s="103"/>
      <c r="GTW137" s="103"/>
      <c r="GTX137" s="103"/>
      <c r="GTY137" s="103"/>
      <c r="GTZ137" s="103"/>
      <c r="GUA137" s="103"/>
      <c r="GUB137" s="103"/>
      <c r="GUC137" s="103"/>
      <c r="GUD137" s="103"/>
      <c r="GUE137" s="103"/>
      <c r="GUF137" s="103"/>
      <c r="GUG137" s="103"/>
      <c r="GUH137" s="103"/>
      <c r="GUI137" s="103"/>
      <c r="GUJ137" s="103"/>
      <c r="GUK137" s="103"/>
      <c r="GUL137" s="103"/>
      <c r="GUM137" s="103"/>
      <c r="GUN137" s="103"/>
      <c r="GUO137" s="103"/>
      <c r="GUP137" s="103"/>
      <c r="GUQ137" s="103"/>
      <c r="GUR137" s="103"/>
      <c r="GUS137" s="103"/>
      <c r="GUT137" s="103"/>
      <c r="GUU137" s="103"/>
      <c r="GUV137" s="103"/>
      <c r="GUW137" s="103"/>
      <c r="GUX137" s="103"/>
      <c r="GUY137" s="103"/>
      <c r="GUZ137" s="103"/>
      <c r="GVA137" s="103"/>
      <c r="GVB137" s="103"/>
      <c r="GVC137" s="103"/>
      <c r="GVD137" s="103"/>
      <c r="GVE137" s="103"/>
      <c r="GVF137" s="103"/>
      <c r="GVG137" s="103"/>
      <c r="GVH137" s="103"/>
      <c r="GVI137" s="103"/>
      <c r="GVJ137" s="103"/>
      <c r="GVK137" s="103"/>
      <c r="GVL137" s="103"/>
      <c r="GVM137" s="103"/>
      <c r="GVN137" s="103"/>
      <c r="GVO137" s="103"/>
      <c r="GVP137" s="103"/>
      <c r="GVQ137" s="103"/>
      <c r="GVR137" s="103"/>
      <c r="GVS137" s="103"/>
      <c r="GVT137" s="103"/>
      <c r="GVU137" s="103"/>
      <c r="GVV137" s="103"/>
      <c r="GVW137" s="103"/>
      <c r="GVX137" s="103"/>
      <c r="GVY137" s="103"/>
      <c r="GVZ137" s="103"/>
      <c r="GWG137" s="103"/>
      <c r="GWH137" s="103"/>
      <c r="GWI137" s="103"/>
      <c r="GWJ137" s="103"/>
      <c r="GWK137" s="103"/>
      <c r="GWL137" s="103"/>
      <c r="GWM137" s="103"/>
      <c r="GWN137" s="103"/>
      <c r="GWO137" s="103"/>
      <c r="GWP137" s="103"/>
      <c r="GWQ137" s="103"/>
      <c r="GWR137" s="103"/>
      <c r="GWS137" s="103"/>
      <c r="GWT137" s="103"/>
      <c r="GWU137" s="103"/>
      <c r="GWV137" s="103"/>
      <c r="GWW137" s="103"/>
      <c r="GWX137" s="103"/>
      <c r="GWY137" s="103"/>
      <c r="GWZ137" s="103"/>
      <c r="GXA137" s="103"/>
      <c r="GXB137" s="103"/>
      <c r="GXC137" s="103"/>
      <c r="GXD137" s="103"/>
      <c r="GXE137" s="103"/>
      <c r="GXF137" s="103"/>
      <c r="GXG137" s="103"/>
      <c r="GXH137" s="103"/>
      <c r="GXI137" s="103"/>
      <c r="GXJ137" s="103"/>
      <c r="GXK137" s="103"/>
      <c r="GXL137" s="103"/>
      <c r="GXM137" s="103"/>
      <c r="GXN137" s="103"/>
      <c r="GXO137" s="103"/>
      <c r="GXP137" s="103"/>
      <c r="GXQ137" s="103"/>
      <c r="GXR137" s="103"/>
      <c r="GXS137" s="103"/>
      <c r="GXT137" s="103"/>
      <c r="GXU137" s="103"/>
      <c r="GXV137" s="103"/>
      <c r="GXW137" s="103"/>
      <c r="GXX137" s="103"/>
      <c r="GXY137" s="103"/>
      <c r="GXZ137" s="103"/>
      <c r="GYA137" s="103"/>
      <c r="GYB137" s="103"/>
      <c r="GYC137" s="103"/>
      <c r="GYD137" s="103"/>
      <c r="GYE137" s="103"/>
      <c r="GYF137" s="103"/>
      <c r="GYG137" s="103"/>
      <c r="GYH137" s="103"/>
      <c r="GYI137" s="103"/>
      <c r="GYJ137" s="103"/>
      <c r="GYK137" s="103"/>
      <c r="GYL137" s="103"/>
      <c r="GYM137" s="103"/>
      <c r="GYN137" s="103"/>
      <c r="GYO137" s="103"/>
      <c r="GYP137" s="103"/>
      <c r="GYQ137" s="103"/>
      <c r="GYR137" s="103"/>
      <c r="GYS137" s="103"/>
      <c r="GYT137" s="103"/>
      <c r="GYU137" s="103"/>
      <c r="GYV137" s="103"/>
      <c r="GYW137" s="103"/>
      <c r="GYX137" s="103"/>
      <c r="GYY137" s="103"/>
      <c r="GYZ137" s="103"/>
      <c r="GZA137" s="103"/>
      <c r="GZB137" s="103"/>
      <c r="GZC137" s="103"/>
      <c r="GZD137" s="103"/>
      <c r="GZE137" s="103"/>
      <c r="GZF137" s="103"/>
      <c r="GZG137" s="103"/>
      <c r="GZH137" s="103"/>
      <c r="GZI137" s="103"/>
      <c r="GZJ137" s="103"/>
      <c r="GZK137" s="103"/>
      <c r="GZL137" s="103"/>
      <c r="GZM137" s="103"/>
      <c r="GZN137" s="103"/>
      <c r="GZO137" s="103"/>
      <c r="GZP137" s="103"/>
      <c r="GZQ137" s="103"/>
      <c r="GZR137" s="103"/>
      <c r="GZS137" s="103"/>
      <c r="GZT137" s="103"/>
      <c r="GZU137" s="103"/>
      <c r="GZV137" s="103"/>
      <c r="GZW137" s="103"/>
      <c r="GZX137" s="103"/>
      <c r="GZY137" s="103"/>
      <c r="GZZ137" s="103"/>
      <c r="HAA137" s="103"/>
      <c r="HAB137" s="103"/>
      <c r="HAC137" s="103"/>
      <c r="HAD137" s="103"/>
      <c r="HAE137" s="103"/>
      <c r="HAF137" s="103"/>
      <c r="HAG137" s="103"/>
      <c r="HAH137" s="103"/>
      <c r="HAI137" s="103"/>
      <c r="HAJ137" s="103"/>
      <c r="HAK137" s="103"/>
      <c r="HAL137" s="103"/>
      <c r="HAM137" s="103"/>
      <c r="HAN137" s="103"/>
      <c r="HAO137" s="103"/>
      <c r="HAP137" s="103"/>
      <c r="HAQ137" s="103"/>
      <c r="HAR137" s="103"/>
      <c r="HAS137" s="103"/>
      <c r="HAT137" s="103"/>
      <c r="HAU137" s="103"/>
      <c r="HAV137" s="103"/>
      <c r="HAW137" s="103"/>
      <c r="HAX137" s="103"/>
      <c r="HAY137" s="103"/>
      <c r="HAZ137" s="103"/>
      <c r="HBA137" s="103"/>
      <c r="HBB137" s="103"/>
      <c r="HBC137" s="103"/>
      <c r="HBD137" s="103"/>
      <c r="HBE137" s="103"/>
      <c r="HBF137" s="103"/>
      <c r="HBG137" s="103"/>
      <c r="HBH137" s="103"/>
      <c r="HBI137" s="103"/>
      <c r="HBJ137" s="103"/>
      <c r="HBK137" s="103"/>
      <c r="HBL137" s="103"/>
      <c r="HBM137" s="103"/>
      <c r="HBN137" s="103"/>
      <c r="HBO137" s="103"/>
      <c r="HBP137" s="103"/>
      <c r="HBQ137" s="103"/>
      <c r="HBR137" s="103"/>
      <c r="HBS137" s="103"/>
      <c r="HBT137" s="103"/>
      <c r="HBU137" s="103"/>
      <c r="HBV137" s="103"/>
      <c r="HBW137" s="103"/>
      <c r="HBX137" s="103"/>
      <c r="HBY137" s="103"/>
      <c r="HBZ137" s="103"/>
      <c r="HCA137" s="103"/>
      <c r="HCB137" s="103"/>
      <c r="HCC137" s="103"/>
      <c r="HCD137" s="103"/>
      <c r="HCE137" s="103"/>
      <c r="HCF137" s="103"/>
      <c r="HCG137" s="103"/>
      <c r="HCH137" s="103"/>
      <c r="HCI137" s="103"/>
      <c r="HCJ137" s="103"/>
      <c r="HCK137" s="103"/>
      <c r="HCL137" s="103"/>
      <c r="HCM137" s="103"/>
      <c r="HCN137" s="103"/>
      <c r="HCO137" s="103"/>
      <c r="HCP137" s="103"/>
      <c r="HCQ137" s="103"/>
      <c r="HCR137" s="103"/>
      <c r="HCS137" s="103"/>
      <c r="HCT137" s="103"/>
      <c r="HCU137" s="103"/>
      <c r="HCV137" s="103"/>
      <c r="HCW137" s="103"/>
      <c r="HCX137" s="103"/>
      <c r="HCY137" s="103"/>
      <c r="HCZ137" s="103"/>
      <c r="HDA137" s="103"/>
      <c r="HDB137" s="103"/>
      <c r="HDC137" s="103"/>
      <c r="HDD137" s="103"/>
      <c r="HDE137" s="103"/>
      <c r="HDF137" s="103"/>
      <c r="HDG137" s="103"/>
      <c r="HDH137" s="103"/>
      <c r="HDI137" s="103"/>
      <c r="HDJ137" s="103"/>
      <c r="HDK137" s="103"/>
      <c r="HDL137" s="103"/>
      <c r="HDM137" s="103"/>
      <c r="HDN137" s="103"/>
      <c r="HDO137" s="103"/>
      <c r="HDP137" s="103"/>
      <c r="HDQ137" s="103"/>
      <c r="HDR137" s="103"/>
      <c r="HDS137" s="103"/>
      <c r="HDT137" s="103"/>
      <c r="HDU137" s="103"/>
      <c r="HDV137" s="103"/>
      <c r="HDW137" s="103"/>
      <c r="HDX137" s="103"/>
      <c r="HDY137" s="103"/>
      <c r="HDZ137" s="103"/>
      <c r="HEA137" s="103"/>
      <c r="HEB137" s="103"/>
      <c r="HEC137" s="103"/>
      <c r="HED137" s="103"/>
      <c r="HEE137" s="103"/>
      <c r="HEF137" s="103"/>
      <c r="HEG137" s="103"/>
      <c r="HEH137" s="103"/>
      <c r="HEI137" s="103"/>
      <c r="HEJ137" s="103"/>
      <c r="HEK137" s="103"/>
      <c r="HEL137" s="103"/>
      <c r="HEM137" s="103"/>
      <c r="HEN137" s="103"/>
      <c r="HEO137" s="103"/>
      <c r="HEP137" s="103"/>
      <c r="HEQ137" s="103"/>
      <c r="HER137" s="103"/>
      <c r="HES137" s="103"/>
      <c r="HET137" s="103"/>
      <c r="HEU137" s="103"/>
      <c r="HEV137" s="103"/>
      <c r="HEW137" s="103"/>
      <c r="HEX137" s="103"/>
      <c r="HEY137" s="103"/>
      <c r="HEZ137" s="103"/>
      <c r="HFA137" s="103"/>
      <c r="HFB137" s="103"/>
      <c r="HFC137" s="103"/>
      <c r="HFD137" s="103"/>
      <c r="HFE137" s="103"/>
      <c r="HFF137" s="103"/>
      <c r="HFG137" s="103"/>
      <c r="HFH137" s="103"/>
      <c r="HFI137" s="103"/>
      <c r="HFJ137" s="103"/>
      <c r="HFK137" s="103"/>
      <c r="HFL137" s="103"/>
      <c r="HFM137" s="103"/>
      <c r="HFN137" s="103"/>
      <c r="HFO137" s="103"/>
      <c r="HFP137" s="103"/>
      <c r="HFQ137" s="103"/>
      <c r="HFR137" s="103"/>
      <c r="HFS137" s="103"/>
      <c r="HFT137" s="103"/>
      <c r="HFU137" s="103"/>
      <c r="HFV137" s="103"/>
      <c r="HGC137" s="103"/>
      <c r="HGD137" s="103"/>
      <c r="HGE137" s="103"/>
      <c r="HGF137" s="103"/>
      <c r="HGG137" s="103"/>
      <c r="HGH137" s="103"/>
      <c r="HGI137" s="103"/>
      <c r="HGJ137" s="103"/>
      <c r="HGK137" s="103"/>
      <c r="HGL137" s="103"/>
      <c r="HGM137" s="103"/>
      <c r="HGN137" s="103"/>
      <c r="HGO137" s="103"/>
      <c r="HGP137" s="103"/>
      <c r="HGQ137" s="103"/>
      <c r="HGR137" s="103"/>
      <c r="HGS137" s="103"/>
      <c r="HGT137" s="103"/>
      <c r="HGU137" s="103"/>
      <c r="HGV137" s="103"/>
      <c r="HGW137" s="103"/>
      <c r="HGX137" s="103"/>
      <c r="HGY137" s="103"/>
      <c r="HGZ137" s="103"/>
      <c r="HHA137" s="103"/>
      <c r="HHB137" s="103"/>
      <c r="HHC137" s="103"/>
      <c r="HHD137" s="103"/>
      <c r="HHE137" s="103"/>
      <c r="HHF137" s="103"/>
      <c r="HHG137" s="103"/>
      <c r="HHH137" s="103"/>
      <c r="HHI137" s="103"/>
      <c r="HHJ137" s="103"/>
      <c r="HHK137" s="103"/>
      <c r="HHL137" s="103"/>
      <c r="HHM137" s="103"/>
      <c r="HHN137" s="103"/>
      <c r="HHO137" s="103"/>
      <c r="HHP137" s="103"/>
      <c r="HHQ137" s="103"/>
      <c r="HHR137" s="103"/>
      <c r="HHS137" s="103"/>
      <c r="HHT137" s="103"/>
      <c r="HHU137" s="103"/>
      <c r="HHV137" s="103"/>
      <c r="HHW137" s="103"/>
      <c r="HHX137" s="103"/>
      <c r="HHY137" s="103"/>
      <c r="HHZ137" s="103"/>
      <c r="HIA137" s="103"/>
      <c r="HIB137" s="103"/>
      <c r="HIC137" s="103"/>
      <c r="HID137" s="103"/>
      <c r="HIE137" s="103"/>
      <c r="HIF137" s="103"/>
      <c r="HIG137" s="103"/>
      <c r="HIH137" s="103"/>
      <c r="HII137" s="103"/>
      <c r="HIJ137" s="103"/>
      <c r="HIK137" s="103"/>
      <c r="HIL137" s="103"/>
      <c r="HIM137" s="103"/>
      <c r="HIN137" s="103"/>
      <c r="HIO137" s="103"/>
      <c r="HIP137" s="103"/>
      <c r="HIQ137" s="103"/>
      <c r="HIR137" s="103"/>
      <c r="HIS137" s="103"/>
      <c r="HIT137" s="103"/>
      <c r="HIU137" s="103"/>
      <c r="HIV137" s="103"/>
      <c r="HIW137" s="103"/>
      <c r="HIX137" s="103"/>
      <c r="HIY137" s="103"/>
      <c r="HIZ137" s="103"/>
      <c r="HJA137" s="103"/>
      <c r="HJB137" s="103"/>
      <c r="HJC137" s="103"/>
      <c r="HJD137" s="103"/>
      <c r="HJE137" s="103"/>
      <c r="HJF137" s="103"/>
      <c r="HJG137" s="103"/>
      <c r="HJH137" s="103"/>
      <c r="HJI137" s="103"/>
      <c r="HJJ137" s="103"/>
      <c r="HJK137" s="103"/>
      <c r="HJL137" s="103"/>
      <c r="HJM137" s="103"/>
      <c r="HJN137" s="103"/>
      <c r="HJO137" s="103"/>
      <c r="HJP137" s="103"/>
      <c r="HJQ137" s="103"/>
      <c r="HJR137" s="103"/>
      <c r="HJS137" s="103"/>
      <c r="HJT137" s="103"/>
      <c r="HJU137" s="103"/>
      <c r="HJV137" s="103"/>
      <c r="HJW137" s="103"/>
      <c r="HJX137" s="103"/>
      <c r="HJY137" s="103"/>
      <c r="HJZ137" s="103"/>
      <c r="HKA137" s="103"/>
      <c r="HKB137" s="103"/>
      <c r="HKC137" s="103"/>
      <c r="HKD137" s="103"/>
      <c r="HKE137" s="103"/>
      <c r="HKF137" s="103"/>
      <c r="HKG137" s="103"/>
      <c r="HKH137" s="103"/>
      <c r="HKI137" s="103"/>
      <c r="HKJ137" s="103"/>
      <c r="HKK137" s="103"/>
      <c r="HKL137" s="103"/>
      <c r="HKM137" s="103"/>
      <c r="HKN137" s="103"/>
      <c r="HKO137" s="103"/>
      <c r="HKP137" s="103"/>
      <c r="HKQ137" s="103"/>
      <c r="HKR137" s="103"/>
      <c r="HKS137" s="103"/>
      <c r="HKT137" s="103"/>
      <c r="HKU137" s="103"/>
      <c r="HKV137" s="103"/>
      <c r="HKW137" s="103"/>
      <c r="HKX137" s="103"/>
      <c r="HKY137" s="103"/>
      <c r="HKZ137" s="103"/>
      <c r="HLA137" s="103"/>
      <c r="HLB137" s="103"/>
      <c r="HLC137" s="103"/>
      <c r="HLD137" s="103"/>
      <c r="HLE137" s="103"/>
      <c r="HLF137" s="103"/>
      <c r="HLG137" s="103"/>
      <c r="HLH137" s="103"/>
      <c r="HLI137" s="103"/>
      <c r="HLJ137" s="103"/>
      <c r="HLK137" s="103"/>
      <c r="HLL137" s="103"/>
      <c r="HLM137" s="103"/>
      <c r="HLN137" s="103"/>
      <c r="HLO137" s="103"/>
      <c r="HLP137" s="103"/>
      <c r="HLQ137" s="103"/>
      <c r="HLR137" s="103"/>
      <c r="HLS137" s="103"/>
      <c r="HLT137" s="103"/>
      <c r="HLU137" s="103"/>
      <c r="HLV137" s="103"/>
      <c r="HLW137" s="103"/>
      <c r="HLX137" s="103"/>
      <c r="HLY137" s="103"/>
      <c r="HLZ137" s="103"/>
      <c r="HMA137" s="103"/>
      <c r="HMB137" s="103"/>
      <c r="HMC137" s="103"/>
      <c r="HMD137" s="103"/>
      <c r="HME137" s="103"/>
      <c r="HMF137" s="103"/>
      <c r="HMG137" s="103"/>
      <c r="HMH137" s="103"/>
      <c r="HMI137" s="103"/>
      <c r="HMJ137" s="103"/>
      <c r="HMK137" s="103"/>
      <c r="HML137" s="103"/>
      <c r="HMM137" s="103"/>
      <c r="HMN137" s="103"/>
      <c r="HMO137" s="103"/>
      <c r="HMP137" s="103"/>
      <c r="HMQ137" s="103"/>
      <c r="HMR137" s="103"/>
      <c r="HMS137" s="103"/>
      <c r="HMT137" s="103"/>
      <c r="HMU137" s="103"/>
      <c r="HMV137" s="103"/>
      <c r="HMW137" s="103"/>
      <c r="HMX137" s="103"/>
      <c r="HMY137" s="103"/>
      <c r="HMZ137" s="103"/>
      <c r="HNA137" s="103"/>
      <c r="HNB137" s="103"/>
      <c r="HNC137" s="103"/>
      <c r="HND137" s="103"/>
      <c r="HNE137" s="103"/>
      <c r="HNF137" s="103"/>
      <c r="HNG137" s="103"/>
      <c r="HNH137" s="103"/>
      <c r="HNI137" s="103"/>
      <c r="HNJ137" s="103"/>
      <c r="HNK137" s="103"/>
      <c r="HNL137" s="103"/>
      <c r="HNM137" s="103"/>
      <c r="HNN137" s="103"/>
      <c r="HNO137" s="103"/>
      <c r="HNP137" s="103"/>
      <c r="HNQ137" s="103"/>
      <c r="HNR137" s="103"/>
      <c r="HNS137" s="103"/>
      <c r="HNT137" s="103"/>
      <c r="HNU137" s="103"/>
      <c r="HNV137" s="103"/>
      <c r="HNW137" s="103"/>
      <c r="HNX137" s="103"/>
      <c r="HNY137" s="103"/>
      <c r="HNZ137" s="103"/>
      <c r="HOA137" s="103"/>
      <c r="HOB137" s="103"/>
      <c r="HOC137" s="103"/>
      <c r="HOD137" s="103"/>
      <c r="HOE137" s="103"/>
      <c r="HOF137" s="103"/>
      <c r="HOG137" s="103"/>
      <c r="HOH137" s="103"/>
      <c r="HOI137" s="103"/>
      <c r="HOJ137" s="103"/>
      <c r="HOK137" s="103"/>
      <c r="HOL137" s="103"/>
      <c r="HOM137" s="103"/>
      <c r="HON137" s="103"/>
      <c r="HOO137" s="103"/>
      <c r="HOP137" s="103"/>
      <c r="HOQ137" s="103"/>
      <c r="HOR137" s="103"/>
      <c r="HOS137" s="103"/>
      <c r="HOT137" s="103"/>
      <c r="HOU137" s="103"/>
      <c r="HOV137" s="103"/>
      <c r="HOW137" s="103"/>
      <c r="HOX137" s="103"/>
      <c r="HOY137" s="103"/>
      <c r="HOZ137" s="103"/>
      <c r="HPA137" s="103"/>
      <c r="HPB137" s="103"/>
      <c r="HPC137" s="103"/>
      <c r="HPD137" s="103"/>
      <c r="HPE137" s="103"/>
      <c r="HPF137" s="103"/>
      <c r="HPG137" s="103"/>
      <c r="HPH137" s="103"/>
      <c r="HPI137" s="103"/>
      <c r="HPJ137" s="103"/>
      <c r="HPK137" s="103"/>
      <c r="HPL137" s="103"/>
      <c r="HPM137" s="103"/>
      <c r="HPN137" s="103"/>
      <c r="HPO137" s="103"/>
      <c r="HPP137" s="103"/>
      <c r="HPQ137" s="103"/>
      <c r="HPR137" s="103"/>
      <c r="HPY137" s="103"/>
      <c r="HPZ137" s="103"/>
      <c r="HQA137" s="103"/>
      <c r="HQB137" s="103"/>
      <c r="HQC137" s="103"/>
      <c r="HQD137" s="103"/>
      <c r="HQE137" s="103"/>
      <c r="HQF137" s="103"/>
      <c r="HQG137" s="103"/>
      <c r="HQH137" s="103"/>
      <c r="HQI137" s="103"/>
      <c r="HQJ137" s="103"/>
      <c r="HQK137" s="103"/>
      <c r="HQL137" s="103"/>
      <c r="HQM137" s="103"/>
      <c r="HQN137" s="103"/>
      <c r="HQO137" s="103"/>
      <c r="HQP137" s="103"/>
      <c r="HQQ137" s="103"/>
      <c r="HQR137" s="103"/>
      <c r="HQS137" s="103"/>
      <c r="HQT137" s="103"/>
      <c r="HQU137" s="103"/>
      <c r="HQV137" s="103"/>
      <c r="HQW137" s="103"/>
      <c r="HQX137" s="103"/>
      <c r="HQY137" s="103"/>
      <c r="HQZ137" s="103"/>
      <c r="HRA137" s="103"/>
      <c r="HRB137" s="103"/>
      <c r="HRC137" s="103"/>
      <c r="HRD137" s="103"/>
      <c r="HRE137" s="103"/>
      <c r="HRF137" s="103"/>
      <c r="HRG137" s="103"/>
      <c r="HRH137" s="103"/>
      <c r="HRI137" s="103"/>
      <c r="HRJ137" s="103"/>
      <c r="HRK137" s="103"/>
      <c r="HRL137" s="103"/>
      <c r="HRM137" s="103"/>
      <c r="HRN137" s="103"/>
      <c r="HRO137" s="103"/>
      <c r="HRP137" s="103"/>
      <c r="HRQ137" s="103"/>
      <c r="HRR137" s="103"/>
      <c r="HRS137" s="103"/>
      <c r="HRT137" s="103"/>
      <c r="HRU137" s="103"/>
      <c r="HRV137" s="103"/>
      <c r="HRW137" s="103"/>
      <c r="HRX137" s="103"/>
      <c r="HRY137" s="103"/>
      <c r="HRZ137" s="103"/>
      <c r="HSA137" s="103"/>
      <c r="HSB137" s="103"/>
      <c r="HSC137" s="103"/>
      <c r="HSD137" s="103"/>
      <c r="HSE137" s="103"/>
      <c r="HSF137" s="103"/>
      <c r="HSG137" s="103"/>
      <c r="HSH137" s="103"/>
      <c r="HSI137" s="103"/>
      <c r="HSJ137" s="103"/>
      <c r="HSK137" s="103"/>
      <c r="HSL137" s="103"/>
      <c r="HSM137" s="103"/>
      <c r="HSN137" s="103"/>
      <c r="HSO137" s="103"/>
      <c r="HSP137" s="103"/>
      <c r="HSQ137" s="103"/>
      <c r="HSR137" s="103"/>
      <c r="HSS137" s="103"/>
      <c r="HST137" s="103"/>
      <c r="HSU137" s="103"/>
      <c r="HSV137" s="103"/>
      <c r="HSW137" s="103"/>
      <c r="HSX137" s="103"/>
      <c r="HSY137" s="103"/>
      <c r="HSZ137" s="103"/>
      <c r="HTA137" s="103"/>
      <c r="HTB137" s="103"/>
      <c r="HTC137" s="103"/>
      <c r="HTD137" s="103"/>
      <c r="HTE137" s="103"/>
      <c r="HTF137" s="103"/>
      <c r="HTG137" s="103"/>
      <c r="HTH137" s="103"/>
      <c r="HTI137" s="103"/>
      <c r="HTJ137" s="103"/>
      <c r="HTK137" s="103"/>
      <c r="HTL137" s="103"/>
      <c r="HTM137" s="103"/>
      <c r="HTN137" s="103"/>
      <c r="HTO137" s="103"/>
      <c r="HTP137" s="103"/>
      <c r="HTQ137" s="103"/>
      <c r="HTR137" s="103"/>
      <c r="HTS137" s="103"/>
      <c r="HTT137" s="103"/>
      <c r="HTU137" s="103"/>
      <c r="HTV137" s="103"/>
      <c r="HTW137" s="103"/>
      <c r="HTX137" s="103"/>
      <c r="HTY137" s="103"/>
      <c r="HTZ137" s="103"/>
      <c r="HUA137" s="103"/>
      <c r="HUB137" s="103"/>
      <c r="HUC137" s="103"/>
      <c r="HUD137" s="103"/>
      <c r="HUE137" s="103"/>
      <c r="HUF137" s="103"/>
      <c r="HUG137" s="103"/>
      <c r="HUH137" s="103"/>
      <c r="HUI137" s="103"/>
      <c r="HUJ137" s="103"/>
      <c r="HUK137" s="103"/>
      <c r="HUL137" s="103"/>
      <c r="HUM137" s="103"/>
      <c r="HUN137" s="103"/>
      <c r="HUO137" s="103"/>
      <c r="HUP137" s="103"/>
      <c r="HUQ137" s="103"/>
      <c r="HUR137" s="103"/>
      <c r="HUS137" s="103"/>
      <c r="HUT137" s="103"/>
      <c r="HUU137" s="103"/>
      <c r="HUV137" s="103"/>
      <c r="HUW137" s="103"/>
      <c r="HUX137" s="103"/>
      <c r="HUY137" s="103"/>
      <c r="HUZ137" s="103"/>
      <c r="HVA137" s="103"/>
      <c r="HVB137" s="103"/>
      <c r="HVC137" s="103"/>
      <c r="HVD137" s="103"/>
      <c r="HVE137" s="103"/>
      <c r="HVF137" s="103"/>
      <c r="HVG137" s="103"/>
      <c r="HVH137" s="103"/>
      <c r="HVI137" s="103"/>
      <c r="HVJ137" s="103"/>
      <c r="HVK137" s="103"/>
      <c r="HVL137" s="103"/>
      <c r="HVM137" s="103"/>
      <c r="HVN137" s="103"/>
      <c r="HVO137" s="103"/>
      <c r="HVP137" s="103"/>
      <c r="HVQ137" s="103"/>
      <c r="HVR137" s="103"/>
      <c r="HVS137" s="103"/>
      <c r="HVT137" s="103"/>
      <c r="HVU137" s="103"/>
      <c r="HVV137" s="103"/>
      <c r="HVW137" s="103"/>
      <c r="HVX137" s="103"/>
      <c r="HVY137" s="103"/>
      <c r="HVZ137" s="103"/>
      <c r="HWA137" s="103"/>
      <c r="HWB137" s="103"/>
      <c r="HWC137" s="103"/>
      <c r="HWD137" s="103"/>
      <c r="HWE137" s="103"/>
      <c r="HWF137" s="103"/>
      <c r="HWG137" s="103"/>
      <c r="HWH137" s="103"/>
      <c r="HWI137" s="103"/>
      <c r="HWJ137" s="103"/>
      <c r="HWK137" s="103"/>
      <c r="HWL137" s="103"/>
      <c r="HWM137" s="103"/>
      <c r="HWN137" s="103"/>
      <c r="HWO137" s="103"/>
      <c r="HWP137" s="103"/>
      <c r="HWQ137" s="103"/>
      <c r="HWR137" s="103"/>
      <c r="HWS137" s="103"/>
      <c r="HWT137" s="103"/>
      <c r="HWU137" s="103"/>
      <c r="HWV137" s="103"/>
      <c r="HWW137" s="103"/>
      <c r="HWX137" s="103"/>
      <c r="HWY137" s="103"/>
      <c r="HWZ137" s="103"/>
      <c r="HXA137" s="103"/>
      <c r="HXB137" s="103"/>
      <c r="HXC137" s="103"/>
      <c r="HXD137" s="103"/>
      <c r="HXE137" s="103"/>
      <c r="HXF137" s="103"/>
      <c r="HXG137" s="103"/>
      <c r="HXH137" s="103"/>
      <c r="HXI137" s="103"/>
      <c r="HXJ137" s="103"/>
      <c r="HXK137" s="103"/>
      <c r="HXL137" s="103"/>
      <c r="HXM137" s="103"/>
      <c r="HXN137" s="103"/>
      <c r="HXO137" s="103"/>
      <c r="HXP137" s="103"/>
      <c r="HXQ137" s="103"/>
      <c r="HXR137" s="103"/>
      <c r="HXS137" s="103"/>
      <c r="HXT137" s="103"/>
      <c r="HXU137" s="103"/>
      <c r="HXV137" s="103"/>
      <c r="HXW137" s="103"/>
      <c r="HXX137" s="103"/>
      <c r="HXY137" s="103"/>
      <c r="HXZ137" s="103"/>
      <c r="HYA137" s="103"/>
      <c r="HYB137" s="103"/>
      <c r="HYC137" s="103"/>
      <c r="HYD137" s="103"/>
      <c r="HYE137" s="103"/>
      <c r="HYF137" s="103"/>
      <c r="HYG137" s="103"/>
      <c r="HYH137" s="103"/>
      <c r="HYI137" s="103"/>
      <c r="HYJ137" s="103"/>
      <c r="HYK137" s="103"/>
      <c r="HYL137" s="103"/>
      <c r="HYM137" s="103"/>
      <c r="HYN137" s="103"/>
      <c r="HYO137" s="103"/>
      <c r="HYP137" s="103"/>
      <c r="HYQ137" s="103"/>
      <c r="HYR137" s="103"/>
      <c r="HYS137" s="103"/>
      <c r="HYT137" s="103"/>
      <c r="HYU137" s="103"/>
      <c r="HYV137" s="103"/>
      <c r="HYW137" s="103"/>
      <c r="HYX137" s="103"/>
      <c r="HYY137" s="103"/>
      <c r="HYZ137" s="103"/>
      <c r="HZA137" s="103"/>
      <c r="HZB137" s="103"/>
      <c r="HZC137" s="103"/>
      <c r="HZD137" s="103"/>
      <c r="HZE137" s="103"/>
      <c r="HZF137" s="103"/>
      <c r="HZG137" s="103"/>
      <c r="HZH137" s="103"/>
      <c r="HZI137" s="103"/>
      <c r="HZJ137" s="103"/>
      <c r="HZK137" s="103"/>
      <c r="HZL137" s="103"/>
      <c r="HZM137" s="103"/>
      <c r="HZN137" s="103"/>
      <c r="HZU137" s="103"/>
      <c r="HZV137" s="103"/>
      <c r="HZW137" s="103"/>
      <c r="HZX137" s="103"/>
      <c r="HZY137" s="103"/>
      <c r="HZZ137" s="103"/>
      <c r="IAA137" s="103"/>
      <c r="IAB137" s="103"/>
      <c r="IAC137" s="103"/>
      <c r="IAD137" s="103"/>
      <c r="IAE137" s="103"/>
      <c r="IAF137" s="103"/>
      <c r="IAG137" s="103"/>
      <c r="IAH137" s="103"/>
      <c r="IAI137" s="103"/>
      <c r="IAJ137" s="103"/>
      <c r="IAK137" s="103"/>
      <c r="IAL137" s="103"/>
      <c r="IAM137" s="103"/>
      <c r="IAN137" s="103"/>
      <c r="IAO137" s="103"/>
      <c r="IAP137" s="103"/>
      <c r="IAQ137" s="103"/>
      <c r="IAR137" s="103"/>
      <c r="IAS137" s="103"/>
      <c r="IAT137" s="103"/>
      <c r="IAU137" s="103"/>
      <c r="IAV137" s="103"/>
      <c r="IAW137" s="103"/>
      <c r="IAX137" s="103"/>
      <c r="IAY137" s="103"/>
      <c r="IAZ137" s="103"/>
      <c r="IBA137" s="103"/>
      <c r="IBB137" s="103"/>
      <c r="IBC137" s="103"/>
      <c r="IBD137" s="103"/>
      <c r="IBE137" s="103"/>
      <c r="IBF137" s="103"/>
      <c r="IBG137" s="103"/>
      <c r="IBH137" s="103"/>
      <c r="IBI137" s="103"/>
      <c r="IBJ137" s="103"/>
      <c r="IBK137" s="103"/>
      <c r="IBL137" s="103"/>
      <c r="IBM137" s="103"/>
      <c r="IBN137" s="103"/>
      <c r="IBO137" s="103"/>
      <c r="IBP137" s="103"/>
      <c r="IBQ137" s="103"/>
      <c r="IBR137" s="103"/>
      <c r="IBS137" s="103"/>
      <c r="IBT137" s="103"/>
      <c r="IBU137" s="103"/>
      <c r="IBV137" s="103"/>
      <c r="IBW137" s="103"/>
      <c r="IBX137" s="103"/>
      <c r="IBY137" s="103"/>
      <c r="IBZ137" s="103"/>
      <c r="ICA137" s="103"/>
      <c r="ICB137" s="103"/>
      <c r="ICC137" s="103"/>
      <c r="ICD137" s="103"/>
      <c r="ICE137" s="103"/>
      <c r="ICF137" s="103"/>
      <c r="ICG137" s="103"/>
      <c r="ICH137" s="103"/>
      <c r="ICI137" s="103"/>
      <c r="ICJ137" s="103"/>
      <c r="ICK137" s="103"/>
      <c r="ICL137" s="103"/>
      <c r="ICM137" s="103"/>
      <c r="ICN137" s="103"/>
      <c r="ICO137" s="103"/>
      <c r="ICP137" s="103"/>
      <c r="ICQ137" s="103"/>
      <c r="ICR137" s="103"/>
      <c r="ICS137" s="103"/>
      <c r="ICT137" s="103"/>
      <c r="ICU137" s="103"/>
      <c r="ICV137" s="103"/>
      <c r="ICW137" s="103"/>
      <c r="ICX137" s="103"/>
      <c r="ICY137" s="103"/>
      <c r="ICZ137" s="103"/>
      <c r="IDA137" s="103"/>
      <c r="IDB137" s="103"/>
      <c r="IDC137" s="103"/>
      <c r="IDD137" s="103"/>
      <c r="IDE137" s="103"/>
      <c r="IDF137" s="103"/>
      <c r="IDG137" s="103"/>
      <c r="IDH137" s="103"/>
      <c r="IDI137" s="103"/>
      <c r="IDJ137" s="103"/>
      <c r="IDK137" s="103"/>
      <c r="IDL137" s="103"/>
      <c r="IDM137" s="103"/>
      <c r="IDN137" s="103"/>
      <c r="IDO137" s="103"/>
      <c r="IDP137" s="103"/>
      <c r="IDQ137" s="103"/>
      <c r="IDR137" s="103"/>
      <c r="IDS137" s="103"/>
      <c r="IDT137" s="103"/>
      <c r="IDU137" s="103"/>
      <c r="IDV137" s="103"/>
      <c r="IDW137" s="103"/>
      <c r="IDX137" s="103"/>
      <c r="IDY137" s="103"/>
      <c r="IDZ137" s="103"/>
      <c r="IEA137" s="103"/>
      <c r="IEB137" s="103"/>
      <c r="IEC137" s="103"/>
      <c r="IED137" s="103"/>
      <c r="IEE137" s="103"/>
      <c r="IEF137" s="103"/>
      <c r="IEG137" s="103"/>
      <c r="IEH137" s="103"/>
      <c r="IEI137" s="103"/>
      <c r="IEJ137" s="103"/>
      <c r="IEK137" s="103"/>
      <c r="IEL137" s="103"/>
      <c r="IEM137" s="103"/>
      <c r="IEN137" s="103"/>
      <c r="IEO137" s="103"/>
      <c r="IEP137" s="103"/>
      <c r="IEQ137" s="103"/>
      <c r="IER137" s="103"/>
      <c r="IES137" s="103"/>
      <c r="IET137" s="103"/>
      <c r="IEU137" s="103"/>
      <c r="IEV137" s="103"/>
      <c r="IEW137" s="103"/>
      <c r="IEX137" s="103"/>
      <c r="IEY137" s="103"/>
      <c r="IEZ137" s="103"/>
      <c r="IFA137" s="103"/>
      <c r="IFB137" s="103"/>
      <c r="IFC137" s="103"/>
      <c r="IFD137" s="103"/>
      <c r="IFE137" s="103"/>
      <c r="IFF137" s="103"/>
      <c r="IFG137" s="103"/>
      <c r="IFH137" s="103"/>
      <c r="IFI137" s="103"/>
      <c r="IFJ137" s="103"/>
      <c r="IFK137" s="103"/>
      <c r="IFL137" s="103"/>
      <c r="IFM137" s="103"/>
      <c r="IFN137" s="103"/>
      <c r="IFO137" s="103"/>
      <c r="IFP137" s="103"/>
      <c r="IFQ137" s="103"/>
      <c r="IFR137" s="103"/>
      <c r="IFS137" s="103"/>
      <c r="IFT137" s="103"/>
      <c r="IFU137" s="103"/>
      <c r="IFV137" s="103"/>
      <c r="IFW137" s="103"/>
      <c r="IFX137" s="103"/>
      <c r="IFY137" s="103"/>
      <c r="IFZ137" s="103"/>
      <c r="IGA137" s="103"/>
      <c r="IGB137" s="103"/>
      <c r="IGC137" s="103"/>
      <c r="IGD137" s="103"/>
      <c r="IGE137" s="103"/>
      <c r="IGF137" s="103"/>
      <c r="IGG137" s="103"/>
      <c r="IGH137" s="103"/>
      <c r="IGI137" s="103"/>
      <c r="IGJ137" s="103"/>
      <c r="IGK137" s="103"/>
      <c r="IGL137" s="103"/>
      <c r="IGM137" s="103"/>
      <c r="IGN137" s="103"/>
      <c r="IGO137" s="103"/>
      <c r="IGP137" s="103"/>
      <c r="IGQ137" s="103"/>
      <c r="IGR137" s="103"/>
      <c r="IGS137" s="103"/>
      <c r="IGT137" s="103"/>
      <c r="IGU137" s="103"/>
      <c r="IGV137" s="103"/>
      <c r="IGW137" s="103"/>
      <c r="IGX137" s="103"/>
      <c r="IGY137" s="103"/>
      <c r="IGZ137" s="103"/>
      <c r="IHA137" s="103"/>
      <c r="IHB137" s="103"/>
      <c r="IHC137" s="103"/>
      <c r="IHD137" s="103"/>
      <c r="IHE137" s="103"/>
      <c r="IHF137" s="103"/>
      <c r="IHG137" s="103"/>
      <c r="IHH137" s="103"/>
      <c r="IHI137" s="103"/>
      <c r="IHJ137" s="103"/>
      <c r="IHK137" s="103"/>
      <c r="IHL137" s="103"/>
      <c r="IHM137" s="103"/>
      <c r="IHN137" s="103"/>
      <c r="IHO137" s="103"/>
      <c r="IHP137" s="103"/>
      <c r="IHQ137" s="103"/>
      <c r="IHR137" s="103"/>
      <c r="IHS137" s="103"/>
      <c r="IHT137" s="103"/>
      <c r="IHU137" s="103"/>
      <c r="IHV137" s="103"/>
      <c r="IHW137" s="103"/>
      <c r="IHX137" s="103"/>
      <c r="IHY137" s="103"/>
      <c r="IHZ137" s="103"/>
      <c r="IIA137" s="103"/>
      <c r="IIB137" s="103"/>
      <c r="IIC137" s="103"/>
      <c r="IID137" s="103"/>
      <c r="IIE137" s="103"/>
      <c r="IIF137" s="103"/>
      <c r="IIG137" s="103"/>
      <c r="IIH137" s="103"/>
      <c r="III137" s="103"/>
      <c r="IIJ137" s="103"/>
      <c r="IIK137" s="103"/>
      <c r="IIL137" s="103"/>
      <c r="IIM137" s="103"/>
      <c r="IIN137" s="103"/>
      <c r="IIO137" s="103"/>
      <c r="IIP137" s="103"/>
      <c r="IIQ137" s="103"/>
      <c r="IIR137" s="103"/>
      <c r="IIS137" s="103"/>
      <c r="IIT137" s="103"/>
      <c r="IIU137" s="103"/>
      <c r="IIV137" s="103"/>
      <c r="IIW137" s="103"/>
      <c r="IIX137" s="103"/>
      <c r="IIY137" s="103"/>
      <c r="IIZ137" s="103"/>
      <c r="IJA137" s="103"/>
      <c r="IJB137" s="103"/>
      <c r="IJC137" s="103"/>
      <c r="IJD137" s="103"/>
      <c r="IJE137" s="103"/>
      <c r="IJF137" s="103"/>
      <c r="IJG137" s="103"/>
      <c r="IJH137" s="103"/>
      <c r="IJI137" s="103"/>
      <c r="IJJ137" s="103"/>
      <c r="IJQ137" s="103"/>
      <c r="IJR137" s="103"/>
      <c r="IJS137" s="103"/>
      <c r="IJT137" s="103"/>
      <c r="IJU137" s="103"/>
      <c r="IJV137" s="103"/>
      <c r="IJW137" s="103"/>
      <c r="IJX137" s="103"/>
      <c r="IJY137" s="103"/>
      <c r="IJZ137" s="103"/>
      <c r="IKA137" s="103"/>
      <c r="IKB137" s="103"/>
      <c r="IKC137" s="103"/>
      <c r="IKD137" s="103"/>
      <c r="IKE137" s="103"/>
      <c r="IKF137" s="103"/>
      <c r="IKG137" s="103"/>
      <c r="IKH137" s="103"/>
      <c r="IKI137" s="103"/>
      <c r="IKJ137" s="103"/>
      <c r="IKK137" s="103"/>
      <c r="IKL137" s="103"/>
      <c r="IKM137" s="103"/>
      <c r="IKN137" s="103"/>
      <c r="IKO137" s="103"/>
      <c r="IKP137" s="103"/>
      <c r="IKQ137" s="103"/>
      <c r="IKR137" s="103"/>
      <c r="IKS137" s="103"/>
      <c r="IKT137" s="103"/>
      <c r="IKU137" s="103"/>
      <c r="IKV137" s="103"/>
      <c r="IKW137" s="103"/>
      <c r="IKX137" s="103"/>
      <c r="IKY137" s="103"/>
      <c r="IKZ137" s="103"/>
      <c r="ILA137" s="103"/>
      <c r="ILB137" s="103"/>
      <c r="ILC137" s="103"/>
      <c r="ILD137" s="103"/>
      <c r="ILE137" s="103"/>
      <c r="ILF137" s="103"/>
      <c r="ILG137" s="103"/>
      <c r="ILH137" s="103"/>
      <c r="ILI137" s="103"/>
      <c r="ILJ137" s="103"/>
      <c r="ILK137" s="103"/>
      <c r="ILL137" s="103"/>
      <c r="ILM137" s="103"/>
      <c r="ILN137" s="103"/>
      <c r="ILO137" s="103"/>
      <c r="ILP137" s="103"/>
      <c r="ILQ137" s="103"/>
      <c r="ILR137" s="103"/>
      <c r="ILS137" s="103"/>
      <c r="ILT137" s="103"/>
      <c r="ILU137" s="103"/>
      <c r="ILV137" s="103"/>
      <c r="ILW137" s="103"/>
      <c r="ILX137" s="103"/>
      <c r="ILY137" s="103"/>
      <c r="ILZ137" s="103"/>
      <c r="IMA137" s="103"/>
      <c r="IMB137" s="103"/>
      <c r="IMC137" s="103"/>
      <c r="IMD137" s="103"/>
      <c r="IME137" s="103"/>
      <c r="IMF137" s="103"/>
      <c r="IMG137" s="103"/>
      <c r="IMH137" s="103"/>
      <c r="IMI137" s="103"/>
      <c r="IMJ137" s="103"/>
      <c r="IMK137" s="103"/>
      <c r="IML137" s="103"/>
      <c r="IMM137" s="103"/>
      <c r="IMN137" s="103"/>
      <c r="IMO137" s="103"/>
      <c r="IMP137" s="103"/>
      <c r="IMQ137" s="103"/>
      <c r="IMR137" s="103"/>
      <c r="IMS137" s="103"/>
      <c r="IMT137" s="103"/>
      <c r="IMU137" s="103"/>
      <c r="IMV137" s="103"/>
      <c r="IMW137" s="103"/>
      <c r="IMX137" s="103"/>
      <c r="IMY137" s="103"/>
      <c r="IMZ137" s="103"/>
      <c r="INA137" s="103"/>
      <c r="INB137" s="103"/>
      <c r="INC137" s="103"/>
      <c r="IND137" s="103"/>
      <c r="INE137" s="103"/>
      <c r="INF137" s="103"/>
      <c r="ING137" s="103"/>
      <c r="INH137" s="103"/>
      <c r="INI137" s="103"/>
      <c r="INJ137" s="103"/>
      <c r="INK137" s="103"/>
      <c r="INL137" s="103"/>
      <c r="INM137" s="103"/>
      <c r="INN137" s="103"/>
      <c r="INO137" s="103"/>
      <c r="INP137" s="103"/>
      <c r="INQ137" s="103"/>
      <c r="INR137" s="103"/>
      <c r="INS137" s="103"/>
      <c r="INT137" s="103"/>
      <c r="INU137" s="103"/>
      <c r="INV137" s="103"/>
      <c r="INW137" s="103"/>
      <c r="INX137" s="103"/>
      <c r="INY137" s="103"/>
      <c r="INZ137" s="103"/>
      <c r="IOA137" s="103"/>
      <c r="IOB137" s="103"/>
      <c r="IOC137" s="103"/>
      <c r="IOD137" s="103"/>
      <c r="IOE137" s="103"/>
      <c r="IOF137" s="103"/>
      <c r="IOG137" s="103"/>
      <c r="IOH137" s="103"/>
      <c r="IOI137" s="103"/>
      <c r="IOJ137" s="103"/>
      <c r="IOK137" s="103"/>
      <c r="IOL137" s="103"/>
      <c r="IOM137" s="103"/>
      <c r="ION137" s="103"/>
      <c r="IOO137" s="103"/>
      <c r="IOP137" s="103"/>
      <c r="IOQ137" s="103"/>
      <c r="IOR137" s="103"/>
      <c r="IOS137" s="103"/>
      <c r="IOT137" s="103"/>
      <c r="IOU137" s="103"/>
      <c r="IOV137" s="103"/>
      <c r="IOW137" s="103"/>
      <c r="IOX137" s="103"/>
      <c r="IOY137" s="103"/>
      <c r="IOZ137" s="103"/>
      <c r="IPA137" s="103"/>
      <c r="IPB137" s="103"/>
      <c r="IPC137" s="103"/>
      <c r="IPD137" s="103"/>
      <c r="IPE137" s="103"/>
      <c r="IPF137" s="103"/>
      <c r="IPG137" s="103"/>
      <c r="IPH137" s="103"/>
      <c r="IPI137" s="103"/>
      <c r="IPJ137" s="103"/>
      <c r="IPK137" s="103"/>
      <c r="IPL137" s="103"/>
      <c r="IPM137" s="103"/>
      <c r="IPN137" s="103"/>
      <c r="IPO137" s="103"/>
      <c r="IPP137" s="103"/>
      <c r="IPQ137" s="103"/>
      <c r="IPR137" s="103"/>
      <c r="IPS137" s="103"/>
      <c r="IPT137" s="103"/>
      <c r="IPU137" s="103"/>
      <c r="IPV137" s="103"/>
      <c r="IPW137" s="103"/>
      <c r="IPX137" s="103"/>
      <c r="IPY137" s="103"/>
      <c r="IPZ137" s="103"/>
      <c r="IQA137" s="103"/>
      <c r="IQB137" s="103"/>
      <c r="IQC137" s="103"/>
      <c r="IQD137" s="103"/>
      <c r="IQE137" s="103"/>
      <c r="IQF137" s="103"/>
      <c r="IQG137" s="103"/>
      <c r="IQH137" s="103"/>
      <c r="IQI137" s="103"/>
      <c r="IQJ137" s="103"/>
      <c r="IQK137" s="103"/>
      <c r="IQL137" s="103"/>
      <c r="IQM137" s="103"/>
      <c r="IQN137" s="103"/>
      <c r="IQO137" s="103"/>
      <c r="IQP137" s="103"/>
      <c r="IQQ137" s="103"/>
      <c r="IQR137" s="103"/>
      <c r="IQS137" s="103"/>
      <c r="IQT137" s="103"/>
      <c r="IQU137" s="103"/>
      <c r="IQV137" s="103"/>
      <c r="IQW137" s="103"/>
      <c r="IQX137" s="103"/>
      <c r="IQY137" s="103"/>
      <c r="IQZ137" s="103"/>
      <c r="IRA137" s="103"/>
      <c r="IRB137" s="103"/>
      <c r="IRC137" s="103"/>
      <c r="IRD137" s="103"/>
      <c r="IRE137" s="103"/>
      <c r="IRF137" s="103"/>
      <c r="IRG137" s="103"/>
      <c r="IRH137" s="103"/>
      <c r="IRI137" s="103"/>
      <c r="IRJ137" s="103"/>
      <c r="IRK137" s="103"/>
      <c r="IRL137" s="103"/>
      <c r="IRM137" s="103"/>
      <c r="IRN137" s="103"/>
      <c r="IRO137" s="103"/>
      <c r="IRP137" s="103"/>
      <c r="IRQ137" s="103"/>
      <c r="IRR137" s="103"/>
      <c r="IRS137" s="103"/>
      <c r="IRT137" s="103"/>
      <c r="IRU137" s="103"/>
      <c r="IRV137" s="103"/>
      <c r="IRW137" s="103"/>
      <c r="IRX137" s="103"/>
      <c r="IRY137" s="103"/>
      <c r="IRZ137" s="103"/>
      <c r="ISA137" s="103"/>
      <c r="ISB137" s="103"/>
      <c r="ISC137" s="103"/>
      <c r="ISD137" s="103"/>
      <c r="ISE137" s="103"/>
      <c r="ISF137" s="103"/>
      <c r="ISG137" s="103"/>
      <c r="ISH137" s="103"/>
      <c r="ISI137" s="103"/>
      <c r="ISJ137" s="103"/>
      <c r="ISK137" s="103"/>
      <c r="ISL137" s="103"/>
      <c r="ISM137" s="103"/>
      <c r="ISN137" s="103"/>
      <c r="ISO137" s="103"/>
      <c r="ISP137" s="103"/>
      <c r="ISQ137" s="103"/>
      <c r="ISR137" s="103"/>
      <c r="ISS137" s="103"/>
      <c r="IST137" s="103"/>
      <c r="ISU137" s="103"/>
      <c r="ISV137" s="103"/>
      <c r="ISW137" s="103"/>
      <c r="ISX137" s="103"/>
      <c r="ISY137" s="103"/>
      <c r="ISZ137" s="103"/>
      <c r="ITA137" s="103"/>
      <c r="ITB137" s="103"/>
      <c r="ITC137" s="103"/>
      <c r="ITD137" s="103"/>
      <c r="ITE137" s="103"/>
      <c r="ITF137" s="103"/>
      <c r="ITM137" s="103"/>
      <c r="ITN137" s="103"/>
      <c r="ITO137" s="103"/>
      <c r="ITP137" s="103"/>
      <c r="ITQ137" s="103"/>
      <c r="ITR137" s="103"/>
      <c r="ITS137" s="103"/>
      <c r="ITT137" s="103"/>
      <c r="ITU137" s="103"/>
      <c r="ITV137" s="103"/>
      <c r="ITW137" s="103"/>
      <c r="ITX137" s="103"/>
      <c r="ITY137" s="103"/>
      <c r="ITZ137" s="103"/>
      <c r="IUA137" s="103"/>
      <c r="IUB137" s="103"/>
      <c r="IUC137" s="103"/>
      <c r="IUD137" s="103"/>
      <c r="IUE137" s="103"/>
      <c r="IUF137" s="103"/>
      <c r="IUG137" s="103"/>
      <c r="IUH137" s="103"/>
      <c r="IUI137" s="103"/>
      <c r="IUJ137" s="103"/>
      <c r="IUK137" s="103"/>
      <c r="IUL137" s="103"/>
      <c r="IUM137" s="103"/>
      <c r="IUN137" s="103"/>
      <c r="IUO137" s="103"/>
      <c r="IUP137" s="103"/>
      <c r="IUQ137" s="103"/>
      <c r="IUR137" s="103"/>
      <c r="IUS137" s="103"/>
      <c r="IUT137" s="103"/>
      <c r="IUU137" s="103"/>
      <c r="IUV137" s="103"/>
      <c r="IUW137" s="103"/>
      <c r="IUX137" s="103"/>
      <c r="IUY137" s="103"/>
      <c r="IUZ137" s="103"/>
      <c r="IVA137" s="103"/>
      <c r="IVB137" s="103"/>
      <c r="IVC137" s="103"/>
      <c r="IVD137" s="103"/>
      <c r="IVE137" s="103"/>
      <c r="IVF137" s="103"/>
      <c r="IVG137" s="103"/>
      <c r="IVH137" s="103"/>
      <c r="IVI137" s="103"/>
      <c r="IVJ137" s="103"/>
      <c r="IVK137" s="103"/>
      <c r="IVL137" s="103"/>
      <c r="IVM137" s="103"/>
      <c r="IVN137" s="103"/>
      <c r="IVO137" s="103"/>
      <c r="IVP137" s="103"/>
      <c r="IVQ137" s="103"/>
      <c r="IVR137" s="103"/>
      <c r="IVS137" s="103"/>
      <c r="IVT137" s="103"/>
      <c r="IVU137" s="103"/>
      <c r="IVV137" s="103"/>
      <c r="IVW137" s="103"/>
      <c r="IVX137" s="103"/>
      <c r="IVY137" s="103"/>
      <c r="IVZ137" s="103"/>
      <c r="IWA137" s="103"/>
      <c r="IWB137" s="103"/>
      <c r="IWC137" s="103"/>
      <c r="IWD137" s="103"/>
      <c r="IWE137" s="103"/>
      <c r="IWF137" s="103"/>
      <c r="IWG137" s="103"/>
      <c r="IWH137" s="103"/>
      <c r="IWI137" s="103"/>
      <c r="IWJ137" s="103"/>
      <c r="IWK137" s="103"/>
      <c r="IWL137" s="103"/>
      <c r="IWM137" s="103"/>
      <c r="IWN137" s="103"/>
      <c r="IWO137" s="103"/>
      <c r="IWP137" s="103"/>
      <c r="IWQ137" s="103"/>
      <c r="IWR137" s="103"/>
      <c r="IWS137" s="103"/>
      <c r="IWT137" s="103"/>
      <c r="IWU137" s="103"/>
      <c r="IWV137" s="103"/>
      <c r="IWW137" s="103"/>
      <c r="IWX137" s="103"/>
      <c r="IWY137" s="103"/>
      <c r="IWZ137" s="103"/>
      <c r="IXA137" s="103"/>
      <c r="IXB137" s="103"/>
      <c r="IXC137" s="103"/>
      <c r="IXD137" s="103"/>
      <c r="IXE137" s="103"/>
      <c r="IXF137" s="103"/>
      <c r="IXG137" s="103"/>
      <c r="IXH137" s="103"/>
      <c r="IXI137" s="103"/>
      <c r="IXJ137" s="103"/>
      <c r="IXK137" s="103"/>
      <c r="IXL137" s="103"/>
      <c r="IXM137" s="103"/>
      <c r="IXN137" s="103"/>
      <c r="IXO137" s="103"/>
      <c r="IXP137" s="103"/>
      <c r="IXQ137" s="103"/>
      <c r="IXR137" s="103"/>
      <c r="IXS137" s="103"/>
      <c r="IXT137" s="103"/>
      <c r="IXU137" s="103"/>
      <c r="IXV137" s="103"/>
      <c r="IXW137" s="103"/>
      <c r="IXX137" s="103"/>
      <c r="IXY137" s="103"/>
      <c r="IXZ137" s="103"/>
      <c r="IYA137" s="103"/>
      <c r="IYB137" s="103"/>
      <c r="IYC137" s="103"/>
      <c r="IYD137" s="103"/>
      <c r="IYE137" s="103"/>
      <c r="IYF137" s="103"/>
      <c r="IYG137" s="103"/>
      <c r="IYH137" s="103"/>
      <c r="IYI137" s="103"/>
      <c r="IYJ137" s="103"/>
      <c r="IYK137" s="103"/>
      <c r="IYL137" s="103"/>
      <c r="IYM137" s="103"/>
      <c r="IYN137" s="103"/>
      <c r="IYO137" s="103"/>
      <c r="IYP137" s="103"/>
      <c r="IYQ137" s="103"/>
      <c r="IYR137" s="103"/>
      <c r="IYS137" s="103"/>
      <c r="IYT137" s="103"/>
      <c r="IYU137" s="103"/>
      <c r="IYV137" s="103"/>
      <c r="IYW137" s="103"/>
      <c r="IYX137" s="103"/>
      <c r="IYY137" s="103"/>
      <c r="IYZ137" s="103"/>
      <c r="IZA137" s="103"/>
      <c r="IZB137" s="103"/>
      <c r="IZC137" s="103"/>
      <c r="IZD137" s="103"/>
      <c r="IZE137" s="103"/>
      <c r="IZF137" s="103"/>
      <c r="IZG137" s="103"/>
      <c r="IZH137" s="103"/>
      <c r="IZI137" s="103"/>
      <c r="IZJ137" s="103"/>
      <c r="IZK137" s="103"/>
      <c r="IZL137" s="103"/>
      <c r="IZM137" s="103"/>
      <c r="IZN137" s="103"/>
      <c r="IZO137" s="103"/>
      <c r="IZP137" s="103"/>
      <c r="IZQ137" s="103"/>
      <c r="IZR137" s="103"/>
      <c r="IZS137" s="103"/>
      <c r="IZT137" s="103"/>
      <c r="IZU137" s="103"/>
      <c r="IZV137" s="103"/>
      <c r="IZW137" s="103"/>
      <c r="IZX137" s="103"/>
      <c r="IZY137" s="103"/>
      <c r="IZZ137" s="103"/>
      <c r="JAA137" s="103"/>
      <c r="JAB137" s="103"/>
      <c r="JAC137" s="103"/>
      <c r="JAD137" s="103"/>
      <c r="JAE137" s="103"/>
      <c r="JAF137" s="103"/>
      <c r="JAG137" s="103"/>
      <c r="JAH137" s="103"/>
      <c r="JAI137" s="103"/>
      <c r="JAJ137" s="103"/>
      <c r="JAK137" s="103"/>
      <c r="JAL137" s="103"/>
      <c r="JAM137" s="103"/>
      <c r="JAN137" s="103"/>
      <c r="JAO137" s="103"/>
      <c r="JAP137" s="103"/>
      <c r="JAQ137" s="103"/>
      <c r="JAR137" s="103"/>
      <c r="JAS137" s="103"/>
      <c r="JAT137" s="103"/>
      <c r="JAU137" s="103"/>
      <c r="JAV137" s="103"/>
      <c r="JAW137" s="103"/>
      <c r="JAX137" s="103"/>
      <c r="JAY137" s="103"/>
      <c r="JAZ137" s="103"/>
      <c r="JBA137" s="103"/>
      <c r="JBB137" s="103"/>
      <c r="JBC137" s="103"/>
      <c r="JBD137" s="103"/>
      <c r="JBE137" s="103"/>
      <c r="JBF137" s="103"/>
      <c r="JBG137" s="103"/>
      <c r="JBH137" s="103"/>
      <c r="JBI137" s="103"/>
      <c r="JBJ137" s="103"/>
      <c r="JBK137" s="103"/>
      <c r="JBL137" s="103"/>
      <c r="JBM137" s="103"/>
      <c r="JBN137" s="103"/>
      <c r="JBO137" s="103"/>
      <c r="JBP137" s="103"/>
      <c r="JBQ137" s="103"/>
      <c r="JBR137" s="103"/>
      <c r="JBS137" s="103"/>
      <c r="JBT137" s="103"/>
      <c r="JBU137" s="103"/>
      <c r="JBV137" s="103"/>
      <c r="JBW137" s="103"/>
      <c r="JBX137" s="103"/>
      <c r="JBY137" s="103"/>
      <c r="JBZ137" s="103"/>
      <c r="JCA137" s="103"/>
      <c r="JCB137" s="103"/>
      <c r="JCC137" s="103"/>
      <c r="JCD137" s="103"/>
      <c r="JCE137" s="103"/>
      <c r="JCF137" s="103"/>
      <c r="JCG137" s="103"/>
      <c r="JCH137" s="103"/>
      <c r="JCI137" s="103"/>
      <c r="JCJ137" s="103"/>
      <c r="JCK137" s="103"/>
      <c r="JCL137" s="103"/>
      <c r="JCM137" s="103"/>
      <c r="JCN137" s="103"/>
      <c r="JCO137" s="103"/>
      <c r="JCP137" s="103"/>
      <c r="JCQ137" s="103"/>
      <c r="JCR137" s="103"/>
      <c r="JCS137" s="103"/>
      <c r="JCT137" s="103"/>
      <c r="JCU137" s="103"/>
      <c r="JCV137" s="103"/>
      <c r="JCW137" s="103"/>
      <c r="JCX137" s="103"/>
      <c r="JCY137" s="103"/>
      <c r="JCZ137" s="103"/>
      <c r="JDA137" s="103"/>
      <c r="JDB137" s="103"/>
      <c r="JDI137" s="103"/>
      <c r="JDJ137" s="103"/>
      <c r="JDK137" s="103"/>
      <c r="JDL137" s="103"/>
      <c r="JDM137" s="103"/>
      <c r="JDN137" s="103"/>
      <c r="JDO137" s="103"/>
      <c r="JDP137" s="103"/>
      <c r="JDQ137" s="103"/>
      <c r="JDR137" s="103"/>
      <c r="JDS137" s="103"/>
      <c r="JDT137" s="103"/>
      <c r="JDU137" s="103"/>
      <c r="JDV137" s="103"/>
      <c r="JDW137" s="103"/>
      <c r="JDX137" s="103"/>
      <c r="JDY137" s="103"/>
      <c r="JDZ137" s="103"/>
      <c r="JEA137" s="103"/>
      <c r="JEB137" s="103"/>
      <c r="JEC137" s="103"/>
      <c r="JED137" s="103"/>
      <c r="JEE137" s="103"/>
      <c r="JEF137" s="103"/>
      <c r="JEG137" s="103"/>
      <c r="JEH137" s="103"/>
      <c r="JEI137" s="103"/>
      <c r="JEJ137" s="103"/>
      <c r="JEK137" s="103"/>
      <c r="JEL137" s="103"/>
      <c r="JEM137" s="103"/>
      <c r="JEN137" s="103"/>
      <c r="JEO137" s="103"/>
      <c r="JEP137" s="103"/>
      <c r="JEQ137" s="103"/>
      <c r="JER137" s="103"/>
      <c r="JES137" s="103"/>
      <c r="JET137" s="103"/>
      <c r="JEU137" s="103"/>
      <c r="JEV137" s="103"/>
      <c r="JEW137" s="103"/>
      <c r="JEX137" s="103"/>
      <c r="JEY137" s="103"/>
      <c r="JEZ137" s="103"/>
      <c r="JFA137" s="103"/>
      <c r="JFB137" s="103"/>
      <c r="JFC137" s="103"/>
      <c r="JFD137" s="103"/>
      <c r="JFE137" s="103"/>
      <c r="JFF137" s="103"/>
      <c r="JFG137" s="103"/>
      <c r="JFH137" s="103"/>
      <c r="JFI137" s="103"/>
      <c r="JFJ137" s="103"/>
      <c r="JFK137" s="103"/>
      <c r="JFL137" s="103"/>
      <c r="JFM137" s="103"/>
      <c r="JFN137" s="103"/>
      <c r="JFO137" s="103"/>
      <c r="JFP137" s="103"/>
      <c r="JFQ137" s="103"/>
      <c r="JFR137" s="103"/>
      <c r="JFS137" s="103"/>
      <c r="JFT137" s="103"/>
      <c r="JFU137" s="103"/>
      <c r="JFV137" s="103"/>
      <c r="JFW137" s="103"/>
      <c r="JFX137" s="103"/>
      <c r="JFY137" s="103"/>
      <c r="JFZ137" s="103"/>
      <c r="JGA137" s="103"/>
      <c r="JGB137" s="103"/>
      <c r="JGC137" s="103"/>
      <c r="JGD137" s="103"/>
      <c r="JGE137" s="103"/>
      <c r="JGF137" s="103"/>
      <c r="JGG137" s="103"/>
      <c r="JGH137" s="103"/>
      <c r="JGI137" s="103"/>
      <c r="JGJ137" s="103"/>
      <c r="JGK137" s="103"/>
      <c r="JGL137" s="103"/>
      <c r="JGM137" s="103"/>
      <c r="JGN137" s="103"/>
      <c r="JGO137" s="103"/>
      <c r="JGP137" s="103"/>
      <c r="JGQ137" s="103"/>
      <c r="JGR137" s="103"/>
      <c r="JGS137" s="103"/>
      <c r="JGT137" s="103"/>
      <c r="JGU137" s="103"/>
      <c r="JGV137" s="103"/>
      <c r="JGW137" s="103"/>
      <c r="JGX137" s="103"/>
      <c r="JGY137" s="103"/>
      <c r="JGZ137" s="103"/>
      <c r="JHA137" s="103"/>
      <c r="JHB137" s="103"/>
      <c r="JHC137" s="103"/>
      <c r="JHD137" s="103"/>
      <c r="JHE137" s="103"/>
      <c r="JHF137" s="103"/>
      <c r="JHG137" s="103"/>
      <c r="JHH137" s="103"/>
      <c r="JHI137" s="103"/>
      <c r="JHJ137" s="103"/>
      <c r="JHK137" s="103"/>
      <c r="JHL137" s="103"/>
      <c r="JHM137" s="103"/>
      <c r="JHN137" s="103"/>
      <c r="JHO137" s="103"/>
      <c r="JHP137" s="103"/>
      <c r="JHQ137" s="103"/>
      <c r="JHR137" s="103"/>
      <c r="JHS137" s="103"/>
      <c r="JHT137" s="103"/>
      <c r="JHU137" s="103"/>
      <c r="JHV137" s="103"/>
      <c r="JHW137" s="103"/>
      <c r="JHX137" s="103"/>
      <c r="JHY137" s="103"/>
      <c r="JHZ137" s="103"/>
      <c r="JIA137" s="103"/>
      <c r="JIB137" s="103"/>
      <c r="JIC137" s="103"/>
      <c r="JID137" s="103"/>
      <c r="JIE137" s="103"/>
      <c r="JIF137" s="103"/>
      <c r="JIG137" s="103"/>
      <c r="JIH137" s="103"/>
      <c r="JII137" s="103"/>
      <c r="JIJ137" s="103"/>
      <c r="JIK137" s="103"/>
      <c r="JIL137" s="103"/>
      <c r="JIM137" s="103"/>
      <c r="JIN137" s="103"/>
      <c r="JIO137" s="103"/>
      <c r="JIP137" s="103"/>
      <c r="JIQ137" s="103"/>
      <c r="JIR137" s="103"/>
      <c r="JIS137" s="103"/>
      <c r="JIT137" s="103"/>
      <c r="JIU137" s="103"/>
      <c r="JIV137" s="103"/>
      <c r="JIW137" s="103"/>
      <c r="JIX137" s="103"/>
      <c r="JIY137" s="103"/>
      <c r="JIZ137" s="103"/>
      <c r="JJA137" s="103"/>
      <c r="JJB137" s="103"/>
      <c r="JJC137" s="103"/>
      <c r="JJD137" s="103"/>
      <c r="JJE137" s="103"/>
      <c r="JJF137" s="103"/>
      <c r="JJG137" s="103"/>
      <c r="JJH137" s="103"/>
      <c r="JJI137" s="103"/>
      <c r="JJJ137" s="103"/>
      <c r="JJK137" s="103"/>
      <c r="JJL137" s="103"/>
      <c r="JJM137" s="103"/>
      <c r="JJN137" s="103"/>
      <c r="JJO137" s="103"/>
      <c r="JJP137" s="103"/>
      <c r="JJQ137" s="103"/>
      <c r="JJR137" s="103"/>
      <c r="JJS137" s="103"/>
      <c r="JJT137" s="103"/>
      <c r="JJU137" s="103"/>
      <c r="JJV137" s="103"/>
      <c r="JJW137" s="103"/>
      <c r="JJX137" s="103"/>
      <c r="JJY137" s="103"/>
      <c r="JJZ137" s="103"/>
      <c r="JKA137" s="103"/>
      <c r="JKB137" s="103"/>
      <c r="JKC137" s="103"/>
      <c r="JKD137" s="103"/>
      <c r="JKE137" s="103"/>
      <c r="JKF137" s="103"/>
      <c r="JKG137" s="103"/>
      <c r="JKH137" s="103"/>
      <c r="JKI137" s="103"/>
      <c r="JKJ137" s="103"/>
      <c r="JKK137" s="103"/>
      <c r="JKL137" s="103"/>
      <c r="JKM137" s="103"/>
      <c r="JKN137" s="103"/>
      <c r="JKO137" s="103"/>
      <c r="JKP137" s="103"/>
      <c r="JKQ137" s="103"/>
      <c r="JKR137" s="103"/>
      <c r="JKS137" s="103"/>
      <c r="JKT137" s="103"/>
      <c r="JKU137" s="103"/>
      <c r="JKV137" s="103"/>
      <c r="JKW137" s="103"/>
      <c r="JKX137" s="103"/>
      <c r="JKY137" s="103"/>
      <c r="JKZ137" s="103"/>
      <c r="JLA137" s="103"/>
      <c r="JLB137" s="103"/>
      <c r="JLC137" s="103"/>
      <c r="JLD137" s="103"/>
      <c r="JLE137" s="103"/>
      <c r="JLF137" s="103"/>
      <c r="JLG137" s="103"/>
      <c r="JLH137" s="103"/>
      <c r="JLI137" s="103"/>
      <c r="JLJ137" s="103"/>
      <c r="JLK137" s="103"/>
      <c r="JLL137" s="103"/>
      <c r="JLM137" s="103"/>
      <c r="JLN137" s="103"/>
      <c r="JLO137" s="103"/>
      <c r="JLP137" s="103"/>
      <c r="JLQ137" s="103"/>
      <c r="JLR137" s="103"/>
      <c r="JLS137" s="103"/>
      <c r="JLT137" s="103"/>
      <c r="JLU137" s="103"/>
      <c r="JLV137" s="103"/>
      <c r="JLW137" s="103"/>
      <c r="JLX137" s="103"/>
      <c r="JLY137" s="103"/>
      <c r="JLZ137" s="103"/>
      <c r="JMA137" s="103"/>
      <c r="JMB137" s="103"/>
      <c r="JMC137" s="103"/>
      <c r="JMD137" s="103"/>
      <c r="JME137" s="103"/>
      <c r="JMF137" s="103"/>
      <c r="JMG137" s="103"/>
      <c r="JMH137" s="103"/>
      <c r="JMI137" s="103"/>
      <c r="JMJ137" s="103"/>
      <c r="JMK137" s="103"/>
      <c r="JML137" s="103"/>
      <c r="JMM137" s="103"/>
      <c r="JMN137" s="103"/>
      <c r="JMO137" s="103"/>
      <c r="JMP137" s="103"/>
      <c r="JMQ137" s="103"/>
      <c r="JMR137" s="103"/>
      <c r="JMS137" s="103"/>
      <c r="JMT137" s="103"/>
      <c r="JMU137" s="103"/>
      <c r="JMV137" s="103"/>
      <c r="JMW137" s="103"/>
      <c r="JMX137" s="103"/>
      <c r="JNE137" s="103"/>
      <c r="JNF137" s="103"/>
      <c r="JNG137" s="103"/>
      <c r="JNH137" s="103"/>
      <c r="JNI137" s="103"/>
      <c r="JNJ137" s="103"/>
      <c r="JNK137" s="103"/>
      <c r="JNL137" s="103"/>
      <c r="JNM137" s="103"/>
      <c r="JNN137" s="103"/>
      <c r="JNO137" s="103"/>
      <c r="JNP137" s="103"/>
      <c r="JNQ137" s="103"/>
      <c r="JNR137" s="103"/>
      <c r="JNS137" s="103"/>
      <c r="JNT137" s="103"/>
      <c r="JNU137" s="103"/>
      <c r="JNV137" s="103"/>
      <c r="JNW137" s="103"/>
      <c r="JNX137" s="103"/>
      <c r="JNY137" s="103"/>
      <c r="JNZ137" s="103"/>
      <c r="JOA137" s="103"/>
      <c r="JOB137" s="103"/>
      <c r="JOC137" s="103"/>
      <c r="JOD137" s="103"/>
      <c r="JOE137" s="103"/>
      <c r="JOF137" s="103"/>
      <c r="JOG137" s="103"/>
      <c r="JOH137" s="103"/>
      <c r="JOI137" s="103"/>
      <c r="JOJ137" s="103"/>
      <c r="JOK137" s="103"/>
      <c r="JOL137" s="103"/>
      <c r="JOM137" s="103"/>
      <c r="JON137" s="103"/>
      <c r="JOO137" s="103"/>
      <c r="JOP137" s="103"/>
      <c r="JOQ137" s="103"/>
      <c r="JOR137" s="103"/>
      <c r="JOS137" s="103"/>
      <c r="JOT137" s="103"/>
      <c r="JOU137" s="103"/>
      <c r="JOV137" s="103"/>
      <c r="JOW137" s="103"/>
      <c r="JOX137" s="103"/>
      <c r="JOY137" s="103"/>
      <c r="JOZ137" s="103"/>
      <c r="JPA137" s="103"/>
      <c r="JPB137" s="103"/>
      <c r="JPC137" s="103"/>
      <c r="JPD137" s="103"/>
      <c r="JPE137" s="103"/>
      <c r="JPF137" s="103"/>
      <c r="JPG137" s="103"/>
      <c r="JPH137" s="103"/>
      <c r="JPI137" s="103"/>
      <c r="JPJ137" s="103"/>
      <c r="JPK137" s="103"/>
      <c r="JPL137" s="103"/>
      <c r="JPM137" s="103"/>
      <c r="JPN137" s="103"/>
      <c r="JPO137" s="103"/>
      <c r="JPP137" s="103"/>
      <c r="JPQ137" s="103"/>
      <c r="JPR137" s="103"/>
      <c r="JPS137" s="103"/>
      <c r="JPT137" s="103"/>
      <c r="JPU137" s="103"/>
      <c r="JPV137" s="103"/>
      <c r="JPW137" s="103"/>
      <c r="JPX137" s="103"/>
      <c r="JPY137" s="103"/>
      <c r="JPZ137" s="103"/>
      <c r="JQA137" s="103"/>
      <c r="JQB137" s="103"/>
      <c r="JQC137" s="103"/>
      <c r="JQD137" s="103"/>
      <c r="JQE137" s="103"/>
      <c r="JQF137" s="103"/>
      <c r="JQG137" s="103"/>
      <c r="JQH137" s="103"/>
      <c r="JQI137" s="103"/>
      <c r="JQJ137" s="103"/>
      <c r="JQK137" s="103"/>
      <c r="JQL137" s="103"/>
      <c r="JQM137" s="103"/>
      <c r="JQN137" s="103"/>
      <c r="JQO137" s="103"/>
      <c r="JQP137" s="103"/>
      <c r="JQQ137" s="103"/>
      <c r="JQR137" s="103"/>
      <c r="JQS137" s="103"/>
      <c r="JQT137" s="103"/>
      <c r="JQU137" s="103"/>
      <c r="JQV137" s="103"/>
      <c r="JQW137" s="103"/>
      <c r="JQX137" s="103"/>
      <c r="JQY137" s="103"/>
      <c r="JQZ137" s="103"/>
      <c r="JRA137" s="103"/>
      <c r="JRB137" s="103"/>
      <c r="JRC137" s="103"/>
      <c r="JRD137" s="103"/>
      <c r="JRE137" s="103"/>
      <c r="JRF137" s="103"/>
      <c r="JRG137" s="103"/>
      <c r="JRH137" s="103"/>
      <c r="JRI137" s="103"/>
      <c r="JRJ137" s="103"/>
      <c r="JRK137" s="103"/>
      <c r="JRL137" s="103"/>
      <c r="JRM137" s="103"/>
      <c r="JRN137" s="103"/>
      <c r="JRO137" s="103"/>
      <c r="JRP137" s="103"/>
      <c r="JRQ137" s="103"/>
      <c r="JRR137" s="103"/>
      <c r="JRS137" s="103"/>
      <c r="JRT137" s="103"/>
      <c r="JRU137" s="103"/>
      <c r="JRV137" s="103"/>
      <c r="JRW137" s="103"/>
      <c r="JRX137" s="103"/>
      <c r="JRY137" s="103"/>
      <c r="JRZ137" s="103"/>
      <c r="JSA137" s="103"/>
      <c r="JSB137" s="103"/>
      <c r="JSC137" s="103"/>
      <c r="JSD137" s="103"/>
      <c r="JSE137" s="103"/>
      <c r="JSF137" s="103"/>
      <c r="JSG137" s="103"/>
      <c r="JSH137" s="103"/>
      <c r="JSI137" s="103"/>
      <c r="JSJ137" s="103"/>
      <c r="JSK137" s="103"/>
      <c r="JSL137" s="103"/>
      <c r="JSM137" s="103"/>
      <c r="JSN137" s="103"/>
      <c r="JSO137" s="103"/>
      <c r="JSP137" s="103"/>
      <c r="JSQ137" s="103"/>
      <c r="JSR137" s="103"/>
      <c r="JSS137" s="103"/>
      <c r="JST137" s="103"/>
      <c r="JSU137" s="103"/>
      <c r="JSV137" s="103"/>
      <c r="JSW137" s="103"/>
      <c r="JSX137" s="103"/>
      <c r="JSY137" s="103"/>
      <c r="JSZ137" s="103"/>
      <c r="JTA137" s="103"/>
      <c r="JTB137" s="103"/>
      <c r="JTC137" s="103"/>
      <c r="JTD137" s="103"/>
      <c r="JTE137" s="103"/>
      <c r="JTF137" s="103"/>
      <c r="JTG137" s="103"/>
      <c r="JTH137" s="103"/>
      <c r="JTI137" s="103"/>
      <c r="JTJ137" s="103"/>
      <c r="JTK137" s="103"/>
      <c r="JTL137" s="103"/>
      <c r="JTM137" s="103"/>
      <c r="JTN137" s="103"/>
      <c r="JTO137" s="103"/>
      <c r="JTP137" s="103"/>
      <c r="JTQ137" s="103"/>
      <c r="JTR137" s="103"/>
      <c r="JTS137" s="103"/>
      <c r="JTT137" s="103"/>
      <c r="JTU137" s="103"/>
      <c r="JTV137" s="103"/>
      <c r="JTW137" s="103"/>
      <c r="JTX137" s="103"/>
      <c r="JTY137" s="103"/>
      <c r="JTZ137" s="103"/>
      <c r="JUA137" s="103"/>
      <c r="JUB137" s="103"/>
      <c r="JUC137" s="103"/>
      <c r="JUD137" s="103"/>
      <c r="JUE137" s="103"/>
      <c r="JUF137" s="103"/>
      <c r="JUG137" s="103"/>
      <c r="JUH137" s="103"/>
      <c r="JUI137" s="103"/>
      <c r="JUJ137" s="103"/>
      <c r="JUK137" s="103"/>
      <c r="JUL137" s="103"/>
      <c r="JUM137" s="103"/>
      <c r="JUN137" s="103"/>
      <c r="JUO137" s="103"/>
      <c r="JUP137" s="103"/>
      <c r="JUQ137" s="103"/>
      <c r="JUR137" s="103"/>
      <c r="JUS137" s="103"/>
      <c r="JUT137" s="103"/>
      <c r="JUU137" s="103"/>
      <c r="JUV137" s="103"/>
      <c r="JUW137" s="103"/>
      <c r="JUX137" s="103"/>
      <c r="JUY137" s="103"/>
      <c r="JUZ137" s="103"/>
      <c r="JVA137" s="103"/>
      <c r="JVB137" s="103"/>
      <c r="JVC137" s="103"/>
      <c r="JVD137" s="103"/>
      <c r="JVE137" s="103"/>
      <c r="JVF137" s="103"/>
      <c r="JVG137" s="103"/>
      <c r="JVH137" s="103"/>
      <c r="JVI137" s="103"/>
      <c r="JVJ137" s="103"/>
      <c r="JVK137" s="103"/>
      <c r="JVL137" s="103"/>
      <c r="JVM137" s="103"/>
      <c r="JVN137" s="103"/>
      <c r="JVO137" s="103"/>
      <c r="JVP137" s="103"/>
      <c r="JVQ137" s="103"/>
      <c r="JVR137" s="103"/>
      <c r="JVS137" s="103"/>
      <c r="JVT137" s="103"/>
      <c r="JVU137" s="103"/>
      <c r="JVV137" s="103"/>
      <c r="JVW137" s="103"/>
      <c r="JVX137" s="103"/>
      <c r="JVY137" s="103"/>
      <c r="JVZ137" s="103"/>
      <c r="JWA137" s="103"/>
      <c r="JWB137" s="103"/>
      <c r="JWC137" s="103"/>
      <c r="JWD137" s="103"/>
      <c r="JWE137" s="103"/>
      <c r="JWF137" s="103"/>
      <c r="JWG137" s="103"/>
      <c r="JWH137" s="103"/>
      <c r="JWI137" s="103"/>
      <c r="JWJ137" s="103"/>
      <c r="JWK137" s="103"/>
      <c r="JWL137" s="103"/>
      <c r="JWM137" s="103"/>
      <c r="JWN137" s="103"/>
      <c r="JWO137" s="103"/>
      <c r="JWP137" s="103"/>
      <c r="JWQ137" s="103"/>
      <c r="JWR137" s="103"/>
      <c r="JWS137" s="103"/>
      <c r="JWT137" s="103"/>
      <c r="JXA137" s="103"/>
      <c r="JXB137" s="103"/>
      <c r="JXC137" s="103"/>
      <c r="JXD137" s="103"/>
      <c r="JXE137" s="103"/>
      <c r="JXF137" s="103"/>
      <c r="JXG137" s="103"/>
      <c r="JXH137" s="103"/>
      <c r="JXI137" s="103"/>
      <c r="JXJ137" s="103"/>
      <c r="JXK137" s="103"/>
      <c r="JXL137" s="103"/>
      <c r="JXM137" s="103"/>
      <c r="JXN137" s="103"/>
      <c r="JXO137" s="103"/>
      <c r="JXP137" s="103"/>
      <c r="JXQ137" s="103"/>
      <c r="JXR137" s="103"/>
      <c r="JXS137" s="103"/>
      <c r="JXT137" s="103"/>
      <c r="JXU137" s="103"/>
      <c r="JXV137" s="103"/>
      <c r="JXW137" s="103"/>
      <c r="JXX137" s="103"/>
      <c r="JXY137" s="103"/>
      <c r="JXZ137" s="103"/>
      <c r="JYA137" s="103"/>
      <c r="JYB137" s="103"/>
      <c r="JYC137" s="103"/>
      <c r="JYD137" s="103"/>
      <c r="JYE137" s="103"/>
      <c r="JYF137" s="103"/>
      <c r="JYG137" s="103"/>
      <c r="JYH137" s="103"/>
      <c r="JYI137" s="103"/>
      <c r="JYJ137" s="103"/>
      <c r="JYK137" s="103"/>
      <c r="JYL137" s="103"/>
      <c r="JYM137" s="103"/>
      <c r="JYN137" s="103"/>
      <c r="JYO137" s="103"/>
      <c r="JYP137" s="103"/>
      <c r="JYQ137" s="103"/>
      <c r="JYR137" s="103"/>
      <c r="JYS137" s="103"/>
      <c r="JYT137" s="103"/>
      <c r="JYU137" s="103"/>
      <c r="JYV137" s="103"/>
      <c r="JYW137" s="103"/>
      <c r="JYX137" s="103"/>
      <c r="JYY137" s="103"/>
      <c r="JYZ137" s="103"/>
      <c r="JZA137" s="103"/>
      <c r="JZB137" s="103"/>
      <c r="JZC137" s="103"/>
      <c r="JZD137" s="103"/>
      <c r="JZE137" s="103"/>
      <c r="JZF137" s="103"/>
      <c r="JZG137" s="103"/>
      <c r="JZH137" s="103"/>
      <c r="JZI137" s="103"/>
      <c r="JZJ137" s="103"/>
      <c r="JZK137" s="103"/>
      <c r="JZL137" s="103"/>
      <c r="JZM137" s="103"/>
      <c r="JZN137" s="103"/>
      <c r="JZO137" s="103"/>
      <c r="JZP137" s="103"/>
      <c r="JZQ137" s="103"/>
      <c r="JZR137" s="103"/>
      <c r="JZS137" s="103"/>
      <c r="JZT137" s="103"/>
      <c r="JZU137" s="103"/>
      <c r="JZV137" s="103"/>
      <c r="JZW137" s="103"/>
      <c r="JZX137" s="103"/>
      <c r="JZY137" s="103"/>
      <c r="JZZ137" s="103"/>
      <c r="KAA137" s="103"/>
      <c r="KAB137" s="103"/>
      <c r="KAC137" s="103"/>
      <c r="KAD137" s="103"/>
      <c r="KAE137" s="103"/>
      <c r="KAF137" s="103"/>
      <c r="KAG137" s="103"/>
      <c r="KAH137" s="103"/>
      <c r="KAI137" s="103"/>
      <c r="KAJ137" s="103"/>
      <c r="KAK137" s="103"/>
      <c r="KAL137" s="103"/>
      <c r="KAM137" s="103"/>
      <c r="KAN137" s="103"/>
      <c r="KAO137" s="103"/>
      <c r="KAP137" s="103"/>
      <c r="KAQ137" s="103"/>
      <c r="KAR137" s="103"/>
      <c r="KAS137" s="103"/>
      <c r="KAT137" s="103"/>
      <c r="KAU137" s="103"/>
      <c r="KAV137" s="103"/>
      <c r="KAW137" s="103"/>
      <c r="KAX137" s="103"/>
      <c r="KAY137" s="103"/>
      <c r="KAZ137" s="103"/>
      <c r="KBA137" s="103"/>
      <c r="KBB137" s="103"/>
      <c r="KBC137" s="103"/>
      <c r="KBD137" s="103"/>
      <c r="KBE137" s="103"/>
      <c r="KBF137" s="103"/>
      <c r="KBG137" s="103"/>
      <c r="KBH137" s="103"/>
      <c r="KBI137" s="103"/>
      <c r="KBJ137" s="103"/>
      <c r="KBK137" s="103"/>
      <c r="KBL137" s="103"/>
      <c r="KBM137" s="103"/>
      <c r="KBN137" s="103"/>
      <c r="KBO137" s="103"/>
      <c r="KBP137" s="103"/>
      <c r="KBQ137" s="103"/>
      <c r="KBR137" s="103"/>
      <c r="KBS137" s="103"/>
      <c r="KBT137" s="103"/>
      <c r="KBU137" s="103"/>
      <c r="KBV137" s="103"/>
      <c r="KBW137" s="103"/>
      <c r="KBX137" s="103"/>
      <c r="KBY137" s="103"/>
      <c r="KBZ137" s="103"/>
      <c r="KCA137" s="103"/>
      <c r="KCB137" s="103"/>
      <c r="KCC137" s="103"/>
      <c r="KCD137" s="103"/>
      <c r="KCE137" s="103"/>
      <c r="KCF137" s="103"/>
      <c r="KCG137" s="103"/>
      <c r="KCH137" s="103"/>
      <c r="KCI137" s="103"/>
      <c r="KCJ137" s="103"/>
      <c r="KCK137" s="103"/>
      <c r="KCL137" s="103"/>
      <c r="KCM137" s="103"/>
      <c r="KCN137" s="103"/>
      <c r="KCO137" s="103"/>
      <c r="KCP137" s="103"/>
      <c r="KCQ137" s="103"/>
      <c r="KCR137" s="103"/>
      <c r="KCS137" s="103"/>
      <c r="KCT137" s="103"/>
      <c r="KCU137" s="103"/>
      <c r="KCV137" s="103"/>
      <c r="KCW137" s="103"/>
      <c r="KCX137" s="103"/>
      <c r="KCY137" s="103"/>
      <c r="KCZ137" s="103"/>
      <c r="KDA137" s="103"/>
      <c r="KDB137" s="103"/>
      <c r="KDC137" s="103"/>
      <c r="KDD137" s="103"/>
      <c r="KDE137" s="103"/>
      <c r="KDF137" s="103"/>
      <c r="KDG137" s="103"/>
      <c r="KDH137" s="103"/>
      <c r="KDI137" s="103"/>
      <c r="KDJ137" s="103"/>
      <c r="KDK137" s="103"/>
      <c r="KDL137" s="103"/>
      <c r="KDM137" s="103"/>
      <c r="KDN137" s="103"/>
      <c r="KDO137" s="103"/>
      <c r="KDP137" s="103"/>
      <c r="KDQ137" s="103"/>
      <c r="KDR137" s="103"/>
      <c r="KDS137" s="103"/>
      <c r="KDT137" s="103"/>
      <c r="KDU137" s="103"/>
      <c r="KDV137" s="103"/>
      <c r="KDW137" s="103"/>
      <c r="KDX137" s="103"/>
      <c r="KDY137" s="103"/>
      <c r="KDZ137" s="103"/>
      <c r="KEA137" s="103"/>
      <c r="KEB137" s="103"/>
      <c r="KEC137" s="103"/>
      <c r="KED137" s="103"/>
      <c r="KEE137" s="103"/>
      <c r="KEF137" s="103"/>
      <c r="KEG137" s="103"/>
      <c r="KEH137" s="103"/>
      <c r="KEI137" s="103"/>
      <c r="KEJ137" s="103"/>
      <c r="KEK137" s="103"/>
      <c r="KEL137" s="103"/>
      <c r="KEM137" s="103"/>
      <c r="KEN137" s="103"/>
      <c r="KEO137" s="103"/>
      <c r="KEP137" s="103"/>
      <c r="KEQ137" s="103"/>
      <c r="KER137" s="103"/>
      <c r="KES137" s="103"/>
      <c r="KET137" s="103"/>
      <c r="KEU137" s="103"/>
      <c r="KEV137" s="103"/>
      <c r="KEW137" s="103"/>
      <c r="KEX137" s="103"/>
      <c r="KEY137" s="103"/>
      <c r="KEZ137" s="103"/>
      <c r="KFA137" s="103"/>
      <c r="KFB137" s="103"/>
      <c r="KFC137" s="103"/>
      <c r="KFD137" s="103"/>
      <c r="KFE137" s="103"/>
      <c r="KFF137" s="103"/>
      <c r="KFG137" s="103"/>
      <c r="KFH137" s="103"/>
      <c r="KFI137" s="103"/>
      <c r="KFJ137" s="103"/>
      <c r="KFK137" s="103"/>
      <c r="KFL137" s="103"/>
      <c r="KFM137" s="103"/>
      <c r="KFN137" s="103"/>
      <c r="KFO137" s="103"/>
      <c r="KFP137" s="103"/>
      <c r="KFQ137" s="103"/>
      <c r="KFR137" s="103"/>
      <c r="KFS137" s="103"/>
      <c r="KFT137" s="103"/>
      <c r="KFU137" s="103"/>
      <c r="KFV137" s="103"/>
      <c r="KFW137" s="103"/>
      <c r="KFX137" s="103"/>
      <c r="KFY137" s="103"/>
      <c r="KFZ137" s="103"/>
      <c r="KGA137" s="103"/>
      <c r="KGB137" s="103"/>
      <c r="KGC137" s="103"/>
      <c r="KGD137" s="103"/>
      <c r="KGE137" s="103"/>
      <c r="KGF137" s="103"/>
      <c r="KGG137" s="103"/>
      <c r="KGH137" s="103"/>
      <c r="KGI137" s="103"/>
      <c r="KGJ137" s="103"/>
      <c r="KGK137" s="103"/>
      <c r="KGL137" s="103"/>
      <c r="KGM137" s="103"/>
      <c r="KGN137" s="103"/>
      <c r="KGO137" s="103"/>
      <c r="KGP137" s="103"/>
      <c r="KGW137" s="103"/>
      <c r="KGX137" s="103"/>
      <c r="KGY137" s="103"/>
      <c r="KGZ137" s="103"/>
      <c r="KHA137" s="103"/>
      <c r="KHB137" s="103"/>
      <c r="KHC137" s="103"/>
      <c r="KHD137" s="103"/>
      <c r="KHE137" s="103"/>
      <c r="KHF137" s="103"/>
      <c r="KHG137" s="103"/>
      <c r="KHH137" s="103"/>
      <c r="KHI137" s="103"/>
      <c r="KHJ137" s="103"/>
      <c r="KHK137" s="103"/>
      <c r="KHL137" s="103"/>
      <c r="KHM137" s="103"/>
      <c r="KHN137" s="103"/>
      <c r="KHO137" s="103"/>
      <c r="KHP137" s="103"/>
      <c r="KHQ137" s="103"/>
      <c r="KHR137" s="103"/>
      <c r="KHS137" s="103"/>
      <c r="KHT137" s="103"/>
      <c r="KHU137" s="103"/>
      <c r="KHV137" s="103"/>
      <c r="KHW137" s="103"/>
      <c r="KHX137" s="103"/>
      <c r="KHY137" s="103"/>
      <c r="KHZ137" s="103"/>
      <c r="KIA137" s="103"/>
      <c r="KIB137" s="103"/>
      <c r="KIC137" s="103"/>
      <c r="KID137" s="103"/>
      <c r="KIE137" s="103"/>
      <c r="KIF137" s="103"/>
      <c r="KIG137" s="103"/>
      <c r="KIH137" s="103"/>
      <c r="KII137" s="103"/>
      <c r="KIJ137" s="103"/>
      <c r="KIK137" s="103"/>
      <c r="KIL137" s="103"/>
      <c r="KIM137" s="103"/>
      <c r="KIN137" s="103"/>
      <c r="KIO137" s="103"/>
      <c r="KIP137" s="103"/>
      <c r="KIQ137" s="103"/>
      <c r="KIR137" s="103"/>
      <c r="KIS137" s="103"/>
      <c r="KIT137" s="103"/>
      <c r="KIU137" s="103"/>
      <c r="KIV137" s="103"/>
      <c r="KIW137" s="103"/>
      <c r="KIX137" s="103"/>
      <c r="KIY137" s="103"/>
      <c r="KIZ137" s="103"/>
      <c r="KJA137" s="103"/>
      <c r="KJB137" s="103"/>
      <c r="KJC137" s="103"/>
      <c r="KJD137" s="103"/>
      <c r="KJE137" s="103"/>
      <c r="KJF137" s="103"/>
      <c r="KJG137" s="103"/>
      <c r="KJH137" s="103"/>
      <c r="KJI137" s="103"/>
      <c r="KJJ137" s="103"/>
      <c r="KJK137" s="103"/>
      <c r="KJL137" s="103"/>
      <c r="KJM137" s="103"/>
      <c r="KJN137" s="103"/>
      <c r="KJO137" s="103"/>
      <c r="KJP137" s="103"/>
      <c r="KJQ137" s="103"/>
      <c r="KJR137" s="103"/>
      <c r="KJS137" s="103"/>
      <c r="KJT137" s="103"/>
      <c r="KJU137" s="103"/>
      <c r="KJV137" s="103"/>
      <c r="KJW137" s="103"/>
      <c r="KJX137" s="103"/>
      <c r="KJY137" s="103"/>
      <c r="KJZ137" s="103"/>
      <c r="KKA137" s="103"/>
      <c r="KKB137" s="103"/>
      <c r="KKC137" s="103"/>
      <c r="KKD137" s="103"/>
      <c r="KKE137" s="103"/>
      <c r="KKF137" s="103"/>
      <c r="KKG137" s="103"/>
      <c r="KKH137" s="103"/>
      <c r="KKI137" s="103"/>
      <c r="KKJ137" s="103"/>
      <c r="KKK137" s="103"/>
      <c r="KKL137" s="103"/>
      <c r="KKM137" s="103"/>
      <c r="KKN137" s="103"/>
      <c r="KKO137" s="103"/>
      <c r="KKP137" s="103"/>
      <c r="KKQ137" s="103"/>
      <c r="KKR137" s="103"/>
      <c r="KKS137" s="103"/>
      <c r="KKT137" s="103"/>
      <c r="KKU137" s="103"/>
      <c r="KKV137" s="103"/>
      <c r="KKW137" s="103"/>
      <c r="KKX137" s="103"/>
      <c r="KKY137" s="103"/>
      <c r="KKZ137" s="103"/>
      <c r="KLA137" s="103"/>
      <c r="KLB137" s="103"/>
      <c r="KLC137" s="103"/>
      <c r="KLD137" s="103"/>
      <c r="KLE137" s="103"/>
      <c r="KLF137" s="103"/>
      <c r="KLG137" s="103"/>
      <c r="KLH137" s="103"/>
      <c r="KLI137" s="103"/>
      <c r="KLJ137" s="103"/>
      <c r="KLK137" s="103"/>
      <c r="KLL137" s="103"/>
      <c r="KLM137" s="103"/>
      <c r="KLN137" s="103"/>
      <c r="KLO137" s="103"/>
      <c r="KLP137" s="103"/>
      <c r="KLQ137" s="103"/>
      <c r="KLR137" s="103"/>
      <c r="KLS137" s="103"/>
      <c r="KLT137" s="103"/>
      <c r="KLU137" s="103"/>
      <c r="KLV137" s="103"/>
      <c r="KLW137" s="103"/>
      <c r="KLX137" s="103"/>
      <c r="KLY137" s="103"/>
      <c r="KLZ137" s="103"/>
      <c r="KMA137" s="103"/>
      <c r="KMB137" s="103"/>
      <c r="KMC137" s="103"/>
      <c r="KMD137" s="103"/>
      <c r="KME137" s="103"/>
      <c r="KMF137" s="103"/>
      <c r="KMG137" s="103"/>
      <c r="KMH137" s="103"/>
      <c r="KMI137" s="103"/>
      <c r="KMJ137" s="103"/>
      <c r="KMK137" s="103"/>
      <c r="KML137" s="103"/>
      <c r="KMM137" s="103"/>
      <c r="KMN137" s="103"/>
      <c r="KMO137" s="103"/>
      <c r="KMP137" s="103"/>
      <c r="KMQ137" s="103"/>
      <c r="KMR137" s="103"/>
      <c r="KMS137" s="103"/>
      <c r="KMT137" s="103"/>
      <c r="KMU137" s="103"/>
      <c r="KMV137" s="103"/>
      <c r="KMW137" s="103"/>
      <c r="KMX137" s="103"/>
      <c r="KMY137" s="103"/>
      <c r="KMZ137" s="103"/>
      <c r="KNA137" s="103"/>
      <c r="KNB137" s="103"/>
      <c r="KNC137" s="103"/>
      <c r="KND137" s="103"/>
      <c r="KNE137" s="103"/>
      <c r="KNF137" s="103"/>
      <c r="KNG137" s="103"/>
      <c r="KNH137" s="103"/>
      <c r="KNI137" s="103"/>
      <c r="KNJ137" s="103"/>
      <c r="KNK137" s="103"/>
      <c r="KNL137" s="103"/>
      <c r="KNM137" s="103"/>
      <c r="KNN137" s="103"/>
      <c r="KNO137" s="103"/>
      <c r="KNP137" s="103"/>
      <c r="KNQ137" s="103"/>
      <c r="KNR137" s="103"/>
      <c r="KNS137" s="103"/>
      <c r="KNT137" s="103"/>
      <c r="KNU137" s="103"/>
      <c r="KNV137" s="103"/>
      <c r="KNW137" s="103"/>
      <c r="KNX137" s="103"/>
      <c r="KNY137" s="103"/>
      <c r="KNZ137" s="103"/>
      <c r="KOA137" s="103"/>
      <c r="KOB137" s="103"/>
      <c r="KOC137" s="103"/>
      <c r="KOD137" s="103"/>
      <c r="KOE137" s="103"/>
      <c r="KOF137" s="103"/>
      <c r="KOG137" s="103"/>
      <c r="KOH137" s="103"/>
      <c r="KOI137" s="103"/>
      <c r="KOJ137" s="103"/>
      <c r="KOK137" s="103"/>
      <c r="KOL137" s="103"/>
      <c r="KOM137" s="103"/>
      <c r="KON137" s="103"/>
      <c r="KOO137" s="103"/>
      <c r="KOP137" s="103"/>
      <c r="KOQ137" s="103"/>
      <c r="KOR137" s="103"/>
      <c r="KOS137" s="103"/>
      <c r="KOT137" s="103"/>
      <c r="KOU137" s="103"/>
      <c r="KOV137" s="103"/>
      <c r="KOW137" s="103"/>
      <c r="KOX137" s="103"/>
      <c r="KOY137" s="103"/>
      <c r="KOZ137" s="103"/>
      <c r="KPA137" s="103"/>
      <c r="KPB137" s="103"/>
      <c r="KPC137" s="103"/>
      <c r="KPD137" s="103"/>
      <c r="KPE137" s="103"/>
      <c r="KPF137" s="103"/>
      <c r="KPG137" s="103"/>
      <c r="KPH137" s="103"/>
      <c r="KPI137" s="103"/>
      <c r="KPJ137" s="103"/>
      <c r="KPK137" s="103"/>
      <c r="KPL137" s="103"/>
      <c r="KPM137" s="103"/>
      <c r="KPN137" s="103"/>
      <c r="KPO137" s="103"/>
      <c r="KPP137" s="103"/>
      <c r="KPQ137" s="103"/>
      <c r="KPR137" s="103"/>
      <c r="KPS137" s="103"/>
      <c r="KPT137" s="103"/>
      <c r="KPU137" s="103"/>
      <c r="KPV137" s="103"/>
      <c r="KPW137" s="103"/>
      <c r="KPX137" s="103"/>
      <c r="KPY137" s="103"/>
      <c r="KPZ137" s="103"/>
      <c r="KQA137" s="103"/>
      <c r="KQB137" s="103"/>
      <c r="KQC137" s="103"/>
      <c r="KQD137" s="103"/>
      <c r="KQE137" s="103"/>
      <c r="KQF137" s="103"/>
      <c r="KQG137" s="103"/>
      <c r="KQH137" s="103"/>
      <c r="KQI137" s="103"/>
      <c r="KQJ137" s="103"/>
      <c r="KQK137" s="103"/>
      <c r="KQL137" s="103"/>
      <c r="KQS137" s="103"/>
      <c r="KQT137" s="103"/>
      <c r="KQU137" s="103"/>
      <c r="KQV137" s="103"/>
      <c r="KQW137" s="103"/>
      <c r="KQX137" s="103"/>
      <c r="KQY137" s="103"/>
      <c r="KQZ137" s="103"/>
      <c r="KRA137" s="103"/>
      <c r="KRB137" s="103"/>
      <c r="KRC137" s="103"/>
      <c r="KRD137" s="103"/>
      <c r="KRE137" s="103"/>
      <c r="KRF137" s="103"/>
      <c r="KRG137" s="103"/>
      <c r="KRH137" s="103"/>
      <c r="KRI137" s="103"/>
      <c r="KRJ137" s="103"/>
      <c r="KRK137" s="103"/>
      <c r="KRL137" s="103"/>
      <c r="KRM137" s="103"/>
      <c r="KRN137" s="103"/>
      <c r="KRO137" s="103"/>
      <c r="KRP137" s="103"/>
      <c r="KRQ137" s="103"/>
      <c r="KRR137" s="103"/>
      <c r="KRS137" s="103"/>
      <c r="KRT137" s="103"/>
      <c r="KRU137" s="103"/>
      <c r="KRV137" s="103"/>
      <c r="KRW137" s="103"/>
      <c r="KRX137" s="103"/>
      <c r="KRY137" s="103"/>
      <c r="KRZ137" s="103"/>
      <c r="KSA137" s="103"/>
      <c r="KSB137" s="103"/>
      <c r="KSC137" s="103"/>
      <c r="KSD137" s="103"/>
      <c r="KSE137" s="103"/>
      <c r="KSF137" s="103"/>
      <c r="KSG137" s="103"/>
      <c r="KSH137" s="103"/>
      <c r="KSI137" s="103"/>
      <c r="KSJ137" s="103"/>
      <c r="KSK137" s="103"/>
      <c r="KSL137" s="103"/>
      <c r="KSM137" s="103"/>
      <c r="KSN137" s="103"/>
      <c r="KSO137" s="103"/>
      <c r="KSP137" s="103"/>
      <c r="KSQ137" s="103"/>
      <c r="KSR137" s="103"/>
      <c r="KSS137" s="103"/>
      <c r="KST137" s="103"/>
      <c r="KSU137" s="103"/>
      <c r="KSV137" s="103"/>
      <c r="KSW137" s="103"/>
      <c r="KSX137" s="103"/>
      <c r="KSY137" s="103"/>
      <c r="KSZ137" s="103"/>
      <c r="KTA137" s="103"/>
      <c r="KTB137" s="103"/>
      <c r="KTC137" s="103"/>
      <c r="KTD137" s="103"/>
      <c r="KTE137" s="103"/>
      <c r="KTF137" s="103"/>
      <c r="KTG137" s="103"/>
      <c r="KTH137" s="103"/>
      <c r="KTI137" s="103"/>
      <c r="KTJ137" s="103"/>
      <c r="KTK137" s="103"/>
      <c r="KTL137" s="103"/>
      <c r="KTM137" s="103"/>
      <c r="KTN137" s="103"/>
      <c r="KTO137" s="103"/>
      <c r="KTP137" s="103"/>
      <c r="KTQ137" s="103"/>
      <c r="KTR137" s="103"/>
      <c r="KTS137" s="103"/>
      <c r="KTT137" s="103"/>
      <c r="KTU137" s="103"/>
      <c r="KTV137" s="103"/>
      <c r="KTW137" s="103"/>
      <c r="KTX137" s="103"/>
      <c r="KTY137" s="103"/>
      <c r="KTZ137" s="103"/>
      <c r="KUA137" s="103"/>
      <c r="KUB137" s="103"/>
      <c r="KUC137" s="103"/>
      <c r="KUD137" s="103"/>
      <c r="KUE137" s="103"/>
      <c r="KUF137" s="103"/>
      <c r="KUG137" s="103"/>
      <c r="KUH137" s="103"/>
      <c r="KUI137" s="103"/>
      <c r="KUJ137" s="103"/>
      <c r="KUK137" s="103"/>
      <c r="KUL137" s="103"/>
      <c r="KUM137" s="103"/>
      <c r="KUN137" s="103"/>
      <c r="KUO137" s="103"/>
      <c r="KUP137" s="103"/>
      <c r="KUQ137" s="103"/>
      <c r="KUR137" s="103"/>
      <c r="KUS137" s="103"/>
      <c r="KUT137" s="103"/>
      <c r="KUU137" s="103"/>
      <c r="KUV137" s="103"/>
      <c r="KUW137" s="103"/>
      <c r="KUX137" s="103"/>
      <c r="KUY137" s="103"/>
      <c r="KUZ137" s="103"/>
      <c r="KVA137" s="103"/>
      <c r="KVB137" s="103"/>
      <c r="KVC137" s="103"/>
      <c r="KVD137" s="103"/>
      <c r="KVE137" s="103"/>
      <c r="KVF137" s="103"/>
      <c r="KVG137" s="103"/>
      <c r="KVH137" s="103"/>
      <c r="KVI137" s="103"/>
      <c r="KVJ137" s="103"/>
      <c r="KVK137" s="103"/>
      <c r="KVL137" s="103"/>
      <c r="KVM137" s="103"/>
      <c r="KVN137" s="103"/>
      <c r="KVO137" s="103"/>
      <c r="KVP137" s="103"/>
      <c r="KVQ137" s="103"/>
      <c r="KVR137" s="103"/>
      <c r="KVS137" s="103"/>
      <c r="KVT137" s="103"/>
      <c r="KVU137" s="103"/>
      <c r="KVV137" s="103"/>
      <c r="KVW137" s="103"/>
      <c r="KVX137" s="103"/>
      <c r="KVY137" s="103"/>
      <c r="KVZ137" s="103"/>
      <c r="KWA137" s="103"/>
      <c r="KWB137" s="103"/>
      <c r="KWC137" s="103"/>
      <c r="KWD137" s="103"/>
      <c r="KWE137" s="103"/>
      <c r="KWF137" s="103"/>
      <c r="KWG137" s="103"/>
      <c r="KWH137" s="103"/>
      <c r="KWI137" s="103"/>
      <c r="KWJ137" s="103"/>
      <c r="KWK137" s="103"/>
      <c r="KWL137" s="103"/>
      <c r="KWM137" s="103"/>
      <c r="KWN137" s="103"/>
      <c r="KWO137" s="103"/>
      <c r="KWP137" s="103"/>
      <c r="KWQ137" s="103"/>
      <c r="KWR137" s="103"/>
      <c r="KWS137" s="103"/>
      <c r="KWT137" s="103"/>
      <c r="KWU137" s="103"/>
      <c r="KWV137" s="103"/>
      <c r="KWW137" s="103"/>
      <c r="KWX137" s="103"/>
      <c r="KWY137" s="103"/>
      <c r="KWZ137" s="103"/>
      <c r="KXA137" s="103"/>
      <c r="KXB137" s="103"/>
      <c r="KXC137" s="103"/>
      <c r="KXD137" s="103"/>
      <c r="KXE137" s="103"/>
      <c r="KXF137" s="103"/>
      <c r="KXG137" s="103"/>
      <c r="KXH137" s="103"/>
      <c r="KXI137" s="103"/>
      <c r="KXJ137" s="103"/>
      <c r="KXK137" s="103"/>
      <c r="KXL137" s="103"/>
      <c r="KXM137" s="103"/>
      <c r="KXN137" s="103"/>
      <c r="KXO137" s="103"/>
      <c r="KXP137" s="103"/>
      <c r="KXQ137" s="103"/>
      <c r="KXR137" s="103"/>
      <c r="KXS137" s="103"/>
      <c r="KXT137" s="103"/>
      <c r="KXU137" s="103"/>
      <c r="KXV137" s="103"/>
      <c r="KXW137" s="103"/>
      <c r="KXX137" s="103"/>
      <c r="KXY137" s="103"/>
      <c r="KXZ137" s="103"/>
      <c r="KYA137" s="103"/>
      <c r="KYB137" s="103"/>
      <c r="KYC137" s="103"/>
      <c r="KYD137" s="103"/>
      <c r="KYE137" s="103"/>
      <c r="KYF137" s="103"/>
      <c r="KYG137" s="103"/>
      <c r="KYH137" s="103"/>
      <c r="KYI137" s="103"/>
      <c r="KYJ137" s="103"/>
      <c r="KYK137" s="103"/>
      <c r="KYL137" s="103"/>
      <c r="KYM137" s="103"/>
      <c r="KYN137" s="103"/>
      <c r="KYO137" s="103"/>
      <c r="KYP137" s="103"/>
      <c r="KYQ137" s="103"/>
      <c r="KYR137" s="103"/>
      <c r="KYS137" s="103"/>
      <c r="KYT137" s="103"/>
      <c r="KYU137" s="103"/>
      <c r="KYV137" s="103"/>
      <c r="KYW137" s="103"/>
      <c r="KYX137" s="103"/>
      <c r="KYY137" s="103"/>
      <c r="KYZ137" s="103"/>
      <c r="KZA137" s="103"/>
      <c r="KZB137" s="103"/>
      <c r="KZC137" s="103"/>
      <c r="KZD137" s="103"/>
      <c r="KZE137" s="103"/>
      <c r="KZF137" s="103"/>
      <c r="KZG137" s="103"/>
      <c r="KZH137" s="103"/>
      <c r="KZI137" s="103"/>
      <c r="KZJ137" s="103"/>
      <c r="KZK137" s="103"/>
      <c r="KZL137" s="103"/>
      <c r="KZM137" s="103"/>
      <c r="KZN137" s="103"/>
      <c r="KZO137" s="103"/>
      <c r="KZP137" s="103"/>
      <c r="KZQ137" s="103"/>
      <c r="KZR137" s="103"/>
      <c r="KZS137" s="103"/>
      <c r="KZT137" s="103"/>
      <c r="KZU137" s="103"/>
      <c r="KZV137" s="103"/>
      <c r="KZW137" s="103"/>
      <c r="KZX137" s="103"/>
      <c r="KZY137" s="103"/>
      <c r="KZZ137" s="103"/>
      <c r="LAA137" s="103"/>
      <c r="LAB137" s="103"/>
      <c r="LAC137" s="103"/>
      <c r="LAD137" s="103"/>
      <c r="LAE137" s="103"/>
      <c r="LAF137" s="103"/>
      <c r="LAG137" s="103"/>
      <c r="LAH137" s="103"/>
      <c r="LAO137" s="103"/>
      <c r="LAP137" s="103"/>
      <c r="LAQ137" s="103"/>
      <c r="LAR137" s="103"/>
      <c r="LAS137" s="103"/>
      <c r="LAT137" s="103"/>
      <c r="LAU137" s="103"/>
      <c r="LAV137" s="103"/>
      <c r="LAW137" s="103"/>
      <c r="LAX137" s="103"/>
      <c r="LAY137" s="103"/>
      <c r="LAZ137" s="103"/>
      <c r="LBA137" s="103"/>
      <c r="LBB137" s="103"/>
      <c r="LBC137" s="103"/>
      <c r="LBD137" s="103"/>
      <c r="LBE137" s="103"/>
      <c r="LBF137" s="103"/>
      <c r="LBG137" s="103"/>
      <c r="LBH137" s="103"/>
      <c r="LBI137" s="103"/>
      <c r="LBJ137" s="103"/>
      <c r="LBK137" s="103"/>
      <c r="LBL137" s="103"/>
      <c r="LBM137" s="103"/>
      <c r="LBN137" s="103"/>
      <c r="LBO137" s="103"/>
      <c r="LBP137" s="103"/>
      <c r="LBQ137" s="103"/>
      <c r="LBR137" s="103"/>
      <c r="LBS137" s="103"/>
      <c r="LBT137" s="103"/>
      <c r="LBU137" s="103"/>
      <c r="LBV137" s="103"/>
      <c r="LBW137" s="103"/>
      <c r="LBX137" s="103"/>
      <c r="LBY137" s="103"/>
      <c r="LBZ137" s="103"/>
      <c r="LCA137" s="103"/>
      <c r="LCB137" s="103"/>
      <c r="LCC137" s="103"/>
      <c r="LCD137" s="103"/>
      <c r="LCE137" s="103"/>
      <c r="LCF137" s="103"/>
      <c r="LCG137" s="103"/>
      <c r="LCH137" s="103"/>
      <c r="LCI137" s="103"/>
      <c r="LCJ137" s="103"/>
      <c r="LCK137" s="103"/>
      <c r="LCL137" s="103"/>
      <c r="LCM137" s="103"/>
      <c r="LCN137" s="103"/>
      <c r="LCO137" s="103"/>
      <c r="LCP137" s="103"/>
      <c r="LCQ137" s="103"/>
      <c r="LCR137" s="103"/>
      <c r="LCS137" s="103"/>
      <c r="LCT137" s="103"/>
      <c r="LCU137" s="103"/>
      <c r="LCV137" s="103"/>
      <c r="LCW137" s="103"/>
      <c r="LCX137" s="103"/>
      <c r="LCY137" s="103"/>
      <c r="LCZ137" s="103"/>
      <c r="LDA137" s="103"/>
      <c r="LDB137" s="103"/>
      <c r="LDC137" s="103"/>
      <c r="LDD137" s="103"/>
      <c r="LDE137" s="103"/>
      <c r="LDF137" s="103"/>
      <c r="LDG137" s="103"/>
      <c r="LDH137" s="103"/>
      <c r="LDI137" s="103"/>
      <c r="LDJ137" s="103"/>
      <c r="LDK137" s="103"/>
      <c r="LDL137" s="103"/>
      <c r="LDM137" s="103"/>
      <c r="LDN137" s="103"/>
      <c r="LDO137" s="103"/>
      <c r="LDP137" s="103"/>
      <c r="LDQ137" s="103"/>
      <c r="LDR137" s="103"/>
      <c r="LDS137" s="103"/>
      <c r="LDT137" s="103"/>
      <c r="LDU137" s="103"/>
      <c r="LDV137" s="103"/>
      <c r="LDW137" s="103"/>
      <c r="LDX137" s="103"/>
      <c r="LDY137" s="103"/>
      <c r="LDZ137" s="103"/>
      <c r="LEA137" s="103"/>
      <c r="LEB137" s="103"/>
      <c r="LEC137" s="103"/>
      <c r="LED137" s="103"/>
      <c r="LEE137" s="103"/>
      <c r="LEF137" s="103"/>
      <c r="LEG137" s="103"/>
      <c r="LEH137" s="103"/>
      <c r="LEI137" s="103"/>
      <c r="LEJ137" s="103"/>
      <c r="LEK137" s="103"/>
      <c r="LEL137" s="103"/>
      <c r="LEM137" s="103"/>
      <c r="LEN137" s="103"/>
      <c r="LEO137" s="103"/>
      <c r="LEP137" s="103"/>
      <c r="LEQ137" s="103"/>
      <c r="LER137" s="103"/>
      <c r="LES137" s="103"/>
      <c r="LET137" s="103"/>
      <c r="LEU137" s="103"/>
      <c r="LEV137" s="103"/>
      <c r="LEW137" s="103"/>
      <c r="LEX137" s="103"/>
      <c r="LEY137" s="103"/>
      <c r="LEZ137" s="103"/>
      <c r="LFA137" s="103"/>
      <c r="LFB137" s="103"/>
      <c r="LFC137" s="103"/>
      <c r="LFD137" s="103"/>
      <c r="LFE137" s="103"/>
      <c r="LFF137" s="103"/>
      <c r="LFG137" s="103"/>
      <c r="LFH137" s="103"/>
      <c r="LFI137" s="103"/>
      <c r="LFJ137" s="103"/>
      <c r="LFK137" s="103"/>
      <c r="LFL137" s="103"/>
      <c r="LFM137" s="103"/>
      <c r="LFN137" s="103"/>
      <c r="LFO137" s="103"/>
      <c r="LFP137" s="103"/>
      <c r="LFQ137" s="103"/>
      <c r="LFR137" s="103"/>
      <c r="LFS137" s="103"/>
      <c r="LFT137" s="103"/>
      <c r="LFU137" s="103"/>
      <c r="LFV137" s="103"/>
      <c r="LFW137" s="103"/>
      <c r="LFX137" s="103"/>
      <c r="LFY137" s="103"/>
      <c r="LFZ137" s="103"/>
      <c r="LGA137" s="103"/>
      <c r="LGB137" s="103"/>
      <c r="LGC137" s="103"/>
      <c r="LGD137" s="103"/>
      <c r="LGE137" s="103"/>
      <c r="LGF137" s="103"/>
      <c r="LGG137" s="103"/>
      <c r="LGH137" s="103"/>
      <c r="LGI137" s="103"/>
      <c r="LGJ137" s="103"/>
      <c r="LGK137" s="103"/>
      <c r="LGL137" s="103"/>
      <c r="LGM137" s="103"/>
      <c r="LGN137" s="103"/>
      <c r="LGO137" s="103"/>
      <c r="LGP137" s="103"/>
      <c r="LGQ137" s="103"/>
      <c r="LGR137" s="103"/>
      <c r="LGS137" s="103"/>
      <c r="LGT137" s="103"/>
      <c r="LGU137" s="103"/>
      <c r="LGV137" s="103"/>
      <c r="LGW137" s="103"/>
      <c r="LGX137" s="103"/>
      <c r="LGY137" s="103"/>
      <c r="LGZ137" s="103"/>
      <c r="LHA137" s="103"/>
      <c r="LHB137" s="103"/>
      <c r="LHC137" s="103"/>
      <c r="LHD137" s="103"/>
      <c r="LHE137" s="103"/>
      <c r="LHF137" s="103"/>
      <c r="LHG137" s="103"/>
      <c r="LHH137" s="103"/>
      <c r="LHI137" s="103"/>
      <c r="LHJ137" s="103"/>
      <c r="LHK137" s="103"/>
      <c r="LHL137" s="103"/>
      <c r="LHM137" s="103"/>
      <c r="LHN137" s="103"/>
      <c r="LHO137" s="103"/>
      <c r="LHP137" s="103"/>
      <c r="LHQ137" s="103"/>
      <c r="LHR137" s="103"/>
      <c r="LHS137" s="103"/>
      <c r="LHT137" s="103"/>
      <c r="LHU137" s="103"/>
      <c r="LHV137" s="103"/>
      <c r="LHW137" s="103"/>
      <c r="LHX137" s="103"/>
      <c r="LHY137" s="103"/>
      <c r="LHZ137" s="103"/>
      <c r="LIA137" s="103"/>
      <c r="LIB137" s="103"/>
      <c r="LIC137" s="103"/>
      <c r="LID137" s="103"/>
      <c r="LIE137" s="103"/>
      <c r="LIF137" s="103"/>
      <c r="LIG137" s="103"/>
      <c r="LIH137" s="103"/>
      <c r="LII137" s="103"/>
      <c r="LIJ137" s="103"/>
      <c r="LIK137" s="103"/>
      <c r="LIL137" s="103"/>
      <c r="LIM137" s="103"/>
      <c r="LIN137" s="103"/>
      <c r="LIO137" s="103"/>
      <c r="LIP137" s="103"/>
      <c r="LIQ137" s="103"/>
      <c r="LIR137" s="103"/>
      <c r="LIS137" s="103"/>
      <c r="LIT137" s="103"/>
      <c r="LIU137" s="103"/>
      <c r="LIV137" s="103"/>
      <c r="LIW137" s="103"/>
      <c r="LIX137" s="103"/>
      <c r="LIY137" s="103"/>
      <c r="LIZ137" s="103"/>
      <c r="LJA137" s="103"/>
      <c r="LJB137" s="103"/>
      <c r="LJC137" s="103"/>
      <c r="LJD137" s="103"/>
      <c r="LJE137" s="103"/>
      <c r="LJF137" s="103"/>
      <c r="LJG137" s="103"/>
      <c r="LJH137" s="103"/>
      <c r="LJI137" s="103"/>
      <c r="LJJ137" s="103"/>
      <c r="LJK137" s="103"/>
      <c r="LJL137" s="103"/>
      <c r="LJM137" s="103"/>
      <c r="LJN137" s="103"/>
      <c r="LJO137" s="103"/>
      <c r="LJP137" s="103"/>
      <c r="LJQ137" s="103"/>
      <c r="LJR137" s="103"/>
      <c r="LJS137" s="103"/>
      <c r="LJT137" s="103"/>
      <c r="LJU137" s="103"/>
      <c r="LJV137" s="103"/>
      <c r="LJW137" s="103"/>
      <c r="LJX137" s="103"/>
      <c r="LJY137" s="103"/>
      <c r="LJZ137" s="103"/>
      <c r="LKA137" s="103"/>
      <c r="LKB137" s="103"/>
      <c r="LKC137" s="103"/>
      <c r="LKD137" s="103"/>
      <c r="LKK137" s="103"/>
      <c r="LKL137" s="103"/>
      <c r="LKM137" s="103"/>
      <c r="LKN137" s="103"/>
      <c r="LKO137" s="103"/>
      <c r="LKP137" s="103"/>
      <c r="LKQ137" s="103"/>
      <c r="LKR137" s="103"/>
      <c r="LKS137" s="103"/>
      <c r="LKT137" s="103"/>
      <c r="LKU137" s="103"/>
      <c r="LKV137" s="103"/>
      <c r="LKW137" s="103"/>
      <c r="LKX137" s="103"/>
      <c r="LKY137" s="103"/>
      <c r="LKZ137" s="103"/>
      <c r="LLA137" s="103"/>
      <c r="LLB137" s="103"/>
      <c r="LLC137" s="103"/>
      <c r="LLD137" s="103"/>
      <c r="LLE137" s="103"/>
      <c r="LLF137" s="103"/>
      <c r="LLG137" s="103"/>
      <c r="LLH137" s="103"/>
      <c r="LLI137" s="103"/>
      <c r="LLJ137" s="103"/>
      <c r="LLK137" s="103"/>
      <c r="LLL137" s="103"/>
      <c r="LLM137" s="103"/>
      <c r="LLN137" s="103"/>
      <c r="LLO137" s="103"/>
      <c r="LLP137" s="103"/>
      <c r="LLQ137" s="103"/>
      <c r="LLR137" s="103"/>
      <c r="LLS137" s="103"/>
      <c r="LLT137" s="103"/>
      <c r="LLU137" s="103"/>
      <c r="LLV137" s="103"/>
      <c r="LLW137" s="103"/>
      <c r="LLX137" s="103"/>
      <c r="LLY137" s="103"/>
      <c r="LLZ137" s="103"/>
      <c r="LMA137" s="103"/>
      <c r="LMB137" s="103"/>
      <c r="LMC137" s="103"/>
      <c r="LMD137" s="103"/>
      <c r="LME137" s="103"/>
      <c r="LMF137" s="103"/>
      <c r="LMG137" s="103"/>
      <c r="LMH137" s="103"/>
      <c r="LMI137" s="103"/>
      <c r="LMJ137" s="103"/>
      <c r="LMK137" s="103"/>
      <c r="LML137" s="103"/>
      <c r="LMM137" s="103"/>
      <c r="LMN137" s="103"/>
      <c r="LMO137" s="103"/>
      <c r="LMP137" s="103"/>
      <c r="LMQ137" s="103"/>
      <c r="LMR137" s="103"/>
      <c r="LMS137" s="103"/>
      <c r="LMT137" s="103"/>
      <c r="LMU137" s="103"/>
      <c r="LMV137" s="103"/>
      <c r="LMW137" s="103"/>
      <c r="LMX137" s="103"/>
      <c r="LMY137" s="103"/>
      <c r="LMZ137" s="103"/>
      <c r="LNA137" s="103"/>
      <c r="LNB137" s="103"/>
      <c r="LNC137" s="103"/>
      <c r="LND137" s="103"/>
      <c r="LNE137" s="103"/>
      <c r="LNF137" s="103"/>
      <c r="LNG137" s="103"/>
      <c r="LNH137" s="103"/>
      <c r="LNI137" s="103"/>
      <c r="LNJ137" s="103"/>
      <c r="LNK137" s="103"/>
      <c r="LNL137" s="103"/>
      <c r="LNM137" s="103"/>
      <c r="LNN137" s="103"/>
      <c r="LNO137" s="103"/>
      <c r="LNP137" s="103"/>
      <c r="LNQ137" s="103"/>
      <c r="LNR137" s="103"/>
      <c r="LNS137" s="103"/>
      <c r="LNT137" s="103"/>
      <c r="LNU137" s="103"/>
      <c r="LNV137" s="103"/>
      <c r="LNW137" s="103"/>
      <c r="LNX137" s="103"/>
      <c r="LNY137" s="103"/>
      <c r="LNZ137" s="103"/>
      <c r="LOA137" s="103"/>
      <c r="LOB137" s="103"/>
      <c r="LOC137" s="103"/>
      <c r="LOD137" s="103"/>
      <c r="LOE137" s="103"/>
      <c r="LOF137" s="103"/>
      <c r="LOG137" s="103"/>
      <c r="LOH137" s="103"/>
      <c r="LOI137" s="103"/>
      <c r="LOJ137" s="103"/>
      <c r="LOK137" s="103"/>
      <c r="LOL137" s="103"/>
      <c r="LOM137" s="103"/>
      <c r="LON137" s="103"/>
      <c r="LOO137" s="103"/>
      <c r="LOP137" s="103"/>
      <c r="LOQ137" s="103"/>
      <c r="LOR137" s="103"/>
      <c r="LOS137" s="103"/>
      <c r="LOT137" s="103"/>
      <c r="LOU137" s="103"/>
      <c r="LOV137" s="103"/>
      <c r="LOW137" s="103"/>
      <c r="LOX137" s="103"/>
      <c r="LOY137" s="103"/>
      <c r="LOZ137" s="103"/>
      <c r="LPA137" s="103"/>
      <c r="LPB137" s="103"/>
      <c r="LPC137" s="103"/>
      <c r="LPD137" s="103"/>
      <c r="LPE137" s="103"/>
      <c r="LPF137" s="103"/>
      <c r="LPG137" s="103"/>
      <c r="LPH137" s="103"/>
      <c r="LPI137" s="103"/>
      <c r="LPJ137" s="103"/>
      <c r="LPK137" s="103"/>
      <c r="LPL137" s="103"/>
      <c r="LPM137" s="103"/>
      <c r="LPN137" s="103"/>
      <c r="LPO137" s="103"/>
      <c r="LPP137" s="103"/>
      <c r="LPQ137" s="103"/>
      <c r="LPR137" s="103"/>
      <c r="LPS137" s="103"/>
      <c r="LPT137" s="103"/>
      <c r="LPU137" s="103"/>
      <c r="LPV137" s="103"/>
      <c r="LPW137" s="103"/>
      <c r="LPX137" s="103"/>
      <c r="LPY137" s="103"/>
      <c r="LPZ137" s="103"/>
      <c r="LQA137" s="103"/>
      <c r="LQB137" s="103"/>
      <c r="LQC137" s="103"/>
      <c r="LQD137" s="103"/>
      <c r="LQE137" s="103"/>
      <c r="LQF137" s="103"/>
      <c r="LQG137" s="103"/>
      <c r="LQH137" s="103"/>
      <c r="LQI137" s="103"/>
      <c r="LQJ137" s="103"/>
      <c r="LQK137" s="103"/>
      <c r="LQL137" s="103"/>
      <c r="LQM137" s="103"/>
      <c r="LQN137" s="103"/>
      <c r="LQO137" s="103"/>
      <c r="LQP137" s="103"/>
      <c r="LQQ137" s="103"/>
      <c r="LQR137" s="103"/>
      <c r="LQS137" s="103"/>
      <c r="LQT137" s="103"/>
      <c r="LQU137" s="103"/>
      <c r="LQV137" s="103"/>
      <c r="LQW137" s="103"/>
      <c r="LQX137" s="103"/>
      <c r="LQY137" s="103"/>
      <c r="LQZ137" s="103"/>
      <c r="LRA137" s="103"/>
      <c r="LRB137" s="103"/>
      <c r="LRC137" s="103"/>
      <c r="LRD137" s="103"/>
      <c r="LRE137" s="103"/>
      <c r="LRF137" s="103"/>
      <c r="LRG137" s="103"/>
      <c r="LRH137" s="103"/>
      <c r="LRI137" s="103"/>
      <c r="LRJ137" s="103"/>
      <c r="LRK137" s="103"/>
      <c r="LRL137" s="103"/>
      <c r="LRM137" s="103"/>
      <c r="LRN137" s="103"/>
      <c r="LRO137" s="103"/>
      <c r="LRP137" s="103"/>
      <c r="LRQ137" s="103"/>
      <c r="LRR137" s="103"/>
      <c r="LRS137" s="103"/>
      <c r="LRT137" s="103"/>
      <c r="LRU137" s="103"/>
      <c r="LRV137" s="103"/>
      <c r="LRW137" s="103"/>
      <c r="LRX137" s="103"/>
      <c r="LRY137" s="103"/>
      <c r="LRZ137" s="103"/>
      <c r="LSA137" s="103"/>
      <c r="LSB137" s="103"/>
      <c r="LSC137" s="103"/>
      <c r="LSD137" s="103"/>
      <c r="LSE137" s="103"/>
      <c r="LSF137" s="103"/>
      <c r="LSG137" s="103"/>
      <c r="LSH137" s="103"/>
      <c r="LSI137" s="103"/>
      <c r="LSJ137" s="103"/>
      <c r="LSK137" s="103"/>
      <c r="LSL137" s="103"/>
      <c r="LSM137" s="103"/>
      <c r="LSN137" s="103"/>
      <c r="LSO137" s="103"/>
      <c r="LSP137" s="103"/>
      <c r="LSQ137" s="103"/>
      <c r="LSR137" s="103"/>
      <c r="LSS137" s="103"/>
      <c r="LST137" s="103"/>
      <c r="LSU137" s="103"/>
      <c r="LSV137" s="103"/>
      <c r="LSW137" s="103"/>
      <c r="LSX137" s="103"/>
      <c r="LSY137" s="103"/>
      <c r="LSZ137" s="103"/>
      <c r="LTA137" s="103"/>
      <c r="LTB137" s="103"/>
      <c r="LTC137" s="103"/>
      <c r="LTD137" s="103"/>
      <c r="LTE137" s="103"/>
      <c r="LTF137" s="103"/>
      <c r="LTG137" s="103"/>
      <c r="LTH137" s="103"/>
      <c r="LTI137" s="103"/>
      <c r="LTJ137" s="103"/>
      <c r="LTK137" s="103"/>
      <c r="LTL137" s="103"/>
      <c r="LTM137" s="103"/>
      <c r="LTN137" s="103"/>
      <c r="LTO137" s="103"/>
      <c r="LTP137" s="103"/>
      <c r="LTQ137" s="103"/>
      <c r="LTR137" s="103"/>
      <c r="LTS137" s="103"/>
      <c r="LTT137" s="103"/>
      <c r="LTU137" s="103"/>
      <c r="LTV137" s="103"/>
      <c r="LTW137" s="103"/>
      <c r="LTX137" s="103"/>
      <c r="LTY137" s="103"/>
      <c r="LTZ137" s="103"/>
      <c r="LUG137" s="103"/>
      <c r="LUH137" s="103"/>
      <c r="LUI137" s="103"/>
      <c r="LUJ137" s="103"/>
      <c r="LUK137" s="103"/>
      <c r="LUL137" s="103"/>
      <c r="LUM137" s="103"/>
      <c r="LUN137" s="103"/>
      <c r="LUO137" s="103"/>
      <c r="LUP137" s="103"/>
      <c r="LUQ137" s="103"/>
      <c r="LUR137" s="103"/>
      <c r="LUS137" s="103"/>
      <c r="LUT137" s="103"/>
      <c r="LUU137" s="103"/>
      <c r="LUV137" s="103"/>
      <c r="LUW137" s="103"/>
      <c r="LUX137" s="103"/>
      <c r="LUY137" s="103"/>
      <c r="LUZ137" s="103"/>
      <c r="LVA137" s="103"/>
      <c r="LVB137" s="103"/>
      <c r="LVC137" s="103"/>
      <c r="LVD137" s="103"/>
      <c r="LVE137" s="103"/>
      <c r="LVF137" s="103"/>
      <c r="LVG137" s="103"/>
      <c r="LVH137" s="103"/>
      <c r="LVI137" s="103"/>
      <c r="LVJ137" s="103"/>
      <c r="LVK137" s="103"/>
      <c r="LVL137" s="103"/>
      <c r="LVM137" s="103"/>
      <c r="LVN137" s="103"/>
      <c r="LVO137" s="103"/>
      <c r="LVP137" s="103"/>
      <c r="LVQ137" s="103"/>
      <c r="LVR137" s="103"/>
      <c r="LVS137" s="103"/>
      <c r="LVT137" s="103"/>
      <c r="LVU137" s="103"/>
      <c r="LVV137" s="103"/>
      <c r="LVW137" s="103"/>
      <c r="LVX137" s="103"/>
      <c r="LVY137" s="103"/>
      <c r="LVZ137" s="103"/>
      <c r="LWA137" s="103"/>
      <c r="LWB137" s="103"/>
      <c r="LWC137" s="103"/>
      <c r="LWD137" s="103"/>
      <c r="LWE137" s="103"/>
      <c r="LWF137" s="103"/>
      <c r="LWG137" s="103"/>
      <c r="LWH137" s="103"/>
      <c r="LWI137" s="103"/>
      <c r="LWJ137" s="103"/>
      <c r="LWK137" s="103"/>
      <c r="LWL137" s="103"/>
      <c r="LWM137" s="103"/>
      <c r="LWN137" s="103"/>
      <c r="LWO137" s="103"/>
      <c r="LWP137" s="103"/>
      <c r="LWQ137" s="103"/>
      <c r="LWR137" s="103"/>
      <c r="LWS137" s="103"/>
      <c r="LWT137" s="103"/>
      <c r="LWU137" s="103"/>
      <c r="LWV137" s="103"/>
      <c r="LWW137" s="103"/>
      <c r="LWX137" s="103"/>
      <c r="LWY137" s="103"/>
      <c r="LWZ137" s="103"/>
      <c r="LXA137" s="103"/>
      <c r="LXB137" s="103"/>
      <c r="LXC137" s="103"/>
      <c r="LXD137" s="103"/>
      <c r="LXE137" s="103"/>
      <c r="LXF137" s="103"/>
      <c r="LXG137" s="103"/>
      <c r="LXH137" s="103"/>
      <c r="LXI137" s="103"/>
      <c r="LXJ137" s="103"/>
      <c r="LXK137" s="103"/>
      <c r="LXL137" s="103"/>
      <c r="LXM137" s="103"/>
      <c r="LXN137" s="103"/>
      <c r="LXO137" s="103"/>
      <c r="LXP137" s="103"/>
      <c r="LXQ137" s="103"/>
      <c r="LXR137" s="103"/>
      <c r="LXS137" s="103"/>
      <c r="LXT137" s="103"/>
      <c r="LXU137" s="103"/>
      <c r="LXV137" s="103"/>
      <c r="LXW137" s="103"/>
      <c r="LXX137" s="103"/>
      <c r="LXY137" s="103"/>
      <c r="LXZ137" s="103"/>
      <c r="LYA137" s="103"/>
      <c r="LYB137" s="103"/>
      <c r="LYC137" s="103"/>
      <c r="LYD137" s="103"/>
      <c r="LYE137" s="103"/>
      <c r="LYF137" s="103"/>
      <c r="LYG137" s="103"/>
      <c r="LYH137" s="103"/>
      <c r="LYI137" s="103"/>
      <c r="LYJ137" s="103"/>
      <c r="LYK137" s="103"/>
      <c r="LYL137" s="103"/>
      <c r="LYM137" s="103"/>
      <c r="LYN137" s="103"/>
      <c r="LYO137" s="103"/>
      <c r="LYP137" s="103"/>
      <c r="LYQ137" s="103"/>
      <c r="LYR137" s="103"/>
      <c r="LYS137" s="103"/>
      <c r="LYT137" s="103"/>
      <c r="LYU137" s="103"/>
      <c r="LYV137" s="103"/>
      <c r="LYW137" s="103"/>
      <c r="LYX137" s="103"/>
      <c r="LYY137" s="103"/>
      <c r="LYZ137" s="103"/>
      <c r="LZA137" s="103"/>
      <c r="LZB137" s="103"/>
      <c r="LZC137" s="103"/>
      <c r="LZD137" s="103"/>
      <c r="LZE137" s="103"/>
      <c r="LZF137" s="103"/>
      <c r="LZG137" s="103"/>
      <c r="LZH137" s="103"/>
      <c r="LZI137" s="103"/>
      <c r="LZJ137" s="103"/>
      <c r="LZK137" s="103"/>
      <c r="LZL137" s="103"/>
      <c r="LZM137" s="103"/>
      <c r="LZN137" s="103"/>
      <c r="LZO137" s="103"/>
      <c r="LZP137" s="103"/>
      <c r="LZQ137" s="103"/>
      <c r="LZR137" s="103"/>
      <c r="LZS137" s="103"/>
      <c r="LZT137" s="103"/>
      <c r="LZU137" s="103"/>
      <c r="LZV137" s="103"/>
      <c r="LZW137" s="103"/>
      <c r="LZX137" s="103"/>
      <c r="LZY137" s="103"/>
      <c r="LZZ137" s="103"/>
      <c r="MAA137" s="103"/>
      <c r="MAB137" s="103"/>
      <c r="MAC137" s="103"/>
      <c r="MAD137" s="103"/>
      <c r="MAE137" s="103"/>
      <c r="MAF137" s="103"/>
      <c r="MAG137" s="103"/>
      <c r="MAH137" s="103"/>
      <c r="MAI137" s="103"/>
      <c r="MAJ137" s="103"/>
      <c r="MAK137" s="103"/>
      <c r="MAL137" s="103"/>
      <c r="MAM137" s="103"/>
      <c r="MAN137" s="103"/>
      <c r="MAO137" s="103"/>
      <c r="MAP137" s="103"/>
      <c r="MAQ137" s="103"/>
      <c r="MAR137" s="103"/>
      <c r="MAS137" s="103"/>
      <c r="MAT137" s="103"/>
      <c r="MAU137" s="103"/>
      <c r="MAV137" s="103"/>
      <c r="MAW137" s="103"/>
      <c r="MAX137" s="103"/>
      <c r="MAY137" s="103"/>
      <c r="MAZ137" s="103"/>
      <c r="MBA137" s="103"/>
      <c r="MBB137" s="103"/>
      <c r="MBC137" s="103"/>
      <c r="MBD137" s="103"/>
      <c r="MBE137" s="103"/>
      <c r="MBF137" s="103"/>
      <c r="MBG137" s="103"/>
      <c r="MBH137" s="103"/>
      <c r="MBI137" s="103"/>
      <c r="MBJ137" s="103"/>
      <c r="MBK137" s="103"/>
      <c r="MBL137" s="103"/>
      <c r="MBM137" s="103"/>
      <c r="MBN137" s="103"/>
      <c r="MBO137" s="103"/>
      <c r="MBP137" s="103"/>
      <c r="MBQ137" s="103"/>
      <c r="MBR137" s="103"/>
      <c r="MBS137" s="103"/>
      <c r="MBT137" s="103"/>
      <c r="MBU137" s="103"/>
      <c r="MBV137" s="103"/>
      <c r="MBW137" s="103"/>
      <c r="MBX137" s="103"/>
      <c r="MBY137" s="103"/>
      <c r="MBZ137" s="103"/>
      <c r="MCA137" s="103"/>
      <c r="MCB137" s="103"/>
      <c r="MCC137" s="103"/>
      <c r="MCD137" s="103"/>
      <c r="MCE137" s="103"/>
      <c r="MCF137" s="103"/>
      <c r="MCG137" s="103"/>
      <c r="MCH137" s="103"/>
      <c r="MCI137" s="103"/>
      <c r="MCJ137" s="103"/>
      <c r="MCK137" s="103"/>
      <c r="MCL137" s="103"/>
      <c r="MCM137" s="103"/>
      <c r="MCN137" s="103"/>
      <c r="MCO137" s="103"/>
      <c r="MCP137" s="103"/>
      <c r="MCQ137" s="103"/>
      <c r="MCR137" s="103"/>
      <c r="MCS137" s="103"/>
      <c r="MCT137" s="103"/>
      <c r="MCU137" s="103"/>
      <c r="MCV137" s="103"/>
      <c r="MCW137" s="103"/>
      <c r="MCX137" s="103"/>
      <c r="MCY137" s="103"/>
      <c r="MCZ137" s="103"/>
      <c r="MDA137" s="103"/>
      <c r="MDB137" s="103"/>
      <c r="MDC137" s="103"/>
      <c r="MDD137" s="103"/>
      <c r="MDE137" s="103"/>
      <c r="MDF137" s="103"/>
      <c r="MDG137" s="103"/>
      <c r="MDH137" s="103"/>
      <c r="MDI137" s="103"/>
      <c r="MDJ137" s="103"/>
      <c r="MDK137" s="103"/>
      <c r="MDL137" s="103"/>
      <c r="MDM137" s="103"/>
      <c r="MDN137" s="103"/>
      <c r="MDO137" s="103"/>
      <c r="MDP137" s="103"/>
      <c r="MDQ137" s="103"/>
      <c r="MDR137" s="103"/>
      <c r="MDS137" s="103"/>
      <c r="MDT137" s="103"/>
      <c r="MDU137" s="103"/>
      <c r="MDV137" s="103"/>
      <c r="MEC137" s="103"/>
      <c r="MED137" s="103"/>
      <c r="MEE137" s="103"/>
      <c r="MEF137" s="103"/>
      <c r="MEG137" s="103"/>
      <c r="MEH137" s="103"/>
      <c r="MEI137" s="103"/>
      <c r="MEJ137" s="103"/>
      <c r="MEK137" s="103"/>
      <c r="MEL137" s="103"/>
      <c r="MEM137" s="103"/>
      <c r="MEN137" s="103"/>
      <c r="MEO137" s="103"/>
      <c r="MEP137" s="103"/>
      <c r="MEQ137" s="103"/>
      <c r="MER137" s="103"/>
      <c r="MES137" s="103"/>
      <c r="MET137" s="103"/>
      <c r="MEU137" s="103"/>
      <c r="MEV137" s="103"/>
      <c r="MEW137" s="103"/>
      <c r="MEX137" s="103"/>
      <c r="MEY137" s="103"/>
      <c r="MEZ137" s="103"/>
      <c r="MFA137" s="103"/>
      <c r="MFB137" s="103"/>
      <c r="MFC137" s="103"/>
      <c r="MFD137" s="103"/>
      <c r="MFE137" s="103"/>
      <c r="MFF137" s="103"/>
      <c r="MFG137" s="103"/>
      <c r="MFH137" s="103"/>
      <c r="MFI137" s="103"/>
      <c r="MFJ137" s="103"/>
      <c r="MFK137" s="103"/>
      <c r="MFL137" s="103"/>
      <c r="MFM137" s="103"/>
      <c r="MFN137" s="103"/>
      <c r="MFO137" s="103"/>
      <c r="MFP137" s="103"/>
      <c r="MFQ137" s="103"/>
      <c r="MFR137" s="103"/>
      <c r="MFS137" s="103"/>
      <c r="MFT137" s="103"/>
      <c r="MFU137" s="103"/>
      <c r="MFV137" s="103"/>
      <c r="MFW137" s="103"/>
      <c r="MFX137" s="103"/>
      <c r="MFY137" s="103"/>
      <c r="MFZ137" s="103"/>
      <c r="MGA137" s="103"/>
      <c r="MGB137" s="103"/>
      <c r="MGC137" s="103"/>
      <c r="MGD137" s="103"/>
      <c r="MGE137" s="103"/>
      <c r="MGF137" s="103"/>
      <c r="MGG137" s="103"/>
      <c r="MGH137" s="103"/>
      <c r="MGI137" s="103"/>
      <c r="MGJ137" s="103"/>
      <c r="MGK137" s="103"/>
      <c r="MGL137" s="103"/>
      <c r="MGM137" s="103"/>
      <c r="MGN137" s="103"/>
      <c r="MGO137" s="103"/>
      <c r="MGP137" s="103"/>
      <c r="MGQ137" s="103"/>
      <c r="MGR137" s="103"/>
      <c r="MGS137" s="103"/>
      <c r="MGT137" s="103"/>
      <c r="MGU137" s="103"/>
      <c r="MGV137" s="103"/>
      <c r="MGW137" s="103"/>
      <c r="MGX137" s="103"/>
      <c r="MGY137" s="103"/>
      <c r="MGZ137" s="103"/>
      <c r="MHA137" s="103"/>
      <c r="MHB137" s="103"/>
      <c r="MHC137" s="103"/>
      <c r="MHD137" s="103"/>
      <c r="MHE137" s="103"/>
      <c r="MHF137" s="103"/>
      <c r="MHG137" s="103"/>
      <c r="MHH137" s="103"/>
      <c r="MHI137" s="103"/>
      <c r="MHJ137" s="103"/>
      <c r="MHK137" s="103"/>
      <c r="MHL137" s="103"/>
      <c r="MHM137" s="103"/>
      <c r="MHN137" s="103"/>
      <c r="MHO137" s="103"/>
      <c r="MHP137" s="103"/>
      <c r="MHQ137" s="103"/>
      <c r="MHR137" s="103"/>
      <c r="MHS137" s="103"/>
      <c r="MHT137" s="103"/>
      <c r="MHU137" s="103"/>
      <c r="MHV137" s="103"/>
      <c r="MHW137" s="103"/>
      <c r="MHX137" s="103"/>
      <c r="MHY137" s="103"/>
      <c r="MHZ137" s="103"/>
      <c r="MIA137" s="103"/>
      <c r="MIB137" s="103"/>
      <c r="MIC137" s="103"/>
      <c r="MID137" s="103"/>
      <c r="MIE137" s="103"/>
      <c r="MIF137" s="103"/>
      <c r="MIG137" s="103"/>
      <c r="MIH137" s="103"/>
      <c r="MII137" s="103"/>
      <c r="MIJ137" s="103"/>
      <c r="MIK137" s="103"/>
      <c r="MIL137" s="103"/>
      <c r="MIM137" s="103"/>
      <c r="MIN137" s="103"/>
      <c r="MIO137" s="103"/>
      <c r="MIP137" s="103"/>
      <c r="MIQ137" s="103"/>
      <c r="MIR137" s="103"/>
      <c r="MIS137" s="103"/>
      <c r="MIT137" s="103"/>
      <c r="MIU137" s="103"/>
      <c r="MIV137" s="103"/>
      <c r="MIW137" s="103"/>
      <c r="MIX137" s="103"/>
      <c r="MIY137" s="103"/>
      <c r="MIZ137" s="103"/>
      <c r="MJA137" s="103"/>
      <c r="MJB137" s="103"/>
      <c r="MJC137" s="103"/>
      <c r="MJD137" s="103"/>
      <c r="MJE137" s="103"/>
      <c r="MJF137" s="103"/>
      <c r="MJG137" s="103"/>
      <c r="MJH137" s="103"/>
      <c r="MJI137" s="103"/>
      <c r="MJJ137" s="103"/>
      <c r="MJK137" s="103"/>
      <c r="MJL137" s="103"/>
      <c r="MJM137" s="103"/>
      <c r="MJN137" s="103"/>
      <c r="MJO137" s="103"/>
      <c r="MJP137" s="103"/>
      <c r="MJQ137" s="103"/>
      <c r="MJR137" s="103"/>
      <c r="MJS137" s="103"/>
      <c r="MJT137" s="103"/>
      <c r="MJU137" s="103"/>
      <c r="MJV137" s="103"/>
      <c r="MJW137" s="103"/>
      <c r="MJX137" s="103"/>
      <c r="MJY137" s="103"/>
      <c r="MJZ137" s="103"/>
      <c r="MKA137" s="103"/>
      <c r="MKB137" s="103"/>
      <c r="MKC137" s="103"/>
      <c r="MKD137" s="103"/>
      <c r="MKE137" s="103"/>
      <c r="MKF137" s="103"/>
      <c r="MKG137" s="103"/>
      <c r="MKH137" s="103"/>
      <c r="MKI137" s="103"/>
      <c r="MKJ137" s="103"/>
      <c r="MKK137" s="103"/>
      <c r="MKL137" s="103"/>
      <c r="MKM137" s="103"/>
      <c r="MKN137" s="103"/>
      <c r="MKO137" s="103"/>
      <c r="MKP137" s="103"/>
      <c r="MKQ137" s="103"/>
      <c r="MKR137" s="103"/>
      <c r="MKS137" s="103"/>
      <c r="MKT137" s="103"/>
      <c r="MKU137" s="103"/>
      <c r="MKV137" s="103"/>
      <c r="MKW137" s="103"/>
      <c r="MKX137" s="103"/>
      <c r="MKY137" s="103"/>
      <c r="MKZ137" s="103"/>
      <c r="MLA137" s="103"/>
      <c r="MLB137" s="103"/>
      <c r="MLC137" s="103"/>
      <c r="MLD137" s="103"/>
      <c r="MLE137" s="103"/>
      <c r="MLF137" s="103"/>
      <c r="MLG137" s="103"/>
      <c r="MLH137" s="103"/>
      <c r="MLI137" s="103"/>
      <c r="MLJ137" s="103"/>
      <c r="MLK137" s="103"/>
      <c r="MLL137" s="103"/>
      <c r="MLM137" s="103"/>
      <c r="MLN137" s="103"/>
      <c r="MLO137" s="103"/>
      <c r="MLP137" s="103"/>
      <c r="MLQ137" s="103"/>
      <c r="MLR137" s="103"/>
      <c r="MLS137" s="103"/>
      <c r="MLT137" s="103"/>
      <c r="MLU137" s="103"/>
      <c r="MLV137" s="103"/>
      <c r="MLW137" s="103"/>
      <c r="MLX137" s="103"/>
      <c r="MLY137" s="103"/>
      <c r="MLZ137" s="103"/>
      <c r="MMA137" s="103"/>
      <c r="MMB137" s="103"/>
      <c r="MMC137" s="103"/>
      <c r="MMD137" s="103"/>
      <c r="MME137" s="103"/>
      <c r="MMF137" s="103"/>
      <c r="MMG137" s="103"/>
      <c r="MMH137" s="103"/>
      <c r="MMI137" s="103"/>
      <c r="MMJ137" s="103"/>
      <c r="MMK137" s="103"/>
      <c r="MML137" s="103"/>
      <c r="MMM137" s="103"/>
      <c r="MMN137" s="103"/>
      <c r="MMO137" s="103"/>
      <c r="MMP137" s="103"/>
      <c r="MMQ137" s="103"/>
      <c r="MMR137" s="103"/>
      <c r="MMS137" s="103"/>
      <c r="MMT137" s="103"/>
      <c r="MMU137" s="103"/>
      <c r="MMV137" s="103"/>
      <c r="MMW137" s="103"/>
      <c r="MMX137" s="103"/>
      <c r="MMY137" s="103"/>
      <c r="MMZ137" s="103"/>
      <c r="MNA137" s="103"/>
      <c r="MNB137" s="103"/>
      <c r="MNC137" s="103"/>
      <c r="MND137" s="103"/>
      <c r="MNE137" s="103"/>
      <c r="MNF137" s="103"/>
      <c r="MNG137" s="103"/>
      <c r="MNH137" s="103"/>
      <c r="MNI137" s="103"/>
      <c r="MNJ137" s="103"/>
      <c r="MNK137" s="103"/>
      <c r="MNL137" s="103"/>
      <c r="MNM137" s="103"/>
      <c r="MNN137" s="103"/>
      <c r="MNO137" s="103"/>
      <c r="MNP137" s="103"/>
      <c r="MNQ137" s="103"/>
      <c r="MNR137" s="103"/>
      <c r="MNY137" s="103"/>
      <c r="MNZ137" s="103"/>
      <c r="MOA137" s="103"/>
      <c r="MOB137" s="103"/>
      <c r="MOC137" s="103"/>
      <c r="MOD137" s="103"/>
      <c r="MOE137" s="103"/>
      <c r="MOF137" s="103"/>
      <c r="MOG137" s="103"/>
      <c r="MOH137" s="103"/>
      <c r="MOI137" s="103"/>
      <c r="MOJ137" s="103"/>
      <c r="MOK137" s="103"/>
      <c r="MOL137" s="103"/>
      <c r="MOM137" s="103"/>
      <c r="MON137" s="103"/>
      <c r="MOO137" s="103"/>
      <c r="MOP137" s="103"/>
      <c r="MOQ137" s="103"/>
      <c r="MOR137" s="103"/>
      <c r="MOS137" s="103"/>
      <c r="MOT137" s="103"/>
      <c r="MOU137" s="103"/>
      <c r="MOV137" s="103"/>
      <c r="MOW137" s="103"/>
      <c r="MOX137" s="103"/>
      <c r="MOY137" s="103"/>
      <c r="MOZ137" s="103"/>
      <c r="MPA137" s="103"/>
      <c r="MPB137" s="103"/>
      <c r="MPC137" s="103"/>
      <c r="MPD137" s="103"/>
      <c r="MPE137" s="103"/>
      <c r="MPF137" s="103"/>
      <c r="MPG137" s="103"/>
      <c r="MPH137" s="103"/>
      <c r="MPI137" s="103"/>
      <c r="MPJ137" s="103"/>
      <c r="MPK137" s="103"/>
      <c r="MPL137" s="103"/>
      <c r="MPM137" s="103"/>
      <c r="MPN137" s="103"/>
      <c r="MPO137" s="103"/>
      <c r="MPP137" s="103"/>
      <c r="MPQ137" s="103"/>
      <c r="MPR137" s="103"/>
      <c r="MPS137" s="103"/>
      <c r="MPT137" s="103"/>
      <c r="MPU137" s="103"/>
      <c r="MPV137" s="103"/>
      <c r="MPW137" s="103"/>
      <c r="MPX137" s="103"/>
      <c r="MPY137" s="103"/>
      <c r="MPZ137" s="103"/>
      <c r="MQA137" s="103"/>
      <c r="MQB137" s="103"/>
      <c r="MQC137" s="103"/>
      <c r="MQD137" s="103"/>
      <c r="MQE137" s="103"/>
      <c r="MQF137" s="103"/>
      <c r="MQG137" s="103"/>
      <c r="MQH137" s="103"/>
      <c r="MQI137" s="103"/>
      <c r="MQJ137" s="103"/>
      <c r="MQK137" s="103"/>
      <c r="MQL137" s="103"/>
      <c r="MQM137" s="103"/>
      <c r="MQN137" s="103"/>
      <c r="MQO137" s="103"/>
      <c r="MQP137" s="103"/>
      <c r="MQQ137" s="103"/>
      <c r="MQR137" s="103"/>
      <c r="MQS137" s="103"/>
      <c r="MQT137" s="103"/>
      <c r="MQU137" s="103"/>
      <c r="MQV137" s="103"/>
      <c r="MQW137" s="103"/>
      <c r="MQX137" s="103"/>
      <c r="MQY137" s="103"/>
      <c r="MQZ137" s="103"/>
      <c r="MRA137" s="103"/>
      <c r="MRB137" s="103"/>
      <c r="MRC137" s="103"/>
      <c r="MRD137" s="103"/>
      <c r="MRE137" s="103"/>
      <c r="MRF137" s="103"/>
      <c r="MRG137" s="103"/>
      <c r="MRH137" s="103"/>
      <c r="MRI137" s="103"/>
      <c r="MRJ137" s="103"/>
      <c r="MRK137" s="103"/>
      <c r="MRL137" s="103"/>
      <c r="MRM137" s="103"/>
      <c r="MRN137" s="103"/>
      <c r="MRO137" s="103"/>
      <c r="MRP137" s="103"/>
      <c r="MRQ137" s="103"/>
      <c r="MRR137" s="103"/>
      <c r="MRS137" s="103"/>
      <c r="MRT137" s="103"/>
      <c r="MRU137" s="103"/>
      <c r="MRV137" s="103"/>
      <c r="MRW137" s="103"/>
      <c r="MRX137" s="103"/>
      <c r="MRY137" s="103"/>
      <c r="MRZ137" s="103"/>
      <c r="MSA137" s="103"/>
      <c r="MSB137" s="103"/>
      <c r="MSC137" s="103"/>
      <c r="MSD137" s="103"/>
      <c r="MSE137" s="103"/>
      <c r="MSF137" s="103"/>
      <c r="MSG137" s="103"/>
      <c r="MSH137" s="103"/>
      <c r="MSI137" s="103"/>
      <c r="MSJ137" s="103"/>
      <c r="MSK137" s="103"/>
      <c r="MSL137" s="103"/>
      <c r="MSM137" s="103"/>
      <c r="MSN137" s="103"/>
      <c r="MSO137" s="103"/>
      <c r="MSP137" s="103"/>
      <c r="MSQ137" s="103"/>
      <c r="MSR137" s="103"/>
      <c r="MSS137" s="103"/>
      <c r="MST137" s="103"/>
      <c r="MSU137" s="103"/>
      <c r="MSV137" s="103"/>
      <c r="MSW137" s="103"/>
      <c r="MSX137" s="103"/>
      <c r="MSY137" s="103"/>
      <c r="MSZ137" s="103"/>
      <c r="MTA137" s="103"/>
      <c r="MTB137" s="103"/>
      <c r="MTC137" s="103"/>
      <c r="MTD137" s="103"/>
      <c r="MTE137" s="103"/>
      <c r="MTF137" s="103"/>
      <c r="MTG137" s="103"/>
      <c r="MTH137" s="103"/>
      <c r="MTI137" s="103"/>
      <c r="MTJ137" s="103"/>
      <c r="MTK137" s="103"/>
      <c r="MTL137" s="103"/>
      <c r="MTM137" s="103"/>
      <c r="MTN137" s="103"/>
      <c r="MTO137" s="103"/>
      <c r="MTP137" s="103"/>
      <c r="MTQ137" s="103"/>
      <c r="MTR137" s="103"/>
      <c r="MTS137" s="103"/>
      <c r="MTT137" s="103"/>
      <c r="MTU137" s="103"/>
      <c r="MTV137" s="103"/>
      <c r="MTW137" s="103"/>
      <c r="MTX137" s="103"/>
      <c r="MTY137" s="103"/>
      <c r="MTZ137" s="103"/>
      <c r="MUA137" s="103"/>
      <c r="MUB137" s="103"/>
      <c r="MUC137" s="103"/>
      <c r="MUD137" s="103"/>
      <c r="MUE137" s="103"/>
      <c r="MUF137" s="103"/>
      <c r="MUG137" s="103"/>
      <c r="MUH137" s="103"/>
      <c r="MUI137" s="103"/>
      <c r="MUJ137" s="103"/>
      <c r="MUK137" s="103"/>
      <c r="MUL137" s="103"/>
      <c r="MUM137" s="103"/>
      <c r="MUN137" s="103"/>
      <c r="MUO137" s="103"/>
      <c r="MUP137" s="103"/>
      <c r="MUQ137" s="103"/>
      <c r="MUR137" s="103"/>
      <c r="MUS137" s="103"/>
      <c r="MUT137" s="103"/>
      <c r="MUU137" s="103"/>
      <c r="MUV137" s="103"/>
      <c r="MUW137" s="103"/>
      <c r="MUX137" s="103"/>
      <c r="MUY137" s="103"/>
      <c r="MUZ137" s="103"/>
      <c r="MVA137" s="103"/>
      <c r="MVB137" s="103"/>
      <c r="MVC137" s="103"/>
      <c r="MVD137" s="103"/>
      <c r="MVE137" s="103"/>
      <c r="MVF137" s="103"/>
      <c r="MVG137" s="103"/>
      <c r="MVH137" s="103"/>
      <c r="MVI137" s="103"/>
      <c r="MVJ137" s="103"/>
      <c r="MVK137" s="103"/>
      <c r="MVL137" s="103"/>
      <c r="MVM137" s="103"/>
      <c r="MVN137" s="103"/>
      <c r="MVO137" s="103"/>
      <c r="MVP137" s="103"/>
      <c r="MVQ137" s="103"/>
      <c r="MVR137" s="103"/>
      <c r="MVS137" s="103"/>
      <c r="MVT137" s="103"/>
      <c r="MVU137" s="103"/>
      <c r="MVV137" s="103"/>
      <c r="MVW137" s="103"/>
      <c r="MVX137" s="103"/>
      <c r="MVY137" s="103"/>
      <c r="MVZ137" s="103"/>
      <c r="MWA137" s="103"/>
      <c r="MWB137" s="103"/>
      <c r="MWC137" s="103"/>
      <c r="MWD137" s="103"/>
      <c r="MWE137" s="103"/>
      <c r="MWF137" s="103"/>
      <c r="MWG137" s="103"/>
      <c r="MWH137" s="103"/>
      <c r="MWI137" s="103"/>
      <c r="MWJ137" s="103"/>
      <c r="MWK137" s="103"/>
      <c r="MWL137" s="103"/>
      <c r="MWM137" s="103"/>
      <c r="MWN137" s="103"/>
      <c r="MWO137" s="103"/>
      <c r="MWP137" s="103"/>
      <c r="MWQ137" s="103"/>
      <c r="MWR137" s="103"/>
      <c r="MWS137" s="103"/>
      <c r="MWT137" s="103"/>
      <c r="MWU137" s="103"/>
      <c r="MWV137" s="103"/>
      <c r="MWW137" s="103"/>
      <c r="MWX137" s="103"/>
      <c r="MWY137" s="103"/>
      <c r="MWZ137" s="103"/>
      <c r="MXA137" s="103"/>
      <c r="MXB137" s="103"/>
      <c r="MXC137" s="103"/>
      <c r="MXD137" s="103"/>
      <c r="MXE137" s="103"/>
      <c r="MXF137" s="103"/>
      <c r="MXG137" s="103"/>
      <c r="MXH137" s="103"/>
      <c r="MXI137" s="103"/>
      <c r="MXJ137" s="103"/>
      <c r="MXK137" s="103"/>
      <c r="MXL137" s="103"/>
      <c r="MXM137" s="103"/>
      <c r="MXN137" s="103"/>
      <c r="MXU137" s="103"/>
      <c r="MXV137" s="103"/>
      <c r="MXW137" s="103"/>
      <c r="MXX137" s="103"/>
      <c r="MXY137" s="103"/>
      <c r="MXZ137" s="103"/>
      <c r="MYA137" s="103"/>
      <c r="MYB137" s="103"/>
      <c r="MYC137" s="103"/>
      <c r="MYD137" s="103"/>
      <c r="MYE137" s="103"/>
      <c r="MYF137" s="103"/>
      <c r="MYG137" s="103"/>
      <c r="MYH137" s="103"/>
      <c r="MYI137" s="103"/>
      <c r="MYJ137" s="103"/>
      <c r="MYK137" s="103"/>
      <c r="MYL137" s="103"/>
      <c r="MYM137" s="103"/>
      <c r="MYN137" s="103"/>
      <c r="MYO137" s="103"/>
      <c r="MYP137" s="103"/>
      <c r="MYQ137" s="103"/>
      <c r="MYR137" s="103"/>
      <c r="MYS137" s="103"/>
      <c r="MYT137" s="103"/>
      <c r="MYU137" s="103"/>
      <c r="MYV137" s="103"/>
      <c r="MYW137" s="103"/>
      <c r="MYX137" s="103"/>
      <c r="MYY137" s="103"/>
      <c r="MYZ137" s="103"/>
      <c r="MZA137" s="103"/>
      <c r="MZB137" s="103"/>
      <c r="MZC137" s="103"/>
      <c r="MZD137" s="103"/>
      <c r="MZE137" s="103"/>
      <c r="MZF137" s="103"/>
      <c r="MZG137" s="103"/>
      <c r="MZH137" s="103"/>
      <c r="MZI137" s="103"/>
      <c r="MZJ137" s="103"/>
      <c r="MZK137" s="103"/>
      <c r="MZL137" s="103"/>
      <c r="MZM137" s="103"/>
      <c r="MZN137" s="103"/>
      <c r="MZO137" s="103"/>
      <c r="MZP137" s="103"/>
      <c r="MZQ137" s="103"/>
      <c r="MZR137" s="103"/>
      <c r="MZS137" s="103"/>
      <c r="MZT137" s="103"/>
      <c r="MZU137" s="103"/>
      <c r="MZV137" s="103"/>
      <c r="MZW137" s="103"/>
      <c r="MZX137" s="103"/>
      <c r="MZY137" s="103"/>
      <c r="MZZ137" s="103"/>
      <c r="NAA137" s="103"/>
      <c r="NAB137" s="103"/>
      <c r="NAC137" s="103"/>
      <c r="NAD137" s="103"/>
      <c r="NAE137" s="103"/>
      <c r="NAF137" s="103"/>
      <c r="NAG137" s="103"/>
      <c r="NAH137" s="103"/>
      <c r="NAI137" s="103"/>
      <c r="NAJ137" s="103"/>
      <c r="NAK137" s="103"/>
      <c r="NAL137" s="103"/>
      <c r="NAM137" s="103"/>
      <c r="NAN137" s="103"/>
      <c r="NAO137" s="103"/>
      <c r="NAP137" s="103"/>
      <c r="NAQ137" s="103"/>
      <c r="NAR137" s="103"/>
      <c r="NAS137" s="103"/>
      <c r="NAT137" s="103"/>
      <c r="NAU137" s="103"/>
      <c r="NAV137" s="103"/>
      <c r="NAW137" s="103"/>
      <c r="NAX137" s="103"/>
      <c r="NAY137" s="103"/>
      <c r="NAZ137" s="103"/>
      <c r="NBA137" s="103"/>
      <c r="NBB137" s="103"/>
      <c r="NBC137" s="103"/>
      <c r="NBD137" s="103"/>
      <c r="NBE137" s="103"/>
      <c r="NBF137" s="103"/>
      <c r="NBG137" s="103"/>
      <c r="NBH137" s="103"/>
      <c r="NBI137" s="103"/>
      <c r="NBJ137" s="103"/>
      <c r="NBK137" s="103"/>
      <c r="NBL137" s="103"/>
      <c r="NBM137" s="103"/>
      <c r="NBN137" s="103"/>
      <c r="NBO137" s="103"/>
      <c r="NBP137" s="103"/>
      <c r="NBQ137" s="103"/>
      <c r="NBR137" s="103"/>
      <c r="NBS137" s="103"/>
      <c r="NBT137" s="103"/>
      <c r="NBU137" s="103"/>
      <c r="NBV137" s="103"/>
      <c r="NBW137" s="103"/>
      <c r="NBX137" s="103"/>
      <c r="NBY137" s="103"/>
      <c r="NBZ137" s="103"/>
      <c r="NCA137" s="103"/>
      <c r="NCB137" s="103"/>
      <c r="NCC137" s="103"/>
      <c r="NCD137" s="103"/>
      <c r="NCE137" s="103"/>
      <c r="NCF137" s="103"/>
      <c r="NCG137" s="103"/>
      <c r="NCH137" s="103"/>
      <c r="NCI137" s="103"/>
      <c r="NCJ137" s="103"/>
      <c r="NCK137" s="103"/>
      <c r="NCL137" s="103"/>
      <c r="NCM137" s="103"/>
      <c r="NCN137" s="103"/>
      <c r="NCO137" s="103"/>
      <c r="NCP137" s="103"/>
      <c r="NCQ137" s="103"/>
      <c r="NCR137" s="103"/>
      <c r="NCS137" s="103"/>
      <c r="NCT137" s="103"/>
      <c r="NCU137" s="103"/>
      <c r="NCV137" s="103"/>
      <c r="NCW137" s="103"/>
      <c r="NCX137" s="103"/>
      <c r="NCY137" s="103"/>
      <c r="NCZ137" s="103"/>
      <c r="NDA137" s="103"/>
      <c r="NDB137" s="103"/>
      <c r="NDC137" s="103"/>
      <c r="NDD137" s="103"/>
      <c r="NDE137" s="103"/>
      <c r="NDF137" s="103"/>
      <c r="NDG137" s="103"/>
      <c r="NDH137" s="103"/>
      <c r="NDI137" s="103"/>
      <c r="NDJ137" s="103"/>
      <c r="NDK137" s="103"/>
      <c r="NDL137" s="103"/>
      <c r="NDM137" s="103"/>
      <c r="NDN137" s="103"/>
      <c r="NDO137" s="103"/>
      <c r="NDP137" s="103"/>
      <c r="NDQ137" s="103"/>
      <c r="NDR137" s="103"/>
      <c r="NDS137" s="103"/>
      <c r="NDT137" s="103"/>
      <c r="NDU137" s="103"/>
      <c r="NDV137" s="103"/>
      <c r="NDW137" s="103"/>
      <c r="NDX137" s="103"/>
      <c r="NDY137" s="103"/>
      <c r="NDZ137" s="103"/>
      <c r="NEA137" s="103"/>
      <c r="NEB137" s="103"/>
      <c r="NEC137" s="103"/>
      <c r="NED137" s="103"/>
      <c r="NEE137" s="103"/>
      <c r="NEF137" s="103"/>
      <c r="NEG137" s="103"/>
      <c r="NEH137" s="103"/>
      <c r="NEI137" s="103"/>
      <c r="NEJ137" s="103"/>
      <c r="NEK137" s="103"/>
      <c r="NEL137" s="103"/>
      <c r="NEM137" s="103"/>
      <c r="NEN137" s="103"/>
      <c r="NEO137" s="103"/>
      <c r="NEP137" s="103"/>
      <c r="NEQ137" s="103"/>
      <c r="NER137" s="103"/>
      <c r="NES137" s="103"/>
      <c r="NET137" s="103"/>
      <c r="NEU137" s="103"/>
      <c r="NEV137" s="103"/>
      <c r="NEW137" s="103"/>
      <c r="NEX137" s="103"/>
      <c r="NEY137" s="103"/>
      <c r="NEZ137" s="103"/>
      <c r="NFA137" s="103"/>
      <c r="NFB137" s="103"/>
      <c r="NFC137" s="103"/>
      <c r="NFD137" s="103"/>
      <c r="NFE137" s="103"/>
      <c r="NFF137" s="103"/>
      <c r="NFG137" s="103"/>
      <c r="NFH137" s="103"/>
      <c r="NFI137" s="103"/>
      <c r="NFJ137" s="103"/>
      <c r="NFK137" s="103"/>
      <c r="NFL137" s="103"/>
      <c r="NFM137" s="103"/>
      <c r="NFN137" s="103"/>
      <c r="NFO137" s="103"/>
      <c r="NFP137" s="103"/>
      <c r="NFQ137" s="103"/>
      <c r="NFR137" s="103"/>
      <c r="NFS137" s="103"/>
      <c r="NFT137" s="103"/>
      <c r="NFU137" s="103"/>
      <c r="NFV137" s="103"/>
      <c r="NFW137" s="103"/>
      <c r="NFX137" s="103"/>
      <c r="NFY137" s="103"/>
      <c r="NFZ137" s="103"/>
      <c r="NGA137" s="103"/>
      <c r="NGB137" s="103"/>
      <c r="NGC137" s="103"/>
      <c r="NGD137" s="103"/>
      <c r="NGE137" s="103"/>
      <c r="NGF137" s="103"/>
      <c r="NGG137" s="103"/>
      <c r="NGH137" s="103"/>
      <c r="NGI137" s="103"/>
      <c r="NGJ137" s="103"/>
      <c r="NGK137" s="103"/>
      <c r="NGL137" s="103"/>
      <c r="NGM137" s="103"/>
      <c r="NGN137" s="103"/>
      <c r="NGO137" s="103"/>
      <c r="NGP137" s="103"/>
      <c r="NGQ137" s="103"/>
      <c r="NGR137" s="103"/>
      <c r="NGS137" s="103"/>
      <c r="NGT137" s="103"/>
      <c r="NGU137" s="103"/>
      <c r="NGV137" s="103"/>
      <c r="NGW137" s="103"/>
      <c r="NGX137" s="103"/>
      <c r="NGY137" s="103"/>
      <c r="NGZ137" s="103"/>
      <c r="NHA137" s="103"/>
      <c r="NHB137" s="103"/>
      <c r="NHC137" s="103"/>
      <c r="NHD137" s="103"/>
      <c r="NHE137" s="103"/>
      <c r="NHF137" s="103"/>
      <c r="NHG137" s="103"/>
      <c r="NHH137" s="103"/>
      <c r="NHI137" s="103"/>
      <c r="NHJ137" s="103"/>
      <c r="NHQ137" s="103"/>
      <c r="NHR137" s="103"/>
      <c r="NHS137" s="103"/>
      <c r="NHT137" s="103"/>
      <c r="NHU137" s="103"/>
      <c r="NHV137" s="103"/>
      <c r="NHW137" s="103"/>
      <c r="NHX137" s="103"/>
      <c r="NHY137" s="103"/>
      <c r="NHZ137" s="103"/>
      <c r="NIA137" s="103"/>
      <c r="NIB137" s="103"/>
      <c r="NIC137" s="103"/>
      <c r="NID137" s="103"/>
      <c r="NIE137" s="103"/>
      <c r="NIF137" s="103"/>
      <c r="NIG137" s="103"/>
      <c r="NIH137" s="103"/>
      <c r="NII137" s="103"/>
      <c r="NIJ137" s="103"/>
      <c r="NIK137" s="103"/>
      <c r="NIL137" s="103"/>
      <c r="NIM137" s="103"/>
      <c r="NIN137" s="103"/>
      <c r="NIO137" s="103"/>
      <c r="NIP137" s="103"/>
      <c r="NIQ137" s="103"/>
      <c r="NIR137" s="103"/>
      <c r="NIS137" s="103"/>
      <c r="NIT137" s="103"/>
      <c r="NIU137" s="103"/>
      <c r="NIV137" s="103"/>
      <c r="NIW137" s="103"/>
      <c r="NIX137" s="103"/>
      <c r="NIY137" s="103"/>
      <c r="NIZ137" s="103"/>
      <c r="NJA137" s="103"/>
      <c r="NJB137" s="103"/>
      <c r="NJC137" s="103"/>
      <c r="NJD137" s="103"/>
      <c r="NJE137" s="103"/>
      <c r="NJF137" s="103"/>
      <c r="NJG137" s="103"/>
      <c r="NJH137" s="103"/>
      <c r="NJI137" s="103"/>
      <c r="NJJ137" s="103"/>
      <c r="NJK137" s="103"/>
      <c r="NJL137" s="103"/>
      <c r="NJM137" s="103"/>
      <c r="NJN137" s="103"/>
      <c r="NJO137" s="103"/>
      <c r="NJP137" s="103"/>
      <c r="NJQ137" s="103"/>
      <c r="NJR137" s="103"/>
      <c r="NJS137" s="103"/>
      <c r="NJT137" s="103"/>
      <c r="NJU137" s="103"/>
      <c r="NJV137" s="103"/>
      <c r="NJW137" s="103"/>
      <c r="NJX137" s="103"/>
      <c r="NJY137" s="103"/>
      <c r="NJZ137" s="103"/>
      <c r="NKA137" s="103"/>
      <c r="NKB137" s="103"/>
      <c r="NKC137" s="103"/>
      <c r="NKD137" s="103"/>
      <c r="NKE137" s="103"/>
      <c r="NKF137" s="103"/>
      <c r="NKG137" s="103"/>
      <c r="NKH137" s="103"/>
      <c r="NKI137" s="103"/>
      <c r="NKJ137" s="103"/>
      <c r="NKK137" s="103"/>
      <c r="NKL137" s="103"/>
      <c r="NKM137" s="103"/>
      <c r="NKN137" s="103"/>
      <c r="NKO137" s="103"/>
      <c r="NKP137" s="103"/>
      <c r="NKQ137" s="103"/>
      <c r="NKR137" s="103"/>
      <c r="NKS137" s="103"/>
      <c r="NKT137" s="103"/>
      <c r="NKU137" s="103"/>
      <c r="NKV137" s="103"/>
      <c r="NKW137" s="103"/>
      <c r="NKX137" s="103"/>
      <c r="NKY137" s="103"/>
      <c r="NKZ137" s="103"/>
      <c r="NLA137" s="103"/>
      <c r="NLB137" s="103"/>
      <c r="NLC137" s="103"/>
      <c r="NLD137" s="103"/>
      <c r="NLE137" s="103"/>
      <c r="NLF137" s="103"/>
      <c r="NLG137" s="103"/>
      <c r="NLH137" s="103"/>
      <c r="NLI137" s="103"/>
      <c r="NLJ137" s="103"/>
      <c r="NLK137" s="103"/>
      <c r="NLL137" s="103"/>
      <c r="NLM137" s="103"/>
      <c r="NLN137" s="103"/>
      <c r="NLO137" s="103"/>
      <c r="NLP137" s="103"/>
      <c r="NLQ137" s="103"/>
      <c r="NLR137" s="103"/>
      <c r="NLS137" s="103"/>
      <c r="NLT137" s="103"/>
      <c r="NLU137" s="103"/>
      <c r="NLV137" s="103"/>
      <c r="NLW137" s="103"/>
      <c r="NLX137" s="103"/>
      <c r="NLY137" s="103"/>
      <c r="NLZ137" s="103"/>
      <c r="NMA137" s="103"/>
      <c r="NMB137" s="103"/>
      <c r="NMC137" s="103"/>
      <c r="NMD137" s="103"/>
      <c r="NME137" s="103"/>
      <c r="NMF137" s="103"/>
      <c r="NMG137" s="103"/>
      <c r="NMH137" s="103"/>
      <c r="NMI137" s="103"/>
      <c r="NMJ137" s="103"/>
      <c r="NMK137" s="103"/>
      <c r="NML137" s="103"/>
      <c r="NMM137" s="103"/>
      <c r="NMN137" s="103"/>
      <c r="NMO137" s="103"/>
      <c r="NMP137" s="103"/>
      <c r="NMQ137" s="103"/>
      <c r="NMR137" s="103"/>
      <c r="NMS137" s="103"/>
      <c r="NMT137" s="103"/>
      <c r="NMU137" s="103"/>
      <c r="NMV137" s="103"/>
      <c r="NMW137" s="103"/>
      <c r="NMX137" s="103"/>
      <c r="NMY137" s="103"/>
      <c r="NMZ137" s="103"/>
      <c r="NNA137" s="103"/>
      <c r="NNB137" s="103"/>
      <c r="NNC137" s="103"/>
      <c r="NND137" s="103"/>
      <c r="NNE137" s="103"/>
      <c r="NNF137" s="103"/>
      <c r="NNG137" s="103"/>
      <c r="NNH137" s="103"/>
      <c r="NNI137" s="103"/>
      <c r="NNJ137" s="103"/>
      <c r="NNK137" s="103"/>
      <c r="NNL137" s="103"/>
      <c r="NNM137" s="103"/>
      <c r="NNN137" s="103"/>
      <c r="NNO137" s="103"/>
      <c r="NNP137" s="103"/>
      <c r="NNQ137" s="103"/>
      <c r="NNR137" s="103"/>
      <c r="NNS137" s="103"/>
      <c r="NNT137" s="103"/>
      <c r="NNU137" s="103"/>
      <c r="NNV137" s="103"/>
      <c r="NNW137" s="103"/>
      <c r="NNX137" s="103"/>
      <c r="NNY137" s="103"/>
      <c r="NNZ137" s="103"/>
      <c r="NOA137" s="103"/>
      <c r="NOB137" s="103"/>
      <c r="NOC137" s="103"/>
      <c r="NOD137" s="103"/>
      <c r="NOE137" s="103"/>
      <c r="NOF137" s="103"/>
      <c r="NOG137" s="103"/>
      <c r="NOH137" s="103"/>
      <c r="NOI137" s="103"/>
      <c r="NOJ137" s="103"/>
      <c r="NOK137" s="103"/>
      <c r="NOL137" s="103"/>
      <c r="NOM137" s="103"/>
      <c r="NON137" s="103"/>
      <c r="NOO137" s="103"/>
      <c r="NOP137" s="103"/>
      <c r="NOQ137" s="103"/>
      <c r="NOR137" s="103"/>
      <c r="NOS137" s="103"/>
      <c r="NOT137" s="103"/>
      <c r="NOU137" s="103"/>
      <c r="NOV137" s="103"/>
      <c r="NOW137" s="103"/>
      <c r="NOX137" s="103"/>
      <c r="NOY137" s="103"/>
      <c r="NOZ137" s="103"/>
      <c r="NPA137" s="103"/>
      <c r="NPB137" s="103"/>
      <c r="NPC137" s="103"/>
      <c r="NPD137" s="103"/>
      <c r="NPE137" s="103"/>
      <c r="NPF137" s="103"/>
      <c r="NPG137" s="103"/>
      <c r="NPH137" s="103"/>
      <c r="NPI137" s="103"/>
      <c r="NPJ137" s="103"/>
      <c r="NPK137" s="103"/>
      <c r="NPL137" s="103"/>
      <c r="NPM137" s="103"/>
      <c r="NPN137" s="103"/>
      <c r="NPO137" s="103"/>
      <c r="NPP137" s="103"/>
      <c r="NPQ137" s="103"/>
      <c r="NPR137" s="103"/>
      <c r="NPS137" s="103"/>
      <c r="NPT137" s="103"/>
      <c r="NPU137" s="103"/>
      <c r="NPV137" s="103"/>
      <c r="NPW137" s="103"/>
      <c r="NPX137" s="103"/>
      <c r="NPY137" s="103"/>
      <c r="NPZ137" s="103"/>
      <c r="NQA137" s="103"/>
      <c r="NQB137" s="103"/>
      <c r="NQC137" s="103"/>
      <c r="NQD137" s="103"/>
      <c r="NQE137" s="103"/>
      <c r="NQF137" s="103"/>
      <c r="NQG137" s="103"/>
      <c r="NQH137" s="103"/>
      <c r="NQI137" s="103"/>
      <c r="NQJ137" s="103"/>
      <c r="NQK137" s="103"/>
      <c r="NQL137" s="103"/>
      <c r="NQM137" s="103"/>
      <c r="NQN137" s="103"/>
      <c r="NQO137" s="103"/>
      <c r="NQP137" s="103"/>
      <c r="NQQ137" s="103"/>
      <c r="NQR137" s="103"/>
      <c r="NQS137" s="103"/>
      <c r="NQT137" s="103"/>
      <c r="NQU137" s="103"/>
      <c r="NQV137" s="103"/>
      <c r="NQW137" s="103"/>
      <c r="NQX137" s="103"/>
      <c r="NQY137" s="103"/>
      <c r="NQZ137" s="103"/>
      <c r="NRA137" s="103"/>
      <c r="NRB137" s="103"/>
      <c r="NRC137" s="103"/>
      <c r="NRD137" s="103"/>
      <c r="NRE137" s="103"/>
      <c r="NRF137" s="103"/>
      <c r="NRM137" s="103"/>
      <c r="NRN137" s="103"/>
      <c r="NRO137" s="103"/>
      <c r="NRP137" s="103"/>
      <c r="NRQ137" s="103"/>
      <c r="NRR137" s="103"/>
      <c r="NRS137" s="103"/>
      <c r="NRT137" s="103"/>
      <c r="NRU137" s="103"/>
      <c r="NRV137" s="103"/>
      <c r="NRW137" s="103"/>
      <c r="NRX137" s="103"/>
      <c r="NRY137" s="103"/>
      <c r="NRZ137" s="103"/>
      <c r="NSA137" s="103"/>
      <c r="NSB137" s="103"/>
      <c r="NSC137" s="103"/>
      <c r="NSD137" s="103"/>
      <c r="NSE137" s="103"/>
      <c r="NSF137" s="103"/>
      <c r="NSG137" s="103"/>
      <c r="NSH137" s="103"/>
      <c r="NSI137" s="103"/>
      <c r="NSJ137" s="103"/>
      <c r="NSK137" s="103"/>
      <c r="NSL137" s="103"/>
      <c r="NSM137" s="103"/>
      <c r="NSN137" s="103"/>
      <c r="NSO137" s="103"/>
      <c r="NSP137" s="103"/>
      <c r="NSQ137" s="103"/>
      <c r="NSR137" s="103"/>
      <c r="NSS137" s="103"/>
      <c r="NST137" s="103"/>
      <c r="NSU137" s="103"/>
      <c r="NSV137" s="103"/>
      <c r="NSW137" s="103"/>
      <c r="NSX137" s="103"/>
      <c r="NSY137" s="103"/>
      <c r="NSZ137" s="103"/>
      <c r="NTA137" s="103"/>
      <c r="NTB137" s="103"/>
      <c r="NTC137" s="103"/>
      <c r="NTD137" s="103"/>
      <c r="NTE137" s="103"/>
      <c r="NTF137" s="103"/>
      <c r="NTG137" s="103"/>
      <c r="NTH137" s="103"/>
      <c r="NTI137" s="103"/>
      <c r="NTJ137" s="103"/>
      <c r="NTK137" s="103"/>
      <c r="NTL137" s="103"/>
      <c r="NTM137" s="103"/>
      <c r="NTN137" s="103"/>
      <c r="NTO137" s="103"/>
      <c r="NTP137" s="103"/>
      <c r="NTQ137" s="103"/>
      <c r="NTR137" s="103"/>
      <c r="NTS137" s="103"/>
      <c r="NTT137" s="103"/>
      <c r="NTU137" s="103"/>
      <c r="NTV137" s="103"/>
      <c r="NTW137" s="103"/>
      <c r="NTX137" s="103"/>
      <c r="NTY137" s="103"/>
      <c r="NTZ137" s="103"/>
      <c r="NUA137" s="103"/>
      <c r="NUB137" s="103"/>
      <c r="NUC137" s="103"/>
      <c r="NUD137" s="103"/>
      <c r="NUE137" s="103"/>
      <c r="NUF137" s="103"/>
      <c r="NUG137" s="103"/>
      <c r="NUH137" s="103"/>
      <c r="NUI137" s="103"/>
      <c r="NUJ137" s="103"/>
      <c r="NUK137" s="103"/>
      <c r="NUL137" s="103"/>
      <c r="NUM137" s="103"/>
      <c r="NUN137" s="103"/>
      <c r="NUO137" s="103"/>
      <c r="NUP137" s="103"/>
      <c r="NUQ137" s="103"/>
      <c r="NUR137" s="103"/>
      <c r="NUS137" s="103"/>
      <c r="NUT137" s="103"/>
      <c r="NUU137" s="103"/>
      <c r="NUV137" s="103"/>
      <c r="NUW137" s="103"/>
      <c r="NUX137" s="103"/>
      <c r="NUY137" s="103"/>
      <c r="NUZ137" s="103"/>
      <c r="NVA137" s="103"/>
      <c r="NVB137" s="103"/>
      <c r="NVC137" s="103"/>
      <c r="NVD137" s="103"/>
      <c r="NVE137" s="103"/>
      <c r="NVF137" s="103"/>
      <c r="NVG137" s="103"/>
      <c r="NVH137" s="103"/>
      <c r="NVI137" s="103"/>
      <c r="NVJ137" s="103"/>
      <c r="NVK137" s="103"/>
      <c r="NVL137" s="103"/>
      <c r="NVM137" s="103"/>
      <c r="NVN137" s="103"/>
      <c r="NVO137" s="103"/>
      <c r="NVP137" s="103"/>
      <c r="NVQ137" s="103"/>
      <c r="NVR137" s="103"/>
      <c r="NVS137" s="103"/>
      <c r="NVT137" s="103"/>
      <c r="NVU137" s="103"/>
      <c r="NVV137" s="103"/>
      <c r="NVW137" s="103"/>
      <c r="NVX137" s="103"/>
      <c r="NVY137" s="103"/>
      <c r="NVZ137" s="103"/>
      <c r="NWA137" s="103"/>
      <c r="NWB137" s="103"/>
      <c r="NWC137" s="103"/>
      <c r="NWD137" s="103"/>
      <c r="NWE137" s="103"/>
      <c r="NWF137" s="103"/>
      <c r="NWG137" s="103"/>
      <c r="NWH137" s="103"/>
      <c r="NWI137" s="103"/>
      <c r="NWJ137" s="103"/>
      <c r="NWK137" s="103"/>
      <c r="NWL137" s="103"/>
      <c r="NWM137" s="103"/>
      <c r="NWN137" s="103"/>
      <c r="NWO137" s="103"/>
      <c r="NWP137" s="103"/>
      <c r="NWQ137" s="103"/>
      <c r="NWR137" s="103"/>
      <c r="NWS137" s="103"/>
      <c r="NWT137" s="103"/>
      <c r="NWU137" s="103"/>
      <c r="NWV137" s="103"/>
      <c r="NWW137" s="103"/>
      <c r="NWX137" s="103"/>
      <c r="NWY137" s="103"/>
      <c r="NWZ137" s="103"/>
      <c r="NXA137" s="103"/>
      <c r="NXB137" s="103"/>
      <c r="NXC137" s="103"/>
      <c r="NXD137" s="103"/>
      <c r="NXE137" s="103"/>
      <c r="NXF137" s="103"/>
      <c r="NXG137" s="103"/>
      <c r="NXH137" s="103"/>
      <c r="NXI137" s="103"/>
      <c r="NXJ137" s="103"/>
      <c r="NXK137" s="103"/>
      <c r="NXL137" s="103"/>
      <c r="NXM137" s="103"/>
      <c r="NXN137" s="103"/>
      <c r="NXO137" s="103"/>
      <c r="NXP137" s="103"/>
      <c r="NXQ137" s="103"/>
      <c r="NXR137" s="103"/>
      <c r="NXS137" s="103"/>
      <c r="NXT137" s="103"/>
      <c r="NXU137" s="103"/>
      <c r="NXV137" s="103"/>
      <c r="NXW137" s="103"/>
      <c r="NXX137" s="103"/>
      <c r="NXY137" s="103"/>
      <c r="NXZ137" s="103"/>
      <c r="NYA137" s="103"/>
      <c r="NYB137" s="103"/>
      <c r="NYC137" s="103"/>
      <c r="NYD137" s="103"/>
      <c r="NYE137" s="103"/>
      <c r="NYF137" s="103"/>
      <c r="NYG137" s="103"/>
      <c r="NYH137" s="103"/>
      <c r="NYI137" s="103"/>
      <c r="NYJ137" s="103"/>
      <c r="NYK137" s="103"/>
      <c r="NYL137" s="103"/>
      <c r="NYM137" s="103"/>
      <c r="NYN137" s="103"/>
      <c r="NYO137" s="103"/>
      <c r="NYP137" s="103"/>
      <c r="NYQ137" s="103"/>
      <c r="NYR137" s="103"/>
      <c r="NYS137" s="103"/>
      <c r="NYT137" s="103"/>
      <c r="NYU137" s="103"/>
      <c r="NYV137" s="103"/>
      <c r="NYW137" s="103"/>
      <c r="NYX137" s="103"/>
      <c r="NYY137" s="103"/>
      <c r="NYZ137" s="103"/>
      <c r="NZA137" s="103"/>
      <c r="NZB137" s="103"/>
      <c r="NZC137" s="103"/>
      <c r="NZD137" s="103"/>
      <c r="NZE137" s="103"/>
      <c r="NZF137" s="103"/>
      <c r="NZG137" s="103"/>
      <c r="NZH137" s="103"/>
      <c r="NZI137" s="103"/>
      <c r="NZJ137" s="103"/>
      <c r="NZK137" s="103"/>
      <c r="NZL137" s="103"/>
      <c r="NZM137" s="103"/>
      <c r="NZN137" s="103"/>
      <c r="NZO137" s="103"/>
      <c r="NZP137" s="103"/>
      <c r="NZQ137" s="103"/>
      <c r="NZR137" s="103"/>
      <c r="NZS137" s="103"/>
      <c r="NZT137" s="103"/>
      <c r="NZU137" s="103"/>
      <c r="NZV137" s="103"/>
      <c r="NZW137" s="103"/>
      <c r="NZX137" s="103"/>
      <c r="NZY137" s="103"/>
      <c r="NZZ137" s="103"/>
      <c r="OAA137" s="103"/>
      <c r="OAB137" s="103"/>
      <c r="OAC137" s="103"/>
      <c r="OAD137" s="103"/>
      <c r="OAE137" s="103"/>
      <c r="OAF137" s="103"/>
      <c r="OAG137" s="103"/>
      <c r="OAH137" s="103"/>
      <c r="OAI137" s="103"/>
      <c r="OAJ137" s="103"/>
      <c r="OAK137" s="103"/>
      <c r="OAL137" s="103"/>
      <c r="OAM137" s="103"/>
      <c r="OAN137" s="103"/>
      <c r="OAO137" s="103"/>
      <c r="OAP137" s="103"/>
      <c r="OAQ137" s="103"/>
      <c r="OAR137" s="103"/>
      <c r="OAS137" s="103"/>
      <c r="OAT137" s="103"/>
      <c r="OAU137" s="103"/>
      <c r="OAV137" s="103"/>
      <c r="OAW137" s="103"/>
      <c r="OAX137" s="103"/>
      <c r="OAY137" s="103"/>
      <c r="OAZ137" s="103"/>
      <c r="OBA137" s="103"/>
      <c r="OBB137" s="103"/>
      <c r="OBI137" s="103"/>
      <c r="OBJ137" s="103"/>
      <c r="OBK137" s="103"/>
      <c r="OBL137" s="103"/>
      <c r="OBM137" s="103"/>
      <c r="OBN137" s="103"/>
      <c r="OBO137" s="103"/>
      <c r="OBP137" s="103"/>
      <c r="OBQ137" s="103"/>
      <c r="OBR137" s="103"/>
      <c r="OBS137" s="103"/>
      <c r="OBT137" s="103"/>
      <c r="OBU137" s="103"/>
      <c r="OBV137" s="103"/>
      <c r="OBW137" s="103"/>
      <c r="OBX137" s="103"/>
      <c r="OBY137" s="103"/>
      <c r="OBZ137" s="103"/>
      <c r="OCA137" s="103"/>
      <c r="OCB137" s="103"/>
      <c r="OCC137" s="103"/>
      <c r="OCD137" s="103"/>
      <c r="OCE137" s="103"/>
      <c r="OCF137" s="103"/>
      <c r="OCG137" s="103"/>
      <c r="OCH137" s="103"/>
      <c r="OCI137" s="103"/>
      <c r="OCJ137" s="103"/>
      <c r="OCK137" s="103"/>
      <c r="OCL137" s="103"/>
      <c r="OCM137" s="103"/>
      <c r="OCN137" s="103"/>
      <c r="OCO137" s="103"/>
      <c r="OCP137" s="103"/>
      <c r="OCQ137" s="103"/>
      <c r="OCR137" s="103"/>
      <c r="OCS137" s="103"/>
      <c r="OCT137" s="103"/>
      <c r="OCU137" s="103"/>
      <c r="OCV137" s="103"/>
      <c r="OCW137" s="103"/>
      <c r="OCX137" s="103"/>
      <c r="OCY137" s="103"/>
      <c r="OCZ137" s="103"/>
      <c r="ODA137" s="103"/>
      <c r="ODB137" s="103"/>
      <c r="ODC137" s="103"/>
      <c r="ODD137" s="103"/>
      <c r="ODE137" s="103"/>
      <c r="ODF137" s="103"/>
      <c r="ODG137" s="103"/>
      <c r="ODH137" s="103"/>
      <c r="ODI137" s="103"/>
      <c r="ODJ137" s="103"/>
      <c r="ODK137" s="103"/>
      <c r="ODL137" s="103"/>
      <c r="ODM137" s="103"/>
      <c r="ODN137" s="103"/>
      <c r="ODO137" s="103"/>
      <c r="ODP137" s="103"/>
      <c r="ODQ137" s="103"/>
      <c r="ODR137" s="103"/>
      <c r="ODS137" s="103"/>
      <c r="ODT137" s="103"/>
      <c r="ODU137" s="103"/>
      <c r="ODV137" s="103"/>
      <c r="ODW137" s="103"/>
      <c r="ODX137" s="103"/>
      <c r="ODY137" s="103"/>
      <c r="ODZ137" s="103"/>
      <c r="OEA137" s="103"/>
      <c r="OEB137" s="103"/>
      <c r="OEC137" s="103"/>
      <c r="OED137" s="103"/>
      <c r="OEE137" s="103"/>
      <c r="OEF137" s="103"/>
      <c r="OEG137" s="103"/>
      <c r="OEH137" s="103"/>
      <c r="OEI137" s="103"/>
      <c r="OEJ137" s="103"/>
      <c r="OEK137" s="103"/>
      <c r="OEL137" s="103"/>
      <c r="OEM137" s="103"/>
      <c r="OEN137" s="103"/>
      <c r="OEO137" s="103"/>
      <c r="OEP137" s="103"/>
      <c r="OEQ137" s="103"/>
      <c r="OER137" s="103"/>
      <c r="OES137" s="103"/>
      <c r="OET137" s="103"/>
      <c r="OEU137" s="103"/>
      <c r="OEV137" s="103"/>
      <c r="OEW137" s="103"/>
      <c r="OEX137" s="103"/>
      <c r="OEY137" s="103"/>
      <c r="OEZ137" s="103"/>
      <c r="OFA137" s="103"/>
      <c r="OFB137" s="103"/>
      <c r="OFC137" s="103"/>
      <c r="OFD137" s="103"/>
      <c r="OFE137" s="103"/>
      <c r="OFF137" s="103"/>
      <c r="OFG137" s="103"/>
      <c r="OFH137" s="103"/>
      <c r="OFI137" s="103"/>
      <c r="OFJ137" s="103"/>
      <c r="OFK137" s="103"/>
      <c r="OFL137" s="103"/>
      <c r="OFM137" s="103"/>
      <c r="OFN137" s="103"/>
      <c r="OFO137" s="103"/>
      <c r="OFP137" s="103"/>
      <c r="OFQ137" s="103"/>
      <c r="OFR137" s="103"/>
      <c r="OFS137" s="103"/>
      <c r="OFT137" s="103"/>
      <c r="OFU137" s="103"/>
      <c r="OFV137" s="103"/>
      <c r="OFW137" s="103"/>
      <c r="OFX137" s="103"/>
      <c r="OFY137" s="103"/>
      <c r="OFZ137" s="103"/>
      <c r="OGA137" s="103"/>
      <c r="OGB137" s="103"/>
      <c r="OGC137" s="103"/>
      <c r="OGD137" s="103"/>
      <c r="OGE137" s="103"/>
      <c r="OGF137" s="103"/>
      <c r="OGG137" s="103"/>
      <c r="OGH137" s="103"/>
      <c r="OGI137" s="103"/>
      <c r="OGJ137" s="103"/>
      <c r="OGK137" s="103"/>
      <c r="OGL137" s="103"/>
      <c r="OGM137" s="103"/>
      <c r="OGN137" s="103"/>
      <c r="OGO137" s="103"/>
      <c r="OGP137" s="103"/>
      <c r="OGQ137" s="103"/>
      <c r="OGR137" s="103"/>
      <c r="OGS137" s="103"/>
      <c r="OGT137" s="103"/>
      <c r="OGU137" s="103"/>
      <c r="OGV137" s="103"/>
      <c r="OGW137" s="103"/>
      <c r="OGX137" s="103"/>
      <c r="OGY137" s="103"/>
      <c r="OGZ137" s="103"/>
      <c r="OHA137" s="103"/>
      <c r="OHB137" s="103"/>
      <c r="OHC137" s="103"/>
      <c r="OHD137" s="103"/>
      <c r="OHE137" s="103"/>
      <c r="OHF137" s="103"/>
      <c r="OHG137" s="103"/>
      <c r="OHH137" s="103"/>
      <c r="OHI137" s="103"/>
      <c r="OHJ137" s="103"/>
      <c r="OHK137" s="103"/>
      <c r="OHL137" s="103"/>
      <c r="OHM137" s="103"/>
      <c r="OHN137" s="103"/>
      <c r="OHO137" s="103"/>
      <c r="OHP137" s="103"/>
      <c r="OHQ137" s="103"/>
      <c r="OHR137" s="103"/>
      <c r="OHS137" s="103"/>
      <c r="OHT137" s="103"/>
      <c r="OHU137" s="103"/>
      <c r="OHV137" s="103"/>
      <c r="OHW137" s="103"/>
      <c r="OHX137" s="103"/>
      <c r="OHY137" s="103"/>
      <c r="OHZ137" s="103"/>
      <c r="OIA137" s="103"/>
      <c r="OIB137" s="103"/>
      <c r="OIC137" s="103"/>
      <c r="OID137" s="103"/>
      <c r="OIE137" s="103"/>
      <c r="OIF137" s="103"/>
      <c r="OIG137" s="103"/>
      <c r="OIH137" s="103"/>
      <c r="OII137" s="103"/>
      <c r="OIJ137" s="103"/>
      <c r="OIK137" s="103"/>
      <c r="OIL137" s="103"/>
      <c r="OIM137" s="103"/>
      <c r="OIN137" s="103"/>
      <c r="OIO137" s="103"/>
      <c r="OIP137" s="103"/>
      <c r="OIQ137" s="103"/>
      <c r="OIR137" s="103"/>
      <c r="OIS137" s="103"/>
      <c r="OIT137" s="103"/>
      <c r="OIU137" s="103"/>
      <c r="OIV137" s="103"/>
      <c r="OIW137" s="103"/>
      <c r="OIX137" s="103"/>
      <c r="OIY137" s="103"/>
      <c r="OIZ137" s="103"/>
      <c r="OJA137" s="103"/>
      <c r="OJB137" s="103"/>
      <c r="OJC137" s="103"/>
      <c r="OJD137" s="103"/>
      <c r="OJE137" s="103"/>
      <c r="OJF137" s="103"/>
      <c r="OJG137" s="103"/>
      <c r="OJH137" s="103"/>
      <c r="OJI137" s="103"/>
      <c r="OJJ137" s="103"/>
      <c r="OJK137" s="103"/>
      <c r="OJL137" s="103"/>
      <c r="OJM137" s="103"/>
      <c r="OJN137" s="103"/>
      <c r="OJO137" s="103"/>
      <c r="OJP137" s="103"/>
      <c r="OJQ137" s="103"/>
      <c r="OJR137" s="103"/>
      <c r="OJS137" s="103"/>
      <c r="OJT137" s="103"/>
      <c r="OJU137" s="103"/>
      <c r="OJV137" s="103"/>
      <c r="OJW137" s="103"/>
      <c r="OJX137" s="103"/>
      <c r="OJY137" s="103"/>
      <c r="OJZ137" s="103"/>
      <c r="OKA137" s="103"/>
      <c r="OKB137" s="103"/>
      <c r="OKC137" s="103"/>
      <c r="OKD137" s="103"/>
      <c r="OKE137" s="103"/>
      <c r="OKF137" s="103"/>
      <c r="OKG137" s="103"/>
      <c r="OKH137" s="103"/>
      <c r="OKI137" s="103"/>
      <c r="OKJ137" s="103"/>
      <c r="OKK137" s="103"/>
      <c r="OKL137" s="103"/>
      <c r="OKM137" s="103"/>
      <c r="OKN137" s="103"/>
      <c r="OKO137" s="103"/>
      <c r="OKP137" s="103"/>
      <c r="OKQ137" s="103"/>
      <c r="OKR137" s="103"/>
      <c r="OKS137" s="103"/>
      <c r="OKT137" s="103"/>
      <c r="OKU137" s="103"/>
      <c r="OKV137" s="103"/>
      <c r="OKW137" s="103"/>
      <c r="OKX137" s="103"/>
      <c r="OLE137" s="103"/>
      <c r="OLF137" s="103"/>
      <c r="OLG137" s="103"/>
      <c r="OLH137" s="103"/>
      <c r="OLI137" s="103"/>
      <c r="OLJ137" s="103"/>
      <c r="OLK137" s="103"/>
      <c r="OLL137" s="103"/>
      <c r="OLM137" s="103"/>
      <c r="OLN137" s="103"/>
      <c r="OLO137" s="103"/>
      <c r="OLP137" s="103"/>
      <c r="OLQ137" s="103"/>
      <c r="OLR137" s="103"/>
      <c r="OLS137" s="103"/>
      <c r="OLT137" s="103"/>
      <c r="OLU137" s="103"/>
      <c r="OLV137" s="103"/>
      <c r="OLW137" s="103"/>
      <c r="OLX137" s="103"/>
      <c r="OLY137" s="103"/>
      <c r="OLZ137" s="103"/>
      <c r="OMA137" s="103"/>
      <c r="OMB137" s="103"/>
      <c r="OMC137" s="103"/>
      <c r="OMD137" s="103"/>
      <c r="OME137" s="103"/>
      <c r="OMF137" s="103"/>
      <c r="OMG137" s="103"/>
      <c r="OMH137" s="103"/>
      <c r="OMI137" s="103"/>
      <c r="OMJ137" s="103"/>
      <c r="OMK137" s="103"/>
      <c r="OML137" s="103"/>
      <c r="OMM137" s="103"/>
      <c r="OMN137" s="103"/>
      <c r="OMO137" s="103"/>
      <c r="OMP137" s="103"/>
      <c r="OMQ137" s="103"/>
      <c r="OMR137" s="103"/>
      <c r="OMS137" s="103"/>
      <c r="OMT137" s="103"/>
      <c r="OMU137" s="103"/>
      <c r="OMV137" s="103"/>
      <c r="OMW137" s="103"/>
      <c r="OMX137" s="103"/>
      <c r="OMY137" s="103"/>
      <c r="OMZ137" s="103"/>
      <c r="ONA137" s="103"/>
      <c r="ONB137" s="103"/>
      <c r="ONC137" s="103"/>
      <c r="OND137" s="103"/>
      <c r="ONE137" s="103"/>
      <c r="ONF137" s="103"/>
      <c r="ONG137" s="103"/>
      <c r="ONH137" s="103"/>
      <c r="ONI137" s="103"/>
      <c r="ONJ137" s="103"/>
      <c r="ONK137" s="103"/>
      <c r="ONL137" s="103"/>
      <c r="ONM137" s="103"/>
      <c r="ONN137" s="103"/>
      <c r="ONO137" s="103"/>
      <c r="ONP137" s="103"/>
      <c r="ONQ137" s="103"/>
      <c r="ONR137" s="103"/>
      <c r="ONS137" s="103"/>
      <c r="ONT137" s="103"/>
      <c r="ONU137" s="103"/>
      <c r="ONV137" s="103"/>
      <c r="ONW137" s="103"/>
      <c r="ONX137" s="103"/>
      <c r="ONY137" s="103"/>
      <c r="ONZ137" s="103"/>
      <c r="OOA137" s="103"/>
      <c r="OOB137" s="103"/>
      <c r="OOC137" s="103"/>
      <c r="OOD137" s="103"/>
      <c r="OOE137" s="103"/>
      <c r="OOF137" s="103"/>
      <c r="OOG137" s="103"/>
      <c r="OOH137" s="103"/>
      <c r="OOI137" s="103"/>
      <c r="OOJ137" s="103"/>
      <c r="OOK137" s="103"/>
      <c r="OOL137" s="103"/>
      <c r="OOM137" s="103"/>
      <c r="OON137" s="103"/>
      <c r="OOO137" s="103"/>
      <c r="OOP137" s="103"/>
      <c r="OOQ137" s="103"/>
      <c r="OOR137" s="103"/>
      <c r="OOS137" s="103"/>
      <c r="OOT137" s="103"/>
      <c r="OOU137" s="103"/>
      <c r="OOV137" s="103"/>
      <c r="OOW137" s="103"/>
      <c r="OOX137" s="103"/>
      <c r="OOY137" s="103"/>
      <c r="OOZ137" s="103"/>
      <c r="OPA137" s="103"/>
      <c r="OPB137" s="103"/>
      <c r="OPC137" s="103"/>
      <c r="OPD137" s="103"/>
      <c r="OPE137" s="103"/>
      <c r="OPF137" s="103"/>
      <c r="OPG137" s="103"/>
      <c r="OPH137" s="103"/>
      <c r="OPI137" s="103"/>
      <c r="OPJ137" s="103"/>
      <c r="OPK137" s="103"/>
      <c r="OPL137" s="103"/>
      <c r="OPM137" s="103"/>
      <c r="OPN137" s="103"/>
      <c r="OPO137" s="103"/>
      <c r="OPP137" s="103"/>
      <c r="OPQ137" s="103"/>
      <c r="OPR137" s="103"/>
      <c r="OPS137" s="103"/>
      <c r="OPT137" s="103"/>
      <c r="OPU137" s="103"/>
      <c r="OPV137" s="103"/>
      <c r="OPW137" s="103"/>
      <c r="OPX137" s="103"/>
      <c r="OPY137" s="103"/>
      <c r="OPZ137" s="103"/>
      <c r="OQA137" s="103"/>
      <c r="OQB137" s="103"/>
      <c r="OQC137" s="103"/>
      <c r="OQD137" s="103"/>
      <c r="OQE137" s="103"/>
      <c r="OQF137" s="103"/>
      <c r="OQG137" s="103"/>
      <c r="OQH137" s="103"/>
      <c r="OQI137" s="103"/>
      <c r="OQJ137" s="103"/>
      <c r="OQK137" s="103"/>
      <c r="OQL137" s="103"/>
      <c r="OQM137" s="103"/>
      <c r="OQN137" s="103"/>
      <c r="OQO137" s="103"/>
      <c r="OQP137" s="103"/>
      <c r="OQQ137" s="103"/>
      <c r="OQR137" s="103"/>
      <c r="OQS137" s="103"/>
      <c r="OQT137" s="103"/>
      <c r="OQU137" s="103"/>
      <c r="OQV137" s="103"/>
      <c r="OQW137" s="103"/>
      <c r="OQX137" s="103"/>
      <c r="OQY137" s="103"/>
      <c r="OQZ137" s="103"/>
      <c r="ORA137" s="103"/>
      <c r="ORB137" s="103"/>
      <c r="ORC137" s="103"/>
      <c r="ORD137" s="103"/>
      <c r="ORE137" s="103"/>
      <c r="ORF137" s="103"/>
      <c r="ORG137" s="103"/>
      <c r="ORH137" s="103"/>
      <c r="ORI137" s="103"/>
      <c r="ORJ137" s="103"/>
      <c r="ORK137" s="103"/>
      <c r="ORL137" s="103"/>
      <c r="ORM137" s="103"/>
      <c r="ORN137" s="103"/>
      <c r="ORO137" s="103"/>
      <c r="ORP137" s="103"/>
      <c r="ORQ137" s="103"/>
      <c r="ORR137" s="103"/>
      <c r="ORS137" s="103"/>
      <c r="ORT137" s="103"/>
      <c r="ORU137" s="103"/>
      <c r="ORV137" s="103"/>
      <c r="ORW137" s="103"/>
      <c r="ORX137" s="103"/>
      <c r="ORY137" s="103"/>
      <c r="ORZ137" s="103"/>
      <c r="OSA137" s="103"/>
      <c r="OSB137" s="103"/>
      <c r="OSC137" s="103"/>
      <c r="OSD137" s="103"/>
      <c r="OSE137" s="103"/>
      <c r="OSF137" s="103"/>
      <c r="OSG137" s="103"/>
      <c r="OSH137" s="103"/>
      <c r="OSI137" s="103"/>
      <c r="OSJ137" s="103"/>
      <c r="OSK137" s="103"/>
      <c r="OSL137" s="103"/>
      <c r="OSM137" s="103"/>
      <c r="OSN137" s="103"/>
      <c r="OSO137" s="103"/>
      <c r="OSP137" s="103"/>
      <c r="OSQ137" s="103"/>
      <c r="OSR137" s="103"/>
      <c r="OSS137" s="103"/>
      <c r="OST137" s="103"/>
      <c r="OSU137" s="103"/>
      <c r="OSV137" s="103"/>
      <c r="OSW137" s="103"/>
      <c r="OSX137" s="103"/>
      <c r="OSY137" s="103"/>
      <c r="OSZ137" s="103"/>
      <c r="OTA137" s="103"/>
      <c r="OTB137" s="103"/>
      <c r="OTC137" s="103"/>
      <c r="OTD137" s="103"/>
      <c r="OTE137" s="103"/>
      <c r="OTF137" s="103"/>
      <c r="OTG137" s="103"/>
      <c r="OTH137" s="103"/>
      <c r="OTI137" s="103"/>
      <c r="OTJ137" s="103"/>
      <c r="OTK137" s="103"/>
      <c r="OTL137" s="103"/>
      <c r="OTM137" s="103"/>
      <c r="OTN137" s="103"/>
      <c r="OTO137" s="103"/>
      <c r="OTP137" s="103"/>
      <c r="OTQ137" s="103"/>
      <c r="OTR137" s="103"/>
      <c r="OTS137" s="103"/>
      <c r="OTT137" s="103"/>
      <c r="OTU137" s="103"/>
      <c r="OTV137" s="103"/>
      <c r="OTW137" s="103"/>
      <c r="OTX137" s="103"/>
      <c r="OTY137" s="103"/>
      <c r="OTZ137" s="103"/>
      <c r="OUA137" s="103"/>
      <c r="OUB137" s="103"/>
      <c r="OUC137" s="103"/>
      <c r="OUD137" s="103"/>
      <c r="OUE137" s="103"/>
      <c r="OUF137" s="103"/>
      <c r="OUG137" s="103"/>
      <c r="OUH137" s="103"/>
      <c r="OUI137" s="103"/>
      <c r="OUJ137" s="103"/>
      <c r="OUK137" s="103"/>
      <c r="OUL137" s="103"/>
      <c r="OUM137" s="103"/>
      <c r="OUN137" s="103"/>
      <c r="OUO137" s="103"/>
      <c r="OUP137" s="103"/>
      <c r="OUQ137" s="103"/>
      <c r="OUR137" s="103"/>
      <c r="OUS137" s="103"/>
      <c r="OUT137" s="103"/>
      <c r="OVA137" s="103"/>
      <c r="OVB137" s="103"/>
      <c r="OVC137" s="103"/>
      <c r="OVD137" s="103"/>
      <c r="OVE137" s="103"/>
      <c r="OVF137" s="103"/>
      <c r="OVG137" s="103"/>
      <c r="OVH137" s="103"/>
      <c r="OVI137" s="103"/>
      <c r="OVJ137" s="103"/>
      <c r="OVK137" s="103"/>
      <c r="OVL137" s="103"/>
      <c r="OVM137" s="103"/>
      <c r="OVN137" s="103"/>
      <c r="OVO137" s="103"/>
      <c r="OVP137" s="103"/>
      <c r="OVQ137" s="103"/>
      <c r="OVR137" s="103"/>
      <c r="OVS137" s="103"/>
      <c r="OVT137" s="103"/>
      <c r="OVU137" s="103"/>
      <c r="OVV137" s="103"/>
      <c r="OVW137" s="103"/>
      <c r="OVX137" s="103"/>
      <c r="OVY137" s="103"/>
      <c r="OVZ137" s="103"/>
      <c r="OWA137" s="103"/>
      <c r="OWB137" s="103"/>
      <c r="OWC137" s="103"/>
      <c r="OWD137" s="103"/>
      <c r="OWE137" s="103"/>
      <c r="OWF137" s="103"/>
      <c r="OWG137" s="103"/>
      <c r="OWH137" s="103"/>
      <c r="OWI137" s="103"/>
      <c r="OWJ137" s="103"/>
      <c r="OWK137" s="103"/>
      <c r="OWL137" s="103"/>
      <c r="OWM137" s="103"/>
      <c r="OWN137" s="103"/>
      <c r="OWO137" s="103"/>
      <c r="OWP137" s="103"/>
      <c r="OWQ137" s="103"/>
      <c r="OWR137" s="103"/>
      <c r="OWS137" s="103"/>
      <c r="OWT137" s="103"/>
      <c r="OWU137" s="103"/>
      <c r="OWV137" s="103"/>
      <c r="OWW137" s="103"/>
      <c r="OWX137" s="103"/>
      <c r="OWY137" s="103"/>
      <c r="OWZ137" s="103"/>
      <c r="OXA137" s="103"/>
      <c r="OXB137" s="103"/>
      <c r="OXC137" s="103"/>
      <c r="OXD137" s="103"/>
      <c r="OXE137" s="103"/>
      <c r="OXF137" s="103"/>
      <c r="OXG137" s="103"/>
      <c r="OXH137" s="103"/>
      <c r="OXI137" s="103"/>
      <c r="OXJ137" s="103"/>
      <c r="OXK137" s="103"/>
      <c r="OXL137" s="103"/>
      <c r="OXM137" s="103"/>
      <c r="OXN137" s="103"/>
      <c r="OXO137" s="103"/>
      <c r="OXP137" s="103"/>
      <c r="OXQ137" s="103"/>
      <c r="OXR137" s="103"/>
      <c r="OXS137" s="103"/>
      <c r="OXT137" s="103"/>
      <c r="OXU137" s="103"/>
      <c r="OXV137" s="103"/>
      <c r="OXW137" s="103"/>
      <c r="OXX137" s="103"/>
      <c r="OXY137" s="103"/>
      <c r="OXZ137" s="103"/>
      <c r="OYA137" s="103"/>
      <c r="OYB137" s="103"/>
      <c r="OYC137" s="103"/>
      <c r="OYD137" s="103"/>
      <c r="OYE137" s="103"/>
      <c r="OYF137" s="103"/>
      <c r="OYG137" s="103"/>
      <c r="OYH137" s="103"/>
      <c r="OYI137" s="103"/>
      <c r="OYJ137" s="103"/>
      <c r="OYK137" s="103"/>
      <c r="OYL137" s="103"/>
      <c r="OYM137" s="103"/>
      <c r="OYN137" s="103"/>
      <c r="OYO137" s="103"/>
      <c r="OYP137" s="103"/>
      <c r="OYQ137" s="103"/>
      <c r="OYR137" s="103"/>
      <c r="OYS137" s="103"/>
      <c r="OYT137" s="103"/>
      <c r="OYU137" s="103"/>
      <c r="OYV137" s="103"/>
      <c r="OYW137" s="103"/>
      <c r="OYX137" s="103"/>
      <c r="OYY137" s="103"/>
      <c r="OYZ137" s="103"/>
      <c r="OZA137" s="103"/>
      <c r="OZB137" s="103"/>
      <c r="OZC137" s="103"/>
      <c r="OZD137" s="103"/>
      <c r="OZE137" s="103"/>
      <c r="OZF137" s="103"/>
      <c r="OZG137" s="103"/>
      <c r="OZH137" s="103"/>
      <c r="OZI137" s="103"/>
      <c r="OZJ137" s="103"/>
      <c r="OZK137" s="103"/>
      <c r="OZL137" s="103"/>
      <c r="OZM137" s="103"/>
      <c r="OZN137" s="103"/>
      <c r="OZO137" s="103"/>
      <c r="OZP137" s="103"/>
      <c r="OZQ137" s="103"/>
      <c r="OZR137" s="103"/>
      <c r="OZS137" s="103"/>
      <c r="OZT137" s="103"/>
      <c r="OZU137" s="103"/>
      <c r="OZV137" s="103"/>
      <c r="OZW137" s="103"/>
      <c r="OZX137" s="103"/>
      <c r="OZY137" s="103"/>
      <c r="OZZ137" s="103"/>
      <c r="PAA137" s="103"/>
      <c r="PAB137" s="103"/>
      <c r="PAC137" s="103"/>
      <c r="PAD137" s="103"/>
      <c r="PAE137" s="103"/>
      <c r="PAF137" s="103"/>
      <c r="PAG137" s="103"/>
      <c r="PAH137" s="103"/>
      <c r="PAI137" s="103"/>
      <c r="PAJ137" s="103"/>
      <c r="PAK137" s="103"/>
      <c r="PAL137" s="103"/>
      <c r="PAM137" s="103"/>
      <c r="PAN137" s="103"/>
      <c r="PAO137" s="103"/>
      <c r="PAP137" s="103"/>
      <c r="PAQ137" s="103"/>
      <c r="PAR137" s="103"/>
      <c r="PAS137" s="103"/>
      <c r="PAT137" s="103"/>
      <c r="PAU137" s="103"/>
      <c r="PAV137" s="103"/>
      <c r="PAW137" s="103"/>
      <c r="PAX137" s="103"/>
      <c r="PAY137" s="103"/>
      <c r="PAZ137" s="103"/>
      <c r="PBA137" s="103"/>
      <c r="PBB137" s="103"/>
      <c r="PBC137" s="103"/>
      <c r="PBD137" s="103"/>
      <c r="PBE137" s="103"/>
      <c r="PBF137" s="103"/>
      <c r="PBG137" s="103"/>
      <c r="PBH137" s="103"/>
      <c r="PBI137" s="103"/>
      <c r="PBJ137" s="103"/>
      <c r="PBK137" s="103"/>
      <c r="PBL137" s="103"/>
      <c r="PBM137" s="103"/>
      <c r="PBN137" s="103"/>
      <c r="PBO137" s="103"/>
      <c r="PBP137" s="103"/>
      <c r="PBQ137" s="103"/>
      <c r="PBR137" s="103"/>
      <c r="PBS137" s="103"/>
      <c r="PBT137" s="103"/>
      <c r="PBU137" s="103"/>
      <c r="PBV137" s="103"/>
      <c r="PBW137" s="103"/>
      <c r="PBX137" s="103"/>
      <c r="PBY137" s="103"/>
      <c r="PBZ137" s="103"/>
      <c r="PCA137" s="103"/>
      <c r="PCB137" s="103"/>
      <c r="PCC137" s="103"/>
      <c r="PCD137" s="103"/>
      <c r="PCE137" s="103"/>
      <c r="PCF137" s="103"/>
      <c r="PCG137" s="103"/>
      <c r="PCH137" s="103"/>
      <c r="PCI137" s="103"/>
      <c r="PCJ137" s="103"/>
      <c r="PCK137" s="103"/>
      <c r="PCL137" s="103"/>
      <c r="PCM137" s="103"/>
      <c r="PCN137" s="103"/>
      <c r="PCO137" s="103"/>
      <c r="PCP137" s="103"/>
      <c r="PCQ137" s="103"/>
      <c r="PCR137" s="103"/>
      <c r="PCS137" s="103"/>
      <c r="PCT137" s="103"/>
      <c r="PCU137" s="103"/>
      <c r="PCV137" s="103"/>
      <c r="PCW137" s="103"/>
      <c r="PCX137" s="103"/>
      <c r="PCY137" s="103"/>
      <c r="PCZ137" s="103"/>
      <c r="PDA137" s="103"/>
      <c r="PDB137" s="103"/>
      <c r="PDC137" s="103"/>
      <c r="PDD137" s="103"/>
      <c r="PDE137" s="103"/>
      <c r="PDF137" s="103"/>
      <c r="PDG137" s="103"/>
      <c r="PDH137" s="103"/>
      <c r="PDI137" s="103"/>
      <c r="PDJ137" s="103"/>
      <c r="PDK137" s="103"/>
      <c r="PDL137" s="103"/>
      <c r="PDM137" s="103"/>
      <c r="PDN137" s="103"/>
      <c r="PDO137" s="103"/>
      <c r="PDP137" s="103"/>
      <c r="PDQ137" s="103"/>
      <c r="PDR137" s="103"/>
      <c r="PDS137" s="103"/>
      <c r="PDT137" s="103"/>
      <c r="PDU137" s="103"/>
      <c r="PDV137" s="103"/>
      <c r="PDW137" s="103"/>
      <c r="PDX137" s="103"/>
      <c r="PDY137" s="103"/>
      <c r="PDZ137" s="103"/>
      <c r="PEA137" s="103"/>
      <c r="PEB137" s="103"/>
      <c r="PEC137" s="103"/>
      <c r="PED137" s="103"/>
      <c r="PEE137" s="103"/>
      <c r="PEF137" s="103"/>
      <c r="PEG137" s="103"/>
      <c r="PEH137" s="103"/>
      <c r="PEI137" s="103"/>
      <c r="PEJ137" s="103"/>
      <c r="PEK137" s="103"/>
      <c r="PEL137" s="103"/>
      <c r="PEM137" s="103"/>
      <c r="PEN137" s="103"/>
      <c r="PEO137" s="103"/>
      <c r="PEP137" s="103"/>
      <c r="PEW137" s="103"/>
      <c r="PEX137" s="103"/>
      <c r="PEY137" s="103"/>
      <c r="PEZ137" s="103"/>
      <c r="PFA137" s="103"/>
      <c r="PFB137" s="103"/>
      <c r="PFC137" s="103"/>
      <c r="PFD137" s="103"/>
      <c r="PFE137" s="103"/>
      <c r="PFF137" s="103"/>
      <c r="PFG137" s="103"/>
      <c r="PFH137" s="103"/>
      <c r="PFI137" s="103"/>
      <c r="PFJ137" s="103"/>
      <c r="PFK137" s="103"/>
      <c r="PFL137" s="103"/>
      <c r="PFM137" s="103"/>
      <c r="PFN137" s="103"/>
      <c r="PFO137" s="103"/>
      <c r="PFP137" s="103"/>
      <c r="PFQ137" s="103"/>
      <c r="PFR137" s="103"/>
      <c r="PFS137" s="103"/>
      <c r="PFT137" s="103"/>
      <c r="PFU137" s="103"/>
      <c r="PFV137" s="103"/>
      <c r="PFW137" s="103"/>
      <c r="PFX137" s="103"/>
      <c r="PFY137" s="103"/>
      <c r="PFZ137" s="103"/>
      <c r="PGA137" s="103"/>
      <c r="PGB137" s="103"/>
      <c r="PGC137" s="103"/>
      <c r="PGD137" s="103"/>
      <c r="PGE137" s="103"/>
      <c r="PGF137" s="103"/>
      <c r="PGG137" s="103"/>
      <c r="PGH137" s="103"/>
      <c r="PGI137" s="103"/>
      <c r="PGJ137" s="103"/>
      <c r="PGK137" s="103"/>
      <c r="PGL137" s="103"/>
      <c r="PGM137" s="103"/>
      <c r="PGN137" s="103"/>
      <c r="PGO137" s="103"/>
      <c r="PGP137" s="103"/>
      <c r="PGQ137" s="103"/>
      <c r="PGR137" s="103"/>
      <c r="PGS137" s="103"/>
      <c r="PGT137" s="103"/>
      <c r="PGU137" s="103"/>
      <c r="PGV137" s="103"/>
      <c r="PGW137" s="103"/>
      <c r="PGX137" s="103"/>
      <c r="PGY137" s="103"/>
      <c r="PGZ137" s="103"/>
      <c r="PHA137" s="103"/>
      <c r="PHB137" s="103"/>
      <c r="PHC137" s="103"/>
      <c r="PHD137" s="103"/>
      <c r="PHE137" s="103"/>
      <c r="PHF137" s="103"/>
      <c r="PHG137" s="103"/>
      <c r="PHH137" s="103"/>
      <c r="PHI137" s="103"/>
      <c r="PHJ137" s="103"/>
      <c r="PHK137" s="103"/>
      <c r="PHL137" s="103"/>
      <c r="PHM137" s="103"/>
      <c r="PHN137" s="103"/>
      <c r="PHO137" s="103"/>
      <c r="PHP137" s="103"/>
      <c r="PHQ137" s="103"/>
      <c r="PHR137" s="103"/>
      <c r="PHS137" s="103"/>
      <c r="PHT137" s="103"/>
      <c r="PHU137" s="103"/>
      <c r="PHV137" s="103"/>
      <c r="PHW137" s="103"/>
      <c r="PHX137" s="103"/>
      <c r="PHY137" s="103"/>
      <c r="PHZ137" s="103"/>
      <c r="PIA137" s="103"/>
      <c r="PIB137" s="103"/>
      <c r="PIC137" s="103"/>
      <c r="PID137" s="103"/>
      <c r="PIE137" s="103"/>
      <c r="PIF137" s="103"/>
      <c r="PIG137" s="103"/>
      <c r="PIH137" s="103"/>
      <c r="PII137" s="103"/>
      <c r="PIJ137" s="103"/>
      <c r="PIK137" s="103"/>
      <c r="PIL137" s="103"/>
      <c r="PIM137" s="103"/>
      <c r="PIN137" s="103"/>
      <c r="PIO137" s="103"/>
      <c r="PIP137" s="103"/>
      <c r="PIQ137" s="103"/>
      <c r="PIR137" s="103"/>
      <c r="PIS137" s="103"/>
      <c r="PIT137" s="103"/>
      <c r="PIU137" s="103"/>
      <c r="PIV137" s="103"/>
      <c r="PIW137" s="103"/>
      <c r="PIX137" s="103"/>
      <c r="PIY137" s="103"/>
      <c r="PIZ137" s="103"/>
      <c r="PJA137" s="103"/>
      <c r="PJB137" s="103"/>
      <c r="PJC137" s="103"/>
      <c r="PJD137" s="103"/>
      <c r="PJE137" s="103"/>
      <c r="PJF137" s="103"/>
      <c r="PJG137" s="103"/>
      <c r="PJH137" s="103"/>
      <c r="PJI137" s="103"/>
      <c r="PJJ137" s="103"/>
      <c r="PJK137" s="103"/>
      <c r="PJL137" s="103"/>
      <c r="PJM137" s="103"/>
      <c r="PJN137" s="103"/>
      <c r="PJO137" s="103"/>
      <c r="PJP137" s="103"/>
      <c r="PJQ137" s="103"/>
      <c r="PJR137" s="103"/>
      <c r="PJS137" s="103"/>
      <c r="PJT137" s="103"/>
      <c r="PJU137" s="103"/>
      <c r="PJV137" s="103"/>
      <c r="PJW137" s="103"/>
      <c r="PJX137" s="103"/>
      <c r="PJY137" s="103"/>
      <c r="PJZ137" s="103"/>
      <c r="PKA137" s="103"/>
      <c r="PKB137" s="103"/>
      <c r="PKC137" s="103"/>
      <c r="PKD137" s="103"/>
      <c r="PKE137" s="103"/>
      <c r="PKF137" s="103"/>
      <c r="PKG137" s="103"/>
      <c r="PKH137" s="103"/>
      <c r="PKI137" s="103"/>
      <c r="PKJ137" s="103"/>
      <c r="PKK137" s="103"/>
      <c r="PKL137" s="103"/>
      <c r="PKM137" s="103"/>
      <c r="PKN137" s="103"/>
      <c r="PKO137" s="103"/>
      <c r="PKP137" s="103"/>
      <c r="PKQ137" s="103"/>
      <c r="PKR137" s="103"/>
      <c r="PKS137" s="103"/>
      <c r="PKT137" s="103"/>
      <c r="PKU137" s="103"/>
      <c r="PKV137" s="103"/>
      <c r="PKW137" s="103"/>
      <c r="PKX137" s="103"/>
      <c r="PKY137" s="103"/>
      <c r="PKZ137" s="103"/>
      <c r="PLA137" s="103"/>
      <c r="PLB137" s="103"/>
      <c r="PLC137" s="103"/>
      <c r="PLD137" s="103"/>
      <c r="PLE137" s="103"/>
      <c r="PLF137" s="103"/>
      <c r="PLG137" s="103"/>
      <c r="PLH137" s="103"/>
      <c r="PLI137" s="103"/>
      <c r="PLJ137" s="103"/>
      <c r="PLK137" s="103"/>
      <c r="PLL137" s="103"/>
      <c r="PLM137" s="103"/>
      <c r="PLN137" s="103"/>
      <c r="PLO137" s="103"/>
      <c r="PLP137" s="103"/>
      <c r="PLQ137" s="103"/>
      <c r="PLR137" s="103"/>
      <c r="PLS137" s="103"/>
      <c r="PLT137" s="103"/>
      <c r="PLU137" s="103"/>
      <c r="PLV137" s="103"/>
      <c r="PLW137" s="103"/>
      <c r="PLX137" s="103"/>
      <c r="PLY137" s="103"/>
      <c r="PLZ137" s="103"/>
      <c r="PMA137" s="103"/>
      <c r="PMB137" s="103"/>
      <c r="PMC137" s="103"/>
      <c r="PMD137" s="103"/>
      <c r="PME137" s="103"/>
      <c r="PMF137" s="103"/>
      <c r="PMG137" s="103"/>
      <c r="PMH137" s="103"/>
      <c r="PMI137" s="103"/>
      <c r="PMJ137" s="103"/>
      <c r="PMK137" s="103"/>
      <c r="PML137" s="103"/>
      <c r="PMM137" s="103"/>
      <c r="PMN137" s="103"/>
      <c r="PMO137" s="103"/>
      <c r="PMP137" s="103"/>
      <c r="PMQ137" s="103"/>
      <c r="PMR137" s="103"/>
      <c r="PMS137" s="103"/>
      <c r="PMT137" s="103"/>
      <c r="PMU137" s="103"/>
      <c r="PMV137" s="103"/>
      <c r="PMW137" s="103"/>
      <c r="PMX137" s="103"/>
      <c r="PMY137" s="103"/>
      <c r="PMZ137" s="103"/>
      <c r="PNA137" s="103"/>
      <c r="PNB137" s="103"/>
      <c r="PNC137" s="103"/>
      <c r="PND137" s="103"/>
      <c r="PNE137" s="103"/>
      <c r="PNF137" s="103"/>
      <c r="PNG137" s="103"/>
      <c r="PNH137" s="103"/>
      <c r="PNI137" s="103"/>
      <c r="PNJ137" s="103"/>
      <c r="PNK137" s="103"/>
      <c r="PNL137" s="103"/>
      <c r="PNM137" s="103"/>
      <c r="PNN137" s="103"/>
      <c r="PNO137" s="103"/>
      <c r="PNP137" s="103"/>
      <c r="PNQ137" s="103"/>
      <c r="PNR137" s="103"/>
      <c r="PNS137" s="103"/>
      <c r="PNT137" s="103"/>
      <c r="PNU137" s="103"/>
      <c r="PNV137" s="103"/>
      <c r="PNW137" s="103"/>
      <c r="PNX137" s="103"/>
      <c r="PNY137" s="103"/>
      <c r="PNZ137" s="103"/>
      <c r="POA137" s="103"/>
      <c r="POB137" s="103"/>
      <c r="POC137" s="103"/>
      <c r="POD137" s="103"/>
      <c r="POE137" s="103"/>
      <c r="POF137" s="103"/>
      <c r="POG137" s="103"/>
      <c r="POH137" s="103"/>
      <c r="POI137" s="103"/>
      <c r="POJ137" s="103"/>
      <c r="POK137" s="103"/>
      <c r="POL137" s="103"/>
      <c r="POS137" s="103"/>
      <c r="POT137" s="103"/>
      <c r="POU137" s="103"/>
      <c r="POV137" s="103"/>
      <c r="POW137" s="103"/>
      <c r="POX137" s="103"/>
      <c r="POY137" s="103"/>
      <c r="POZ137" s="103"/>
      <c r="PPA137" s="103"/>
      <c r="PPB137" s="103"/>
      <c r="PPC137" s="103"/>
      <c r="PPD137" s="103"/>
      <c r="PPE137" s="103"/>
      <c r="PPF137" s="103"/>
      <c r="PPG137" s="103"/>
      <c r="PPH137" s="103"/>
      <c r="PPI137" s="103"/>
      <c r="PPJ137" s="103"/>
      <c r="PPK137" s="103"/>
      <c r="PPL137" s="103"/>
      <c r="PPM137" s="103"/>
      <c r="PPN137" s="103"/>
      <c r="PPO137" s="103"/>
      <c r="PPP137" s="103"/>
      <c r="PPQ137" s="103"/>
      <c r="PPR137" s="103"/>
      <c r="PPS137" s="103"/>
      <c r="PPT137" s="103"/>
      <c r="PPU137" s="103"/>
      <c r="PPV137" s="103"/>
      <c r="PPW137" s="103"/>
      <c r="PPX137" s="103"/>
      <c r="PPY137" s="103"/>
      <c r="PPZ137" s="103"/>
      <c r="PQA137" s="103"/>
      <c r="PQB137" s="103"/>
      <c r="PQC137" s="103"/>
      <c r="PQD137" s="103"/>
      <c r="PQE137" s="103"/>
      <c r="PQF137" s="103"/>
      <c r="PQG137" s="103"/>
      <c r="PQH137" s="103"/>
      <c r="PQI137" s="103"/>
      <c r="PQJ137" s="103"/>
      <c r="PQK137" s="103"/>
      <c r="PQL137" s="103"/>
      <c r="PQM137" s="103"/>
      <c r="PQN137" s="103"/>
      <c r="PQO137" s="103"/>
      <c r="PQP137" s="103"/>
      <c r="PQQ137" s="103"/>
      <c r="PQR137" s="103"/>
      <c r="PQS137" s="103"/>
      <c r="PQT137" s="103"/>
      <c r="PQU137" s="103"/>
      <c r="PQV137" s="103"/>
      <c r="PQW137" s="103"/>
      <c r="PQX137" s="103"/>
      <c r="PQY137" s="103"/>
      <c r="PQZ137" s="103"/>
      <c r="PRA137" s="103"/>
      <c r="PRB137" s="103"/>
      <c r="PRC137" s="103"/>
      <c r="PRD137" s="103"/>
      <c r="PRE137" s="103"/>
      <c r="PRF137" s="103"/>
      <c r="PRG137" s="103"/>
      <c r="PRH137" s="103"/>
      <c r="PRI137" s="103"/>
      <c r="PRJ137" s="103"/>
      <c r="PRK137" s="103"/>
      <c r="PRL137" s="103"/>
      <c r="PRM137" s="103"/>
      <c r="PRN137" s="103"/>
      <c r="PRO137" s="103"/>
      <c r="PRP137" s="103"/>
      <c r="PRQ137" s="103"/>
      <c r="PRR137" s="103"/>
      <c r="PRS137" s="103"/>
      <c r="PRT137" s="103"/>
      <c r="PRU137" s="103"/>
      <c r="PRV137" s="103"/>
      <c r="PRW137" s="103"/>
      <c r="PRX137" s="103"/>
      <c r="PRY137" s="103"/>
      <c r="PRZ137" s="103"/>
      <c r="PSA137" s="103"/>
      <c r="PSB137" s="103"/>
      <c r="PSC137" s="103"/>
      <c r="PSD137" s="103"/>
      <c r="PSE137" s="103"/>
      <c r="PSF137" s="103"/>
      <c r="PSG137" s="103"/>
      <c r="PSH137" s="103"/>
      <c r="PSI137" s="103"/>
      <c r="PSJ137" s="103"/>
      <c r="PSK137" s="103"/>
      <c r="PSL137" s="103"/>
      <c r="PSM137" s="103"/>
      <c r="PSN137" s="103"/>
      <c r="PSO137" s="103"/>
      <c r="PSP137" s="103"/>
      <c r="PSQ137" s="103"/>
      <c r="PSR137" s="103"/>
      <c r="PSS137" s="103"/>
      <c r="PST137" s="103"/>
      <c r="PSU137" s="103"/>
      <c r="PSV137" s="103"/>
      <c r="PSW137" s="103"/>
      <c r="PSX137" s="103"/>
      <c r="PSY137" s="103"/>
      <c r="PSZ137" s="103"/>
      <c r="PTA137" s="103"/>
      <c r="PTB137" s="103"/>
      <c r="PTC137" s="103"/>
      <c r="PTD137" s="103"/>
      <c r="PTE137" s="103"/>
      <c r="PTF137" s="103"/>
      <c r="PTG137" s="103"/>
      <c r="PTH137" s="103"/>
      <c r="PTI137" s="103"/>
      <c r="PTJ137" s="103"/>
      <c r="PTK137" s="103"/>
      <c r="PTL137" s="103"/>
      <c r="PTM137" s="103"/>
      <c r="PTN137" s="103"/>
      <c r="PTO137" s="103"/>
      <c r="PTP137" s="103"/>
      <c r="PTQ137" s="103"/>
      <c r="PTR137" s="103"/>
      <c r="PTS137" s="103"/>
      <c r="PTT137" s="103"/>
      <c r="PTU137" s="103"/>
      <c r="PTV137" s="103"/>
      <c r="PTW137" s="103"/>
      <c r="PTX137" s="103"/>
      <c r="PTY137" s="103"/>
      <c r="PTZ137" s="103"/>
      <c r="PUA137" s="103"/>
      <c r="PUB137" s="103"/>
      <c r="PUC137" s="103"/>
      <c r="PUD137" s="103"/>
      <c r="PUE137" s="103"/>
      <c r="PUF137" s="103"/>
      <c r="PUG137" s="103"/>
      <c r="PUH137" s="103"/>
      <c r="PUI137" s="103"/>
      <c r="PUJ137" s="103"/>
      <c r="PUK137" s="103"/>
      <c r="PUL137" s="103"/>
      <c r="PUM137" s="103"/>
      <c r="PUN137" s="103"/>
      <c r="PUO137" s="103"/>
      <c r="PUP137" s="103"/>
      <c r="PUQ137" s="103"/>
      <c r="PUR137" s="103"/>
      <c r="PUS137" s="103"/>
      <c r="PUT137" s="103"/>
      <c r="PUU137" s="103"/>
      <c r="PUV137" s="103"/>
      <c r="PUW137" s="103"/>
      <c r="PUX137" s="103"/>
      <c r="PUY137" s="103"/>
      <c r="PUZ137" s="103"/>
      <c r="PVA137" s="103"/>
      <c r="PVB137" s="103"/>
      <c r="PVC137" s="103"/>
      <c r="PVD137" s="103"/>
      <c r="PVE137" s="103"/>
      <c r="PVF137" s="103"/>
      <c r="PVG137" s="103"/>
      <c r="PVH137" s="103"/>
      <c r="PVI137" s="103"/>
      <c r="PVJ137" s="103"/>
      <c r="PVK137" s="103"/>
      <c r="PVL137" s="103"/>
      <c r="PVM137" s="103"/>
      <c r="PVN137" s="103"/>
      <c r="PVO137" s="103"/>
      <c r="PVP137" s="103"/>
      <c r="PVQ137" s="103"/>
      <c r="PVR137" s="103"/>
      <c r="PVS137" s="103"/>
      <c r="PVT137" s="103"/>
      <c r="PVU137" s="103"/>
      <c r="PVV137" s="103"/>
      <c r="PVW137" s="103"/>
      <c r="PVX137" s="103"/>
      <c r="PVY137" s="103"/>
      <c r="PVZ137" s="103"/>
      <c r="PWA137" s="103"/>
      <c r="PWB137" s="103"/>
      <c r="PWC137" s="103"/>
      <c r="PWD137" s="103"/>
      <c r="PWE137" s="103"/>
      <c r="PWF137" s="103"/>
      <c r="PWG137" s="103"/>
      <c r="PWH137" s="103"/>
      <c r="PWI137" s="103"/>
      <c r="PWJ137" s="103"/>
      <c r="PWK137" s="103"/>
      <c r="PWL137" s="103"/>
      <c r="PWM137" s="103"/>
      <c r="PWN137" s="103"/>
      <c r="PWO137" s="103"/>
      <c r="PWP137" s="103"/>
      <c r="PWQ137" s="103"/>
      <c r="PWR137" s="103"/>
      <c r="PWS137" s="103"/>
      <c r="PWT137" s="103"/>
      <c r="PWU137" s="103"/>
      <c r="PWV137" s="103"/>
      <c r="PWW137" s="103"/>
      <c r="PWX137" s="103"/>
      <c r="PWY137" s="103"/>
      <c r="PWZ137" s="103"/>
      <c r="PXA137" s="103"/>
      <c r="PXB137" s="103"/>
      <c r="PXC137" s="103"/>
      <c r="PXD137" s="103"/>
      <c r="PXE137" s="103"/>
      <c r="PXF137" s="103"/>
      <c r="PXG137" s="103"/>
      <c r="PXH137" s="103"/>
      <c r="PXI137" s="103"/>
      <c r="PXJ137" s="103"/>
      <c r="PXK137" s="103"/>
      <c r="PXL137" s="103"/>
      <c r="PXM137" s="103"/>
      <c r="PXN137" s="103"/>
      <c r="PXO137" s="103"/>
      <c r="PXP137" s="103"/>
      <c r="PXQ137" s="103"/>
      <c r="PXR137" s="103"/>
      <c r="PXS137" s="103"/>
      <c r="PXT137" s="103"/>
      <c r="PXU137" s="103"/>
      <c r="PXV137" s="103"/>
      <c r="PXW137" s="103"/>
      <c r="PXX137" s="103"/>
      <c r="PXY137" s="103"/>
      <c r="PXZ137" s="103"/>
      <c r="PYA137" s="103"/>
      <c r="PYB137" s="103"/>
      <c r="PYC137" s="103"/>
      <c r="PYD137" s="103"/>
      <c r="PYE137" s="103"/>
      <c r="PYF137" s="103"/>
      <c r="PYG137" s="103"/>
      <c r="PYH137" s="103"/>
      <c r="PYO137" s="103"/>
      <c r="PYP137" s="103"/>
      <c r="PYQ137" s="103"/>
      <c r="PYR137" s="103"/>
      <c r="PYS137" s="103"/>
      <c r="PYT137" s="103"/>
      <c r="PYU137" s="103"/>
      <c r="PYV137" s="103"/>
      <c r="PYW137" s="103"/>
      <c r="PYX137" s="103"/>
      <c r="PYY137" s="103"/>
      <c r="PYZ137" s="103"/>
      <c r="PZA137" s="103"/>
      <c r="PZB137" s="103"/>
      <c r="PZC137" s="103"/>
      <c r="PZD137" s="103"/>
      <c r="PZE137" s="103"/>
      <c r="PZF137" s="103"/>
      <c r="PZG137" s="103"/>
      <c r="PZH137" s="103"/>
      <c r="PZI137" s="103"/>
      <c r="PZJ137" s="103"/>
      <c r="PZK137" s="103"/>
      <c r="PZL137" s="103"/>
      <c r="PZM137" s="103"/>
      <c r="PZN137" s="103"/>
      <c r="PZO137" s="103"/>
      <c r="PZP137" s="103"/>
      <c r="PZQ137" s="103"/>
      <c r="PZR137" s="103"/>
      <c r="PZS137" s="103"/>
      <c r="PZT137" s="103"/>
      <c r="PZU137" s="103"/>
      <c r="PZV137" s="103"/>
      <c r="PZW137" s="103"/>
      <c r="PZX137" s="103"/>
      <c r="PZY137" s="103"/>
      <c r="PZZ137" s="103"/>
      <c r="QAA137" s="103"/>
      <c r="QAB137" s="103"/>
      <c r="QAC137" s="103"/>
      <c r="QAD137" s="103"/>
      <c r="QAE137" s="103"/>
      <c r="QAF137" s="103"/>
      <c r="QAG137" s="103"/>
      <c r="QAH137" s="103"/>
      <c r="QAI137" s="103"/>
      <c r="QAJ137" s="103"/>
      <c r="QAK137" s="103"/>
      <c r="QAL137" s="103"/>
      <c r="QAM137" s="103"/>
      <c r="QAN137" s="103"/>
      <c r="QAO137" s="103"/>
      <c r="QAP137" s="103"/>
      <c r="QAQ137" s="103"/>
      <c r="QAR137" s="103"/>
      <c r="QAS137" s="103"/>
      <c r="QAT137" s="103"/>
      <c r="QAU137" s="103"/>
      <c r="QAV137" s="103"/>
      <c r="QAW137" s="103"/>
      <c r="QAX137" s="103"/>
      <c r="QAY137" s="103"/>
      <c r="QAZ137" s="103"/>
      <c r="QBA137" s="103"/>
      <c r="QBB137" s="103"/>
      <c r="QBC137" s="103"/>
      <c r="QBD137" s="103"/>
      <c r="QBE137" s="103"/>
      <c r="QBF137" s="103"/>
      <c r="QBG137" s="103"/>
      <c r="QBH137" s="103"/>
      <c r="QBI137" s="103"/>
      <c r="QBJ137" s="103"/>
      <c r="QBK137" s="103"/>
      <c r="QBL137" s="103"/>
      <c r="QBM137" s="103"/>
      <c r="QBN137" s="103"/>
      <c r="QBO137" s="103"/>
      <c r="QBP137" s="103"/>
      <c r="QBQ137" s="103"/>
      <c r="QBR137" s="103"/>
      <c r="QBS137" s="103"/>
      <c r="QBT137" s="103"/>
      <c r="QBU137" s="103"/>
      <c r="QBV137" s="103"/>
      <c r="QBW137" s="103"/>
      <c r="QBX137" s="103"/>
      <c r="QBY137" s="103"/>
      <c r="QBZ137" s="103"/>
      <c r="QCA137" s="103"/>
      <c r="QCB137" s="103"/>
      <c r="QCC137" s="103"/>
      <c r="QCD137" s="103"/>
      <c r="QCE137" s="103"/>
      <c r="QCF137" s="103"/>
      <c r="QCG137" s="103"/>
      <c r="QCH137" s="103"/>
      <c r="QCI137" s="103"/>
      <c r="QCJ137" s="103"/>
      <c r="QCK137" s="103"/>
      <c r="QCL137" s="103"/>
      <c r="QCM137" s="103"/>
      <c r="QCN137" s="103"/>
      <c r="QCO137" s="103"/>
      <c r="QCP137" s="103"/>
      <c r="QCQ137" s="103"/>
      <c r="QCR137" s="103"/>
      <c r="QCS137" s="103"/>
      <c r="QCT137" s="103"/>
      <c r="QCU137" s="103"/>
      <c r="QCV137" s="103"/>
      <c r="QCW137" s="103"/>
      <c r="QCX137" s="103"/>
      <c r="QCY137" s="103"/>
      <c r="QCZ137" s="103"/>
      <c r="QDA137" s="103"/>
      <c r="QDB137" s="103"/>
      <c r="QDC137" s="103"/>
      <c r="QDD137" s="103"/>
      <c r="QDE137" s="103"/>
      <c r="QDF137" s="103"/>
      <c r="QDG137" s="103"/>
      <c r="QDH137" s="103"/>
      <c r="QDI137" s="103"/>
      <c r="QDJ137" s="103"/>
      <c r="QDK137" s="103"/>
      <c r="QDL137" s="103"/>
      <c r="QDM137" s="103"/>
      <c r="QDN137" s="103"/>
      <c r="QDO137" s="103"/>
      <c r="QDP137" s="103"/>
      <c r="QDQ137" s="103"/>
      <c r="QDR137" s="103"/>
      <c r="QDS137" s="103"/>
      <c r="QDT137" s="103"/>
      <c r="QDU137" s="103"/>
      <c r="QDV137" s="103"/>
      <c r="QDW137" s="103"/>
      <c r="QDX137" s="103"/>
      <c r="QDY137" s="103"/>
      <c r="QDZ137" s="103"/>
      <c r="QEA137" s="103"/>
      <c r="QEB137" s="103"/>
      <c r="QEC137" s="103"/>
      <c r="QED137" s="103"/>
      <c r="QEE137" s="103"/>
      <c r="QEF137" s="103"/>
      <c r="QEG137" s="103"/>
      <c r="QEH137" s="103"/>
      <c r="QEI137" s="103"/>
      <c r="QEJ137" s="103"/>
      <c r="QEK137" s="103"/>
      <c r="QEL137" s="103"/>
      <c r="QEM137" s="103"/>
      <c r="QEN137" s="103"/>
      <c r="QEO137" s="103"/>
      <c r="QEP137" s="103"/>
      <c r="QEQ137" s="103"/>
      <c r="QER137" s="103"/>
      <c r="QES137" s="103"/>
      <c r="QET137" s="103"/>
      <c r="QEU137" s="103"/>
      <c r="QEV137" s="103"/>
      <c r="QEW137" s="103"/>
      <c r="QEX137" s="103"/>
      <c r="QEY137" s="103"/>
      <c r="QEZ137" s="103"/>
      <c r="QFA137" s="103"/>
      <c r="QFB137" s="103"/>
      <c r="QFC137" s="103"/>
      <c r="QFD137" s="103"/>
      <c r="QFE137" s="103"/>
      <c r="QFF137" s="103"/>
      <c r="QFG137" s="103"/>
      <c r="QFH137" s="103"/>
      <c r="QFI137" s="103"/>
      <c r="QFJ137" s="103"/>
      <c r="QFK137" s="103"/>
      <c r="QFL137" s="103"/>
      <c r="QFM137" s="103"/>
      <c r="QFN137" s="103"/>
      <c r="QFO137" s="103"/>
      <c r="QFP137" s="103"/>
      <c r="QFQ137" s="103"/>
      <c r="QFR137" s="103"/>
      <c r="QFS137" s="103"/>
      <c r="QFT137" s="103"/>
      <c r="QFU137" s="103"/>
      <c r="QFV137" s="103"/>
      <c r="QFW137" s="103"/>
      <c r="QFX137" s="103"/>
      <c r="QFY137" s="103"/>
      <c r="QFZ137" s="103"/>
      <c r="QGA137" s="103"/>
      <c r="QGB137" s="103"/>
      <c r="QGC137" s="103"/>
      <c r="QGD137" s="103"/>
      <c r="QGE137" s="103"/>
      <c r="QGF137" s="103"/>
      <c r="QGG137" s="103"/>
      <c r="QGH137" s="103"/>
      <c r="QGI137" s="103"/>
      <c r="QGJ137" s="103"/>
      <c r="QGK137" s="103"/>
      <c r="QGL137" s="103"/>
      <c r="QGM137" s="103"/>
      <c r="QGN137" s="103"/>
      <c r="QGO137" s="103"/>
      <c r="QGP137" s="103"/>
      <c r="QGQ137" s="103"/>
      <c r="QGR137" s="103"/>
      <c r="QGS137" s="103"/>
      <c r="QGT137" s="103"/>
      <c r="QGU137" s="103"/>
      <c r="QGV137" s="103"/>
      <c r="QGW137" s="103"/>
      <c r="QGX137" s="103"/>
      <c r="QGY137" s="103"/>
      <c r="QGZ137" s="103"/>
      <c r="QHA137" s="103"/>
      <c r="QHB137" s="103"/>
      <c r="QHC137" s="103"/>
      <c r="QHD137" s="103"/>
      <c r="QHE137" s="103"/>
      <c r="QHF137" s="103"/>
      <c r="QHG137" s="103"/>
      <c r="QHH137" s="103"/>
      <c r="QHI137" s="103"/>
      <c r="QHJ137" s="103"/>
      <c r="QHK137" s="103"/>
      <c r="QHL137" s="103"/>
      <c r="QHM137" s="103"/>
      <c r="QHN137" s="103"/>
      <c r="QHO137" s="103"/>
      <c r="QHP137" s="103"/>
      <c r="QHQ137" s="103"/>
      <c r="QHR137" s="103"/>
      <c r="QHS137" s="103"/>
      <c r="QHT137" s="103"/>
      <c r="QHU137" s="103"/>
      <c r="QHV137" s="103"/>
      <c r="QHW137" s="103"/>
      <c r="QHX137" s="103"/>
      <c r="QHY137" s="103"/>
      <c r="QHZ137" s="103"/>
      <c r="QIA137" s="103"/>
      <c r="QIB137" s="103"/>
      <c r="QIC137" s="103"/>
      <c r="QID137" s="103"/>
      <c r="QIK137" s="103"/>
      <c r="QIL137" s="103"/>
      <c r="QIM137" s="103"/>
      <c r="QIN137" s="103"/>
      <c r="QIO137" s="103"/>
      <c r="QIP137" s="103"/>
      <c r="QIQ137" s="103"/>
      <c r="QIR137" s="103"/>
      <c r="QIS137" s="103"/>
      <c r="QIT137" s="103"/>
      <c r="QIU137" s="103"/>
      <c r="QIV137" s="103"/>
      <c r="QIW137" s="103"/>
      <c r="QIX137" s="103"/>
      <c r="QIY137" s="103"/>
      <c r="QIZ137" s="103"/>
      <c r="QJA137" s="103"/>
      <c r="QJB137" s="103"/>
      <c r="QJC137" s="103"/>
      <c r="QJD137" s="103"/>
      <c r="QJE137" s="103"/>
      <c r="QJF137" s="103"/>
      <c r="QJG137" s="103"/>
      <c r="QJH137" s="103"/>
      <c r="QJI137" s="103"/>
      <c r="QJJ137" s="103"/>
      <c r="QJK137" s="103"/>
      <c r="QJL137" s="103"/>
      <c r="QJM137" s="103"/>
      <c r="QJN137" s="103"/>
      <c r="QJO137" s="103"/>
      <c r="QJP137" s="103"/>
      <c r="QJQ137" s="103"/>
      <c r="QJR137" s="103"/>
      <c r="QJS137" s="103"/>
      <c r="QJT137" s="103"/>
      <c r="QJU137" s="103"/>
      <c r="QJV137" s="103"/>
      <c r="QJW137" s="103"/>
      <c r="QJX137" s="103"/>
      <c r="QJY137" s="103"/>
      <c r="QJZ137" s="103"/>
      <c r="QKA137" s="103"/>
      <c r="QKB137" s="103"/>
      <c r="QKC137" s="103"/>
      <c r="QKD137" s="103"/>
      <c r="QKE137" s="103"/>
      <c r="QKF137" s="103"/>
      <c r="QKG137" s="103"/>
      <c r="QKH137" s="103"/>
      <c r="QKI137" s="103"/>
      <c r="QKJ137" s="103"/>
      <c r="QKK137" s="103"/>
      <c r="QKL137" s="103"/>
      <c r="QKM137" s="103"/>
      <c r="QKN137" s="103"/>
      <c r="QKO137" s="103"/>
      <c r="QKP137" s="103"/>
      <c r="QKQ137" s="103"/>
      <c r="QKR137" s="103"/>
      <c r="QKS137" s="103"/>
      <c r="QKT137" s="103"/>
      <c r="QKU137" s="103"/>
      <c r="QKV137" s="103"/>
      <c r="QKW137" s="103"/>
      <c r="QKX137" s="103"/>
      <c r="QKY137" s="103"/>
      <c r="QKZ137" s="103"/>
      <c r="QLA137" s="103"/>
      <c r="QLB137" s="103"/>
      <c r="QLC137" s="103"/>
      <c r="QLD137" s="103"/>
      <c r="QLE137" s="103"/>
      <c r="QLF137" s="103"/>
      <c r="QLG137" s="103"/>
      <c r="QLH137" s="103"/>
      <c r="QLI137" s="103"/>
      <c r="QLJ137" s="103"/>
      <c r="QLK137" s="103"/>
      <c r="QLL137" s="103"/>
      <c r="QLM137" s="103"/>
      <c r="QLN137" s="103"/>
      <c r="QLO137" s="103"/>
      <c r="QLP137" s="103"/>
      <c r="QLQ137" s="103"/>
      <c r="QLR137" s="103"/>
      <c r="QLS137" s="103"/>
      <c r="QLT137" s="103"/>
      <c r="QLU137" s="103"/>
      <c r="QLV137" s="103"/>
      <c r="QLW137" s="103"/>
      <c r="QLX137" s="103"/>
      <c r="QLY137" s="103"/>
      <c r="QLZ137" s="103"/>
      <c r="QMA137" s="103"/>
      <c r="QMB137" s="103"/>
      <c r="QMC137" s="103"/>
      <c r="QMD137" s="103"/>
      <c r="QME137" s="103"/>
      <c r="QMF137" s="103"/>
      <c r="QMG137" s="103"/>
      <c r="QMH137" s="103"/>
      <c r="QMI137" s="103"/>
      <c r="QMJ137" s="103"/>
      <c r="QMK137" s="103"/>
      <c r="QML137" s="103"/>
      <c r="QMM137" s="103"/>
      <c r="QMN137" s="103"/>
      <c r="QMO137" s="103"/>
      <c r="QMP137" s="103"/>
      <c r="QMQ137" s="103"/>
      <c r="QMR137" s="103"/>
      <c r="QMS137" s="103"/>
      <c r="QMT137" s="103"/>
      <c r="QMU137" s="103"/>
      <c r="QMV137" s="103"/>
      <c r="QMW137" s="103"/>
      <c r="QMX137" s="103"/>
      <c r="QMY137" s="103"/>
      <c r="QMZ137" s="103"/>
      <c r="QNA137" s="103"/>
      <c r="QNB137" s="103"/>
      <c r="QNC137" s="103"/>
      <c r="QND137" s="103"/>
      <c r="QNE137" s="103"/>
      <c r="QNF137" s="103"/>
      <c r="QNG137" s="103"/>
      <c r="QNH137" s="103"/>
      <c r="QNI137" s="103"/>
      <c r="QNJ137" s="103"/>
      <c r="QNK137" s="103"/>
      <c r="QNL137" s="103"/>
      <c r="QNM137" s="103"/>
      <c r="QNN137" s="103"/>
      <c r="QNO137" s="103"/>
      <c r="QNP137" s="103"/>
      <c r="QNQ137" s="103"/>
      <c r="QNR137" s="103"/>
      <c r="QNS137" s="103"/>
      <c r="QNT137" s="103"/>
      <c r="QNU137" s="103"/>
      <c r="QNV137" s="103"/>
      <c r="QNW137" s="103"/>
      <c r="QNX137" s="103"/>
      <c r="QNY137" s="103"/>
      <c r="QNZ137" s="103"/>
      <c r="QOA137" s="103"/>
      <c r="QOB137" s="103"/>
      <c r="QOC137" s="103"/>
      <c r="QOD137" s="103"/>
      <c r="QOE137" s="103"/>
      <c r="QOF137" s="103"/>
      <c r="QOG137" s="103"/>
      <c r="QOH137" s="103"/>
      <c r="QOI137" s="103"/>
      <c r="QOJ137" s="103"/>
      <c r="QOK137" s="103"/>
      <c r="QOL137" s="103"/>
      <c r="QOM137" s="103"/>
      <c r="QON137" s="103"/>
      <c r="QOO137" s="103"/>
      <c r="QOP137" s="103"/>
      <c r="QOQ137" s="103"/>
      <c r="QOR137" s="103"/>
      <c r="QOS137" s="103"/>
      <c r="QOT137" s="103"/>
      <c r="QOU137" s="103"/>
      <c r="QOV137" s="103"/>
      <c r="QOW137" s="103"/>
      <c r="QOX137" s="103"/>
      <c r="QOY137" s="103"/>
      <c r="QOZ137" s="103"/>
      <c r="QPA137" s="103"/>
      <c r="QPB137" s="103"/>
      <c r="QPC137" s="103"/>
      <c r="QPD137" s="103"/>
      <c r="QPE137" s="103"/>
      <c r="QPF137" s="103"/>
      <c r="QPG137" s="103"/>
      <c r="QPH137" s="103"/>
      <c r="QPI137" s="103"/>
      <c r="QPJ137" s="103"/>
      <c r="QPK137" s="103"/>
      <c r="QPL137" s="103"/>
      <c r="QPM137" s="103"/>
      <c r="QPN137" s="103"/>
      <c r="QPO137" s="103"/>
      <c r="QPP137" s="103"/>
      <c r="QPQ137" s="103"/>
      <c r="QPR137" s="103"/>
      <c r="QPS137" s="103"/>
      <c r="QPT137" s="103"/>
      <c r="QPU137" s="103"/>
      <c r="QPV137" s="103"/>
      <c r="QPW137" s="103"/>
      <c r="QPX137" s="103"/>
      <c r="QPY137" s="103"/>
      <c r="QPZ137" s="103"/>
      <c r="QQA137" s="103"/>
      <c r="QQB137" s="103"/>
      <c r="QQC137" s="103"/>
      <c r="QQD137" s="103"/>
      <c r="QQE137" s="103"/>
      <c r="QQF137" s="103"/>
      <c r="QQG137" s="103"/>
      <c r="QQH137" s="103"/>
      <c r="QQI137" s="103"/>
      <c r="QQJ137" s="103"/>
      <c r="QQK137" s="103"/>
      <c r="QQL137" s="103"/>
      <c r="QQM137" s="103"/>
      <c r="QQN137" s="103"/>
      <c r="QQO137" s="103"/>
      <c r="QQP137" s="103"/>
      <c r="QQQ137" s="103"/>
      <c r="QQR137" s="103"/>
      <c r="QQS137" s="103"/>
      <c r="QQT137" s="103"/>
      <c r="QQU137" s="103"/>
      <c r="QQV137" s="103"/>
      <c r="QQW137" s="103"/>
      <c r="QQX137" s="103"/>
      <c r="QQY137" s="103"/>
      <c r="QQZ137" s="103"/>
      <c r="QRA137" s="103"/>
      <c r="QRB137" s="103"/>
      <c r="QRC137" s="103"/>
      <c r="QRD137" s="103"/>
      <c r="QRE137" s="103"/>
      <c r="QRF137" s="103"/>
      <c r="QRG137" s="103"/>
      <c r="QRH137" s="103"/>
      <c r="QRI137" s="103"/>
      <c r="QRJ137" s="103"/>
      <c r="QRK137" s="103"/>
      <c r="QRL137" s="103"/>
      <c r="QRM137" s="103"/>
      <c r="QRN137" s="103"/>
      <c r="QRO137" s="103"/>
      <c r="QRP137" s="103"/>
      <c r="QRQ137" s="103"/>
      <c r="QRR137" s="103"/>
      <c r="QRS137" s="103"/>
      <c r="QRT137" s="103"/>
      <c r="QRU137" s="103"/>
      <c r="QRV137" s="103"/>
      <c r="QRW137" s="103"/>
      <c r="QRX137" s="103"/>
      <c r="QRY137" s="103"/>
      <c r="QRZ137" s="103"/>
      <c r="QSG137" s="103"/>
      <c r="QSH137" s="103"/>
      <c r="QSI137" s="103"/>
      <c r="QSJ137" s="103"/>
      <c r="QSK137" s="103"/>
      <c r="QSL137" s="103"/>
      <c r="QSM137" s="103"/>
      <c r="QSN137" s="103"/>
      <c r="QSO137" s="103"/>
      <c r="QSP137" s="103"/>
      <c r="QSQ137" s="103"/>
      <c r="QSR137" s="103"/>
      <c r="QSS137" s="103"/>
      <c r="QST137" s="103"/>
      <c r="QSU137" s="103"/>
      <c r="QSV137" s="103"/>
      <c r="QSW137" s="103"/>
      <c r="QSX137" s="103"/>
      <c r="QSY137" s="103"/>
      <c r="QSZ137" s="103"/>
      <c r="QTA137" s="103"/>
      <c r="QTB137" s="103"/>
      <c r="QTC137" s="103"/>
      <c r="QTD137" s="103"/>
      <c r="QTE137" s="103"/>
      <c r="QTF137" s="103"/>
      <c r="QTG137" s="103"/>
      <c r="QTH137" s="103"/>
      <c r="QTI137" s="103"/>
      <c r="QTJ137" s="103"/>
      <c r="QTK137" s="103"/>
      <c r="QTL137" s="103"/>
      <c r="QTM137" s="103"/>
      <c r="QTN137" s="103"/>
      <c r="QTO137" s="103"/>
      <c r="QTP137" s="103"/>
      <c r="QTQ137" s="103"/>
      <c r="QTR137" s="103"/>
      <c r="QTS137" s="103"/>
      <c r="QTT137" s="103"/>
      <c r="QTU137" s="103"/>
      <c r="QTV137" s="103"/>
      <c r="QTW137" s="103"/>
      <c r="QTX137" s="103"/>
      <c r="QTY137" s="103"/>
      <c r="QTZ137" s="103"/>
      <c r="QUA137" s="103"/>
      <c r="QUB137" s="103"/>
      <c r="QUC137" s="103"/>
      <c r="QUD137" s="103"/>
      <c r="QUE137" s="103"/>
      <c r="QUF137" s="103"/>
      <c r="QUG137" s="103"/>
      <c r="QUH137" s="103"/>
      <c r="QUI137" s="103"/>
      <c r="QUJ137" s="103"/>
      <c r="QUK137" s="103"/>
      <c r="QUL137" s="103"/>
      <c r="QUM137" s="103"/>
      <c r="QUN137" s="103"/>
      <c r="QUO137" s="103"/>
      <c r="QUP137" s="103"/>
      <c r="QUQ137" s="103"/>
      <c r="QUR137" s="103"/>
      <c r="QUS137" s="103"/>
      <c r="QUT137" s="103"/>
      <c r="QUU137" s="103"/>
      <c r="QUV137" s="103"/>
      <c r="QUW137" s="103"/>
      <c r="QUX137" s="103"/>
      <c r="QUY137" s="103"/>
      <c r="QUZ137" s="103"/>
      <c r="QVA137" s="103"/>
      <c r="QVB137" s="103"/>
      <c r="QVC137" s="103"/>
      <c r="QVD137" s="103"/>
      <c r="QVE137" s="103"/>
      <c r="QVF137" s="103"/>
      <c r="QVG137" s="103"/>
      <c r="QVH137" s="103"/>
      <c r="QVI137" s="103"/>
      <c r="QVJ137" s="103"/>
      <c r="QVK137" s="103"/>
      <c r="QVL137" s="103"/>
      <c r="QVM137" s="103"/>
      <c r="QVN137" s="103"/>
      <c r="QVO137" s="103"/>
      <c r="QVP137" s="103"/>
      <c r="QVQ137" s="103"/>
      <c r="QVR137" s="103"/>
      <c r="QVS137" s="103"/>
      <c r="QVT137" s="103"/>
      <c r="QVU137" s="103"/>
      <c r="QVV137" s="103"/>
      <c r="QVW137" s="103"/>
      <c r="QVX137" s="103"/>
      <c r="QVY137" s="103"/>
      <c r="QVZ137" s="103"/>
      <c r="QWA137" s="103"/>
      <c r="QWB137" s="103"/>
      <c r="QWC137" s="103"/>
      <c r="QWD137" s="103"/>
      <c r="QWE137" s="103"/>
      <c r="QWF137" s="103"/>
      <c r="QWG137" s="103"/>
      <c r="QWH137" s="103"/>
      <c r="QWI137" s="103"/>
      <c r="QWJ137" s="103"/>
      <c r="QWK137" s="103"/>
      <c r="QWL137" s="103"/>
      <c r="QWM137" s="103"/>
      <c r="QWN137" s="103"/>
      <c r="QWO137" s="103"/>
      <c r="QWP137" s="103"/>
      <c r="QWQ137" s="103"/>
      <c r="QWR137" s="103"/>
      <c r="QWS137" s="103"/>
      <c r="QWT137" s="103"/>
      <c r="QWU137" s="103"/>
      <c r="QWV137" s="103"/>
      <c r="QWW137" s="103"/>
      <c r="QWX137" s="103"/>
      <c r="QWY137" s="103"/>
      <c r="QWZ137" s="103"/>
      <c r="QXA137" s="103"/>
      <c r="QXB137" s="103"/>
      <c r="QXC137" s="103"/>
      <c r="QXD137" s="103"/>
      <c r="QXE137" s="103"/>
      <c r="QXF137" s="103"/>
      <c r="QXG137" s="103"/>
      <c r="QXH137" s="103"/>
      <c r="QXI137" s="103"/>
      <c r="QXJ137" s="103"/>
      <c r="QXK137" s="103"/>
      <c r="QXL137" s="103"/>
      <c r="QXM137" s="103"/>
      <c r="QXN137" s="103"/>
      <c r="QXO137" s="103"/>
      <c r="QXP137" s="103"/>
      <c r="QXQ137" s="103"/>
      <c r="QXR137" s="103"/>
      <c r="QXS137" s="103"/>
      <c r="QXT137" s="103"/>
      <c r="QXU137" s="103"/>
      <c r="QXV137" s="103"/>
      <c r="QXW137" s="103"/>
      <c r="QXX137" s="103"/>
      <c r="QXY137" s="103"/>
      <c r="QXZ137" s="103"/>
      <c r="QYA137" s="103"/>
      <c r="QYB137" s="103"/>
      <c r="QYC137" s="103"/>
      <c r="QYD137" s="103"/>
      <c r="QYE137" s="103"/>
      <c r="QYF137" s="103"/>
      <c r="QYG137" s="103"/>
      <c r="QYH137" s="103"/>
      <c r="QYI137" s="103"/>
      <c r="QYJ137" s="103"/>
      <c r="QYK137" s="103"/>
      <c r="QYL137" s="103"/>
      <c r="QYM137" s="103"/>
      <c r="QYN137" s="103"/>
      <c r="QYO137" s="103"/>
      <c r="QYP137" s="103"/>
      <c r="QYQ137" s="103"/>
      <c r="QYR137" s="103"/>
      <c r="QYS137" s="103"/>
      <c r="QYT137" s="103"/>
      <c r="QYU137" s="103"/>
      <c r="QYV137" s="103"/>
      <c r="QYW137" s="103"/>
      <c r="QYX137" s="103"/>
      <c r="QYY137" s="103"/>
      <c r="QYZ137" s="103"/>
      <c r="QZA137" s="103"/>
      <c r="QZB137" s="103"/>
      <c r="QZC137" s="103"/>
      <c r="QZD137" s="103"/>
      <c r="QZE137" s="103"/>
      <c r="QZF137" s="103"/>
      <c r="QZG137" s="103"/>
      <c r="QZH137" s="103"/>
      <c r="QZI137" s="103"/>
      <c r="QZJ137" s="103"/>
      <c r="QZK137" s="103"/>
      <c r="QZL137" s="103"/>
      <c r="QZM137" s="103"/>
      <c r="QZN137" s="103"/>
      <c r="QZO137" s="103"/>
      <c r="QZP137" s="103"/>
      <c r="QZQ137" s="103"/>
      <c r="QZR137" s="103"/>
      <c r="QZS137" s="103"/>
      <c r="QZT137" s="103"/>
      <c r="QZU137" s="103"/>
      <c r="QZV137" s="103"/>
      <c r="QZW137" s="103"/>
      <c r="QZX137" s="103"/>
      <c r="QZY137" s="103"/>
      <c r="QZZ137" s="103"/>
      <c r="RAA137" s="103"/>
      <c r="RAB137" s="103"/>
      <c r="RAC137" s="103"/>
      <c r="RAD137" s="103"/>
      <c r="RAE137" s="103"/>
      <c r="RAF137" s="103"/>
      <c r="RAG137" s="103"/>
      <c r="RAH137" s="103"/>
      <c r="RAI137" s="103"/>
      <c r="RAJ137" s="103"/>
      <c r="RAK137" s="103"/>
      <c r="RAL137" s="103"/>
      <c r="RAM137" s="103"/>
      <c r="RAN137" s="103"/>
      <c r="RAO137" s="103"/>
      <c r="RAP137" s="103"/>
      <c r="RAQ137" s="103"/>
      <c r="RAR137" s="103"/>
      <c r="RAS137" s="103"/>
      <c r="RAT137" s="103"/>
      <c r="RAU137" s="103"/>
      <c r="RAV137" s="103"/>
      <c r="RAW137" s="103"/>
      <c r="RAX137" s="103"/>
      <c r="RAY137" s="103"/>
      <c r="RAZ137" s="103"/>
      <c r="RBA137" s="103"/>
      <c r="RBB137" s="103"/>
      <c r="RBC137" s="103"/>
      <c r="RBD137" s="103"/>
      <c r="RBE137" s="103"/>
      <c r="RBF137" s="103"/>
      <c r="RBG137" s="103"/>
      <c r="RBH137" s="103"/>
      <c r="RBI137" s="103"/>
      <c r="RBJ137" s="103"/>
      <c r="RBK137" s="103"/>
      <c r="RBL137" s="103"/>
      <c r="RBM137" s="103"/>
      <c r="RBN137" s="103"/>
      <c r="RBO137" s="103"/>
      <c r="RBP137" s="103"/>
      <c r="RBQ137" s="103"/>
      <c r="RBR137" s="103"/>
      <c r="RBS137" s="103"/>
      <c r="RBT137" s="103"/>
      <c r="RBU137" s="103"/>
      <c r="RBV137" s="103"/>
      <c r="RCC137" s="103"/>
      <c r="RCD137" s="103"/>
      <c r="RCE137" s="103"/>
      <c r="RCF137" s="103"/>
      <c r="RCG137" s="103"/>
      <c r="RCH137" s="103"/>
      <c r="RCI137" s="103"/>
      <c r="RCJ137" s="103"/>
      <c r="RCK137" s="103"/>
      <c r="RCL137" s="103"/>
      <c r="RCM137" s="103"/>
      <c r="RCN137" s="103"/>
      <c r="RCO137" s="103"/>
      <c r="RCP137" s="103"/>
      <c r="RCQ137" s="103"/>
      <c r="RCR137" s="103"/>
      <c r="RCS137" s="103"/>
      <c r="RCT137" s="103"/>
      <c r="RCU137" s="103"/>
      <c r="RCV137" s="103"/>
      <c r="RCW137" s="103"/>
      <c r="RCX137" s="103"/>
      <c r="RCY137" s="103"/>
      <c r="RCZ137" s="103"/>
      <c r="RDA137" s="103"/>
      <c r="RDB137" s="103"/>
      <c r="RDC137" s="103"/>
      <c r="RDD137" s="103"/>
      <c r="RDE137" s="103"/>
      <c r="RDF137" s="103"/>
      <c r="RDG137" s="103"/>
      <c r="RDH137" s="103"/>
      <c r="RDI137" s="103"/>
      <c r="RDJ137" s="103"/>
      <c r="RDK137" s="103"/>
      <c r="RDL137" s="103"/>
      <c r="RDM137" s="103"/>
      <c r="RDN137" s="103"/>
      <c r="RDO137" s="103"/>
      <c r="RDP137" s="103"/>
      <c r="RDQ137" s="103"/>
      <c r="RDR137" s="103"/>
      <c r="RDS137" s="103"/>
      <c r="RDT137" s="103"/>
      <c r="RDU137" s="103"/>
      <c r="RDV137" s="103"/>
      <c r="RDW137" s="103"/>
      <c r="RDX137" s="103"/>
      <c r="RDY137" s="103"/>
      <c r="RDZ137" s="103"/>
      <c r="REA137" s="103"/>
      <c r="REB137" s="103"/>
      <c r="REC137" s="103"/>
      <c r="RED137" s="103"/>
      <c r="REE137" s="103"/>
      <c r="REF137" s="103"/>
      <c r="REG137" s="103"/>
      <c r="REH137" s="103"/>
      <c r="REI137" s="103"/>
      <c r="REJ137" s="103"/>
      <c r="REK137" s="103"/>
      <c r="REL137" s="103"/>
      <c r="REM137" s="103"/>
      <c r="REN137" s="103"/>
      <c r="REO137" s="103"/>
      <c r="REP137" s="103"/>
      <c r="REQ137" s="103"/>
      <c r="RER137" s="103"/>
      <c r="RES137" s="103"/>
      <c r="RET137" s="103"/>
      <c r="REU137" s="103"/>
      <c r="REV137" s="103"/>
      <c r="REW137" s="103"/>
      <c r="REX137" s="103"/>
      <c r="REY137" s="103"/>
      <c r="REZ137" s="103"/>
      <c r="RFA137" s="103"/>
      <c r="RFB137" s="103"/>
      <c r="RFC137" s="103"/>
      <c r="RFD137" s="103"/>
      <c r="RFE137" s="103"/>
      <c r="RFF137" s="103"/>
      <c r="RFG137" s="103"/>
      <c r="RFH137" s="103"/>
      <c r="RFI137" s="103"/>
      <c r="RFJ137" s="103"/>
      <c r="RFK137" s="103"/>
      <c r="RFL137" s="103"/>
      <c r="RFM137" s="103"/>
      <c r="RFN137" s="103"/>
      <c r="RFO137" s="103"/>
      <c r="RFP137" s="103"/>
      <c r="RFQ137" s="103"/>
      <c r="RFR137" s="103"/>
      <c r="RFS137" s="103"/>
      <c r="RFT137" s="103"/>
      <c r="RFU137" s="103"/>
      <c r="RFV137" s="103"/>
      <c r="RFW137" s="103"/>
      <c r="RFX137" s="103"/>
      <c r="RFY137" s="103"/>
      <c r="RFZ137" s="103"/>
      <c r="RGA137" s="103"/>
      <c r="RGB137" s="103"/>
      <c r="RGC137" s="103"/>
      <c r="RGD137" s="103"/>
      <c r="RGE137" s="103"/>
      <c r="RGF137" s="103"/>
      <c r="RGG137" s="103"/>
      <c r="RGH137" s="103"/>
      <c r="RGI137" s="103"/>
      <c r="RGJ137" s="103"/>
      <c r="RGK137" s="103"/>
      <c r="RGL137" s="103"/>
      <c r="RGM137" s="103"/>
      <c r="RGN137" s="103"/>
      <c r="RGO137" s="103"/>
      <c r="RGP137" s="103"/>
      <c r="RGQ137" s="103"/>
      <c r="RGR137" s="103"/>
      <c r="RGS137" s="103"/>
      <c r="RGT137" s="103"/>
      <c r="RGU137" s="103"/>
      <c r="RGV137" s="103"/>
      <c r="RGW137" s="103"/>
      <c r="RGX137" s="103"/>
      <c r="RGY137" s="103"/>
      <c r="RGZ137" s="103"/>
      <c r="RHA137" s="103"/>
      <c r="RHB137" s="103"/>
      <c r="RHC137" s="103"/>
      <c r="RHD137" s="103"/>
      <c r="RHE137" s="103"/>
      <c r="RHF137" s="103"/>
      <c r="RHG137" s="103"/>
      <c r="RHH137" s="103"/>
      <c r="RHI137" s="103"/>
      <c r="RHJ137" s="103"/>
      <c r="RHK137" s="103"/>
      <c r="RHL137" s="103"/>
      <c r="RHM137" s="103"/>
      <c r="RHN137" s="103"/>
      <c r="RHO137" s="103"/>
      <c r="RHP137" s="103"/>
      <c r="RHQ137" s="103"/>
      <c r="RHR137" s="103"/>
      <c r="RHS137" s="103"/>
      <c r="RHT137" s="103"/>
      <c r="RHU137" s="103"/>
      <c r="RHV137" s="103"/>
      <c r="RHW137" s="103"/>
      <c r="RHX137" s="103"/>
      <c r="RHY137" s="103"/>
      <c r="RHZ137" s="103"/>
      <c r="RIA137" s="103"/>
      <c r="RIB137" s="103"/>
      <c r="RIC137" s="103"/>
      <c r="RID137" s="103"/>
      <c r="RIE137" s="103"/>
      <c r="RIF137" s="103"/>
      <c r="RIG137" s="103"/>
      <c r="RIH137" s="103"/>
      <c r="RII137" s="103"/>
      <c r="RIJ137" s="103"/>
      <c r="RIK137" s="103"/>
      <c r="RIL137" s="103"/>
      <c r="RIM137" s="103"/>
      <c r="RIN137" s="103"/>
      <c r="RIO137" s="103"/>
      <c r="RIP137" s="103"/>
      <c r="RIQ137" s="103"/>
      <c r="RIR137" s="103"/>
      <c r="RIS137" s="103"/>
      <c r="RIT137" s="103"/>
      <c r="RIU137" s="103"/>
      <c r="RIV137" s="103"/>
      <c r="RIW137" s="103"/>
      <c r="RIX137" s="103"/>
      <c r="RIY137" s="103"/>
      <c r="RIZ137" s="103"/>
      <c r="RJA137" s="103"/>
      <c r="RJB137" s="103"/>
      <c r="RJC137" s="103"/>
      <c r="RJD137" s="103"/>
      <c r="RJE137" s="103"/>
      <c r="RJF137" s="103"/>
      <c r="RJG137" s="103"/>
      <c r="RJH137" s="103"/>
      <c r="RJI137" s="103"/>
      <c r="RJJ137" s="103"/>
      <c r="RJK137" s="103"/>
      <c r="RJL137" s="103"/>
      <c r="RJM137" s="103"/>
      <c r="RJN137" s="103"/>
      <c r="RJO137" s="103"/>
      <c r="RJP137" s="103"/>
      <c r="RJQ137" s="103"/>
      <c r="RJR137" s="103"/>
      <c r="RJS137" s="103"/>
      <c r="RJT137" s="103"/>
      <c r="RJU137" s="103"/>
      <c r="RJV137" s="103"/>
      <c r="RJW137" s="103"/>
      <c r="RJX137" s="103"/>
      <c r="RJY137" s="103"/>
      <c r="RJZ137" s="103"/>
      <c r="RKA137" s="103"/>
      <c r="RKB137" s="103"/>
      <c r="RKC137" s="103"/>
      <c r="RKD137" s="103"/>
      <c r="RKE137" s="103"/>
      <c r="RKF137" s="103"/>
      <c r="RKG137" s="103"/>
      <c r="RKH137" s="103"/>
      <c r="RKI137" s="103"/>
      <c r="RKJ137" s="103"/>
      <c r="RKK137" s="103"/>
      <c r="RKL137" s="103"/>
      <c r="RKM137" s="103"/>
      <c r="RKN137" s="103"/>
      <c r="RKO137" s="103"/>
      <c r="RKP137" s="103"/>
      <c r="RKQ137" s="103"/>
      <c r="RKR137" s="103"/>
      <c r="RKS137" s="103"/>
      <c r="RKT137" s="103"/>
      <c r="RKU137" s="103"/>
      <c r="RKV137" s="103"/>
      <c r="RKW137" s="103"/>
      <c r="RKX137" s="103"/>
      <c r="RKY137" s="103"/>
      <c r="RKZ137" s="103"/>
      <c r="RLA137" s="103"/>
      <c r="RLB137" s="103"/>
      <c r="RLC137" s="103"/>
      <c r="RLD137" s="103"/>
      <c r="RLE137" s="103"/>
      <c r="RLF137" s="103"/>
      <c r="RLG137" s="103"/>
      <c r="RLH137" s="103"/>
      <c r="RLI137" s="103"/>
      <c r="RLJ137" s="103"/>
      <c r="RLK137" s="103"/>
      <c r="RLL137" s="103"/>
      <c r="RLM137" s="103"/>
      <c r="RLN137" s="103"/>
      <c r="RLO137" s="103"/>
      <c r="RLP137" s="103"/>
      <c r="RLQ137" s="103"/>
      <c r="RLR137" s="103"/>
      <c r="RLY137" s="103"/>
      <c r="RLZ137" s="103"/>
      <c r="RMA137" s="103"/>
      <c r="RMB137" s="103"/>
      <c r="RMC137" s="103"/>
      <c r="RMD137" s="103"/>
      <c r="RME137" s="103"/>
      <c r="RMF137" s="103"/>
      <c r="RMG137" s="103"/>
      <c r="RMH137" s="103"/>
      <c r="RMI137" s="103"/>
      <c r="RMJ137" s="103"/>
      <c r="RMK137" s="103"/>
      <c r="RML137" s="103"/>
      <c r="RMM137" s="103"/>
      <c r="RMN137" s="103"/>
      <c r="RMO137" s="103"/>
      <c r="RMP137" s="103"/>
      <c r="RMQ137" s="103"/>
      <c r="RMR137" s="103"/>
      <c r="RMS137" s="103"/>
      <c r="RMT137" s="103"/>
      <c r="RMU137" s="103"/>
      <c r="RMV137" s="103"/>
      <c r="RMW137" s="103"/>
      <c r="RMX137" s="103"/>
      <c r="RMY137" s="103"/>
      <c r="RMZ137" s="103"/>
      <c r="RNA137" s="103"/>
      <c r="RNB137" s="103"/>
      <c r="RNC137" s="103"/>
      <c r="RND137" s="103"/>
      <c r="RNE137" s="103"/>
      <c r="RNF137" s="103"/>
      <c r="RNG137" s="103"/>
      <c r="RNH137" s="103"/>
      <c r="RNI137" s="103"/>
      <c r="RNJ137" s="103"/>
      <c r="RNK137" s="103"/>
      <c r="RNL137" s="103"/>
      <c r="RNM137" s="103"/>
      <c r="RNN137" s="103"/>
      <c r="RNO137" s="103"/>
      <c r="RNP137" s="103"/>
      <c r="RNQ137" s="103"/>
      <c r="RNR137" s="103"/>
      <c r="RNS137" s="103"/>
      <c r="RNT137" s="103"/>
      <c r="RNU137" s="103"/>
      <c r="RNV137" s="103"/>
      <c r="RNW137" s="103"/>
      <c r="RNX137" s="103"/>
      <c r="RNY137" s="103"/>
      <c r="RNZ137" s="103"/>
      <c r="ROA137" s="103"/>
      <c r="ROB137" s="103"/>
      <c r="ROC137" s="103"/>
      <c r="ROD137" s="103"/>
      <c r="ROE137" s="103"/>
      <c r="ROF137" s="103"/>
      <c r="ROG137" s="103"/>
      <c r="ROH137" s="103"/>
      <c r="ROI137" s="103"/>
      <c r="ROJ137" s="103"/>
      <c r="ROK137" s="103"/>
      <c r="ROL137" s="103"/>
      <c r="ROM137" s="103"/>
      <c r="RON137" s="103"/>
      <c r="ROO137" s="103"/>
      <c r="ROP137" s="103"/>
      <c r="ROQ137" s="103"/>
      <c r="ROR137" s="103"/>
      <c r="ROS137" s="103"/>
      <c r="ROT137" s="103"/>
      <c r="ROU137" s="103"/>
      <c r="ROV137" s="103"/>
      <c r="ROW137" s="103"/>
      <c r="ROX137" s="103"/>
      <c r="ROY137" s="103"/>
      <c r="ROZ137" s="103"/>
      <c r="RPA137" s="103"/>
      <c r="RPB137" s="103"/>
      <c r="RPC137" s="103"/>
      <c r="RPD137" s="103"/>
      <c r="RPE137" s="103"/>
      <c r="RPF137" s="103"/>
      <c r="RPG137" s="103"/>
      <c r="RPH137" s="103"/>
      <c r="RPI137" s="103"/>
      <c r="RPJ137" s="103"/>
      <c r="RPK137" s="103"/>
      <c r="RPL137" s="103"/>
      <c r="RPM137" s="103"/>
      <c r="RPN137" s="103"/>
      <c r="RPO137" s="103"/>
      <c r="RPP137" s="103"/>
      <c r="RPQ137" s="103"/>
      <c r="RPR137" s="103"/>
      <c r="RPS137" s="103"/>
      <c r="RPT137" s="103"/>
      <c r="RPU137" s="103"/>
      <c r="RPV137" s="103"/>
      <c r="RPW137" s="103"/>
      <c r="RPX137" s="103"/>
      <c r="RPY137" s="103"/>
      <c r="RPZ137" s="103"/>
      <c r="RQA137" s="103"/>
      <c r="RQB137" s="103"/>
      <c r="RQC137" s="103"/>
      <c r="RQD137" s="103"/>
      <c r="RQE137" s="103"/>
      <c r="RQF137" s="103"/>
      <c r="RQG137" s="103"/>
      <c r="RQH137" s="103"/>
      <c r="RQI137" s="103"/>
      <c r="RQJ137" s="103"/>
      <c r="RQK137" s="103"/>
      <c r="RQL137" s="103"/>
      <c r="RQM137" s="103"/>
      <c r="RQN137" s="103"/>
      <c r="RQO137" s="103"/>
      <c r="RQP137" s="103"/>
      <c r="RQQ137" s="103"/>
      <c r="RQR137" s="103"/>
      <c r="RQS137" s="103"/>
      <c r="RQT137" s="103"/>
      <c r="RQU137" s="103"/>
      <c r="RQV137" s="103"/>
      <c r="RQW137" s="103"/>
      <c r="RQX137" s="103"/>
      <c r="RQY137" s="103"/>
      <c r="RQZ137" s="103"/>
      <c r="RRA137" s="103"/>
      <c r="RRB137" s="103"/>
      <c r="RRC137" s="103"/>
      <c r="RRD137" s="103"/>
      <c r="RRE137" s="103"/>
      <c r="RRF137" s="103"/>
      <c r="RRG137" s="103"/>
      <c r="RRH137" s="103"/>
      <c r="RRI137" s="103"/>
      <c r="RRJ137" s="103"/>
      <c r="RRK137" s="103"/>
      <c r="RRL137" s="103"/>
      <c r="RRM137" s="103"/>
      <c r="RRN137" s="103"/>
      <c r="RRO137" s="103"/>
      <c r="RRP137" s="103"/>
      <c r="RRQ137" s="103"/>
      <c r="RRR137" s="103"/>
      <c r="RRS137" s="103"/>
      <c r="RRT137" s="103"/>
      <c r="RRU137" s="103"/>
      <c r="RRV137" s="103"/>
      <c r="RRW137" s="103"/>
      <c r="RRX137" s="103"/>
      <c r="RRY137" s="103"/>
      <c r="RRZ137" s="103"/>
      <c r="RSA137" s="103"/>
      <c r="RSB137" s="103"/>
      <c r="RSC137" s="103"/>
      <c r="RSD137" s="103"/>
      <c r="RSE137" s="103"/>
      <c r="RSF137" s="103"/>
      <c r="RSG137" s="103"/>
      <c r="RSH137" s="103"/>
      <c r="RSI137" s="103"/>
      <c r="RSJ137" s="103"/>
      <c r="RSK137" s="103"/>
      <c r="RSL137" s="103"/>
      <c r="RSM137" s="103"/>
      <c r="RSN137" s="103"/>
      <c r="RSO137" s="103"/>
      <c r="RSP137" s="103"/>
      <c r="RSQ137" s="103"/>
      <c r="RSR137" s="103"/>
      <c r="RSS137" s="103"/>
      <c r="RST137" s="103"/>
      <c r="RSU137" s="103"/>
      <c r="RSV137" s="103"/>
      <c r="RSW137" s="103"/>
      <c r="RSX137" s="103"/>
      <c r="RSY137" s="103"/>
      <c r="RSZ137" s="103"/>
      <c r="RTA137" s="103"/>
      <c r="RTB137" s="103"/>
      <c r="RTC137" s="103"/>
      <c r="RTD137" s="103"/>
      <c r="RTE137" s="103"/>
      <c r="RTF137" s="103"/>
      <c r="RTG137" s="103"/>
      <c r="RTH137" s="103"/>
      <c r="RTI137" s="103"/>
      <c r="RTJ137" s="103"/>
      <c r="RTK137" s="103"/>
      <c r="RTL137" s="103"/>
      <c r="RTM137" s="103"/>
      <c r="RTN137" s="103"/>
      <c r="RTO137" s="103"/>
      <c r="RTP137" s="103"/>
      <c r="RTQ137" s="103"/>
      <c r="RTR137" s="103"/>
      <c r="RTS137" s="103"/>
      <c r="RTT137" s="103"/>
      <c r="RTU137" s="103"/>
      <c r="RTV137" s="103"/>
      <c r="RTW137" s="103"/>
      <c r="RTX137" s="103"/>
      <c r="RTY137" s="103"/>
      <c r="RTZ137" s="103"/>
      <c r="RUA137" s="103"/>
      <c r="RUB137" s="103"/>
      <c r="RUC137" s="103"/>
      <c r="RUD137" s="103"/>
      <c r="RUE137" s="103"/>
      <c r="RUF137" s="103"/>
      <c r="RUG137" s="103"/>
      <c r="RUH137" s="103"/>
      <c r="RUI137" s="103"/>
      <c r="RUJ137" s="103"/>
      <c r="RUK137" s="103"/>
      <c r="RUL137" s="103"/>
      <c r="RUM137" s="103"/>
      <c r="RUN137" s="103"/>
      <c r="RUO137" s="103"/>
      <c r="RUP137" s="103"/>
      <c r="RUQ137" s="103"/>
      <c r="RUR137" s="103"/>
      <c r="RUS137" s="103"/>
      <c r="RUT137" s="103"/>
      <c r="RUU137" s="103"/>
      <c r="RUV137" s="103"/>
      <c r="RUW137" s="103"/>
      <c r="RUX137" s="103"/>
      <c r="RUY137" s="103"/>
      <c r="RUZ137" s="103"/>
      <c r="RVA137" s="103"/>
      <c r="RVB137" s="103"/>
      <c r="RVC137" s="103"/>
      <c r="RVD137" s="103"/>
      <c r="RVE137" s="103"/>
      <c r="RVF137" s="103"/>
      <c r="RVG137" s="103"/>
      <c r="RVH137" s="103"/>
      <c r="RVI137" s="103"/>
      <c r="RVJ137" s="103"/>
      <c r="RVK137" s="103"/>
      <c r="RVL137" s="103"/>
      <c r="RVM137" s="103"/>
      <c r="RVN137" s="103"/>
      <c r="RVU137" s="103"/>
      <c r="RVV137" s="103"/>
      <c r="RVW137" s="103"/>
      <c r="RVX137" s="103"/>
      <c r="RVY137" s="103"/>
      <c r="RVZ137" s="103"/>
      <c r="RWA137" s="103"/>
      <c r="RWB137" s="103"/>
      <c r="RWC137" s="103"/>
      <c r="RWD137" s="103"/>
      <c r="RWE137" s="103"/>
      <c r="RWF137" s="103"/>
      <c r="RWG137" s="103"/>
      <c r="RWH137" s="103"/>
      <c r="RWI137" s="103"/>
      <c r="RWJ137" s="103"/>
      <c r="RWK137" s="103"/>
      <c r="RWL137" s="103"/>
      <c r="RWM137" s="103"/>
      <c r="RWN137" s="103"/>
      <c r="RWO137" s="103"/>
      <c r="RWP137" s="103"/>
      <c r="RWQ137" s="103"/>
      <c r="RWR137" s="103"/>
      <c r="RWS137" s="103"/>
      <c r="RWT137" s="103"/>
      <c r="RWU137" s="103"/>
      <c r="RWV137" s="103"/>
      <c r="RWW137" s="103"/>
      <c r="RWX137" s="103"/>
      <c r="RWY137" s="103"/>
      <c r="RWZ137" s="103"/>
      <c r="RXA137" s="103"/>
      <c r="RXB137" s="103"/>
      <c r="RXC137" s="103"/>
      <c r="RXD137" s="103"/>
      <c r="RXE137" s="103"/>
      <c r="RXF137" s="103"/>
      <c r="RXG137" s="103"/>
      <c r="RXH137" s="103"/>
      <c r="RXI137" s="103"/>
      <c r="RXJ137" s="103"/>
      <c r="RXK137" s="103"/>
      <c r="RXL137" s="103"/>
      <c r="RXM137" s="103"/>
      <c r="RXN137" s="103"/>
      <c r="RXO137" s="103"/>
      <c r="RXP137" s="103"/>
      <c r="RXQ137" s="103"/>
      <c r="RXR137" s="103"/>
      <c r="RXS137" s="103"/>
      <c r="RXT137" s="103"/>
      <c r="RXU137" s="103"/>
      <c r="RXV137" s="103"/>
      <c r="RXW137" s="103"/>
      <c r="RXX137" s="103"/>
      <c r="RXY137" s="103"/>
      <c r="RXZ137" s="103"/>
      <c r="RYA137" s="103"/>
      <c r="RYB137" s="103"/>
      <c r="RYC137" s="103"/>
      <c r="RYD137" s="103"/>
      <c r="RYE137" s="103"/>
      <c r="RYF137" s="103"/>
      <c r="RYG137" s="103"/>
      <c r="RYH137" s="103"/>
      <c r="RYI137" s="103"/>
      <c r="RYJ137" s="103"/>
      <c r="RYK137" s="103"/>
      <c r="RYL137" s="103"/>
      <c r="RYM137" s="103"/>
      <c r="RYN137" s="103"/>
      <c r="RYO137" s="103"/>
      <c r="RYP137" s="103"/>
      <c r="RYQ137" s="103"/>
      <c r="RYR137" s="103"/>
      <c r="RYS137" s="103"/>
      <c r="RYT137" s="103"/>
      <c r="RYU137" s="103"/>
      <c r="RYV137" s="103"/>
      <c r="RYW137" s="103"/>
      <c r="RYX137" s="103"/>
      <c r="RYY137" s="103"/>
      <c r="RYZ137" s="103"/>
      <c r="RZA137" s="103"/>
      <c r="RZB137" s="103"/>
      <c r="RZC137" s="103"/>
      <c r="RZD137" s="103"/>
      <c r="RZE137" s="103"/>
      <c r="RZF137" s="103"/>
      <c r="RZG137" s="103"/>
      <c r="RZH137" s="103"/>
      <c r="RZI137" s="103"/>
      <c r="RZJ137" s="103"/>
      <c r="RZK137" s="103"/>
      <c r="RZL137" s="103"/>
      <c r="RZM137" s="103"/>
      <c r="RZN137" s="103"/>
      <c r="RZO137" s="103"/>
      <c r="RZP137" s="103"/>
      <c r="RZQ137" s="103"/>
      <c r="RZR137" s="103"/>
      <c r="RZS137" s="103"/>
      <c r="RZT137" s="103"/>
      <c r="RZU137" s="103"/>
      <c r="RZV137" s="103"/>
      <c r="RZW137" s="103"/>
      <c r="RZX137" s="103"/>
      <c r="RZY137" s="103"/>
      <c r="RZZ137" s="103"/>
      <c r="SAA137" s="103"/>
      <c r="SAB137" s="103"/>
      <c r="SAC137" s="103"/>
      <c r="SAD137" s="103"/>
      <c r="SAE137" s="103"/>
      <c r="SAF137" s="103"/>
      <c r="SAG137" s="103"/>
      <c r="SAH137" s="103"/>
      <c r="SAI137" s="103"/>
      <c r="SAJ137" s="103"/>
      <c r="SAK137" s="103"/>
      <c r="SAL137" s="103"/>
      <c r="SAM137" s="103"/>
      <c r="SAN137" s="103"/>
      <c r="SAO137" s="103"/>
      <c r="SAP137" s="103"/>
      <c r="SAQ137" s="103"/>
      <c r="SAR137" s="103"/>
      <c r="SAS137" s="103"/>
      <c r="SAT137" s="103"/>
      <c r="SAU137" s="103"/>
      <c r="SAV137" s="103"/>
      <c r="SAW137" s="103"/>
      <c r="SAX137" s="103"/>
      <c r="SAY137" s="103"/>
      <c r="SAZ137" s="103"/>
      <c r="SBA137" s="103"/>
      <c r="SBB137" s="103"/>
      <c r="SBC137" s="103"/>
      <c r="SBD137" s="103"/>
      <c r="SBE137" s="103"/>
      <c r="SBF137" s="103"/>
      <c r="SBG137" s="103"/>
      <c r="SBH137" s="103"/>
      <c r="SBI137" s="103"/>
      <c r="SBJ137" s="103"/>
      <c r="SBK137" s="103"/>
      <c r="SBL137" s="103"/>
      <c r="SBM137" s="103"/>
      <c r="SBN137" s="103"/>
      <c r="SBO137" s="103"/>
      <c r="SBP137" s="103"/>
      <c r="SBQ137" s="103"/>
      <c r="SBR137" s="103"/>
      <c r="SBS137" s="103"/>
      <c r="SBT137" s="103"/>
      <c r="SBU137" s="103"/>
      <c r="SBV137" s="103"/>
      <c r="SBW137" s="103"/>
      <c r="SBX137" s="103"/>
      <c r="SBY137" s="103"/>
      <c r="SBZ137" s="103"/>
      <c r="SCA137" s="103"/>
      <c r="SCB137" s="103"/>
      <c r="SCC137" s="103"/>
      <c r="SCD137" s="103"/>
      <c r="SCE137" s="103"/>
      <c r="SCF137" s="103"/>
      <c r="SCG137" s="103"/>
      <c r="SCH137" s="103"/>
      <c r="SCI137" s="103"/>
      <c r="SCJ137" s="103"/>
      <c r="SCK137" s="103"/>
      <c r="SCL137" s="103"/>
      <c r="SCM137" s="103"/>
      <c r="SCN137" s="103"/>
      <c r="SCO137" s="103"/>
      <c r="SCP137" s="103"/>
      <c r="SCQ137" s="103"/>
      <c r="SCR137" s="103"/>
      <c r="SCS137" s="103"/>
      <c r="SCT137" s="103"/>
      <c r="SCU137" s="103"/>
      <c r="SCV137" s="103"/>
      <c r="SCW137" s="103"/>
      <c r="SCX137" s="103"/>
      <c r="SCY137" s="103"/>
      <c r="SCZ137" s="103"/>
      <c r="SDA137" s="103"/>
      <c r="SDB137" s="103"/>
      <c r="SDC137" s="103"/>
      <c r="SDD137" s="103"/>
      <c r="SDE137" s="103"/>
      <c r="SDF137" s="103"/>
      <c r="SDG137" s="103"/>
      <c r="SDH137" s="103"/>
      <c r="SDI137" s="103"/>
      <c r="SDJ137" s="103"/>
      <c r="SDK137" s="103"/>
      <c r="SDL137" s="103"/>
      <c r="SDM137" s="103"/>
      <c r="SDN137" s="103"/>
      <c r="SDO137" s="103"/>
      <c r="SDP137" s="103"/>
      <c r="SDQ137" s="103"/>
      <c r="SDR137" s="103"/>
      <c r="SDS137" s="103"/>
      <c r="SDT137" s="103"/>
      <c r="SDU137" s="103"/>
      <c r="SDV137" s="103"/>
      <c r="SDW137" s="103"/>
      <c r="SDX137" s="103"/>
      <c r="SDY137" s="103"/>
      <c r="SDZ137" s="103"/>
      <c r="SEA137" s="103"/>
      <c r="SEB137" s="103"/>
      <c r="SEC137" s="103"/>
      <c r="SED137" s="103"/>
      <c r="SEE137" s="103"/>
      <c r="SEF137" s="103"/>
      <c r="SEG137" s="103"/>
      <c r="SEH137" s="103"/>
      <c r="SEI137" s="103"/>
      <c r="SEJ137" s="103"/>
      <c r="SEK137" s="103"/>
      <c r="SEL137" s="103"/>
      <c r="SEM137" s="103"/>
      <c r="SEN137" s="103"/>
      <c r="SEO137" s="103"/>
      <c r="SEP137" s="103"/>
      <c r="SEQ137" s="103"/>
      <c r="SER137" s="103"/>
      <c r="SES137" s="103"/>
      <c r="SET137" s="103"/>
      <c r="SEU137" s="103"/>
      <c r="SEV137" s="103"/>
      <c r="SEW137" s="103"/>
      <c r="SEX137" s="103"/>
      <c r="SEY137" s="103"/>
      <c r="SEZ137" s="103"/>
      <c r="SFA137" s="103"/>
      <c r="SFB137" s="103"/>
      <c r="SFC137" s="103"/>
      <c r="SFD137" s="103"/>
      <c r="SFE137" s="103"/>
      <c r="SFF137" s="103"/>
      <c r="SFG137" s="103"/>
      <c r="SFH137" s="103"/>
      <c r="SFI137" s="103"/>
      <c r="SFJ137" s="103"/>
      <c r="SFQ137" s="103"/>
      <c r="SFR137" s="103"/>
      <c r="SFS137" s="103"/>
      <c r="SFT137" s="103"/>
      <c r="SFU137" s="103"/>
      <c r="SFV137" s="103"/>
      <c r="SFW137" s="103"/>
      <c r="SFX137" s="103"/>
      <c r="SFY137" s="103"/>
      <c r="SFZ137" s="103"/>
      <c r="SGA137" s="103"/>
      <c r="SGB137" s="103"/>
      <c r="SGC137" s="103"/>
      <c r="SGD137" s="103"/>
      <c r="SGE137" s="103"/>
      <c r="SGF137" s="103"/>
      <c r="SGG137" s="103"/>
      <c r="SGH137" s="103"/>
      <c r="SGI137" s="103"/>
      <c r="SGJ137" s="103"/>
      <c r="SGK137" s="103"/>
      <c r="SGL137" s="103"/>
      <c r="SGM137" s="103"/>
      <c r="SGN137" s="103"/>
      <c r="SGO137" s="103"/>
      <c r="SGP137" s="103"/>
      <c r="SGQ137" s="103"/>
      <c r="SGR137" s="103"/>
      <c r="SGS137" s="103"/>
      <c r="SGT137" s="103"/>
      <c r="SGU137" s="103"/>
      <c r="SGV137" s="103"/>
      <c r="SGW137" s="103"/>
      <c r="SGX137" s="103"/>
      <c r="SGY137" s="103"/>
      <c r="SGZ137" s="103"/>
      <c r="SHA137" s="103"/>
      <c r="SHB137" s="103"/>
      <c r="SHC137" s="103"/>
      <c r="SHD137" s="103"/>
      <c r="SHE137" s="103"/>
      <c r="SHF137" s="103"/>
      <c r="SHG137" s="103"/>
      <c r="SHH137" s="103"/>
      <c r="SHI137" s="103"/>
      <c r="SHJ137" s="103"/>
      <c r="SHK137" s="103"/>
      <c r="SHL137" s="103"/>
      <c r="SHM137" s="103"/>
      <c r="SHN137" s="103"/>
      <c r="SHO137" s="103"/>
      <c r="SHP137" s="103"/>
      <c r="SHQ137" s="103"/>
      <c r="SHR137" s="103"/>
      <c r="SHS137" s="103"/>
      <c r="SHT137" s="103"/>
      <c r="SHU137" s="103"/>
      <c r="SHV137" s="103"/>
      <c r="SHW137" s="103"/>
      <c r="SHX137" s="103"/>
      <c r="SHY137" s="103"/>
      <c r="SHZ137" s="103"/>
      <c r="SIA137" s="103"/>
      <c r="SIB137" s="103"/>
      <c r="SIC137" s="103"/>
      <c r="SID137" s="103"/>
      <c r="SIE137" s="103"/>
      <c r="SIF137" s="103"/>
      <c r="SIG137" s="103"/>
      <c r="SIH137" s="103"/>
      <c r="SII137" s="103"/>
      <c r="SIJ137" s="103"/>
      <c r="SIK137" s="103"/>
      <c r="SIL137" s="103"/>
      <c r="SIM137" s="103"/>
      <c r="SIN137" s="103"/>
      <c r="SIO137" s="103"/>
      <c r="SIP137" s="103"/>
      <c r="SIQ137" s="103"/>
      <c r="SIR137" s="103"/>
      <c r="SIS137" s="103"/>
      <c r="SIT137" s="103"/>
      <c r="SIU137" s="103"/>
      <c r="SIV137" s="103"/>
      <c r="SIW137" s="103"/>
      <c r="SIX137" s="103"/>
      <c r="SIY137" s="103"/>
      <c r="SIZ137" s="103"/>
      <c r="SJA137" s="103"/>
      <c r="SJB137" s="103"/>
      <c r="SJC137" s="103"/>
      <c r="SJD137" s="103"/>
      <c r="SJE137" s="103"/>
      <c r="SJF137" s="103"/>
      <c r="SJG137" s="103"/>
      <c r="SJH137" s="103"/>
      <c r="SJI137" s="103"/>
      <c r="SJJ137" s="103"/>
      <c r="SJK137" s="103"/>
      <c r="SJL137" s="103"/>
      <c r="SJM137" s="103"/>
      <c r="SJN137" s="103"/>
      <c r="SJO137" s="103"/>
      <c r="SJP137" s="103"/>
      <c r="SJQ137" s="103"/>
      <c r="SJR137" s="103"/>
      <c r="SJS137" s="103"/>
      <c r="SJT137" s="103"/>
      <c r="SJU137" s="103"/>
      <c r="SJV137" s="103"/>
      <c r="SJW137" s="103"/>
      <c r="SJX137" s="103"/>
      <c r="SJY137" s="103"/>
      <c r="SJZ137" s="103"/>
      <c r="SKA137" s="103"/>
      <c r="SKB137" s="103"/>
      <c r="SKC137" s="103"/>
      <c r="SKD137" s="103"/>
      <c r="SKE137" s="103"/>
      <c r="SKF137" s="103"/>
      <c r="SKG137" s="103"/>
      <c r="SKH137" s="103"/>
      <c r="SKI137" s="103"/>
      <c r="SKJ137" s="103"/>
      <c r="SKK137" s="103"/>
      <c r="SKL137" s="103"/>
      <c r="SKM137" s="103"/>
      <c r="SKN137" s="103"/>
      <c r="SKO137" s="103"/>
      <c r="SKP137" s="103"/>
      <c r="SKQ137" s="103"/>
      <c r="SKR137" s="103"/>
      <c r="SKS137" s="103"/>
      <c r="SKT137" s="103"/>
      <c r="SKU137" s="103"/>
      <c r="SKV137" s="103"/>
      <c r="SKW137" s="103"/>
      <c r="SKX137" s="103"/>
      <c r="SKY137" s="103"/>
      <c r="SKZ137" s="103"/>
      <c r="SLA137" s="103"/>
      <c r="SLB137" s="103"/>
      <c r="SLC137" s="103"/>
      <c r="SLD137" s="103"/>
      <c r="SLE137" s="103"/>
      <c r="SLF137" s="103"/>
      <c r="SLG137" s="103"/>
      <c r="SLH137" s="103"/>
      <c r="SLI137" s="103"/>
      <c r="SLJ137" s="103"/>
      <c r="SLK137" s="103"/>
      <c r="SLL137" s="103"/>
      <c r="SLM137" s="103"/>
      <c r="SLN137" s="103"/>
      <c r="SLO137" s="103"/>
      <c r="SLP137" s="103"/>
      <c r="SLQ137" s="103"/>
      <c r="SLR137" s="103"/>
      <c r="SLS137" s="103"/>
      <c r="SLT137" s="103"/>
      <c r="SLU137" s="103"/>
      <c r="SLV137" s="103"/>
      <c r="SLW137" s="103"/>
      <c r="SLX137" s="103"/>
      <c r="SLY137" s="103"/>
      <c r="SLZ137" s="103"/>
      <c r="SMA137" s="103"/>
      <c r="SMB137" s="103"/>
      <c r="SMC137" s="103"/>
      <c r="SMD137" s="103"/>
      <c r="SME137" s="103"/>
      <c r="SMF137" s="103"/>
      <c r="SMG137" s="103"/>
      <c r="SMH137" s="103"/>
      <c r="SMI137" s="103"/>
      <c r="SMJ137" s="103"/>
      <c r="SMK137" s="103"/>
      <c r="SML137" s="103"/>
      <c r="SMM137" s="103"/>
      <c r="SMN137" s="103"/>
      <c r="SMO137" s="103"/>
      <c r="SMP137" s="103"/>
      <c r="SMQ137" s="103"/>
      <c r="SMR137" s="103"/>
      <c r="SMS137" s="103"/>
      <c r="SMT137" s="103"/>
      <c r="SMU137" s="103"/>
      <c r="SMV137" s="103"/>
      <c r="SMW137" s="103"/>
      <c r="SMX137" s="103"/>
      <c r="SMY137" s="103"/>
      <c r="SMZ137" s="103"/>
      <c r="SNA137" s="103"/>
      <c r="SNB137" s="103"/>
      <c r="SNC137" s="103"/>
      <c r="SND137" s="103"/>
      <c r="SNE137" s="103"/>
      <c r="SNF137" s="103"/>
      <c r="SNG137" s="103"/>
      <c r="SNH137" s="103"/>
      <c r="SNI137" s="103"/>
      <c r="SNJ137" s="103"/>
      <c r="SNK137" s="103"/>
      <c r="SNL137" s="103"/>
      <c r="SNM137" s="103"/>
      <c r="SNN137" s="103"/>
      <c r="SNO137" s="103"/>
      <c r="SNP137" s="103"/>
      <c r="SNQ137" s="103"/>
      <c r="SNR137" s="103"/>
      <c r="SNS137" s="103"/>
      <c r="SNT137" s="103"/>
      <c r="SNU137" s="103"/>
      <c r="SNV137" s="103"/>
      <c r="SNW137" s="103"/>
      <c r="SNX137" s="103"/>
      <c r="SNY137" s="103"/>
      <c r="SNZ137" s="103"/>
      <c r="SOA137" s="103"/>
      <c r="SOB137" s="103"/>
      <c r="SOC137" s="103"/>
      <c r="SOD137" s="103"/>
      <c r="SOE137" s="103"/>
      <c r="SOF137" s="103"/>
      <c r="SOG137" s="103"/>
      <c r="SOH137" s="103"/>
      <c r="SOI137" s="103"/>
      <c r="SOJ137" s="103"/>
      <c r="SOK137" s="103"/>
      <c r="SOL137" s="103"/>
      <c r="SOM137" s="103"/>
      <c r="SON137" s="103"/>
      <c r="SOO137" s="103"/>
      <c r="SOP137" s="103"/>
      <c r="SOQ137" s="103"/>
      <c r="SOR137" s="103"/>
      <c r="SOS137" s="103"/>
      <c r="SOT137" s="103"/>
      <c r="SOU137" s="103"/>
      <c r="SOV137" s="103"/>
      <c r="SOW137" s="103"/>
      <c r="SOX137" s="103"/>
      <c r="SOY137" s="103"/>
      <c r="SOZ137" s="103"/>
      <c r="SPA137" s="103"/>
      <c r="SPB137" s="103"/>
      <c r="SPC137" s="103"/>
      <c r="SPD137" s="103"/>
      <c r="SPE137" s="103"/>
      <c r="SPF137" s="103"/>
      <c r="SPM137" s="103"/>
      <c r="SPN137" s="103"/>
      <c r="SPO137" s="103"/>
      <c r="SPP137" s="103"/>
      <c r="SPQ137" s="103"/>
      <c r="SPR137" s="103"/>
      <c r="SPS137" s="103"/>
      <c r="SPT137" s="103"/>
      <c r="SPU137" s="103"/>
      <c r="SPV137" s="103"/>
      <c r="SPW137" s="103"/>
      <c r="SPX137" s="103"/>
      <c r="SPY137" s="103"/>
      <c r="SPZ137" s="103"/>
      <c r="SQA137" s="103"/>
      <c r="SQB137" s="103"/>
      <c r="SQC137" s="103"/>
      <c r="SQD137" s="103"/>
      <c r="SQE137" s="103"/>
      <c r="SQF137" s="103"/>
      <c r="SQG137" s="103"/>
      <c r="SQH137" s="103"/>
      <c r="SQI137" s="103"/>
      <c r="SQJ137" s="103"/>
      <c r="SQK137" s="103"/>
      <c r="SQL137" s="103"/>
      <c r="SQM137" s="103"/>
      <c r="SQN137" s="103"/>
      <c r="SQO137" s="103"/>
      <c r="SQP137" s="103"/>
      <c r="SQQ137" s="103"/>
      <c r="SQR137" s="103"/>
      <c r="SQS137" s="103"/>
      <c r="SQT137" s="103"/>
      <c r="SQU137" s="103"/>
      <c r="SQV137" s="103"/>
      <c r="SQW137" s="103"/>
      <c r="SQX137" s="103"/>
      <c r="SQY137" s="103"/>
      <c r="SQZ137" s="103"/>
      <c r="SRA137" s="103"/>
      <c r="SRB137" s="103"/>
      <c r="SRC137" s="103"/>
      <c r="SRD137" s="103"/>
      <c r="SRE137" s="103"/>
      <c r="SRF137" s="103"/>
      <c r="SRG137" s="103"/>
      <c r="SRH137" s="103"/>
      <c r="SRI137" s="103"/>
      <c r="SRJ137" s="103"/>
      <c r="SRK137" s="103"/>
      <c r="SRL137" s="103"/>
      <c r="SRM137" s="103"/>
      <c r="SRN137" s="103"/>
      <c r="SRO137" s="103"/>
      <c r="SRP137" s="103"/>
      <c r="SRQ137" s="103"/>
      <c r="SRR137" s="103"/>
      <c r="SRS137" s="103"/>
      <c r="SRT137" s="103"/>
      <c r="SRU137" s="103"/>
      <c r="SRV137" s="103"/>
      <c r="SRW137" s="103"/>
      <c r="SRX137" s="103"/>
      <c r="SRY137" s="103"/>
      <c r="SRZ137" s="103"/>
      <c r="SSA137" s="103"/>
      <c r="SSB137" s="103"/>
      <c r="SSC137" s="103"/>
      <c r="SSD137" s="103"/>
      <c r="SSE137" s="103"/>
      <c r="SSF137" s="103"/>
      <c r="SSG137" s="103"/>
      <c r="SSH137" s="103"/>
      <c r="SSI137" s="103"/>
      <c r="SSJ137" s="103"/>
      <c r="SSK137" s="103"/>
      <c r="SSL137" s="103"/>
      <c r="SSM137" s="103"/>
      <c r="SSN137" s="103"/>
      <c r="SSO137" s="103"/>
      <c r="SSP137" s="103"/>
      <c r="SSQ137" s="103"/>
      <c r="SSR137" s="103"/>
      <c r="SSS137" s="103"/>
      <c r="SST137" s="103"/>
      <c r="SSU137" s="103"/>
      <c r="SSV137" s="103"/>
      <c r="SSW137" s="103"/>
      <c r="SSX137" s="103"/>
      <c r="SSY137" s="103"/>
      <c r="SSZ137" s="103"/>
      <c r="STA137" s="103"/>
      <c r="STB137" s="103"/>
      <c r="STC137" s="103"/>
      <c r="STD137" s="103"/>
      <c r="STE137" s="103"/>
      <c r="STF137" s="103"/>
      <c r="STG137" s="103"/>
      <c r="STH137" s="103"/>
      <c r="STI137" s="103"/>
      <c r="STJ137" s="103"/>
      <c r="STK137" s="103"/>
      <c r="STL137" s="103"/>
      <c r="STM137" s="103"/>
      <c r="STN137" s="103"/>
      <c r="STO137" s="103"/>
      <c r="STP137" s="103"/>
      <c r="STQ137" s="103"/>
      <c r="STR137" s="103"/>
      <c r="STS137" s="103"/>
      <c r="STT137" s="103"/>
      <c r="STU137" s="103"/>
      <c r="STV137" s="103"/>
      <c r="STW137" s="103"/>
      <c r="STX137" s="103"/>
      <c r="STY137" s="103"/>
      <c r="STZ137" s="103"/>
      <c r="SUA137" s="103"/>
      <c r="SUB137" s="103"/>
      <c r="SUC137" s="103"/>
      <c r="SUD137" s="103"/>
      <c r="SUE137" s="103"/>
      <c r="SUF137" s="103"/>
      <c r="SUG137" s="103"/>
      <c r="SUH137" s="103"/>
      <c r="SUI137" s="103"/>
      <c r="SUJ137" s="103"/>
      <c r="SUK137" s="103"/>
      <c r="SUL137" s="103"/>
      <c r="SUM137" s="103"/>
      <c r="SUN137" s="103"/>
      <c r="SUO137" s="103"/>
      <c r="SUP137" s="103"/>
      <c r="SUQ137" s="103"/>
      <c r="SUR137" s="103"/>
      <c r="SUS137" s="103"/>
      <c r="SUT137" s="103"/>
      <c r="SUU137" s="103"/>
      <c r="SUV137" s="103"/>
      <c r="SUW137" s="103"/>
      <c r="SUX137" s="103"/>
      <c r="SUY137" s="103"/>
      <c r="SUZ137" s="103"/>
      <c r="SVA137" s="103"/>
      <c r="SVB137" s="103"/>
      <c r="SVC137" s="103"/>
      <c r="SVD137" s="103"/>
      <c r="SVE137" s="103"/>
      <c r="SVF137" s="103"/>
      <c r="SVG137" s="103"/>
      <c r="SVH137" s="103"/>
      <c r="SVI137" s="103"/>
      <c r="SVJ137" s="103"/>
      <c r="SVK137" s="103"/>
      <c r="SVL137" s="103"/>
      <c r="SVM137" s="103"/>
      <c r="SVN137" s="103"/>
      <c r="SVO137" s="103"/>
      <c r="SVP137" s="103"/>
      <c r="SVQ137" s="103"/>
      <c r="SVR137" s="103"/>
      <c r="SVS137" s="103"/>
      <c r="SVT137" s="103"/>
      <c r="SVU137" s="103"/>
      <c r="SVV137" s="103"/>
      <c r="SVW137" s="103"/>
      <c r="SVX137" s="103"/>
      <c r="SVY137" s="103"/>
      <c r="SVZ137" s="103"/>
      <c r="SWA137" s="103"/>
      <c r="SWB137" s="103"/>
      <c r="SWC137" s="103"/>
      <c r="SWD137" s="103"/>
      <c r="SWE137" s="103"/>
      <c r="SWF137" s="103"/>
      <c r="SWG137" s="103"/>
      <c r="SWH137" s="103"/>
      <c r="SWI137" s="103"/>
      <c r="SWJ137" s="103"/>
      <c r="SWK137" s="103"/>
      <c r="SWL137" s="103"/>
      <c r="SWM137" s="103"/>
      <c r="SWN137" s="103"/>
      <c r="SWO137" s="103"/>
      <c r="SWP137" s="103"/>
      <c r="SWQ137" s="103"/>
      <c r="SWR137" s="103"/>
      <c r="SWS137" s="103"/>
      <c r="SWT137" s="103"/>
      <c r="SWU137" s="103"/>
      <c r="SWV137" s="103"/>
      <c r="SWW137" s="103"/>
      <c r="SWX137" s="103"/>
      <c r="SWY137" s="103"/>
      <c r="SWZ137" s="103"/>
      <c r="SXA137" s="103"/>
      <c r="SXB137" s="103"/>
      <c r="SXC137" s="103"/>
      <c r="SXD137" s="103"/>
      <c r="SXE137" s="103"/>
      <c r="SXF137" s="103"/>
      <c r="SXG137" s="103"/>
      <c r="SXH137" s="103"/>
      <c r="SXI137" s="103"/>
      <c r="SXJ137" s="103"/>
      <c r="SXK137" s="103"/>
      <c r="SXL137" s="103"/>
      <c r="SXM137" s="103"/>
      <c r="SXN137" s="103"/>
      <c r="SXO137" s="103"/>
      <c r="SXP137" s="103"/>
      <c r="SXQ137" s="103"/>
      <c r="SXR137" s="103"/>
      <c r="SXS137" s="103"/>
      <c r="SXT137" s="103"/>
      <c r="SXU137" s="103"/>
      <c r="SXV137" s="103"/>
      <c r="SXW137" s="103"/>
      <c r="SXX137" s="103"/>
      <c r="SXY137" s="103"/>
      <c r="SXZ137" s="103"/>
      <c r="SYA137" s="103"/>
      <c r="SYB137" s="103"/>
      <c r="SYC137" s="103"/>
      <c r="SYD137" s="103"/>
      <c r="SYE137" s="103"/>
      <c r="SYF137" s="103"/>
      <c r="SYG137" s="103"/>
      <c r="SYH137" s="103"/>
      <c r="SYI137" s="103"/>
      <c r="SYJ137" s="103"/>
      <c r="SYK137" s="103"/>
      <c r="SYL137" s="103"/>
      <c r="SYM137" s="103"/>
      <c r="SYN137" s="103"/>
      <c r="SYO137" s="103"/>
      <c r="SYP137" s="103"/>
      <c r="SYQ137" s="103"/>
      <c r="SYR137" s="103"/>
      <c r="SYS137" s="103"/>
      <c r="SYT137" s="103"/>
      <c r="SYU137" s="103"/>
      <c r="SYV137" s="103"/>
      <c r="SYW137" s="103"/>
      <c r="SYX137" s="103"/>
      <c r="SYY137" s="103"/>
      <c r="SYZ137" s="103"/>
      <c r="SZA137" s="103"/>
      <c r="SZB137" s="103"/>
      <c r="SZI137" s="103"/>
      <c r="SZJ137" s="103"/>
      <c r="SZK137" s="103"/>
      <c r="SZL137" s="103"/>
      <c r="SZM137" s="103"/>
      <c r="SZN137" s="103"/>
      <c r="SZO137" s="103"/>
      <c r="SZP137" s="103"/>
      <c r="SZQ137" s="103"/>
      <c r="SZR137" s="103"/>
      <c r="SZS137" s="103"/>
      <c r="SZT137" s="103"/>
      <c r="SZU137" s="103"/>
      <c r="SZV137" s="103"/>
      <c r="SZW137" s="103"/>
      <c r="SZX137" s="103"/>
      <c r="SZY137" s="103"/>
      <c r="SZZ137" s="103"/>
      <c r="TAA137" s="103"/>
      <c r="TAB137" s="103"/>
      <c r="TAC137" s="103"/>
      <c r="TAD137" s="103"/>
      <c r="TAE137" s="103"/>
      <c r="TAF137" s="103"/>
      <c r="TAG137" s="103"/>
      <c r="TAH137" s="103"/>
      <c r="TAI137" s="103"/>
      <c r="TAJ137" s="103"/>
      <c r="TAK137" s="103"/>
      <c r="TAL137" s="103"/>
      <c r="TAM137" s="103"/>
      <c r="TAN137" s="103"/>
      <c r="TAO137" s="103"/>
      <c r="TAP137" s="103"/>
      <c r="TAQ137" s="103"/>
      <c r="TAR137" s="103"/>
      <c r="TAS137" s="103"/>
      <c r="TAT137" s="103"/>
      <c r="TAU137" s="103"/>
      <c r="TAV137" s="103"/>
      <c r="TAW137" s="103"/>
      <c r="TAX137" s="103"/>
      <c r="TAY137" s="103"/>
      <c r="TAZ137" s="103"/>
      <c r="TBA137" s="103"/>
      <c r="TBB137" s="103"/>
      <c r="TBC137" s="103"/>
      <c r="TBD137" s="103"/>
      <c r="TBE137" s="103"/>
      <c r="TBF137" s="103"/>
      <c r="TBG137" s="103"/>
      <c r="TBH137" s="103"/>
      <c r="TBI137" s="103"/>
      <c r="TBJ137" s="103"/>
      <c r="TBK137" s="103"/>
      <c r="TBL137" s="103"/>
      <c r="TBM137" s="103"/>
      <c r="TBN137" s="103"/>
      <c r="TBO137" s="103"/>
      <c r="TBP137" s="103"/>
      <c r="TBQ137" s="103"/>
      <c r="TBR137" s="103"/>
      <c r="TBS137" s="103"/>
      <c r="TBT137" s="103"/>
      <c r="TBU137" s="103"/>
      <c r="TBV137" s="103"/>
      <c r="TBW137" s="103"/>
      <c r="TBX137" s="103"/>
      <c r="TBY137" s="103"/>
      <c r="TBZ137" s="103"/>
      <c r="TCA137" s="103"/>
      <c r="TCB137" s="103"/>
      <c r="TCC137" s="103"/>
      <c r="TCD137" s="103"/>
      <c r="TCE137" s="103"/>
      <c r="TCF137" s="103"/>
      <c r="TCG137" s="103"/>
      <c r="TCH137" s="103"/>
      <c r="TCI137" s="103"/>
      <c r="TCJ137" s="103"/>
      <c r="TCK137" s="103"/>
      <c r="TCL137" s="103"/>
      <c r="TCM137" s="103"/>
      <c r="TCN137" s="103"/>
      <c r="TCO137" s="103"/>
      <c r="TCP137" s="103"/>
      <c r="TCQ137" s="103"/>
      <c r="TCR137" s="103"/>
      <c r="TCS137" s="103"/>
      <c r="TCT137" s="103"/>
      <c r="TCU137" s="103"/>
      <c r="TCV137" s="103"/>
      <c r="TCW137" s="103"/>
      <c r="TCX137" s="103"/>
      <c r="TCY137" s="103"/>
      <c r="TCZ137" s="103"/>
      <c r="TDA137" s="103"/>
      <c r="TDB137" s="103"/>
      <c r="TDC137" s="103"/>
      <c r="TDD137" s="103"/>
      <c r="TDE137" s="103"/>
      <c r="TDF137" s="103"/>
      <c r="TDG137" s="103"/>
      <c r="TDH137" s="103"/>
      <c r="TDI137" s="103"/>
      <c r="TDJ137" s="103"/>
      <c r="TDK137" s="103"/>
      <c r="TDL137" s="103"/>
      <c r="TDM137" s="103"/>
      <c r="TDN137" s="103"/>
      <c r="TDO137" s="103"/>
      <c r="TDP137" s="103"/>
      <c r="TDQ137" s="103"/>
      <c r="TDR137" s="103"/>
      <c r="TDS137" s="103"/>
      <c r="TDT137" s="103"/>
      <c r="TDU137" s="103"/>
      <c r="TDV137" s="103"/>
      <c r="TDW137" s="103"/>
      <c r="TDX137" s="103"/>
      <c r="TDY137" s="103"/>
      <c r="TDZ137" s="103"/>
      <c r="TEA137" s="103"/>
      <c r="TEB137" s="103"/>
      <c r="TEC137" s="103"/>
      <c r="TED137" s="103"/>
      <c r="TEE137" s="103"/>
      <c r="TEF137" s="103"/>
      <c r="TEG137" s="103"/>
      <c r="TEH137" s="103"/>
      <c r="TEI137" s="103"/>
      <c r="TEJ137" s="103"/>
      <c r="TEK137" s="103"/>
      <c r="TEL137" s="103"/>
      <c r="TEM137" s="103"/>
      <c r="TEN137" s="103"/>
      <c r="TEO137" s="103"/>
      <c r="TEP137" s="103"/>
      <c r="TEQ137" s="103"/>
      <c r="TER137" s="103"/>
      <c r="TES137" s="103"/>
      <c r="TET137" s="103"/>
      <c r="TEU137" s="103"/>
      <c r="TEV137" s="103"/>
      <c r="TEW137" s="103"/>
      <c r="TEX137" s="103"/>
      <c r="TEY137" s="103"/>
      <c r="TEZ137" s="103"/>
      <c r="TFA137" s="103"/>
      <c r="TFB137" s="103"/>
      <c r="TFC137" s="103"/>
      <c r="TFD137" s="103"/>
      <c r="TFE137" s="103"/>
      <c r="TFF137" s="103"/>
      <c r="TFG137" s="103"/>
      <c r="TFH137" s="103"/>
      <c r="TFI137" s="103"/>
      <c r="TFJ137" s="103"/>
      <c r="TFK137" s="103"/>
      <c r="TFL137" s="103"/>
      <c r="TFM137" s="103"/>
      <c r="TFN137" s="103"/>
      <c r="TFO137" s="103"/>
      <c r="TFP137" s="103"/>
      <c r="TFQ137" s="103"/>
      <c r="TFR137" s="103"/>
      <c r="TFS137" s="103"/>
      <c r="TFT137" s="103"/>
      <c r="TFU137" s="103"/>
      <c r="TFV137" s="103"/>
      <c r="TFW137" s="103"/>
      <c r="TFX137" s="103"/>
      <c r="TFY137" s="103"/>
      <c r="TFZ137" s="103"/>
      <c r="TGA137" s="103"/>
      <c r="TGB137" s="103"/>
      <c r="TGC137" s="103"/>
      <c r="TGD137" s="103"/>
      <c r="TGE137" s="103"/>
      <c r="TGF137" s="103"/>
      <c r="TGG137" s="103"/>
      <c r="TGH137" s="103"/>
      <c r="TGI137" s="103"/>
      <c r="TGJ137" s="103"/>
      <c r="TGK137" s="103"/>
      <c r="TGL137" s="103"/>
      <c r="TGM137" s="103"/>
      <c r="TGN137" s="103"/>
      <c r="TGO137" s="103"/>
      <c r="TGP137" s="103"/>
      <c r="TGQ137" s="103"/>
      <c r="TGR137" s="103"/>
      <c r="TGS137" s="103"/>
      <c r="TGT137" s="103"/>
      <c r="TGU137" s="103"/>
      <c r="TGV137" s="103"/>
      <c r="TGW137" s="103"/>
      <c r="TGX137" s="103"/>
      <c r="TGY137" s="103"/>
      <c r="TGZ137" s="103"/>
      <c r="THA137" s="103"/>
      <c r="THB137" s="103"/>
      <c r="THC137" s="103"/>
      <c r="THD137" s="103"/>
      <c r="THE137" s="103"/>
      <c r="THF137" s="103"/>
      <c r="THG137" s="103"/>
      <c r="THH137" s="103"/>
      <c r="THI137" s="103"/>
      <c r="THJ137" s="103"/>
      <c r="THK137" s="103"/>
      <c r="THL137" s="103"/>
      <c r="THM137" s="103"/>
      <c r="THN137" s="103"/>
      <c r="THO137" s="103"/>
      <c r="THP137" s="103"/>
      <c r="THQ137" s="103"/>
      <c r="THR137" s="103"/>
      <c r="THS137" s="103"/>
      <c r="THT137" s="103"/>
      <c r="THU137" s="103"/>
      <c r="THV137" s="103"/>
      <c r="THW137" s="103"/>
      <c r="THX137" s="103"/>
      <c r="THY137" s="103"/>
      <c r="THZ137" s="103"/>
      <c r="TIA137" s="103"/>
      <c r="TIB137" s="103"/>
      <c r="TIC137" s="103"/>
      <c r="TID137" s="103"/>
      <c r="TIE137" s="103"/>
      <c r="TIF137" s="103"/>
      <c r="TIG137" s="103"/>
      <c r="TIH137" s="103"/>
      <c r="TII137" s="103"/>
      <c r="TIJ137" s="103"/>
      <c r="TIK137" s="103"/>
      <c r="TIL137" s="103"/>
      <c r="TIM137" s="103"/>
      <c r="TIN137" s="103"/>
      <c r="TIO137" s="103"/>
      <c r="TIP137" s="103"/>
      <c r="TIQ137" s="103"/>
      <c r="TIR137" s="103"/>
      <c r="TIS137" s="103"/>
      <c r="TIT137" s="103"/>
      <c r="TIU137" s="103"/>
      <c r="TIV137" s="103"/>
      <c r="TIW137" s="103"/>
      <c r="TIX137" s="103"/>
      <c r="TJE137" s="103"/>
      <c r="TJF137" s="103"/>
      <c r="TJG137" s="103"/>
      <c r="TJH137" s="103"/>
      <c r="TJI137" s="103"/>
      <c r="TJJ137" s="103"/>
      <c r="TJK137" s="103"/>
      <c r="TJL137" s="103"/>
      <c r="TJM137" s="103"/>
      <c r="TJN137" s="103"/>
      <c r="TJO137" s="103"/>
      <c r="TJP137" s="103"/>
      <c r="TJQ137" s="103"/>
      <c r="TJR137" s="103"/>
      <c r="TJS137" s="103"/>
      <c r="TJT137" s="103"/>
      <c r="TJU137" s="103"/>
      <c r="TJV137" s="103"/>
      <c r="TJW137" s="103"/>
      <c r="TJX137" s="103"/>
      <c r="TJY137" s="103"/>
      <c r="TJZ137" s="103"/>
      <c r="TKA137" s="103"/>
      <c r="TKB137" s="103"/>
      <c r="TKC137" s="103"/>
      <c r="TKD137" s="103"/>
      <c r="TKE137" s="103"/>
      <c r="TKF137" s="103"/>
      <c r="TKG137" s="103"/>
      <c r="TKH137" s="103"/>
      <c r="TKI137" s="103"/>
      <c r="TKJ137" s="103"/>
      <c r="TKK137" s="103"/>
      <c r="TKL137" s="103"/>
      <c r="TKM137" s="103"/>
      <c r="TKN137" s="103"/>
      <c r="TKO137" s="103"/>
      <c r="TKP137" s="103"/>
      <c r="TKQ137" s="103"/>
      <c r="TKR137" s="103"/>
      <c r="TKS137" s="103"/>
      <c r="TKT137" s="103"/>
      <c r="TKU137" s="103"/>
      <c r="TKV137" s="103"/>
      <c r="TKW137" s="103"/>
      <c r="TKX137" s="103"/>
      <c r="TKY137" s="103"/>
      <c r="TKZ137" s="103"/>
      <c r="TLA137" s="103"/>
      <c r="TLB137" s="103"/>
      <c r="TLC137" s="103"/>
      <c r="TLD137" s="103"/>
      <c r="TLE137" s="103"/>
      <c r="TLF137" s="103"/>
      <c r="TLG137" s="103"/>
      <c r="TLH137" s="103"/>
      <c r="TLI137" s="103"/>
      <c r="TLJ137" s="103"/>
      <c r="TLK137" s="103"/>
      <c r="TLL137" s="103"/>
      <c r="TLM137" s="103"/>
      <c r="TLN137" s="103"/>
      <c r="TLO137" s="103"/>
      <c r="TLP137" s="103"/>
      <c r="TLQ137" s="103"/>
      <c r="TLR137" s="103"/>
      <c r="TLS137" s="103"/>
      <c r="TLT137" s="103"/>
      <c r="TLU137" s="103"/>
      <c r="TLV137" s="103"/>
      <c r="TLW137" s="103"/>
      <c r="TLX137" s="103"/>
      <c r="TLY137" s="103"/>
      <c r="TLZ137" s="103"/>
      <c r="TMA137" s="103"/>
      <c r="TMB137" s="103"/>
      <c r="TMC137" s="103"/>
      <c r="TMD137" s="103"/>
      <c r="TME137" s="103"/>
      <c r="TMF137" s="103"/>
      <c r="TMG137" s="103"/>
      <c r="TMH137" s="103"/>
      <c r="TMI137" s="103"/>
      <c r="TMJ137" s="103"/>
      <c r="TMK137" s="103"/>
      <c r="TML137" s="103"/>
      <c r="TMM137" s="103"/>
      <c r="TMN137" s="103"/>
      <c r="TMO137" s="103"/>
      <c r="TMP137" s="103"/>
      <c r="TMQ137" s="103"/>
      <c r="TMR137" s="103"/>
      <c r="TMS137" s="103"/>
      <c r="TMT137" s="103"/>
      <c r="TMU137" s="103"/>
      <c r="TMV137" s="103"/>
      <c r="TMW137" s="103"/>
      <c r="TMX137" s="103"/>
      <c r="TMY137" s="103"/>
      <c r="TMZ137" s="103"/>
      <c r="TNA137" s="103"/>
      <c r="TNB137" s="103"/>
      <c r="TNC137" s="103"/>
      <c r="TND137" s="103"/>
      <c r="TNE137" s="103"/>
      <c r="TNF137" s="103"/>
      <c r="TNG137" s="103"/>
      <c r="TNH137" s="103"/>
      <c r="TNI137" s="103"/>
      <c r="TNJ137" s="103"/>
      <c r="TNK137" s="103"/>
      <c r="TNL137" s="103"/>
      <c r="TNM137" s="103"/>
      <c r="TNN137" s="103"/>
      <c r="TNO137" s="103"/>
      <c r="TNP137" s="103"/>
      <c r="TNQ137" s="103"/>
      <c r="TNR137" s="103"/>
      <c r="TNS137" s="103"/>
      <c r="TNT137" s="103"/>
      <c r="TNU137" s="103"/>
      <c r="TNV137" s="103"/>
      <c r="TNW137" s="103"/>
      <c r="TNX137" s="103"/>
      <c r="TNY137" s="103"/>
      <c r="TNZ137" s="103"/>
      <c r="TOA137" s="103"/>
      <c r="TOB137" s="103"/>
      <c r="TOC137" s="103"/>
      <c r="TOD137" s="103"/>
      <c r="TOE137" s="103"/>
      <c r="TOF137" s="103"/>
      <c r="TOG137" s="103"/>
      <c r="TOH137" s="103"/>
      <c r="TOI137" s="103"/>
      <c r="TOJ137" s="103"/>
      <c r="TOK137" s="103"/>
      <c r="TOL137" s="103"/>
      <c r="TOM137" s="103"/>
      <c r="TON137" s="103"/>
      <c r="TOO137" s="103"/>
      <c r="TOP137" s="103"/>
      <c r="TOQ137" s="103"/>
      <c r="TOR137" s="103"/>
      <c r="TOS137" s="103"/>
      <c r="TOT137" s="103"/>
      <c r="TOU137" s="103"/>
      <c r="TOV137" s="103"/>
      <c r="TOW137" s="103"/>
      <c r="TOX137" s="103"/>
      <c r="TOY137" s="103"/>
      <c r="TOZ137" s="103"/>
      <c r="TPA137" s="103"/>
      <c r="TPB137" s="103"/>
      <c r="TPC137" s="103"/>
      <c r="TPD137" s="103"/>
      <c r="TPE137" s="103"/>
      <c r="TPF137" s="103"/>
      <c r="TPG137" s="103"/>
      <c r="TPH137" s="103"/>
      <c r="TPI137" s="103"/>
      <c r="TPJ137" s="103"/>
      <c r="TPK137" s="103"/>
      <c r="TPL137" s="103"/>
      <c r="TPM137" s="103"/>
      <c r="TPN137" s="103"/>
      <c r="TPO137" s="103"/>
      <c r="TPP137" s="103"/>
      <c r="TPQ137" s="103"/>
      <c r="TPR137" s="103"/>
      <c r="TPS137" s="103"/>
      <c r="TPT137" s="103"/>
      <c r="TPU137" s="103"/>
      <c r="TPV137" s="103"/>
      <c r="TPW137" s="103"/>
      <c r="TPX137" s="103"/>
      <c r="TPY137" s="103"/>
      <c r="TPZ137" s="103"/>
      <c r="TQA137" s="103"/>
      <c r="TQB137" s="103"/>
      <c r="TQC137" s="103"/>
      <c r="TQD137" s="103"/>
      <c r="TQE137" s="103"/>
      <c r="TQF137" s="103"/>
      <c r="TQG137" s="103"/>
      <c r="TQH137" s="103"/>
      <c r="TQI137" s="103"/>
      <c r="TQJ137" s="103"/>
      <c r="TQK137" s="103"/>
      <c r="TQL137" s="103"/>
      <c r="TQM137" s="103"/>
      <c r="TQN137" s="103"/>
      <c r="TQO137" s="103"/>
      <c r="TQP137" s="103"/>
      <c r="TQQ137" s="103"/>
      <c r="TQR137" s="103"/>
      <c r="TQS137" s="103"/>
      <c r="TQT137" s="103"/>
      <c r="TQU137" s="103"/>
      <c r="TQV137" s="103"/>
      <c r="TQW137" s="103"/>
      <c r="TQX137" s="103"/>
      <c r="TQY137" s="103"/>
      <c r="TQZ137" s="103"/>
      <c r="TRA137" s="103"/>
      <c r="TRB137" s="103"/>
      <c r="TRC137" s="103"/>
      <c r="TRD137" s="103"/>
      <c r="TRE137" s="103"/>
      <c r="TRF137" s="103"/>
      <c r="TRG137" s="103"/>
      <c r="TRH137" s="103"/>
      <c r="TRI137" s="103"/>
      <c r="TRJ137" s="103"/>
      <c r="TRK137" s="103"/>
      <c r="TRL137" s="103"/>
      <c r="TRM137" s="103"/>
      <c r="TRN137" s="103"/>
      <c r="TRO137" s="103"/>
      <c r="TRP137" s="103"/>
      <c r="TRQ137" s="103"/>
      <c r="TRR137" s="103"/>
      <c r="TRS137" s="103"/>
      <c r="TRT137" s="103"/>
      <c r="TRU137" s="103"/>
      <c r="TRV137" s="103"/>
      <c r="TRW137" s="103"/>
      <c r="TRX137" s="103"/>
      <c r="TRY137" s="103"/>
      <c r="TRZ137" s="103"/>
      <c r="TSA137" s="103"/>
      <c r="TSB137" s="103"/>
      <c r="TSC137" s="103"/>
      <c r="TSD137" s="103"/>
      <c r="TSE137" s="103"/>
      <c r="TSF137" s="103"/>
      <c r="TSG137" s="103"/>
      <c r="TSH137" s="103"/>
      <c r="TSI137" s="103"/>
      <c r="TSJ137" s="103"/>
      <c r="TSK137" s="103"/>
      <c r="TSL137" s="103"/>
      <c r="TSM137" s="103"/>
      <c r="TSN137" s="103"/>
      <c r="TSO137" s="103"/>
      <c r="TSP137" s="103"/>
      <c r="TSQ137" s="103"/>
      <c r="TSR137" s="103"/>
      <c r="TSS137" s="103"/>
      <c r="TST137" s="103"/>
      <c r="TTA137" s="103"/>
      <c r="TTB137" s="103"/>
      <c r="TTC137" s="103"/>
      <c r="TTD137" s="103"/>
      <c r="TTE137" s="103"/>
      <c r="TTF137" s="103"/>
      <c r="TTG137" s="103"/>
      <c r="TTH137" s="103"/>
      <c r="TTI137" s="103"/>
      <c r="TTJ137" s="103"/>
      <c r="TTK137" s="103"/>
      <c r="TTL137" s="103"/>
      <c r="TTM137" s="103"/>
      <c r="TTN137" s="103"/>
      <c r="TTO137" s="103"/>
      <c r="TTP137" s="103"/>
      <c r="TTQ137" s="103"/>
      <c r="TTR137" s="103"/>
      <c r="TTS137" s="103"/>
      <c r="TTT137" s="103"/>
      <c r="TTU137" s="103"/>
      <c r="TTV137" s="103"/>
      <c r="TTW137" s="103"/>
      <c r="TTX137" s="103"/>
      <c r="TTY137" s="103"/>
      <c r="TTZ137" s="103"/>
      <c r="TUA137" s="103"/>
      <c r="TUB137" s="103"/>
      <c r="TUC137" s="103"/>
      <c r="TUD137" s="103"/>
      <c r="TUE137" s="103"/>
      <c r="TUF137" s="103"/>
      <c r="TUG137" s="103"/>
      <c r="TUH137" s="103"/>
      <c r="TUI137" s="103"/>
      <c r="TUJ137" s="103"/>
      <c r="TUK137" s="103"/>
      <c r="TUL137" s="103"/>
      <c r="TUM137" s="103"/>
      <c r="TUN137" s="103"/>
      <c r="TUO137" s="103"/>
      <c r="TUP137" s="103"/>
      <c r="TUQ137" s="103"/>
      <c r="TUR137" s="103"/>
      <c r="TUS137" s="103"/>
      <c r="TUT137" s="103"/>
      <c r="TUU137" s="103"/>
      <c r="TUV137" s="103"/>
      <c r="TUW137" s="103"/>
      <c r="TUX137" s="103"/>
      <c r="TUY137" s="103"/>
      <c r="TUZ137" s="103"/>
      <c r="TVA137" s="103"/>
      <c r="TVB137" s="103"/>
      <c r="TVC137" s="103"/>
      <c r="TVD137" s="103"/>
      <c r="TVE137" s="103"/>
      <c r="TVF137" s="103"/>
      <c r="TVG137" s="103"/>
      <c r="TVH137" s="103"/>
      <c r="TVI137" s="103"/>
      <c r="TVJ137" s="103"/>
      <c r="TVK137" s="103"/>
      <c r="TVL137" s="103"/>
      <c r="TVM137" s="103"/>
      <c r="TVN137" s="103"/>
      <c r="TVO137" s="103"/>
      <c r="TVP137" s="103"/>
      <c r="TVQ137" s="103"/>
      <c r="TVR137" s="103"/>
      <c r="TVS137" s="103"/>
      <c r="TVT137" s="103"/>
      <c r="TVU137" s="103"/>
      <c r="TVV137" s="103"/>
      <c r="TVW137" s="103"/>
      <c r="TVX137" s="103"/>
      <c r="TVY137" s="103"/>
      <c r="TVZ137" s="103"/>
      <c r="TWA137" s="103"/>
      <c r="TWB137" s="103"/>
      <c r="TWC137" s="103"/>
      <c r="TWD137" s="103"/>
      <c r="TWE137" s="103"/>
      <c r="TWF137" s="103"/>
      <c r="TWG137" s="103"/>
      <c r="TWH137" s="103"/>
      <c r="TWI137" s="103"/>
      <c r="TWJ137" s="103"/>
      <c r="TWK137" s="103"/>
      <c r="TWL137" s="103"/>
      <c r="TWM137" s="103"/>
      <c r="TWN137" s="103"/>
      <c r="TWO137" s="103"/>
      <c r="TWP137" s="103"/>
      <c r="TWQ137" s="103"/>
      <c r="TWR137" s="103"/>
      <c r="TWS137" s="103"/>
      <c r="TWT137" s="103"/>
      <c r="TWU137" s="103"/>
      <c r="TWV137" s="103"/>
      <c r="TWW137" s="103"/>
      <c r="TWX137" s="103"/>
      <c r="TWY137" s="103"/>
      <c r="TWZ137" s="103"/>
      <c r="TXA137" s="103"/>
      <c r="TXB137" s="103"/>
      <c r="TXC137" s="103"/>
      <c r="TXD137" s="103"/>
      <c r="TXE137" s="103"/>
      <c r="TXF137" s="103"/>
      <c r="TXG137" s="103"/>
      <c r="TXH137" s="103"/>
      <c r="TXI137" s="103"/>
      <c r="TXJ137" s="103"/>
      <c r="TXK137" s="103"/>
      <c r="TXL137" s="103"/>
      <c r="TXM137" s="103"/>
      <c r="TXN137" s="103"/>
      <c r="TXO137" s="103"/>
      <c r="TXP137" s="103"/>
      <c r="TXQ137" s="103"/>
      <c r="TXR137" s="103"/>
      <c r="TXS137" s="103"/>
      <c r="TXT137" s="103"/>
      <c r="TXU137" s="103"/>
      <c r="TXV137" s="103"/>
      <c r="TXW137" s="103"/>
      <c r="TXX137" s="103"/>
      <c r="TXY137" s="103"/>
      <c r="TXZ137" s="103"/>
      <c r="TYA137" s="103"/>
      <c r="TYB137" s="103"/>
      <c r="TYC137" s="103"/>
      <c r="TYD137" s="103"/>
      <c r="TYE137" s="103"/>
      <c r="TYF137" s="103"/>
      <c r="TYG137" s="103"/>
      <c r="TYH137" s="103"/>
      <c r="TYI137" s="103"/>
      <c r="TYJ137" s="103"/>
      <c r="TYK137" s="103"/>
      <c r="TYL137" s="103"/>
      <c r="TYM137" s="103"/>
      <c r="TYN137" s="103"/>
      <c r="TYO137" s="103"/>
      <c r="TYP137" s="103"/>
      <c r="TYQ137" s="103"/>
      <c r="TYR137" s="103"/>
      <c r="TYS137" s="103"/>
      <c r="TYT137" s="103"/>
      <c r="TYU137" s="103"/>
      <c r="TYV137" s="103"/>
      <c r="TYW137" s="103"/>
      <c r="TYX137" s="103"/>
      <c r="TYY137" s="103"/>
      <c r="TYZ137" s="103"/>
      <c r="TZA137" s="103"/>
      <c r="TZB137" s="103"/>
      <c r="TZC137" s="103"/>
      <c r="TZD137" s="103"/>
      <c r="TZE137" s="103"/>
      <c r="TZF137" s="103"/>
      <c r="TZG137" s="103"/>
      <c r="TZH137" s="103"/>
      <c r="TZI137" s="103"/>
      <c r="TZJ137" s="103"/>
      <c r="TZK137" s="103"/>
      <c r="TZL137" s="103"/>
      <c r="TZM137" s="103"/>
      <c r="TZN137" s="103"/>
      <c r="TZO137" s="103"/>
      <c r="TZP137" s="103"/>
      <c r="TZQ137" s="103"/>
      <c r="TZR137" s="103"/>
      <c r="TZS137" s="103"/>
      <c r="TZT137" s="103"/>
      <c r="TZU137" s="103"/>
      <c r="TZV137" s="103"/>
      <c r="TZW137" s="103"/>
      <c r="TZX137" s="103"/>
      <c r="TZY137" s="103"/>
      <c r="TZZ137" s="103"/>
      <c r="UAA137" s="103"/>
      <c r="UAB137" s="103"/>
      <c r="UAC137" s="103"/>
      <c r="UAD137" s="103"/>
      <c r="UAE137" s="103"/>
      <c r="UAF137" s="103"/>
      <c r="UAG137" s="103"/>
      <c r="UAH137" s="103"/>
      <c r="UAI137" s="103"/>
      <c r="UAJ137" s="103"/>
      <c r="UAK137" s="103"/>
      <c r="UAL137" s="103"/>
      <c r="UAM137" s="103"/>
      <c r="UAN137" s="103"/>
      <c r="UAO137" s="103"/>
      <c r="UAP137" s="103"/>
      <c r="UAQ137" s="103"/>
      <c r="UAR137" s="103"/>
      <c r="UAS137" s="103"/>
      <c r="UAT137" s="103"/>
      <c r="UAU137" s="103"/>
      <c r="UAV137" s="103"/>
      <c r="UAW137" s="103"/>
      <c r="UAX137" s="103"/>
      <c r="UAY137" s="103"/>
      <c r="UAZ137" s="103"/>
      <c r="UBA137" s="103"/>
      <c r="UBB137" s="103"/>
      <c r="UBC137" s="103"/>
      <c r="UBD137" s="103"/>
      <c r="UBE137" s="103"/>
      <c r="UBF137" s="103"/>
      <c r="UBG137" s="103"/>
      <c r="UBH137" s="103"/>
      <c r="UBI137" s="103"/>
      <c r="UBJ137" s="103"/>
      <c r="UBK137" s="103"/>
      <c r="UBL137" s="103"/>
      <c r="UBM137" s="103"/>
      <c r="UBN137" s="103"/>
      <c r="UBO137" s="103"/>
      <c r="UBP137" s="103"/>
      <c r="UBQ137" s="103"/>
      <c r="UBR137" s="103"/>
      <c r="UBS137" s="103"/>
      <c r="UBT137" s="103"/>
      <c r="UBU137" s="103"/>
      <c r="UBV137" s="103"/>
      <c r="UBW137" s="103"/>
      <c r="UBX137" s="103"/>
      <c r="UBY137" s="103"/>
      <c r="UBZ137" s="103"/>
      <c r="UCA137" s="103"/>
      <c r="UCB137" s="103"/>
      <c r="UCC137" s="103"/>
      <c r="UCD137" s="103"/>
      <c r="UCE137" s="103"/>
      <c r="UCF137" s="103"/>
      <c r="UCG137" s="103"/>
      <c r="UCH137" s="103"/>
      <c r="UCI137" s="103"/>
      <c r="UCJ137" s="103"/>
      <c r="UCK137" s="103"/>
      <c r="UCL137" s="103"/>
      <c r="UCM137" s="103"/>
      <c r="UCN137" s="103"/>
      <c r="UCO137" s="103"/>
      <c r="UCP137" s="103"/>
      <c r="UCW137" s="103"/>
      <c r="UCX137" s="103"/>
      <c r="UCY137" s="103"/>
      <c r="UCZ137" s="103"/>
      <c r="UDA137" s="103"/>
      <c r="UDB137" s="103"/>
      <c r="UDC137" s="103"/>
      <c r="UDD137" s="103"/>
      <c r="UDE137" s="103"/>
      <c r="UDF137" s="103"/>
      <c r="UDG137" s="103"/>
      <c r="UDH137" s="103"/>
      <c r="UDI137" s="103"/>
      <c r="UDJ137" s="103"/>
      <c r="UDK137" s="103"/>
      <c r="UDL137" s="103"/>
      <c r="UDM137" s="103"/>
      <c r="UDN137" s="103"/>
      <c r="UDO137" s="103"/>
      <c r="UDP137" s="103"/>
      <c r="UDQ137" s="103"/>
      <c r="UDR137" s="103"/>
      <c r="UDS137" s="103"/>
      <c r="UDT137" s="103"/>
      <c r="UDU137" s="103"/>
      <c r="UDV137" s="103"/>
      <c r="UDW137" s="103"/>
      <c r="UDX137" s="103"/>
      <c r="UDY137" s="103"/>
      <c r="UDZ137" s="103"/>
      <c r="UEA137" s="103"/>
      <c r="UEB137" s="103"/>
      <c r="UEC137" s="103"/>
      <c r="UED137" s="103"/>
      <c r="UEE137" s="103"/>
      <c r="UEF137" s="103"/>
      <c r="UEG137" s="103"/>
      <c r="UEH137" s="103"/>
      <c r="UEI137" s="103"/>
      <c r="UEJ137" s="103"/>
      <c r="UEK137" s="103"/>
      <c r="UEL137" s="103"/>
      <c r="UEM137" s="103"/>
      <c r="UEN137" s="103"/>
      <c r="UEO137" s="103"/>
      <c r="UEP137" s="103"/>
      <c r="UEQ137" s="103"/>
      <c r="UER137" s="103"/>
      <c r="UES137" s="103"/>
      <c r="UET137" s="103"/>
      <c r="UEU137" s="103"/>
      <c r="UEV137" s="103"/>
      <c r="UEW137" s="103"/>
      <c r="UEX137" s="103"/>
      <c r="UEY137" s="103"/>
      <c r="UEZ137" s="103"/>
      <c r="UFA137" s="103"/>
      <c r="UFB137" s="103"/>
      <c r="UFC137" s="103"/>
      <c r="UFD137" s="103"/>
      <c r="UFE137" s="103"/>
      <c r="UFF137" s="103"/>
      <c r="UFG137" s="103"/>
      <c r="UFH137" s="103"/>
      <c r="UFI137" s="103"/>
      <c r="UFJ137" s="103"/>
      <c r="UFK137" s="103"/>
      <c r="UFL137" s="103"/>
      <c r="UFM137" s="103"/>
      <c r="UFN137" s="103"/>
      <c r="UFO137" s="103"/>
      <c r="UFP137" s="103"/>
      <c r="UFQ137" s="103"/>
      <c r="UFR137" s="103"/>
      <c r="UFS137" s="103"/>
      <c r="UFT137" s="103"/>
      <c r="UFU137" s="103"/>
      <c r="UFV137" s="103"/>
      <c r="UFW137" s="103"/>
      <c r="UFX137" s="103"/>
      <c r="UFY137" s="103"/>
      <c r="UFZ137" s="103"/>
      <c r="UGA137" s="103"/>
      <c r="UGB137" s="103"/>
      <c r="UGC137" s="103"/>
      <c r="UGD137" s="103"/>
      <c r="UGE137" s="103"/>
      <c r="UGF137" s="103"/>
      <c r="UGG137" s="103"/>
      <c r="UGH137" s="103"/>
      <c r="UGI137" s="103"/>
      <c r="UGJ137" s="103"/>
      <c r="UGK137" s="103"/>
      <c r="UGL137" s="103"/>
      <c r="UGM137" s="103"/>
      <c r="UGN137" s="103"/>
      <c r="UGO137" s="103"/>
      <c r="UGP137" s="103"/>
      <c r="UGQ137" s="103"/>
      <c r="UGR137" s="103"/>
      <c r="UGS137" s="103"/>
      <c r="UGT137" s="103"/>
      <c r="UGU137" s="103"/>
      <c r="UGV137" s="103"/>
      <c r="UGW137" s="103"/>
      <c r="UGX137" s="103"/>
      <c r="UGY137" s="103"/>
      <c r="UGZ137" s="103"/>
      <c r="UHA137" s="103"/>
      <c r="UHB137" s="103"/>
      <c r="UHC137" s="103"/>
      <c r="UHD137" s="103"/>
      <c r="UHE137" s="103"/>
      <c r="UHF137" s="103"/>
      <c r="UHG137" s="103"/>
      <c r="UHH137" s="103"/>
      <c r="UHI137" s="103"/>
      <c r="UHJ137" s="103"/>
      <c r="UHK137" s="103"/>
      <c r="UHL137" s="103"/>
      <c r="UHM137" s="103"/>
      <c r="UHN137" s="103"/>
      <c r="UHO137" s="103"/>
      <c r="UHP137" s="103"/>
      <c r="UHQ137" s="103"/>
      <c r="UHR137" s="103"/>
      <c r="UHS137" s="103"/>
      <c r="UHT137" s="103"/>
      <c r="UHU137" s="103"/>
      <c r="UHV137" s="103"/>
      <c r="UHW137" s="103"/>
      <c r="UHX137" s="103"/>
      <c r="UHY137" s="103"/>
      <c r="UHZ137" s="103"/>
      <c r="UIA137" s="103"/>
      <c r="UIB137" s="103"/>
      <c r="UIC137" s="103"/>
      <c r="UID137" s="103"/>
      <c r="UIE137" s="103"/>
      <c r="UIF137" s="103"/>
      <c r="UIG137" s="103"/>
      <c r="UIH137" s="103"/>
      <c r="UII137" s="103"/>
      <c r="UIJ137" s="103"/>
      <c r="UIK137" s="103"/>
      <c r="UIL137" s="103"/>
      <c r="UIM137" s="103"/>
      <c r="UIN137" s="103"/>
      <c r="UIO137" s="103"/>
      <c r="UIP137" s="103"/>
      <c r="UIQ137" s="103"/>
      <c r="UIR137" s="103"/>
      <c r="UIS137" s="103"/>
      <c r="UIT137" s="103"/>
      <c r="UIU137" s="103"/>
      <c r="UIV137" s="103"/>
      <c r="UIW137" s="103"/>
      <c r="UIX137" s="103"/>
      <c r="UIY137" s="103"/>
      <c r="UIZ137" s="103"/>
      <c r="UJA137" s="103"/>
      <c r="UJB137" s="103"/>
      <c r="UJC137" s="103"/>
      <c r="UJD137" s="103"/>
      <c r="UJE137" s="103"/>
      <c r="UJF137" s="103"/>
      <c r="UJG137" s="103"/>
      <c r="UJH137" s="103"/>
      <c r="UJI137" s="103"/>
      <c r="UJJ137" s="103"/>
      <c r="UJK137" s="103"/>
      <c r="UJL137" s="103"/>
      <c r="UJM137" s="103"/>
      <c r="UJN137" s="103"/>
      <c r="UJO137" s="103"/>
      <c r="UJP137" s="103"/>
      <c r="UJQ137" s="103"/>
      <c r="UJR137" s="103"/>
      <c r="UJS137" s="103"/>
      <c r="UJT137" s="103"/>
      <c r="UJU137" s="103"/>
      <c r="UJV137" s="103"/>
      <c r="UJW137" s="103"/>
      <c r="UJX137" s="103"/>
      <c r="UJY137" s="103"/>
      <c r="UJZ137" s="103"/>
      <c r="UKA137" s="103"/>
      <c r="UKB137" s="103"/>
      <c r="UKC137" s="103"/>
      <c r="UKD137" s="103"/>
      <c r="UKE137" s="103"/>
      <c r="UKF137" s="103"/>
      <c r="UKG137" s="103"/>
      <c r="UKH137" s="103"/>
      <c r="UKI137" s="103"/>
      <c r="UKJ137" s="103"/>
      <c r="UKK137" s="103"/>
      <c r="UKL137" s="103"/>
      <c r="UKM137" s="103"/>
      <c r="UKN137" s="103"/>
      <c r="UKO137" s="103"/>
      <c r="UKP137" s="103"/>
      <c r="UKQ137" s="103"/>
      <c r="UKR137" s="103"/>
      <c r="UKS137" s="103"/>
      <c r="UKT137" s="103"/>
      <c r="UKU137" s="103"/>
      <c r="UKV137" s="103"/>
      <c r="UKW137" s="103"/>
      <c r="UKX137" s="103"/>
      <c r="UKY137" s="103"/>
      <c r="UKZ137" s="103"/>
      <c r="ULA137" s="103"/>
      <c r="ULB137" s="103"/>
      <c r="ULC137" s="103"/>
      <c r="ULD137" s="103"/>
      <c r="ULE137" s="103"/>
      <c r="ULF137" s="103"/>
      <c r="ULG137" s="103"/>
      <c r="ULH137" s="103"/>
      <c r="ULI137" s="103"/>
      <c r="ULJ137" s="103"/>
      <c r="ULK137" s="103"/>
      <c r="ULL137" s="103"/>
      <c r="ULM137" s="103"/>
      <c r="ULN137" s="103"/>
      <c r="ULO137" s="103"/>
      <c r="ULP137" s="103"/>
      <c r="ULQ137" s="103"/>
      <c r="ULR137" s="103"/>
      <c r="ULS137" s="103"/>
      <c r="ULT137" s="103"/>
      <c r="ULU137" s="103"/>
      <c r="ULV137" s="103"/>
      <c r="ULW137" s="103"/>
      <c r="ULX137" s="103"/>
      <c r="ULY137" s="103"/>
      <c r="ULZ137" s="103"/>
      <c r="UMA137" s="103"/>
      <c r="UMB137" s="103"/>
      <c r="UMC137" s="103"/>
      <c r="UMD137" s="103"/>
      <c r="UME137" s="103"/>
      <c r="UMF137" s="103"/>
      <c r="UMG137" s="103"/>
      <c r="UMH137" s="103"/>
      <c r="UMI137" s="103"/>
      <c r="UMJ137" s="103"/>
      <c r="UMK137" s="103"/>
      <c r="UML137" s="103"/>
      <c r="UMS137" s="103"/>
      <c r="UMT137" s="103"/>
      <c r="UMU137" s="103"/>
      <c r="UMV137" s="103"/>
      <c r="UMW137" s="103"/>
      <c r="UMX137" s="103"/>
      <c r="UMY137" s="103"/>
      <c r="UMZ137" s="103"/>
      <c r="UNA137" s="103"/>
      <c r="UNB137" s="103"/>
      <c r="UNC137" s="103"/>
      <c r="UND137" s="103"/>
      <c r="UNE137" s="103"/>
      <c r="UNF137" s="103"/>
      <c r="UNG137" s="103"/>
      <c r="UNH137" s="103"/>
      <c r="UNI137" s="103"/>
      <c r="UNJ137" s="103"/>
      <c r="UNK137" s="103"/>
      <c r="UNL137" s="103"/>
      <c r="UNM137" s="103"/>
      <c r="UNN137" s="103"/>
      <c r="UNO137" s="103"/>
      <c r="UNP137" s="103"/>
      <c r="UNQ137" s="103"/>
      <c r="UNR137" s="103"/>
      <c r="UNS137" s="103"/>
      <c r="UNT137" s="103"/>
      <c r="UNU137" s="103"/>
      <c r="UNV137" s="103"/>
      <c r="UNW137" s="103"/>
      <c r="UNX137" s="103"/>
      <c r="UNY137" s="103"/>
      <c r="UNZ137" s="103"/>
      <c r="UOA137" s="103"/>
      <c r="UOB137" s="103"/>
      <c r="UOC137" s="103"/>
      <c r="UOD137" s="103"/>
      <c r="UOE137" s="103"/>
      <c r="UOF137" s="103"/>
      <c r="UOG137" s="103"/>
      <c r="UOH137" s="103"/>
      <c r="UOI137" s="103"/>
      <c r="UOJ137" s="103"/>
      <c r="UOK137" s="103"/>
      <c r="UOL137" s="103"/>
      <c r="UOM137" s="103"/>
      <c r="UON137" s="103"/>
      <c r="UOO137" s="103"/>
      <c r="UOP137" s="103"/>
      <c r="UOQ137" s="103"/>
      <c r="UOR137" s="103"/>
      <c r="UOS137" s="103"/>
      <c r="UOT137" s="103"/>
      <c r="UOU137" s="103"/>
      <c r="UOV137" s="103"/>
      <c r="UOW137" s="103"/>
      <c r="UOX137" s="103"/>
      <c r="UOY137" s="103"/>
      <c r="UOZ137" s="103"/>
      <c r="UPA137" s="103"/>
      <c r="UPB137" s="103"/>
      <c r="UPC137" s="103"/>
      <c r="UPD137" s="103"/>
      <c r="UPE137" s="103"/>
      <c r="UPF137" s="103"/>
      <c r="UPG137" s="103"/>
      <c r="UPH137" s="103"/>
      <c r="UPI137" s="103"/>
      <c r="UPJ137" s="103"/>
      <c r="UPK137" s="103"/>
      <c r="UPL137" s="103"/>
      <c r="UPM137" s="103"/>
      <c r="UPN137" s="103"/>
      <c r="UPO137" s="103"/>
      <c r="UPP137" s="103"/>
      <c r="UPQ137" s="103"/>
      <c r="UPR137" s="103"/>
      <c r="UPS137" s="103"/>
      <c r="UPT137" s="103"/>
      <c r="UPU137" s="103"/>
      <c r="UPV137" s="103"/>
      <c r="UPW137" s="103"/>
      <c r="UPX137" s="103"/>
      <c r="UPY137" s="103"/>
      <c r="UPZ137" s="103"/>
      <c r="UQA137" s="103"/>
      <c r="UQB137" s="103"/>
      <c r="UQC137" s="103"/>
      <c r="UQD137" s="103"/>
      <c r="UQE137" s="103"/>
      <c r="UQF137" s="103"/>
      <c r="UQG137" s="103"/>
      <c r="UQH137" s="103"/>
      <c r="UQI137" s="103"/>
      <c r="UQJ137" s="103"/>
      <c r="UQK137" s="103"/>
      <c r="UQL137" s="103"/>
      <c r="UQM137" s="103"/>
      <c r="UQN137" s="103"/>
      <c r="UQO137" s="103"/>
      <c r="UQP137" s="103"/>
      <c r="UQQ137" s="103"/>
      <c r="UQR137" s="103"/>
      <c r="UQS137" s="103"/>
      <c r="UQT137" s="103"/>
      <c r="UQU137" s="103"/>
      <c r="UQV137" s="103"/>
      <c r="UQW137" s="103"/>
      <c r="UQX137" s="103"/>
      <c r="UQY137" s="103"/>
      <c r="UQZ137" s="103"/>
      <c r="URA137" s="103"/>
      <c r="URB137" s="103"/>
      <c r="URC137" s="103"/>
      <c r="URD137" s="103"/>
      <c r="URE137" s="103"/>
      <c r="URF137" s="103"/>
      <c r="URG137" s="103"/>
      <c r="URH137" s="103"/>
      <c r="URI137" s="103"/>
      <c r="URJ137" s="103"/>
      <c r="URK137" s="103"/>
      <c r="URL137" s="103"/>
      <c r="URM137" s="103"/>
      <c r="URN137" s="103"/>
      <c r="URO137" s="103"/>
      <c r="URP137" s="103"/>
      <c r="URQ137" s="103"/>
      <c r="URR137" s="103"/>
      <c r="URS137" s="103"/>
      <c r="URT137" s="103"/>
      <c r="URU137" s="103"/>
      <c r="URV137" s="103"/>
      <c r="URW137" s="103"/>
      <c r="URX137" s="103"/>
      <c r="URY137" s="103"/>
      <c r="URZ137" s="103"/>
      <c r="USA137" s="103"/>
      <c r="USB137" s="103"/>
      <c r="USC137" s="103"/>
      <c r="USD137" s="103"/>
      <c r="USE137" s="103"/>
      <c r="USF137" s="103"/>
      <c r="USG137" s="103"/>
      <c r="USH137" s="103"/>
      <c r="USI137" s="103"/>
      <c r="USJ137" s="103"/>
      <c r="USK137" s="103"/>
      <c r="USL137" s="103"/>
      <c r="USM137" s="103"/>
      <c r="USN137" s="103"/>
      <c r="USO137" s="103"/>
      <c r="USP137" s="103"/>
      <c r="USQ137" s="103"/>
      <c r="USR137" s="103"/>
      <c r="USS137" s="103"/>
      <c r="UST137" s="103"/>
      <c r="USU137" s="103"/>
      <c r="USV137" s="103"/>
      <c r="USW137" s="103"/>
      <c r="USX137" s="103"/>
      <c r="USY137" s="103"/>
      <c r="USZ137" s="103"/>
      <c r="UTA137" s="103"/>
      <c r="UTB137" s="103"/>
      <c r="UTC137" s="103"/>
      <c r="UTD137" s="103"/>
      <c r="UTE137" s="103"/>
      <c r="UTF137" s="103"/>
      <c r="UTG137" s="103"/>
      <c r="UTH137" s="103"/>
      <c r="UTI137" s="103"/>
      <c r="UTJ137" s="103"/>
      <c r="UTK137" s="103"/>
      <c r="UTL137" s="103"/>
      <c r="UTM137" s="103"/>
      <c r="UTN137" s="103"/>
      <c r="UTO137" s="103"/>
      <c r="UTP137" s="103"/>
      <c r="UTQ137" s="103"/>
      <c r="UTR137" s="103"/>
      <c r="UTS137" s="103"/>
      <c r="UTT137" s="103"/>
      <c r="UTU137" s="103"/>
      <c r="UTV137" s="103"/>
      <c r="UTW137" s="103"/>
      <c r="UTX137" s="103"/>
      <c r="UTY137" s="103"/>
      <c r="UTZ137" s="103"/>
      <c r="UUA137" s="103"/>
      <c r="UUB137" s="103"/>
      <c r="UUC137" s="103"/>
      <c r="UUD137" s="103"/>
      <c r="UUE137" s="103"/>
      <c r="UUF137" s="103"/>
      <c r="UUG137" s="103"/>
      <c r="UUH137" s="103"/>
      <c r="UUI137" s="103"/>
      <c r="UUJ137" s="103"/>
      <c r="UUK137" s="103"/>
      <c r="UUL137" s="103"/>
      <c r="UUM137" s="103"/>
      <c r="UUN137" s="103"/>
      <c r="UUO137" s="103"/>
      <c r="UUP137" s="103"/>
      <c r="UUQ137" s="103"/>
      <c r="UUR137" s="103"/>
      <c r="UUS137" s="103"/>
      <c r="UUT137" s="103"/>
      <c r="UUU137" s="103"/>
      <c r="UUV137" s="103"/>
      <c r="UUW137" s="103"/>
      <c r="UUX137" s="103"/>
      <c r="UUY137" s="103"/>
      <c r="UUZ137" s="103"/>
      <c r="UVA137" s="103"/>
      <c r="UVB137" s="103"/>
      <c r="UVC137" s="103"/>
      <c r="UVD137" s="103"/>
      <c r="UVE137" s="103"/>
      <c r="UVF137" s="103"/>
      <c r="UVG137" s="103"/>
      <c r="UVH137" s="103"/>
      <c r="UVI137" s="103"/>
      <c r="UVJ137" s="103"/>
      <c r="UVK137" s="103"/>
      <c r="UVL137" s="103"/>
      <c r="UVM137" s="103"/>
      <c r="UVN137" s="103"/>
      <c r="UVO137" s="103"/>
      <c r="UVP137" s="103"/>
      <c r="UVQ137" s="103"/>
      <c r="UVR137" s="103"/>
      <c r="UVS137" s="103"/>
      <c r="UVT137" s="103"/>
      <c r="UVU137" s="103"/>
      <c r="UVV137" s="103"/>
      <c r="UVW137" s="103"/>
      <c r="UVX137" s="103"/>
      <c r="UVY137" s="103"/>
      <c r="UVZ137" s="103"/>
      <c r="UWA137" s="103"/>
      <c r="UWB137" s="103"/>
      <c r="UWC137" s="103"/>
      <c r="UWD137" s="103"/>
      <c r="UWE137" s="103"/>
      <c r="UWF137" s="103"/>
      <c r="UWG137" s="103"/>
      <c r="UWH137" s="103"/>
      <c r="UWO137" s="103"/>
      <c r="UWP137" s="103"/>
      <c r="UWQ137" s="103"/>
      <c r="UWR137" s="103"/>
      <c r="UWS137" s="103"/>
      <c r="UWT137" s="103"/>
      <c r="UWU137" s="103"/>
      <c r="UWV137" s="103"/>
      <c r="UWW137" s="103"/>
      <c r="UWX137" s="103"/>
      <c r="UWY137" s="103"/>
      <c r="UWZ137" s="103"/>
      <c r="UXA137" s="103"/>
      <c r="UXB137" s="103"/>
      <c r="UXC137" s="103"/>
      <c r="UXD137" s="103"/>
      <c r="UXE137" s="103"/>
      <c r="UXF137" s="103"/>
      <c r="UXG137" s="103"/>
      <c r="UXH137" s="103"/>
      <c r="UXI137" s="103"/>
      <c r="UXJ137" s="103"/>
      <c r="UXK137" s="103"/>
      <c r="UXL137" s="103"/>
      <c r="UXM137" s="103"/>
      <c r="UXN137" s="103"/>
      <c r="UXO137" s="103"/>
      <c r="UXP137" s="103"/>
      <c r="UXQ137" s="103"/>
      <c r="UXR137" s="103"/>
      <c r="UXS137" s="103"/>
      <c r="UXT137" s="103"/>
      <c r="UXU137" s="103"/>
      <c r="UXV137" s="103"/>
      <c r="UXW137" s="103"/>
      <c r="UXX137" s="103"/>
      <c r="UXY137" s="103"/>
      <c r="UXZ137" s="103"/>
      <c r="UYA137" s="103"/>
      <c r="UYB137" s="103"/>
      <c r="UYC137" s="103"/>
      <c r="UYD137" s="103"/>
      <c r="UYE137" s="103"/>
      <c r="UYF137" s="103"/>
      <c r="UYG137" s="103"/>
      <c r="UYH137" s="103"/>
      <c r="UYI137" s="103"/>
      <c r="UYJ137" s="103"/>
      <c r="UYK137" s="103"/>
      <c r="UYL137" s="103"/>
      <c r="UYM137" s="103"/>
      <c r="UYN137" s="103"/>
      <c r="UYO137" s="103"/>
      <c r="UYP137" s="103"/>
      <c r="UYQ137" s="103"/>
      <c r="UYR137" s="103"/>
      <c r="UYS137" s="103"/>
      <c r="UYT137" s="103"/>
      <c r="UYU137" s="103"/>
      <c r="UYV137" s="103"/>
      <c r="UYW137" s="103"/>
      <c r="UYX137" s="103"/>
      <c r="UYY137" s="103"/>
      <c r="UYZ137" s="103"/>
      <c r="UZA137" s="103"/>
      <c r="UZB137" s="103"/>
      <c r="UZC137" s="103"/>
      <c r="UZD137" s="103"/>
      <c r="UZE137" s="103"/>
      <c r="UZF137" s="103"/>
      <c r="UZG137" s="103"/>
      <c r="UZH137" s="103"/>
      <c r="UZI137" s="103"/>
      <c r="UZJ137" s="103"/>
      <c r="UZK137" s="103"/>
      <c r="UZL137" s="103"/>
      <c r="UZM137" s="103"/>
      <c r="UZN137" s="103"/>
      <c r="UZO137" s="103"/>
      <c r="UZP137" s="103"/>
      <c r="UZQ137" s="103"/>
      <c r="UZR137" s="103"/>
      <c r="UZS137" s="103"/>
      <c r="UZT137" s="103"/>
      <c r="UZU137" s="103"/>
      <c r="UZV137" s="103"/>
      <c r="UZW137" s="103"/>
      <c r="UZX137" s="103"/>
      <c r="UZY137" s="103"/>
      <c r="UZZ137" s="103"/>
      <c r="VAA137" s="103"/>
      <c r="VAB137" s="103"/>
      <c r="VAC137" s="103"/>
      <c r="VAD137" s="103"/>
      <c r="VAE137" s="103"/>
      <c r="VAF137" s="103"/>
      <c r="VAG137" s="103"/>
      <c r="VAH137" s="103"/>
      <c r="VAI137" s="103"/>
      <c r="VAJ137" s="103"/>
      <c r="VAK137" s="103"/>
      <c r="VAL137" s="103"/>
      <c r="VAM137" s="103"/>
      <c r="VAN137" s="103"/>
      <c r="VAO137" s="103"/>
      <c r="VAP137" s="103"/>
      <c r="VAQ137" s="103"/>
      <c r="VAR137" s="103"/>
      <c r="VAS137" s="103"/>
      <c r="VAT137" s="103"/>
      <c r="VAU137" s="103"/>
      <c r="VAV137" s="103"/>
      <c r="VAW137" s="103"/>
      <c r="VAX137" s="103"/>
      <c r="VAY137" s="103"/>
      <c r="VAZ137" s="103"/>
      <c r="VBA137" s="103"/>
      <c r="VBB137" s="103"/>
      <c r="VBC137" s="103"/>
      <c r="VBD137" s="103"/>
      <c r="VBE137" s="103"/>
      <c r="VBF137" s="103"/>
      <c r="VBG137" s="103"/>
      <c r="VBH137" s="103"/>
      <c r="VBI137" s="103"/>
      <c r="VBJ137" s="103"/>
      <c r="VBK137" s="103"/>
      <c r="VBL137" s="103"/>
      <c r="VBM137" s="103"/>
      <c r="VBN137" s="103"/>
      <c r="VBO137" s="103"/>
      <c r="VBP137" s="103"/>
      <c r="VBQ137" s="103"/>
      <c r="VBR137" s="103"/>
      <c r="VBS137" s="103"/>
      <c r="VBT137" s="103"/>
      <c r="VBU137" s="103"/>
      <c r="VBV137" s="103"/>
      <c r="VBW137" s="103"/>
      <c r="VBX137" s="103"/>
      <c r="VBY137" s="103"/>
      <c r="VBZ137" s="103"/>
      <c r="VCA137" s="103"/>
      <c r="VCB137" s="103"/>
      <c r="VCC137" s="103"/>
      <c r="VCD137" s="103"/>
      <c r="VCE137" s="103"/>
      <c r="VCF137" s="103"/>
      <c r="VCG137" s="103"/>
      <c r="VCH137" s="103"/>
      <c r="VCI137" s="103"/>
      <c r="VCJ137" s="103"/>
      <c r="VCK137" s="103"/>
      <c r="VCL137" s="103"/>
      <c r="VCM137" s="103"/>
      <c r="VCN137" s="103"/>
      <c r="VCO137" s="103"/>
      <c r="VCP137" s="103"/>
      <c r="VCQ137" s="103"/>
      <c r="VCR137" s="103"/>
      <c r="VCS137" s="103"/>
      <c r="VCT137" s="103"/>
      <c r="VCU137" s="103"/>
      <c r="VCV137" s="103"/>
      <c r="VCW137" s="103"/>
      <c r="VCX137" s="103"/>
      <c r="VCY137" s="103"/>
      <c r="VCZ137" s="103"/>
      <c r="VDA137" s="103"/>
      <c r="VDB137" s="103"/>
      <c r="VDC137" s="103"/>
      <c r="VDD137" s="103"/>
      <c r="VDE137" s="103"/>
      <c r="VDF137" s="103"/>
      <c r="VDG137" s="103"/>
      <c r="VDH137" s="103"/>
      <c r="VDI137" s="103"/>
      <c r="VDJ137" s="103"/>
      <c r="VDK137" s="103"/>
      <c r="VDL137" s="103"/>
      <c r="VDM137" s="103"/>
      <c r="VDN137" s="103"/>
      <c r="VDO137" s="103"/>
      <c r="VDP137" s="103"/>
      <c r="VDQ137" s="103"/>
      <c r="VDR137" s="103"/>
      <c r="VDS137" s="103"/>
      <c r="VDT137" s="103"/>
      <c r="VDU137" s="103"/>
      <c r="VDV137" s="103"/>
      <c r="VDW137" s="103"/>
      <c r="VDX137" s="103"/>
      <c r="VDY137" s="103"/>
      <c r="VDZ137" s="103"/>
      <c r="VEA137" s="103"/>
      <c r="VEB137" s="103"/>
      <c r="VEC137" s="103"/>
      <c r="VED137" s="103"/>
      <c r="VEE137" s="103"/>
      <c r="VEF137" s="103"/>
      <c r="VEG137" s="103"/>
      <c r="VEH137" s="103"/>
      <c r="VEI137" s="103"/>
      <c r="VEJ137" s="103"/>
      <c r="VEK137" s="103"/>
      <c r="VEL137" s="103"/>
      <c r="VEM137" s="103"/>
      <c r="VEN137" s="103"/>
      <c r="VEO137" s="103"/>
      <c r="VEP137" s="103"/>
      <c r="VEQ137" s="103"/>
      <c r="VER137" s="103"/>
      <c r="VES137" s="103"/>
      <c r="VET137" s="103"/>
      <c r="VEU137" s="103"/>
      <c r="VEV137" s="103"/>
      <c r="VEW137" s="103"/>
      <c r="VEX137" s="103"/>
      <c r="VEY137" s="103"/>
      <c r="VEZ137" s="103"/>
      <c r="VFA137" s="103"/>
      <c r="VFB137" s="103"/>
      <c r="VFC137" s="103"/>
      <c r="VFD137" s="103"/>
      <c r="VFE137" s="103"/>
      <c r="VFF137" s="103"/>
      <c r="VFG137" s="103"/>
      <c r="VFH137" s="103"/>
      <c r="VFI137" s="103"/>
      <c r="VFJ137" s="103"/>
      <c r="VFK137" s="103"/>
      <c r="VFL137" s="103"/>
      <c r="VFM137" s="103"/>
      <c r="VFN137" s="103"/>
      <c r="VFO137" s="103"/>
      <c r="VFP137" s="103"/>
      <c r="VFQ137" s="103"/>
      <c r="VFR137" s="103"/>
      <c r="VFS137" s="103"/>
      <c r="VFT137" s="103"/>
      <c r="VFU137" s="103"/>
      <c r="VFV137" s="103"/>
      <c r="VFW137" s="103"/>
      <c r="VFX137" s="103"/>
      <c r="VFY137" s="103"/>
      <c r="VFZ137" s="103"/>
      <c r="VGA137" s="103"/>
      <c r="VGB137" s="103"/>
      <c r="VGC137" s="103"/>
      <c r="VGD137" s="103"/>
      <c r="VGK137" s="103"/>
      <c r="VGL137" s="103"/>
      <c r="VGM137" s="103"/>
      <c r="VGN137" s="103"/>
      <c r="VGO137" s="103"/>
      <c r="VGP137" s="103"/>
      <c r="VGQ137" s="103"/>
      <c r="VGR137" s="103"/>
      <c r="VGS137" s="103"/>
      <c r="VGT137" s="103"/>
      <c r="VGU137" s="103"/>
      <c r="VGV137" s="103"/>
      <c r="VGW137" s="103"/>
      <c r="VGX137" s="103"/>
      <c r="VGY137" s="103"/>
      <c r="VGZ137" s="103"/>
      <c r="VHA137" s="103"/>
      <c r="VHB137" s="103"/>
      <c r="VHC137" s="103"/>
      <c r="VHD137" s="103"/>
      <c r="VHE137" s="103"/>
      <c r="VHF137" s="103"/>
      <c r="VHG137" s="103"/>
      <c r="VHH137" s="103"/>
      <c r="VHI137" s="103"/>
      <c r="VHJ137" s="103"/>
      <c r="VHK137" s="103"/>
      <c r="VHL137" s="103"/>
      <c r="VHM137" s="103"/>
      <c r="VHN137" s="103"/>
      <c r="VHO137" s="103"/>
      <c r="VHP137" s="103"/>
      <c r="VHQ137" s="103"/>
      <c r="VHR137" s="103"/>
      <c r="VHS137" s="103"/>
      <c r="VHT137" s="103"/>
      <c r="VHU137" s="103"/>
      <c r="VHV137" s="103"/>
      <c r="VHW137" s="103"/>
      <c r="VHX137" s="103"/>
      <c r="VHY137" s="103"/>
      <c r="VHZ137" s="103"/>
      <c r="VIA137" s="103"/>
      <c r="VIB137" s="103"/>
      <c r="VIC137" s="103"/>
      <c r="VID137" s="103"/>
      <c r="VIE137" s="103"/>
      <c r="VIF137" s="103"/>
      <c r="VIG137" s="103"/>
      <c r="VIH137" s="103"/>
      <c r="VII137" s="103"/>
      <c r="VIJ137" s="103"/>
      <c r="VIK137" s="103"/>
      <c r="VIL137" s="103"/>
      <c r="VIM137" s="103"/>
      <c r="VIN137" s="103"/>
      <c r="VIO137" s="103"/>
      <c r="VIP137" s="103"/>
      <c r="VIQ137" s="103"/>
      <c r="VIR137" s="103"/>
      <c r="VIS137" s="103"/>
      <c r="VIT137" s="103"/>
      <c r="VIU137" s="103"/>
      <c r="VIV137" s="103"/>
      <c r="VIW137" s="103"/>
      <c r="VIX137" s="103"/>
      <c r="VIY137" s="103"/>
      <c r="VIZ137" s="103"/>
      <c r="VJA137" s="103"/>
      <c r="VJB137" s="103"/>
      <c r="VJC137" s="103"/>
      <c r="VJD137" s="103"/>
      <c r="VJE137" s="103"/>
      <c r="VJF137" s="103"/>
      <c r="VJG137" s="103"/>
      <c r="VJH137" s="103"/>
      <c r="VJI137" s="103"/>
      <c r="VJJ137" s="103"/>
      <c r="VJK137" s="103"/>
      <c r="VJL137" s="103"/>
      <c r="VJM137" s="103"/>
      <c r="VJN137" s="103"/>
      <c r="VJO137" s="103"/>
      <c r="VJP137" s="103"/>
      <c r="VJQ137" s="103"/>
      <c r="VJR137" s="103"/>
      <c r="VJS137" s="103"/>
      <c r="VJT137" s="103"/>
      <c r="VJU137" s="103"/>
      <c r="VJV137" s="103"/>
      <c r="VJW137" s="103"/>
      <c r="VJX137" s="103"/>
      <c r="VJY137" s="103"/>
      <c r="VJZ137" s="103"/>
      <c r="VKA137" s="103"/>
      <c r="VKB137" s="103"/>
      <c r="VKC137" s="103"/>
      <c r="VKD137" s="103"/>
      <c r="VKE137" s="103"/>
      <c r="VKF137" s="103"/>
      <c r="VKG137" s="103"/>
      <c r="VKH137" s="103"/>
      <c r="VKI137" s="103"/>
      <c r="VKJ137" s="103"/>
      <c r="VKK137" s="103"/>
      <c r="VKL137" s="103"/>
      <c r="VKM137" s="103"/>
      <c r="VKN137" s="103"/>
      <c r="VKO137" s="103"/>
      <c r="VKP137" s="103"/>
      <c r="VKQ137" s="103"/>
      <c r="VKR137" s="103"/>
      <c r="VKS137" s="103"/>
      <c r="VKT137" s="103"/>
      <c r="VKU137" s="103"/>
      <c r="VKV137" s="103"/>
      <c r="VKW137" s="103"/>
      <c r="VKX137" s="103"/>
      <c r="VKY137" s="103"/>
      <c r="VKZ137" s="103"/>
      <c r="VLA137" s="103"/>
      <c r="VLB137" s="103"/>
      <c r="VLC137" s="103"/>
      <c r="VLD137" s="103"/>
      <c r="VLE137" s="103"/>
      <c r="VLF137" s="103"/>
      <c r="VLG137" s="103"/>
      <c r="VLH137" s="103"/>
      <c r="VLI137" s="103"/>
      <c r="VLJ137" s="103"/>
      <c r="VLK137" s="103"/>
      <c r="VLL137" s="103"/>
      <c r="VLM137" s="103"/>
      <c r="VLN137" s="103"/>
      <c r="VLO137" s="103"/>
      <c r="VLP137" s="103"/>
      <c r="VLQ137" s="103"/>
      <c r="VLR137" s="103"/>
      <c r="VLS137" s="103"/>
      <c r="VLT137" s="103"/>
      <c r="VLU137" s="103"/>
      <c r="VLV137" s="103"/>
      <c r="VLW137" s="103"/>
      <c r="VLX137" s="103"/>
      <c r="VLY137" s="103"/>
      <c r="VLZ137" s="103"/>
      <c r="VMA137" s="103"/>
      <c r="VMB137" s="103"/>
      <c r="VMC137" s="103"/>
      <c r="VMD137" s="103"/>
      <c r="VME137" s="103"/>
      <c r="VMF137" s="103"/>
      <c r="VMG137" s="103"/>
      <c r="VMH137" s="103"/>
      <c r="VMI137" s="103"/>
      <c r="VMJ137" s="103"/>
      <c r="VMK137" s="103"/>
      <c r="VML137" s="103"/>
      <c r="VMM137" s="103"/>
      <c r="VMN137" s="103"/>
      <c r="VMO137" s="103"/>
      <c r="VMP137" s="103"/>
      <c r="VMQ137" s="103"/>
      <c r="VMR137" s="103"/>
      <c r="VMS137" s="103"/>
      <c r="VMT137" s="103"/>
      <c r="VMU137" s="103"/>
      <c r="VMV137" s="103"/>
      <c r="VMW137" s="103"/>
      <c r="VMX137" s="103"/>
      <c r="VMY137" s="103"/>
      <c r="VMZ137" s="103"/>
      <c r="VNA137" s="103"/>
      <c r="VNB137" s="103"/>
      <c r="VNC137" s="103"/>
      <c r="VND137" s="103"/>
      <c r="VNE137" s="103"/>
      <c r="VNF137" s="103"/>
      <c r="VNG137" s="103"/>
      <c r="VNH137" s="103"/>
      <c r="VNI137" s="103"/>
      <c r="VNJ137" s="103"/>
      <c r="VNK137" s="103"/>
      <c r="VNL137" s="103"/>
      <c r="VNM137" s="103"/>
      <c r="VNN137" s="103"/>
      <c r="VNO137" s="103"/>
      <c r="VNP137" s="103"/>
      <c r="VNQ137" s="103"/>
      <c r="VNR137" s="103"/>
      <c r="VNS137" s="103"/>
      <c r="VNT137" s="103"/>
      <c r="VNU137" s="103"/>
      <c r="VNV137" s="103"/>
      <c r="VNW137" s="103"/>
      <c r="VNX137" s="103"/>
      <c r="VNY137" s="103"/>
      <c r="VNZ137" s="103"/>
      <c r="VOA137" s="103"/>
      <c r="VOB137" s="103"/>
      <c r="VOC137" s="103"/>
      <c r="VOD137" s="103"/>
      <c r="VOE137" s="103"/>
      <c r="VOF137" s="103"/>
      <c r="VOG137" s="103"/>
      <c r="VOH137" s="103"/>
      <c r="VOI137" s="103"/>
      <c r="VOJ137" s="103"/>
      <c r="VOK137" s="103"/>
      <c r="VOL137" s="103"/>
      <c r="VOM137" s="103"/>
      <c r="VON137" s="103"/>
      <c r="VOO137" s="103"/>
      <c r="VOP137" s="103"/>
      <c r="VOQ137" s="103"/>
      <c r="VOR137" s="103"/>
      <c r="VOS137" s="103"/>
      <c r="VOT137" s="103"/>
      <c r="VOU137" s="103"/>
      <c r="VOV137" s="103"/>
      <c r="VOW137" s="103"/>
      <c r="VOX137" s="103"/>
      <c r="VOY137" s="103"/>
      <c r="VOZ137" s="103"/>
      <c r="VPA137" s="103"/>
      <c r="VPB137" s="103"/>
      <c r="VPC137" s="103"/>
      <c r="VPD137" s="103"/>
      <c r="VPE137" s="103"/>
      <c r="VPF137" s="103"/>
      <c r="VPG137" s="103"/>
      <c r="VPH137" s="103"/>
      <c r="VPI137" s="103"/>
      <c r="VPJ137" s="103"/>
      <c r="VPK137" s="103"/>
      <c r="VPL137" s="103"/>
      <c r="VPM137" s="103"/>
      <c r="VPN137" s="103"/>
      <c r="VPO137" s="103"/>
      <c r="VPP137" s="103"/>
      <c r="VPQ137" s="103"/>
      <c r="VPR137" s="103"/>
      <c r="VPS137" s="103"/>
      <c r="VPT137" s="103"/>
      <c r="VPU137" s="103"/>
      <c r="VPV137" s="103"/>
      <c r="VPW137" s="103"/>
      <c r="VPX137" s="103"/>
      <c r="VPY137" s="103"/>
      <c r="VPZ137" s="103"/>
      <c r="VQG137" s="103"/>
      <c r="VQH137" s="103"/>
      <c r="VQI137" s="103"/>
      <c r="VQJ137" s="103"/>
      <c r="VQK137" s="103"/>
      <c r="VQL137" s="103"/>
      <c r="VQM137" s="103"/>
      <c r="VQN137" s="103"/>
      <c r="VQO137" s="103"/>
      <c r="VQP137" s="103"/>
      <c r="VQQ137" s="103"/>
      <c r="VQR137" s="103"/>
      <c r="VQS137" s="103"/>
      <c r="VQT137" s="103"/>
      <c r="VQU137" s="103"/>
      <c r="VQV137" s="103"/>
      <c r="VQW137" s="103"/>
      <c r="VQX137" s="103"/>
      <c r="VQY137" s="103"/>
      <c r="VQZ137" s="103"/>
      <c r="VRA137" s="103"/>
      <c r="VRB137" s="103"/>
      <c r="VRC137" s="103"/>
      <c r="VRD137" s="103"/>
      <c r="VRE137" s="103"/>
      <c r="VRF137" s="103"/>
      <c r="VRG137" s="103"/>
      <c r="VRH137" s="103"/>
      <c r="VRI137" s="103"/>
      <c r="VRJ137" s="103"/>
      <c r="VRK137" s="103"/>
      <c r="VRL137" s="103"/>
      <c r="VRM137" s="103"/>
      <c r="VRN137" s="103"/>
      <c r="VRO137" s="103"/>
      <c r="VRP137" s="103"/>
      <c r="VRQ137" s="103"/>
      <c r="VRR137" s="103"/>
      <c r="VRS137" s="103"/>
      <c r="VRT137" s="103"/>
      <c r="VRU137" s="103"/>
      <c r="VRV137" s="103"/>
      <c r="VRW137" s="103"/>
      <c r="VRX137" s="103"/>
      <c r="VRY137" s="103"/>
      <c r="VRZ137" s="103"/>
      <c r="VSA137" s="103"/>
      <c r="VSB137" s="103"/>
      <c r="VSC137" s="103"/>
      <c r="VSD137" s="103"/>
      <c r="VSE137" s="103"/>
      <c r="VSF137" s="103"/>
      <c r="VSG137" s="103"/>
      <c r="VSH137" s="103"/>
      <c r="VSI137" s="103"/>
      <c r="VSJ137" s="103"/>
      <c r="VSK137" s="103"/>
      <c r="VSL137" s="103"/>
      <c r="VSM137" s="103"/>
      <c r="VSN137" s="103"/>
      <c r="VSO137" s="103"/>
      <c r="VSP137" s="103"/>
      <c r="VSQ137" s="103"/>
      <c r="VSR137" s="103"/>
      <c r="VSS137" s="103"/>
      <c r="VST137" s="103"/>
      <c r="VSU137" s="103"/>
      <c r="VSV137" s="103"/>
      <c r="VSW137" s="103"/>
      <c r="VSX137" s="103"/>
      <c r="VSY137" s="103"/>
      <c r="VSZ137" s="103"/>
      <c r="VTA137" s="103"/>
      <c r="VTB137" s="103"/>
      <c r="VTC137" s="103"/>
      <c r="VTD137" s="103"/>
      <c r="VTE137" s="103"/>
      <c r="VTF137" s="103"/>
      <c r="VTG137" s="103"/>
      <c r="VTH137" s="103"/>
      <c r="VTI137" s="103"/>
      <c r="VTJ137" s="103"/>
      <c r="VTK137" s="103"/>
      <c r="VTL137" s="103"/>
      <c r="VTM137" s="103"/>
      <c r="VTN137" s="103"/>
      <c r="VTO137" s="103"/>
      <c r="VTP137" s="103"/>
      <c r="VTQ137" s="103"/>
      <c r="VTR137" s="103"/>
      <c r="VTS137" s="103"/>
      <c r="VTT137" s="103"/>
      <c r="VTU137" s="103"/>
      <c r="VTV137" s="103"/>
      <c r="VTW137" s="103"/>
      <c r="VTX137" s="103"/>
      <c r="VTY137" s="103"/>
      <c r="VTZ137" s="103"/>
      <c r="VUA137" s="103"/>
      <c r="VUB137" s="103"/>
      <c r="VUC137" s="103"/>
      <c r="VUD137" s="103"/>
      <c r="VUE137" s="103"/>
      <c r="VUF137" s="103"/>
      <c r="VUG137" s="103"/>
      <c r="VUH137" s="103"/>
      <c r="VUI137" s="103"/>
      <c r="VUJ137" s="103"/>
      <c r="VUK137" s="103"/>
      <c r="VUL137" s="103"/>
      <c r="VUM137" s="103"/>
      <c r="VUN137" s="103"/>
      <c r="VUO137" s="103"/>
      <c r="VUP137" s="103"/>
      <c r="VUQ137" s="103"/>
      <c r="VUR137" s="103"/>
      <c r="VUS137" s="103"/>
      <c r="VUT137" s="103"/>
      <c r="VUU137" s="103"/>
      <c r="VUV137" s="103"/>
      <c r="VUW137" s="103"/>
      <c r="VUX137" s="103"/>
      <c r="VUY137" s="103"/>
      <c r="VUZ137" s="103"/>
      <c r="VVA137" s="103"/>
      <c r="VVB137" s="103"/>
      <c r="VVC137" s="103"/>
      <c r="VVD137" s="103"/>
      <c r="VVE137" s="103"/>
      <c r="VVF137" s="103"/>
      <c r="VVG137" s="103"/>
      <c r="VVH137" s="103"/>
      <c r="VVI137" s="103"/>
      <c r="VVJ137" s="103"/>
      <c r="VVK137" s="103"/>
      <c r="VVL137" s="103"/>
      <c r="VVM137" s="103"/>
      <c r="VVN137" s="103"/>
      <c r="VVO137" s="103"/>
      <c r="VVP137" s="103"/>
      <c r="VVQ137" s="103"/>
      <c r="VVR137" s="103"/>
      <c r="VVS137" s="103"/>
      <c r="VVT137" s="103"/>
      <c r="VVU137" s="103"/>
      <c r="VVV137" s="103"/>
      <c r="VVW137" s="103"/>
      <c r="VVX137" s="103"/>
      <c r="VVY137" s="103"/>
      <c r="VVZ137" s="103"/>
      <c r="VWA137" s="103"/>
      <c r="VWB137" s="103"/>
      <c r="VWC137" s="103"/>
      <c r="VWD137" s="103"/>
      <c r="VWE137" s="103"/>
      <c r="VWF137" s="103"/>
      <c r="VWG137" s="103"/>
      <c r="VWH137" s="103"/>
      <c r="VWI137" s="103"/>
      <c r="VWJ137" s="103"/>
      <c r="VWK137" s="103"/>
      <c r="VWL137" s="103"/>
      <c r="VWM137" s="103"/>
      <c r="VWN137" s="103"/>
      <c r="VWO137" s="103"/>
      <c r="VWP137" s="103"/>
      <c r="VWQ137" s="103"/>
      <c r="VWR137" s="103"/>
      <c r="VWS137" s="103"/>
      <c r="VWT137" s="103"/>
      <c r="VWU137" s="103"/>
      <c r="VWV137" s="103"/>
      <c r="VWW137" s="103"/>
      <c r="VWX137" s="103"/>
      <c r="VWY137" s="103"/>
      <c r="VWZ137" s="103"/>
      <c r="VXA137" s="103"/>
      <c r="VXB137" s="103"/>
      <c r="VXC137" s="103"/>
      <c r="VXD137" s="103"/>
      <c r="VXE137" s="103"/>
      <c r="VXF137" s="103"/>
      <c r="VXG137" s="103"/>
      <c r="VXH137" s="103"/>
      <c r="VXI137" s="103"/>
      <c r="VXJ137" s="103"/>
      <c r="VXK137" s="103"/>
      <c r="VXL137" s="103"/>
      <c r="VXM137" s="103"/>
      <c r="VXN137" s="103"/>
      <c r="VXO137" s="103"/>
      <c r="VXP137" s="103"/>
      <c r="VXQ137" s="103"/>
      <c r="VXR137" s="103"/>
      <c r="VXS137" s="103"/>
      <c r="VXT137" s="103"/>
      <c r="VXU137" s="103"/>
      <c r="VXV137" s="103"/>
      <c r="VXW137" s="103"/>
      <c r="VXX137" s="103"/>
      <c r="VXY137" s="103"/>
      <c r="VXZ137" s="103"/>
      <c r="VYA137" s="103"/>
      <c r="VYB137" s="103"/>
      <c r="VYC137" s="103"/>
      <c r="VYD137" s="103"/>
      <c r="VYE137" s="103"/>
      <c r="VYF137" s="103"/>
      <c r="VYG137" s="103"/>
      <c r="VYH137" s="103"/>
      <c r="VYI137" s="103"/>
      <c r="VYJ137" s="103"/>
      <c r="VYK137" s="103"/>
      <c r="VYL137" s="103"/>
      <c r="VYM137" s="103"/>
      <c r="VYN137" s="103"/>
      <c r="VYO137" s="103"/>
      <c r="VYP137" s="103"/>
      <c r="VYQ137" s="103"/>
      <c r="VYR137" s="103"/>
      <c r="VYS137" s="103"/>
      <c r="VYT137" s="103"/>
      <c r="VYU137" s="103"/>
      <c r="VYV137" s="103"/>
      <c r="VYW137" s="103"/>
      <c r="VYX137" s="103"/>
      <c r="VYY137" s="103"/>
      <c r="VYZ137" s="103"/>
      <c r="VZA137" s="103"/>
      <c r="VZB137" s="103"/>
      <c r="VZC137" s="103"/>
      <c r="VZD137" s="103"/>
      <c r="VZE137" s="103"/>
      <c r="VZF137" s="103"/>
      <c r="VZG137" s="103"/>
      <c r="VZH137" s="103"/>
      <c r="VZI137" s="103"/>
      <c r="VZJ137" s="103"/>
      <c r="VZK137" s="103"/>
      <c r="VZL137" s="103"/>
      <c r="VZM137" s="103"/>
      <c r="VZN137" s="103"/>
      <c r="VZO137" s="103"/>
      <c r="VZP137" s="103"/>
      <c r="VZQ137" s="103"/>
      <c r="VZR137" s="103"/>
      <c r="VZS137" s="103"/>
      <c r="VZT137" s="103"/>
      <c r="VZU137" s="103"/>
      <c r="VZV137" s="103"/>
      <c r="WAC137" s="103"/>
      <c r="WAD137" s="103"/>
      <c r="WAE137" s="103"/>
      <c r="WAF137" s="103"/>
      <c r="WAG137" s="103"/>
      <c r="WAH137" s="103"/>
      <c r="WAI137" s="103"/>
      <c r="WAJ137" s="103"/>
      <c r="WAK137" s="103"/>
      <c r="WAL137" s="103"/>
      <c r="WAM137" s="103"/>
      <c r="WAN137" s="103"/>
      <c r="WAO137" s="103"/>
      <c r="WAP137" s="103"/>
      <c r="WAQ137" s="103"/>
      <c r="WAR137" s="103"/>
      <c r="WAS137" s="103"/>
      <c r="WAT137" s="103"/>
      <c r="WAU137" s="103"/>
      <c r="WAV137" s="103"/>
      <c r="WAW137" s="103"/>
      <c r="WAX137" s="103"/>
      <c r="WAY137" s="103"/>
      <c r="WAZ137" s="103"/>
      <c r="WBA137" s="103"/>
      <c r="WBB137" s="103"/>
      <c r="WBC137" s="103"/>
      <c r="WBD137" s="103"/>
      <c r="WBE137" s="103"/>
      <c r="WBF137" s="103"/>
      <c r="WBG137" s="103"/>
      <c r="WBH137" s="103"/>
      <c r="WBI137" s="103"/>
      <c r="WBJ137" s="103"/>
      <c r="WBK137" s="103"/>
      <c r="WBL137" s="103"/>
      <c r="WBM137" s="103"/>
      <c r="WBN137" s="103"/>
      <c r="WBO137" s="103"/>
      <c r="WBP137" s="103"/>
      <c r="WBQ137" s="103"/>
      <c r="WBR137" s="103"/>
      <c r="WBS137" s="103"/>
      <c r="WBT137" s="103"/>
      <c r="WBU137" s="103"/>
      <c r="WBV137" s="103"/>
      <c r="WBW137" s="103"/>
      <c r="WBX137" s="103"/>
      <c r="WBY137" s="103"/>
      <c r="WBZ137" s="103"/>
      <c r="WCA137" s="103"/>
      <c r="WCB137" s="103"/>
      <c r="WCC137" s="103"/>
      <c r="WCD137" s="103"/>
      <c r="WCE137" s="103"/>
      <c r="WCF137" s="103"/>
      <c r="WCG137" s="103"/>
      <c r="WCH137" s="103"/>
      <c r="WCI137" s="103"/>
      <c r="WCJ137" s="103"/>
      <c r="WCK137" s="103"/>
      <c r="WCL137" s="103"/>
      <c r="WCM137" s="103"/>
      <c r="WCN137" s="103"/>
      <c r="WCO137" s="103"/>
      <c r="WCP137" s="103"/>
      <c r="WCQ137" s="103"/>
      <c r="WCR137" s="103"/>
      <c r="WCS137" s="103"/>
      <c r="WCT137" s="103"/>
      <c r="WCU137" s="103"/>
      <c r="WCV137" s="103"/>
      <c r="WCW137" s="103"/>
      <c r="WCX137" s="103"/>
      <c r="WCY137" s="103"/>
      <c r="WCZ137" s="103"/>
      <c r="WDA137" s="103"/>
      <c r="WDB137" s="103"/>
      <c r="WDC137" s="103"/>
      <c r="WDD137" s="103"/>
      <c r="WDE137" s="103"/>
      <c r="WDF137" s="103"/>
      <c r="WDG137" s="103"/>
      <c r="WDH137" s="103"/>
      <c r="WDI137" s="103"/>
      <c r="WDJ137" s="103"/>
      <c r="WDK137" s="103"/>
      <c r="WDL137" s="103"/>
      <c r="WDM137" s="103"/>
      <c r="WDN137" s="103"/>
      <c r="WDO137" s="103"/>
      <c r="WDP137" s="103"/>
      <c r="WDQ137" s="103"/>
      <c r="WDR137" s="103"/>
      <c r="WDS137" s="103"/>
      <c r="WDT137" s="103"/>
      <c r="WDU137" s="103"/>
      <c r="WDV137" s="103"/>
      <c r="WDW137" s="103"/>
      <c r="WDX137" s="103"/>
      <c r="WDY137" s="103"/>
      <c r="WDZ137" s="103"/>
      <c r="WEA137" s="103"/>
      <c r="WEB137" s="103"/>
      <c r="WEC137" s="103"/>
      <c r="WED137" s="103"/>
      <c r="WEE137" s="103"/>
      <c r="WEF137" s="103"/>
      <c r="WEG137" s="103"/>
      <c r="WEH137" s="103"/>
      <c r="WEI137" s="103"/>
      <c r="WEJ137" s="103"/>
      <c r="WEK137" s="103"/>
      <c r="WEL137" s="103"/>
      <c r="WEM137" s="103"/>
      <c r="WEN137" s="103"/>
      <c r="WEO137" s="103"/>
      <c r="WEP137" s="103"/>
      <c r="WEQ137" s="103"/>
      <c r="WER137" s="103"/>
      <c r="WES137" s="103"/>
      <c r="WET137" s="103"/>
      <c r="WEU137" s="103"/>
      <c r="WEV137" s="103"/>
      <c r="WEW137" s="103"/>
      <c r="WEX137" s="103"/>
      <c r="WEY137" s="103"/>
      <c r="WEZ137" s="103"/>
      <c r="WFA137" s="103"/>
      <c r="WFB137" s="103"/>
      <c r="WFC137" s="103"/>
      <c r="WFD137" s="103"/>
      <c r="WFE137" s="103"/>
      <c r="WFF137" s="103"/>
      <c r="WFG137" s="103"/>
      <c r="WFH137" s="103"/>
      <c r="WFI137" s="103"/>
      <c r="WFJ137" s="103"/>
      <c r="WFK137" s="103"/>
      <c r="WFL137" s="103"/>
      <c r="WFM137" s="103"/>
      <c r="WFN137" s="103"/>
      <c r="WFO137" s="103"/>
      <c r="WFP137" s="103"/>
      <c r="WFQ137" s="103"/>
      <c r="WFR137" s="103"/>
      <c r="WFS137" s="103"/>
      <c r="WFT137" s="103"/>
      <c r="WFU137" s="103"/>
      <c r="WFV137" s="103"/>
      <c r="WFW137" s="103"/>
      <c r="WFX137" s="103"/>
      <c r="WFY137" s="103"/>
      <c r="WFZ137" s="103"/>
      <c r="WGA137" s="103"/>
      <c r="WGB137" s="103"/>
      <c r="WGC137" s="103"/>
      <c r="WGD137" s="103"/>
      <c r="WGE137" s="103"/>
      <c r="WGF137" s="103"/>
      <c r="WGG137" s="103"/>
      <c r="WGH137" s="103"/>
      <c r="WGI137" s="103"/>
      <c r="WGJ137" s="103"/>
      <c r="WGK137" s="103"/>
      <c r="WGL137" s="103"/>
      <c r="WGM137" s="103"/>
      <c r="WGN137" s="103"/>
      <c r="WGO137" s="103"/>
      <c r="WGP137" s="103"/>
      <c r="WGQ137" s="103"/>
      <c r="WGR137" s="103"/>
      <c r="WGS137" s="103"/>
      <c r="WGT137" s="103"/>
      <c r="WGU137" s="103"/>
      <c r="WGV137" s="103"/>
      <c r="WGW137" s="103"/>
      <c r="WGX137" s="103"/>
      <c r="WGY137" s="103"/>
      <c r="WGZ137" s="103"/>
      <c r="WHA137" s="103"/>
      <c r="WHB137" s="103"/>
      <c r="WHC137" s="103"/>
      <c r="WHD137" s="103"/>
      <c r="WHE137" s="103"/>
      <c r="WHF137" s="103"/>
      <c r="WHG137" s="103"/>
      <c r="WHH137" s="103"/>
      <c r="WHI137" s="103"/>
      <c r="WHJ137" s="103"/>
      <c r="WHK137" s="103"/>
      <c r="WHL137" s="103"/>
      <c r="WHM137" s="103"/>
      <c r="WHN137" s="103"/>
      <c r="WHO137" s="103"/>
      <c r="WHP137" s="103"/>
      <c r="WHQ137" s="103"/>
      <c r="WHR137" s="103"/>
      <c r="WHS137" s="103"/>
      <c r="WHT137" s="103"/>
      <c r="WHU137" s="103"/>
      <c r="WHV137" s="103"/>
      <c r="WHW137" s="103"/>
      <c r="WHX137" s="103"/>
      <c r="WHY137" s="103"/>
      <c r="WHZ137" s="103"/>
      <c r="WIA137" s="103"/>
      <c r="WIB137" s="103"/>
      <c r="WIC137" s="103"/>
      <c r="WID137" s="103"/>
      <c r="WIE137" s="103"/>
      <c r="WIF137" s="103"/>
      <c r="WIG137" s="103"/>
      <c r="WIH137" s="103"/>
      <c r="WII137" s="103"/>
      <c r="WIJ137" s="103"/>
      <c r="WIK137" s="103"/>
      <c r="WIL137" s="103"/>
      <c r="WIM137" s="103"/>
      <c r="WIN137" s="103"/>
      <c r="WIO137" s="103"/>
      <c r="WIP137" s="103"/>
      <c r="WIQ137" s="103"/>
      <c r="WIR137" s="103"/>
      <c r="WIS137" s="103"/>
      <c r="WIT137" s="103"/>
      <c r="WIU137" s="103"/>
      <c r="WIV137" s="103"/>
      <c r="WIW137" s="103"/>
      <c r="WIX137" s="103"/>
      <c r="WIY137" s="103"/>
      <c r="WIZ137" s="103"/>
      <c r="WJA137" s="103"/>
      <c r="WJB137" s="103"/>
      <c r="WJC137" s="103"/>
      <c r="WJD137" s="103"/>
      <c r="WJE137" s="103"/>
      <c r="WJF137" s="103"/>
      <c r="WJG137" s="103"/>
      <c r="WJH137" s="103"/>
      <c r="WJI137" s="103"/>
      <c r="WJJ137" s="103"/>
      <c r="WJK137" s="103"/>
      <c r="WJL137" s="103"/>
      <c r="WJM137" s="103"/>
      <c r="WJN137" s="103"/>
      <c r="WJO137" s="103"/>
      <c r="WJP137" s="103"/>
      <c r="WJQ137" s="103"/>
      <c r="WJR137" s="103"/>
      <c r="WJY137" s="103"/>
      <c r="WJZ137" s="103"/>
      <c r="WKA137" s="103"/>
      <c r="WKB137" s="103"/>
      <c r="WKC137" s="103"/>
      <c r="WKD137" s="103"/>
      <c r="WKE137" s="103"/>
      <c r="WKF137" s="103"/>
      <c r="WKG137" s="103"/>
      <c r="WKH137" s="103"/>
      <c r="WKI137" s="103"/>
      <c r="WKJ137" s="103"/>
      <c r="WKK137" s="103"/>
      <c r="WKL137" s="103"/>
      <c r="WKM137" s="103"/>
      <c r="WKN137" s="103"/>
      <c r="WKO137" s="103"/>
      <c r="WKP137" s="103"/>
      <c r="WKQ137" s="103"/>
      <c r="WKR137" s="103"/>
      <c r="WKS137" s="103"/>
      <c r="WKT137" s="103"/>
      <c r="WKU137" s="103"/>
      <c r="WKV137" s="103"/>
      <c r="WKW137" s="103"/>
      <c r="WKX137" s="103"/>
      <c r="WKY137" s="103"/>
      <c r="WKZ137" s="103"/>
      <c r="WLA137" s="103"/>
      <c r="WLB137" s="103"/>
      <c r="WLC137" s="103"/>
      <c r="WLD137" s="103"/>
      <c r="WLE137" s="103"/>
      <c r="WLF137" s="103"/>
      <c r="WLG137" s="103"/>
      <c r="WLH137" s="103"/>
      <c r="WLI137" s="103"/>
      <c r="WLJ137" s="103"/>
      <c r="WLK137" s="103"/>
      <c r="WLL137" s="103"/>
      <c r="WLM137" s="103"/>
      <c r="WLN137" s="103"/>
      <c r="WLO137" s="103"/>
      <c r="WLP137" s="103"/>
      <c r="WLQ137" s="103"/>
      <c r="WLR137" s="103"/>
      <c r="WLS137" s="103"/>
      <c r="WLT137" s="103"/>
      <c r="WLU137" s="103"/>
      <c r="WLV137" s="103"/>
      <c r="WLW137" s="103"/>
      <c r="WLX137" s="103"/>
      <c r="WLY137" s="103"/>
      <c r="WLZ137" s="103"/>
      <c r="WMA137" s="103"/>
      <c r="WMB137" s="103"/>
      <c r="WMC137" s="103"/>
      <c r="WMD137" s="103"/>
      <c r="WME137" s="103"/>
      <c r="WMF137" s="103"/>
      <c r="WMG137" s="103"/>
      <c r="WMH137" s="103"/>
      <c r="WMI137" s="103"/>
      <c r="WMJ137" s="103"/>
      <c r="WMK137" s="103"/>
      <c r="WML137" s="103"/>
      <c r="WMM137" s="103"/>
      <c r="WMN137" s="103"/>
      <c r="WMO137" s="103"/>
      <c r="WMP137" s="103"/>
      <c r="WMQ137" s="103"/>
      <c r="WMR137" s="103"/>
      <c r="WMS137" s="103"/>
      <c r="WMT137" s="103"/>
      <c r="WMU137" s="103"/>
      <c r="WMV137" s="103"/>
      <c r="WMW137" s="103"/>
      <c r="WMX137" s="103"/>
      <c r="WMY137" s="103"/>
      <c r="WMZ137" s="103"/>
      <c r="WNA137" s="103"/>
      <c r="WNB137" s="103"/>
      <c r="WNC137" s="103"/>
      <c r="WND137" s="103"/>
      <c r="WNE137" s="103"/>
      <c r="WNF137" s="103"/>
      <c r="WNG137" s="103"/>
      <c r="WNH137" s="103"/>
      <c r="WNI137" s="103"/>
      <c r="WNJ137" s="103"/>
      <c r="WNK137" s="103"/>
      <c r="WNL137" s="103"/>
      <c r="WNM137" s="103"/>
      <c r="WNN137" s="103"/>
      <c r="WNO137" s="103"/>
      <c r="WNP137" s="103"/>
      <c r="WNQ137" s="103"/>
      <c r="WNR137" s="103"/>
      <c r="WNS137" s="103"/>
      <c r="WNT137" s="103"/>
      <c r="WNU137" s="103"/>
      <c r="WNV137" s="103"/>
      <c r="WNW137" s="103"/>
      <c r="WNX137" s="103"/>
      <c r="WNY137" s="103"/>
      <c r="WNZ137" s="103"/>
      <c r="WOA137" s="103"/>
      <c r="WOB137" s="103"/>
      <c r="WOC137" s="103"/>
      <c r="WOD137" s="103"/>
      <c r="WOE137" s="103"/>
      <c r="WOF137" s="103"/>
      <c r="WOG137" s="103"/>
      <c r="WOH137" s="103"/>
      <c r="WOI137" s="103"/>
      <c r="WOJ137" s="103"/>
      <c r="WOK137" s="103"/>
      <c r="WOL137" s="103"/>
      <c r="WOM137" s="103"/>
      <c r="WON137" s="103"/>
      <c r="WOO137" s="103"/>
      <c r="WOP137" s="103"/>
      <c r="WOQ137" s="103"/>
      <c r="WOR137" s="103"/>
      <c r="WOS137" s="103"/>
      <c r="WOT137" s="103"/>
      <c r="WOU137" s="103"/>
      <c r="WOV137" s="103"/>
      <c r="WOW137" s="103"/>
      <c r="WOX137" s="103"/>
      <c r="WOY137" s="103"/>
      <c r="WOZ137" s="103"/>
      <c r="WPA137" s="103"/>
      <c r="WPB137" s="103"/>
      <c r="WPC137" s="103"/>
      <c r="WPD137" s="103"/>
      <c r="WPE137" s="103"/>
      <c r="WPF137" s="103"/>
      <c r="WPG137" s="103"/>
      <c r="WPH137" s="103"/>
      <c r="WPI137" s="103"/>
      <c r="WPJ137" s="103"/>
      <c r="WPK137" s="103"/>
      <c r="WPL137" s="103"/>
      <c r="WPM137" s="103"/>
      <c r="WPN137" s="103"/>
      <c r="WPO137" s="103"/>
      <c r="WPP137" s="103"/>
      <c r="WPQ137" s="103"/>
      <c r="WPR137" s="103"/>
      <c r="WPS137" s="103"/>
      <c r="WPT137" s="103"/>
      <c r="WPU137" s="103"/>
      <c r="WPV137" s="103"/>
      <c r="WPW137" s="103"/>
      <c r="WPX137" s="103"/>
      <c r="WPY137" s="103"/>
      <c r="WPZ137" s="103"/>
      <c r="WQA137" s="103"/>
      <c r="WQB137" s="103"/>
      <c r="WQC137" s="103"/>
      <c r="WQD137" s="103"/>
      <c r="WQE137" s="103"/>
      <c r="WQF137" s="103"/>
      <c r="WQG137" s="103"/>
      <c r="WQH137" s="103"/>
      <c r="WQI137" s="103"/>
      <c r="WQJ137" s="103"/>
      <c r="WQK137" s="103"/>
      <c r="WQL137" s="103"/>
      <c r="WQM137" s="103"/>
      <c r="WQN137" s="103"/>
      <c r="WQO137" s="103"/>
      <c r="WQP137" s="103"/>
      <c r="WQQ137" s="103"/>
      <c r="WQR137" s="103"/>
      <c r="WQS137" s="103"/>
      <c r="WQT137" s="103"/>
      <c r="WQU137" s="103"/>
      <c r="WQV137" s="103"/>
      <c r="WQW137" s="103"/>
      <c r="WQX137" s="103"/>
      <c r="WQY137" s="103"/>
      <c r="WQZ137" s="103"/>
      <c r="WRA137" s="103"/>
      <c r="WRB137" s="103"/>
      <c r="WRC137" s="103"/>
      <c r="WRD137" s="103"/>
      <c r="WRE137" s="103"/>
      <c r="WRF137" s="103"/>
      <c r="WRG137" s="103"/>
      <c r="WRH137" s="103"/>
      <c r="WRI137" s="103"/>
      <c r="WRJ137" s="103"/>
      <c r="WRK137" s="103"/>
      <c r="WRL137" s="103"/>
      <c r="WRM137" s="103"/>
      <c r="WRN137" s="103"/>
      <c r="WRO137" s="103"/>
      <c r="WRP137" s="103"/>
      <c r="WRQ137" s="103"/>
      <c r="WRR137" s="103"/>
      <c r="WRS137" s="103"/>
      <c r="WRT137" s="103"/>
      <c r="WRU137" s="103"/>
      <c r="WRV137" s="103"/>
      <c r="WRW137" s="103"/>
      <c r="WRX137" s="103"/>
      <c r="WRY137" s="103"/>
      <c r="WRZ137" s="103"/>
      <c r="WSA137" s="103"/>
      <c r="WSB137" s="103"/>
      <c r="WSC137" s="103"/>
      <c r="WSD137" s="103"/>
      <c r="WSE137" s="103"/>
      <c r="WSF137" s="103"/>
      <c r="WSG137" s="103"/>
      <c r="WSH137" s="103"/>
      <c r="WSI137" s="103"/>
      <c r="WSJ137" s="103"/>
      <c r="WSK137" s="103"/>
      <c r="WSL137" s="103"/>
      <c r="WSM137" s="103"/>
      <c r="WSN137" s="103"/>
      <c r="WSO137" s="103"/>
      <c r="WSP137" s="103"/>
      <c r="WSQ137" s="103"/>
      <c r="WSR137" s="103"/>
      <c r="WSS137" s="103"/>
      <c r="WST137" s="103"/>
      <c r="WSU137" s="103"/>
      <c r="WSV137" s="103"/>
      <c r="WSW137" s="103"/>
      <c r="WSX137" s="103"/>
      <c r="WSY137" s="103"/>
      <c r="WSZ137" s="103"/>
      <c r="WTA137" s="103"/>
      <c r="WTB137" s="103"/>
      <c r="WTC137" s="103"/>
      <c r="WTD137" s="103"/>
      <c r="WTE137" s="103"/>
      <c r="WTF137" s="103"/>
      <c r="WTG137" s="103"/>
      <c r="WTH137" s="103"/>
      <c r="WTI137" s="103"/>
      <c r="WTJ137" s="103"/>
      <c r="WTK137" s="103"/>
      <c r="WTL137" s="103"/>
      <c r="WTM137" s="103"/>
      <c r="WTN137" s="103"/>
      <c r="WTU137" s="103"/>
      <c r="WTV137" s="103"/>
      <c r="WTW137" s="103"/>
      <c r="WTX137" s="103"/>
      <c r="WTY137" s="103"/>
      <c r="WTZ137" s="103"/>
      <c r="WUA137" s="103"/>
      <c r="WUB137" s="103"/>
      <c r="WUC137" s="103"/>
      <c r="WUD137" s="103"/>
      <c r="WUE137" s="103"/>
      <c r="WUF137" s="103"/>
      <c r="WUG137" s="103"/>
      <c r="WUH137" s="103"/>
      <c r="WUI137" s="103"/>
      <c r="WUJ137" s="103"/>
      <c r="WUK137" s="103"/>
      <c r="WUL137" s="103"/>
      <c r="WUM137" s="103"/>
      <c r="WUN137" s="103"/>
      <c r="WUO137" s="103"/>
      <c r="WUP137" s="103"/>
      <c r="WUQ137" s="103"/>
      <c r="WUR137" s="103"/>
      <c r="WUS137" s="103"/>
      <c r="WUT137" s="103"/>
      <c r="WUU137" s="103"/>
      <c r="WUV137" s="103"/>
      <c r="WUW137" s="103"/>
      <c r="WUX137" s="103"/>
      <c r="WUY137" s="103"/>
      <c r="WUZ137" s="103"/>
      <c r="WVA137" s="103"/>
      <c r="WVB137" s="103"/>
      <c r="WVC137" s="103"/>
      <c r="WVD137" s="103"/>
      <c r="WVE137" s="103"/>
      <c r="WVF137" s="103"/>
      <c r="WVG137" s="103"/>
      <c r="WVH137" s="103"/>
      <c r="WVI137" s="103"/>
      <c r="WVJ137" s="103"/>
      <c r="WVK137" s="103"/>
      <c r="WVL137" s="103"/>
      <c r="WVM137" s="103"/>
      <c r="WVN137" s="103"/>
      <c r="WVO137" s="103"/>
      <c r="WVP137" s="103"/>
      <c r="WVQ137" s="103"/>
      <c r="WVR137" s="103"/>
      <c r="WVS137" s="103"/>
      <c r="WVT137" s="103"/>
      <c r="WVU137" s="103"/>
      <c r="WVV137" s="103"/>
      <c r="WVW137" s="103"/>
      <c r="WVX137" s="103"/>
      <c r="WVY137" s="103"/>
      <c r="WVZ137" s="103"/>
      <c r="WWA137" s="103"/>
      <c r="WWB137" s="103"/>
      <c r="WWC137" s="103"/>
      <c r="WWD137" s="103"/>
      <c r="WWE137" s="103"/>
      <c r="WWF137" s="103"/>
      <c r="WWG137" s="103"/>
      <c r="WWH137" s="103"/>
      <c r="WWI137" s="103"/>
      <c r="WWJ137" s="103"/>
      <c r="WWK137" s="103"/>
      <c r="WWL137" s="103"/>
      <c r="WWM137" s="103"/>
      <c r="WWN137" s="103"/>
      <c r="WWO137" s="103"/>
      <c r="WWP137" s="103"/>
      <c r="WWQ137" s="103"/>
      <c r="WWR137" s="103"/>
      <c r="WWS137" s="103"/>
      <c r="WWT137" s="103"/>
      <c r="WWU137" s="103"/>
      <c r="WWV137" s="103"/>
      <c r="WWW137" s="103"/>
      <c r="WWX137" s="103"/>
      <c r="WWY137" s="103"/>
      <c r="WWZ137" s="103"/>
      <c r="WXA137" s="103"/>
      <c r="WXB137" s="103"/>
      <c r="WXC137" s="103"/>
      <c r="WXD137" s="103"/>
      <c r="WXE137" s="103"/>
      <c r="WXF137" s="103"/>
      <c r="WXG137" s="103"/>
      <c r="WXH137" s="103"/>
      <c r="WXI137" s="103"/>
      <c r="WXJ137" s="103"/>
      <c r="WXK137" s="103"/>
      <c r="WXL137" s="103"/>
      <c r="WXM137" s="103"/>
      <c r="WXN137" s="103"/>
      <c r="WXO137" s="103"/>
      <c r="WXP137" s="103"/>
      <c r="WXQ137" s="103"/>
      <c r="WXR137" s="103"/>
      <c r="WXS137" s="103"/>
      <c r="WXT137" s="103"/>
      <c r="WXU137" s="103"/>
      <c r="WXV137" s="103"/>
      <c r="WXW137" s="103"/>
      <c r="WXX137" s="103"/>
      <c r="WXY137" s="103"/>
      <c r="WXZ137" s="103"/>
      <c r="WYA137" s="103"/>
      <c r="WYB137" s="103"/>
      <c r="WYC137" s="103"/>
      <c r="WYD137" s="103"/>
      <c r="WYE137" s="103"/>
      <c r="WYF137" s="103"/>
      <c r="WYG137" s="103"/>
      <c r="WYH137" s="103"/>
      <c r="WYI137" s="103"/>
      <c r="WYJ137" s="103"/>
      <c r="WYK137" s="103"/>
      <c r="WYL137" s="103"/>
      <c r="WYM137" s="103"/>
      <c r="WYN137" s="103"/>
      <c r="WYO137" s="103"/>
      <c r="WYP137" s="103"/>
      <c r="WYQ137" s="103"/>
      <c r="WYR137" s="103"/>
      <c r="WYS137" s="103"/>
      <c r="WYT137" s="103"/>
      <c r="WYU137" s="103"/>
      <c r="WYV137" s="103"/>
      <c r="WYW137" s="103"/>
      <c r="WYX137" s="103"/>
      <c r="WYY137" s="103"/>
      <c r="WYZ137" s="103"/>
      <c r="WZA137" s="103"/>
      <c r="WZB137" s="103"/>
      <c r="WZC137" s="103"/>
      <c r="WZD137" s="103"/>
      <c r="WZE137" s="103"/>
      <c r="WZF137" s="103"/>
      <c r="WZG137" s="103"/>
      <c r="WZH137" s="103"/>
      <c r="WZI137" s="103"/>
      <c r="WZJ137" s="103"/>
      <c r="WZK137" s="103"/>
      <c r="WZL137" s="103"/>
      <c r="WZM137" s="103"/>
      <c r="WZN137" s="103"/>
      <c r="WZO137" s="103"/>
      <c r="WZP137" s="103"/>
      <c r="WZQ137" s="103"/>
      <c r="WZR137" s="103"/>
      <c r="WZS137" s="103"/>
      <c r="WZT137" s="103"/>
      <c r="WZU137" s="103"/>
      <c r="WZV137" s="103"/>
      <c r="WZW137" s="103"/>
      <c r="WZX137" s="103"/>
      <c r="WZY137" s="103"/>
      <c r="WZZ137" s="103"/>
      <c r="XAA137" s="103"/>
      <c r="XAB137" s="103"/>
      <c r="XAC137" s="103"/>
      <c r="XAD137" s="103"/>
      <c r="XAE137" s="103"/>
      <c r="XAF137" s="103"/>
      <c r="XAG137" s="103"/>
      <c r="XAH137" s="103"/>
      <c r="XAI137" s="103"/>
      <c r="XAJ137" s="103"/>
      <c r="XAK137" s="103"/>
      <c r="XAL137" s="103"/>
      <c r="XAM137" s="103"/>
      <c r="XAN137" s="103"/>
      <c r="XAO137" s="103"/>
      <c r="XAP137" s="103"/>
      <c r="XAQ137" s="103"/>
      <c r="XAR137" s="103"/>
      <c r="XAS137" s="103"/>
      <c r="XAT137" s="103"/>
      <c r="XAU137" s="103"/>
      <c r="XAV137" s="103"/>
      <c r="XAW137" s="103"/>
      <c r="XAX137" s="103"/>
      <c r="XAY137" s="103"/>
      <c r="XAZ137" s="103"/>
      <c r="XBA137" s="103"/>
      <c r="XBB137" s="103"/>
      <c r="XBC137" s="103"/>
      <c r="XBD137" s="103"/>
      <c r="XBE137" s="103"/>
      <c r="XBF137" s="103"/>
      <c r="XBG137" s="103"/>
      <c r="XBH137" s="103"/>
      <c r="XBI137" s="103"/>
      <c r="XBJ137" s="103"/>
      <c r="XBK137" s="103"/>
      <c r="XBL137" s="103"/>
      <c r="XBM137" s="103"/>
      <c r="XBN137" s="103"/>
      <c r="XBO137" s="103"/>
      <c r="XBP137" s="103"/>
      <c r="XBQ137" s="103"/>
      <c r="XBR137" s="103"/>
      <c r="XBS137" s="103"/>
      <c r="XBT137" s="103"/>
      <c r="XBU137" s="103"/>
      <c r="XBV137" s="103"/>
      <c r="XBW137" s="103"/>
      <c r="XBX137" s="103"/>
      <c r="XBY137" s="103"/>
      <c r="XBZ137" s="103"/>
      <c r="XCA137" s="103"/>
      <c r="XCB137" s="103"/>
      <c r="XCC137" s="103"/>
      <c r="XCD137" s="103"/>
      <c r="XCE137" s="103"/>
      <c r="XCF137" s="103"/>
      <c r="XCG137" s="103"/>
      <c r="XCH137" s="103"/>
      <c r="XCI137" s="103"/>
      <c r="XCJ137" s="103"/>
      <c r="XCK137" s="103"/>
      <c r="XCL137" s="103"/>
      <c r="XCM137" s="103"/>
      <c r="XCN137" s="103"/>
      <c r="XCO137" s="103"/>
      <c r="XCP137" s="103"/>
      <c r="XCQ137" s="103"/>
      <c r="XCR137" s="103"/>
      <c r="XCS137" s="103"/>
      <c r="XCT137" s="103"/>
      <c r="XCU137" s="103"/>
      <c r="XCV137" s="103"/>
      <c r="XCW137" s="103"/>
      <c r="XCX137" s="103"/>
      <c r="XCY137" s="103"/>
      <c r="XCZ137" s="103"/>
      <c r="XDA137" s="103"/>
      <c r="XDB137" s="103"/>
      <c r="XDC137" s="103"/>
      <c r="XDD137" s="103"/>
      <c r="XDE137" s="103"/>
    </row>
    <row r="138" spans="1:16333" s="217" customFormat="1" ht="60.75" x14ac:dyDescent="0.25">
      <c r="A138" s="51" t="s">
        <v>77</v>
      </c>
      <c r="B138" s="125" t="s">
        <v>216</v>
      </c>
      <c r="C138" s="137">
        <v>100</v>
      </c>
      <c r="D138" s="198">
        <f>'Приложение 5'!F121</f>
        <v>9224393</v>
      </c>
      <c r="E138" s="198">
        <f>'Приложение 5'!G121</f>
        <v>9510644.25</v>
      </c>
      <c r="F138" s="198">
        <f>'Приложение 5'!H121</f>
        <v>9234380.2699999996</v>
      </c>
      <c r="G138" s="32"/>
      <c r="H138" s="33"/>
      <c r="I138" s="33"/>
      <c r="J138" s="33"/>
      <c r="K138" s="33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86"/>
      <c r="AO138" s="86"/>
      <c r="AP138" s="86"/>
      <c r="AQ138" s="86"/>
      <c r="AR138" s="86"/>
      <c r="AS138" s="86"/>
      <c r="AT138" s="86"/>
      <c r="AU138" s="86"/>
      <c r="AV138" s="86"/>
      <c r="AW138" s="86"/>
      <c r="AX138" s="86"/>
      <c r="AY138" s="86"/>
      <c r="AZ138" s="86"/>
      <c r="BA138" s="86"/>
      <c r="BB138" s="86"/>
      <c r="BC138" s="86"/>
      <c r="BD138" s="86"/>
      <c r="BE138" s="86"/>
      <c r="BF138" s="86"/>
      <c r="BG138" s="86"/>
      <c r="BH138" s="86"/>
      <c r="BI138" s="86"/>
      <c r="BJ138" s="86"/>
      <c r="BK138" s="86"/>
      <c r="BL138" s="86"/>
      <c r="BM138" s="86"/>
      <c r="BN138" s="86"/>
      <c r="BO138" s="86"/>
      <c r="BP138" s="86"/>
      <c r="BQ138" s="86"/>
      <c r="BR138" s="86"/>
      <c r="BS138" s="86"/>
      <c r="BT138" s="86"/>
      <c r="BU138" s="86"/>
      <c r="BV138" s="86"/>
      <c r="BW138" s="86"/>
      <c r="BX138" s="86"/>
      <c r="BY138" s="86"/>
      <c r="BZ138" s="86"/>
      <c r="CA138" s="86"/>
      <c r="CB138" s="86"/>
      <c r="CC138" s="86"/>
      <c r="CD138" s="86"/>
      <c r="CE138" s="86"/>
      <c r="CF138" s="86"/>
      <c r="CG138" s="86"/>
      <c r="CH138" s="86"/>
      <c r="CI138" s="86"/>
      <c r="CJ138" s="86"/>
      <c r="CK138" s="86"/>
      <c r="CL138" s="86"/>
      <c r="CM138" s="86"/>
      <c r="CN138" s="86"/>
      <c r="CO138" s="86"/>
      <c r="CP138" s="86"/>
      <c r="CQ138" s="86"/>
      <c r="CR138" s="86"/>
      <c r="CS138" s="86"/>
      <c r="CT138" s="86"/>
      <c r="CU138" s="86"/>
      <c r="CV138" s="86"/>
      <c r="CW138" s="86"/>
      <c r="CX138" s="86"/>
      <c r="CY138" s="86"/>
      <c r="CZ138" s="86"/>
      <c r="DA138" s="86"/>
      <c r="DB138" s="86"/>
      <c r="DC138" s="86"/>
      <c r="DD138" s="86"/>
      <c r="DE138" s="86"/>
      <c r="DF138" s="86"/>
      <c r="DG138" s="86"/>
      <c r="DH138" s="86"/>
      <c r="DI138" s="86"/>
      <c r="DJ138" s="86"/>
      <c r="DK138" s="86"/>
      <c r="DL138" s="86"/>
      <c r="DM138" s="86"/>
      <c r="DN138" s="86"/>
      <c r="DO138" s="86"/>
      <c r="DP138" s="86"/>
      <c r="DQ138" s="86"/>
      <c r="DR138" s="86"/>
      <c r="DS138" s="86"/>
      <c r="DT138" s="86"/>
      <c r="DU138" s="86"/>
      <c r="DV138" s="86"/>
      <c r="DW138" s="86"/>
      <c r="DX138" s="86"/>
      <c r="DY138" s="86"/>
      <c r="DZ138" s="86"/>
      <c r="EA138" s="86"/>
      <c r="EB138" s="86"/>
      <c r="EC138" s="86"/>
      <c r="ED138" s="86"/>
      <c r="EE138" s="86"/>
      <c r="EF138" s="86"/>
      <c r="EG138" s="86"/>
      <c r="EH138" s="86"/>
      <c r="EI138" s="86"/>
      <c r="EJ138" s="86"/>
      <c r="EK138" s="86"/>
      <c r="EL138" s="86"/>
      <c r="EM138" s="86"/>
      <c r="EN138" s="86"/>
      <c r="EO138" s="86"/>
      <c r="EP138" s="86"/>
      <c r="EQ138" s="86"/>
      <c r="ER138" s="86"/>
      <c r="ES138" s="86"/>
      <c r="ET138" s="86"/>
      <c r="EU138" s="86"/>
      <c r="EV138" s="86"/>
      <c r="EW138" s="86"/>
      <c r="EX138" s="86"/>
      <c r="EY138" s="86"/>
      <c r="EZ138" s="86"/>
      <c r="FA138" s="86"/>
      <c r="FB138" s="86"/>
      <c r="FC138" s="86"/>
      <c r="FD138" s="86"/>
      <c r="FE138" s="86"/>
      <c r="FF138" s="86"/>
      <c r="FG138" s="86"/>
      <c r="FH138" s="86"/>
      <c r="FI138" s="86"/>
      <c r="FJ138" s="86"/>
      <c r="FK138" s="86"/>
      <c r="FL138" s="86"/>
      <c r="FM138" s="86"/>
      <c r="FN138" s="86"/>
      <c r="FO138" s="86"/>
      <c r="FP138" s="86"/>
      <c r="FQ138" s="86"/>
      <c r="FR138" s="86"/>
      <c r="FS138" s="86"/>
      <c r="FT138" s="86"/>
      <c r="FU138" s="86"/>
      <c r="FV138" s="86"/>
      <c r="FW138" s="86"/>
      <c r="FX138" s="86"/>
      <c r="FY138" s="86"/>
      <c r="FZ138" s="86"/>
      <c r="GA138" s="86"/>
      <c r="GB138" s="86"/>
      <c r="GC138" s="86"/>
      <c r="GD138" s="86"/>
      <c r="GE138" s="86"/>
      <c r="GF138" s="86"/>
      <c r="GG138" s="86"/>
      <c r="GH138" s="86"/>
      <c r="GI138" s="86"/>
      <c r="GJ138" s="86"/>
      <c r="GK138" s="86"/>
      <c r="GL138" s="86"/>
      <c r="GM138" s="86"/>
      <c r="GN138" s="86"/>
      <c r="GO138" s="86"/>
      <c r="GP138" s="86"/>
      <c r="GQ138" s="86"/>
      <c r="GR138" s="86"/>
      <c r="GS138" s="86"/>
      <c r="GT138" s="86"/>
      <c r="GU138" s="86"/>
      <c r="GV138" s="86"/>
      <c r="GW138" s="86"/>
      <c r="GX138" s="86"/>
      <c r="GY138" s="86"/>
      <c r="GZ138" s="86"/>
      <c r="HA138" s="86"/>
      <c r="HB138" s="86"/>
      <c r="HI138" s="86"/>
      <c r="HJ138" s="86"/>
      <c r="HK138" s="86"/>
      <c r="HL138" s="86"/>
      <c r="HM138" s="86"/>
      <c r="HN138" s="86"/>
      <c r="HO138" s="86"/>
      <c r="HP138" s="86"/>
      <c r="HQ138" s="86"/>
      <c r="HR138" s="86"/>
      <c r="HS138" s="86"/>
      <c r="HT138" s="86"/>
      <c r="HU138" s="86"/>
      <c r="HV138" s="86"/>
      <c r="HW138" s="86"/>
      <c r="HX138" s="86"/>
      <c r="HY138" s="86"/>
      <c r="HZ138" s="86"/>
      <c r="IA138" s="86"/>
      <c r="IB138" s="86"/>
      <c r="IC138" s="86"/>
      <c r="ID138" s="86"/>
      <c r="IE138" s="86"/>
      <c r="IF138" s="86"/>
      <c r="IG138" s="86"/>
      <c r="IH138" s="86"/>
      <c r="II138" s="86"/>
      <c r="IJ138" s="86"/>
      <c r="IK138" s="86"/>
      <c r="IL138" s="86"/>
      <c r="IM138" s="86"/>
      <c r="IN138" s="86"/>
      <c r="IO138" s="86"/>
      <c r="IP138" s="86"/>
      <c r="IQ138" s="86"/>
      <c r="IR138" s="86"/>
      <c r="IS138" s="86"/>
      <c r="IT138" s="86"/>
      <c r="IU138" s="86"/>
      <c r="IV138" s="86"/>
      <c r="IW138" s="86"/>
      <c r="IX138" s="86"/>
      <c r="IY138" s="86"/>
      <c r="IZ138" s="86"/>
      <c r="JA138" s="86"/>
      <c r="JB138" s="86"/>
      <c r="JC138" s="86"/>
      <c r="JD138" s="86"/>
      <c r="JE138" s="86"/>
      <c r="JF138" s="86"/>
      <c r="JG138" s="86"/>
      <c r="JH138" s="86"/>
      <c r="JI138" s="86"/>
      <c r="JJ138" s="86"/>
      <c r="JK138" s="86"/>
      <c r="JL138" s="86"/>
      <c r="JM138" s="86"/>
      <c r="JN138" s="86"/>
      <c r="JO138" s="86"/>
      <c r="JP138" s="86"/>
      <c r="JQ138" s="86"/>
      <c r="JR138" s="86"/>
      <c r="JS138" s="86"/>
      <c r="JT138" s="86"/>
      <c r="JU138" s="86"/>
      <c r="JV138" s="86"/>
      <c r="JW138" s="86"/>
      <c r="JX138" s="86"/>
      <c r="JY138" s="86"/>
      <c r="JZ138" s="86"/>
      <c r="KA138" s="86"/>
      <c r="KB138" s="86"/>
      <c r="KC138" s="86"/>
      <c r="KD138" s="86"/>
      <c r="KE138" s="86"/>
      <c r="KF138" s="86"/>
      <c r="KG138" s="86"/>
      <c r="KH138" s="86"/>
      <c r="KI138" s="86"/>
      <c r="KJ138" s="86"/>
      <c r="KK138" s="86"/>
      <c r="KL138" s="86"/>
      <c r="KM138" s="86"/>
      <c r="KN138" s="86"/>
      <c r="KO138" s="86"/>
      <c r="KP138" s="86"/>
      <c r="KQ138" s="86"/>
      <c r="KR138" s="86"/>
      <c r="KS138" s="86"/>
      <c r="KT138" s="86"/>
      <c r="KU138" s="86"/>
      <c r="KV138" s="86"/>
      <c r="KW138" s="86"/>
      <c r="KX138" s="86"/>
      <c r="KY138" s="86"/>
      <c r="KZ138" s="86"/>
      <c r="LA138" s="86"/>
      <c r="LB138" s="86"/>
      <c r="LC138" s="86"/>
      <c r="LD138" s="86"/>
      <c r="LE138" s="86"/>
      <c r="LF138" s="86"/>
      <c r="LG138" s="86"/>
      <c r="LH138" s="86"/>
      <c r="LI138" s="86"/>
      <c r="LJ138" s="86"/>
      <c r="LK138" s="86"/>
      <c r="LL138" s="86"/>
      <c r="LM138" s="86"/>
      <c r="LN138" s="86"/>
      <c r="LO138" s="86"/>
      <c r="LP138" s="86"/>
      <c r="LQ138" s="86"/>
      <c r="LR138" s="86"/>
      <c r="LS138" s="86"/>
      <c r="LT138" s="86"/>
      <c r="LU138" s="86"/>
      <c r="LV138" s="86"/>
      <c r="LW138" s="86"/>
      <c r="LX138" s="86"/>
      <c r="LY138" s="86"/>
      <c r="LZ138" s="86"/>
      <c r="MA138" s="86"/>
      <c r="MB138" s="86"/>
      <c r="MC138" s="86"/>
      <c r="MD138" s="86"/>
      <c r="ME138" s="86"/>
      <c r="MF138" s="86"/>
      <c r="MG138" s="86"/>
      <c r="MH138" s="86"/>
      <c r="MI138" s="86"/>
      <c r="MJ138" s="86"/>
      <c r="MK138" s="86"/>
      <c r="ML138" s="86"/>
      <c r="MM138" s="86"/>
      <c r="MN138" s="86"/>
      <c r="MO138" s="86"/>
      <c r="MP138" s="86"/>
      <c r="MQ138" s="86"/>
      <c r="MR138" s="86"/>
      <c r="MS138" s="86"/>
      <c r="MT138" s="86"/>
      <c r="MU138" s="86"/>
      <c r="MV138" s="86"/>
      <c r="MW138" s="86"/>
      <c r="MX138" s="86"/>
      <c r="MY138" s="86"/>
      <c r="MZ138" s="86"/>
      <c r="NA138" s="86"/>
      <c r="NB138" s="86"/>
      <c r="NC138" s="86"/>
      <c r="ND138" s="86"/>
      <c r="NE138" s="86"/>
      <c r="NF138" s="86"/>
      <c r="NG138" s="86"/>
      <c r="NH138" s="86"/>
      <c r="NI138" s="86"/>
      <c r="NJ138" s="86"/>
      <c r="NK138" s="86"/>
      <c r="NL138" s="86"/>
      <c r="NM138" s="86"/>
      <c r="NN138" s="86"/>
      <c r="NO138" s="86"/>
      <c r="NP138" s="86"/>
      <c r="NQ138" s="86"/>
      <c r="NR138" s="86"/>
      <c r="NS138" s="86"/>
      <c r="NT138" s="86"/>
      <c r="NU138" s="86"/>
      <c r="NV138" s="86"/>
      <c r="NW138" s="86"/>
      <c r="NX138" s="86"/>
      <c r="NY138" s="86"/>
      <c r="NZ138" s="86"/>
      <c r="OA138" s="86"/>
      <c r="OB138" s="86"/>
      <c r="OC138" s="86"/>
      <c r="OD138" s="86"/>
      <c r="OE138" s="86"/>
      <c r="OF138" s="86"/>
      <c r="OG138" s="86"/>
      <c r="OH138" s="86"/>
      <c r="OI138" s="86"/>
      <c r="OJ138" s="86"/>
      <c r="OK138" s="86"/>
      <c r="OL138" s="86"/>
      <c r="OM138" s="86"/>
      <c r="ON138" s="86"/>
      <c r="OO138" s="86"/>
      <c r="OP138" s="86"/>
      <c r="OQ138" s="86"/>
      <c r="OR138" s="86"/>
      <c r="OS138" s="86"/>
      <c r="OT138" s="86"/>
      <c r="OU138" s="86"/>
      <c r="OV138" s="86"/>
      <c r="OW138" s="86"/>
      <c r="OX138" s="86"/>
      <c r="OY138" s="86"/>
      <c r="OZ138" s="86"/>
      <c r="PA138" s="86"/>
      <c r="PB138" s="86"/>
      <c r="PC138" s="86"/>
      <c r="PD138" s="86"/>
      <c r="PE138" s="86"/>
      <c r="PF138" s="86"/>
      <c r="PG138" s="86"/>
      <c r="PH138" s="86"/>
      <c r="PI138" s="86"/>
      <c r="PJ138" s="86"/>
      <c r="PK138" s="86"/>
      <c r="PL138" s="86"/>
      <c r="PM138" s="86"/>
      <c r="PN138" s="86"/>
      <c r="PO138" s="86"/>
      <c r="PP138" s="86"/>
      <c r="PQ138" s="86"/>
      <c r="PR138" s="86"/>
      <c r="PS138" s="86"/>
      <c r="PT138" s="86"/>
      <c r="PU138" s="86"/>
      <c r="PV138" s="86"/>
      <c r="PW138" s="86"/>
      <c r="PX138" s="86"/>
      <c r="PY138" s="86"/>
      <c r="PZ138" s="86"/>
      <c r="QA138" s="86"/>
      <c r="QB138" s="86"/>
      <c r="QC138" s="86"/>
      <c r="QD138" s="86"/>
      <c r="QE138" s="86"/>
      <c r="QF138" s="86"/>
      <c r="QG138" s="86"/>
      <c r="QH138" s="86"/>
      <c r="QI138" s="86"/>
      <c r="QJ138" s="86"/>
      <c r="QK138" s="86"/>
      <c r="QL138" s="86"/>
      <c r="QM138" s="86"/>
      <c r="QN138" s="86"/>
      <c r="QO138" s="86"/>
      <c r="QP138" s="86"/>
      <c r="QQ138" s="86"/>
      <c r="QR138" s="86"/>
      <c r="QS138" s="86"/>
      <c r="QT138" s="86"/>
      <c r="QU138" s="86"/>
      <c r="QV138" s="86"/>
      <c r="QW138" s="86"/>
      <c r="QX138" s="86"/>
      <c r="RE138" s="86"/>
      <c r="RF138" s="86"/>
      <c r="RG138" s="86"/>
      <c r="RH138" s="86"/>
      <c r="RI138" s="86"/>
      <c r="RJ138" s="86"/>
      <c r="RK138" s="86"/>
      <c r="RL138" s="86"/>
      <c r="RM138" s="86"/>
      <c r="RN138" s="86"/>
      <c r="RO138" s="86"/>
      <c r="RP138" s="86"/>
      <c r="RQ138" s="86"/>
      <c r="RR138" s="86"/>
      <c r="RS138" s="86"/>
      <c r="RT138" s="86"/>
      <c r="RU138" s="86"/>
      <c r="RV138" s="86"/>
      <c r="RW138" s="86"/>
      <c r="RX138" s="86"/>
      <c r="RY138" s="86"/>
      <c r="RZ138" s="86"/>
      <c r="SA138" s="86"/>
      <c r="SB138" s="86"/>
      <c r="SC138" s="86"/>
      <c r="SD138" s="86"/>
      <c r="SE138" s="86"/>
      <c r="SF138" s="86"/>
      <c r="SG138" s="86"/>
      <c r="SH138" s="86"/>
      <c r="SI138" s="86"/>
      <c r="SJ138" s="86"/>
      <c r="SK138" s="86"/>
      <c r="SL138" s="86"/>
      <c r="SM138" s="86"/>
      <c r="SN138" s="86"/>
      <c r="SO138" s="86"/>
      <c r="SP138" s="86"/>
      <c r="SQ138" s="86"/>
      <c r="SR138" s="86"/>
      <c r="SS138" s="86"/>
      <c r="ST138" s="86"/>
      <c r="SU138" s="86"/>
      <c r="SV138" s="86"/>
      <c r="SW138" s="86"/>
      <c r="SX138" s="86"/>
      <c r="SY138" s="86"/>
      <c r="SZ138" s="86"/>
      <c r="TA138" s="86"/>
      <c r="TB138" s="86"/>
      <c r="TC138" s="86"/>
      <c r="TD138" s="86"/>
      <c r="TE138" s="86"/>
      <c r="TF138" s="86"/>
      <c r="TG138" s="86"/>
      <c r="TH138" s="86"/>
      <c r="TI138" s="86"/>
      <c r="TJ138" s="86"/>
      <c r="TK138" s="86"/>
      <c r="TL138" s="86"/>
      <c r="TM138" s="86"/>
      <c r="TN138" s="86"/>
      <c r="TO138" s="86"/>
      <c r="TP138" s="86"/>
      <c r="TQ138" s="86"/>
      <c r="TR138" s="86"/>
      <c r="TS138" s="86"/>
      <c r="TT138" s="86"/>
      <c r="TU138" s="86"/>
      <c r="TV138" s="86"/>
      <c r="TW138" s="86"/>
      <c r="TX138" s="86"/>
      <c r="TY138" s="86"/>
      <c r="TZ138" s="86"/>
      <c r="UA138" s="86"/>
      <c r="UB138" s="86"/>
      <c r="UC138" s="86"/>
      <c r="UD138" s="86"/>
      <c r="UE138" s="86"/>
      <c r="UF138" s="86"/>
      <c r="UG138" s="86"/>
      <c r="UH138" s="86"/>
      <c r="UI138" s="86"/>
      <c r="UJ138" s="86"/>
      <c r="UK138" s="86"/>
      <c r="UL138" s="86"/>
      <c r="UM138" s="86"/>
      <c r="UN138" s="86"/>
      <c r="UO138" s="86"/>
      <c r="UP138" s="86"/>
      <c r="UQ138" s="86"/>
      <c r="UR138" s="86"/>
      <c r="US138" s="86"/>
      <c r="UT138" s="86"/>
      <c r="UU138" s="86"/>
      <c r="UV138" s="86"/>
      <c r="UW138" s="86"/>
      <c r="UX138" s="86"/>
      <c r="UY138" s="86"/>
      <c r="UZ138" s="86"/>
      <c r="VA138" s="86"/>
      <c r="VB138" s="86"/>
      <c r="VC138" s="86"/>
      <c r="VD138" s="86"/>
      <c r="VE138" s="86"/>
      <c r="VF138" s="86"/>
      <c r="VG138" s="86"/>
      <c r="VH138" s="86"/>
      <c r="VI138" s="86"/>
      <c r="VJ138" s="86"/>
      <c r="VK138" s="86"/>
      <c r="VL138" s="86"/>
      <c r="VM138" s="86"/>
      <c r="VN138" s="86"/>
      <c r="VO138" s="86"/>
      <c r="VP138" s="86"/>
      <c r="VQ138" s="86"/>
      <c r="VR138" s="86"/>
      <c r="VS138" s="86"/>
      <c r="VT138" s="86"/>
      <c r="VU138" s="86"/>
      <c r="VV138" s="86"/>
      <c r="VW138" s="86"/>
      <c r="VX138" s="86"/>
      <c r="VY138" s="86"/>
      <c r="VZ138" s="86"/>
      <c r="WA138" s="86"/>
      <c r="WB138" s="86"/>
      <c r="WC138" s="86"/>
      <c r="WD138" s="86"/>
      <c r="WE138" s="86"/>
      <c r="WF138" s="86"/>
      <c r="WG138" s="86"/>
      <c r="WH138" s="86"/>
      <c r="WI138" s="86"/>
      <c r="WJ138" s="86"/>
      <c r="WK138" s="86"/>
      <c r="WL138" s="86"/>
      <c r="WM138" s="86"/>
      <c r="WN138" s="86"/>
      <c r="WO138" s="86"/>
      <c r="WP138" s="86"/>
      <c r="WQ138" s="86"/>
      <c r="WR138" s="86"/>
      <c r="WS138" s="86"/>
      <c r="WT138" s="86"/>
      <c r="WU138" s="86"/>
      <c r="WV138" s="86"/>
      <c r="WW138" s="86"/>
      <c r="WX138" s="86"/>
      <c r="WY138" s="86"/>
      <c r="WZ138" s="86"/>
      <c r="XA138" s="86"/>
      <c r="XB138" s="86"/>
      <c r="XC138" s="86"/>
      <c r="XD138" s="86"/>
      <c r="XE138" s="86"/>
      <c r="XF138" s="86"/>
      <c r="XG138" s="86"/>
      <c r="XH138" s="86"/>
      <c r="XI138" s="86"/>
      <c r="XJ138" s="86"/>
      <c r="XK138" s="86"/>
      <c r="XL138" s="86"/>
      <c r="XM138" s="86"/>
      <c r="XN138" s="86"/>
      <c r="XO138" s="86"/>
      <c r="XP138" s="86"/>
      <c r="XQ138" s="86"/>
      <c r="XR138" s="86"/>
      <c r="XS138" s="86"/>
      <c r="XT138" s="86"/>
      <c r="XU138" s="86"/>
      <c r="XV138" s="86"/>
      <c r="XW138" s="86"/>
      <c r="XX138" s="86"/>
      <c r="XY138" s="86"/>
      <c r="XZ138" s="86"/>
      <c r="YA138" s="86"/>
      <c r="YB138" s="86"/>
      <c r="YC138" s="86"/>
      <c r="YD138" s="86"/>
      <c r="YE138" s="86"/>
      <c r="YF138" s="86"/>
      <c r="YG138" s="86"/>
      <c r="YH138" s="86"/>
      <c r="YI138" s="86"/>
      <c r="YJ138" s="86"/>
      <c r="YK138" s="86"/>
      <c r="YL138" s="86"/>
      <c r="YM138" s="86"/>
      <c r="YN138" s="86"/>
      <c r="YO138" s="86"/>
      <c r="YP138" s="86"/>
      <c r="YQ138" s="86"/>
      <c r="YR138" s="86"/>
      <c r="YS138" s="86"/>
      <c r="YT138" s="86"/>
      <c r="YU138" s="86"/>
      <c r="YV138" s="86"/>
      <c r="YW138" s="86"/>
      <c r="YX138" s="86"/>
      <c r="YY138" s="86"/>
      <c r="YZ138" s="86"/>
      <c r="ZA138" s="86"/>
      <c r="ZB138" s="86"/>
      <c r="ZC138" s="86"/>
      <c r="ZD138" s="86"/>
      <c r="ZE138" s="86"/>
      <c r="ZF138" s="86"/>
      <c r="ZG138" s="86"/>
      <c r="ZH138" s="86"/>
      <c r="ZI138" s="86"/>
      <c r="ZJ138" s="86"/>
      <c r="ZK138" s="86"/>
      <c r="ZL138" s="86"/>
      <c r="ZM138" s="86"/>
      <c r="ZN138" s="86"/>
      <c r="ZO138" s="86"/>
      <c r="ZP138" s="86"/>
      <c r="ZQ138" s="86"/>
      <c r="ZR138" s="86"/>
      <c r="ZS138" s="86"/>
      <c r="ZT138" s="86"/>
      <c r="ZU138" s="86"/>
      <c r="ZV138" s="86"/>
      <c r="ZW138" s="86"/>
      <c r="ZX138" s="86"/>
      <c r="ZY138" s="86"/>
      <c r="ZZ138" s="86"/>
      <c r="AAA138" s="86"/>
      <c r="AAB138" s="86"/>
      <c r="AAC138" s="86"/>
      <c r="AAD138" s="86"/>
      <c r="AAE138" s="86"/>
      <c r="AAF138" s="86"/>
      <c r="AAG138" s="86"/>
      <c r="AAH138" s="86"/>
      <c r="AAI138" s="86"/>
      <c r="AAJ138" s="86"/>
      <c r="AAK138" s="86"/>
      <c r="AAL138" s="86"/>
      <c r="AAM138" s="86"/>
      <c r="AAN138" s="86"/>
      <c r="AAO138" s="86"/>
      <c r="AAP138" s="86"/>
      <c r="AAQ138" s="86"/>
      <c r="AAR138" s="86"/>
      <c r="AAS138" s="86"/>
      <c r="AAT138" s="86"/>
      <c r="ABA138" s="86"/>
      <c r="ABB138" s="86"/>
      <c r="ABC138" s="86"/>
      <c r="ABD138" s="86"/>
      <c r="ABE138" s="86"/>
      <c r="ABF138" s="86"/>
      <c r="ABG138" s="86"/>
      <c r="ABH138" s="86"/>
      <c r="ABI138" s="86"/>
      <c r="ABJ138" s="86"/>
      <c r="ABK138" s="86"/>
      <c r="ABL138" s="86"/>
      <c r="ABM138" s="86"/>
      <c r="ABN138" s="86"/>
      <c r="ABO138" s="86"/>
      <c r="ABP138" s="86"/>
      <c r="ABQ138" s="86"/>
      <c r="ABR138" s="86"/>
      <c r="ABS138" s="86"/>
      <c r="ABT138" s="86"/>
      <c r="ABU138" s="86"/>
      <c r="ABV138" s="86"/>
      <c r="ABW138" s="86"/>
      <c r="ABX138" s="86"/>
      <c r="ABY138" s="86"/>
      <c r="ABZ138" s="86"/>
      <c r="ACA138" s="86"/>
      <c r="ACB138" s="86"/>
      <c r="ACC138" s="86"/>
      <c r="ACD138" s="86"/>
      <c r="ACE138" s="86"/>
      <c r="ACF138" s="86"/>
      <c r="ACG138" s="86"/>
      <c r="ACH138" s="86"/>
      <c r="ACI138" s="86"/>
      <c r="ACJ138" s="86"/>
      <c r="ACK138" s="86"/>
      <c r="ACL138" s="86"/>
      <c r="ACM138" s="86"/>
      <c r="ACN138" s="86"/>
      <c r="ACO138" s="86"/>
      <c r="ACP138" s="86"/>
      <c r="ACQ138" s="86"/>
      <c r="ACR138" s="86"/>
      <c r="ACS138" s="86"/>
      <c r="ACT138" s="86"/>
      <c r="ACU138" s="86"/>
      <c r="ACV138" s="86"/>
      <c r="ACW138" s="86"/>
      <c r="ACX138" s="86"/>
      <c r="ACY138" s="86"/>
      <c r="ACZ138" s="86"/>
      <c r="ADA138" s="86"/>
      <c r="ADB138" s="86"/>
      <c r="ADC138" s="86"/>
      <c r="ADD138" s="86"/>
      <c r="ADE138" s="86"/>
      <c r="ADF138" s="86"/>
      <c r="ADG138" s="86"/>
      <c r="ADH138" s="86"/>
      <c r="ADI138" s="86"/>
      <c r="ADJ138" s="86"/>
      <c r="ADK138" s="86"/>
      <c r="ADL138" s="86"/>
      <c r="ADM138" s="86"/>
      <c r="ADN138" s="86"/>
      <c r="ADO138" s="86"/>
      <c r="ADP138" s="86"/>
      <c r="ADQ138" s="86"/>
      <c r="ADR138" s="86"/>
      <c r="ADS138" s="86"/>
      <c r="ADT138" s="86"/>
      <c r="ADU138" s="86"/>
      <c r="ADV138" s="86"/>
      <c r="ADW138" s="86"/>
      <c r="ADX138" s="86"/>
      <c r="ADY138" s="86"/>
      <c r="ADZ138" s="86"/>
      <c r="AEA138" s="86"/>
      <c r="AEB138" s="86"/>
      <c r="AEC138" s="86"/>
      <c r="AED138" s="86"/>
      <c r="AEE138" s="86"/>
      <c r="AEF138" s="86"/>
      <c r="AEG138" s="86"/>
      <c r="AEH138" s="86"/>
      <c r="AEI138" s="86"/>
      <c r="AEJ138" s="86"/>
      <c r="AEK138" s="86"/>
      <c r="AEL138" s="86"/>
      <c r="AEM138" s="86"/>
      <c r="AEN138" s="86"/>
      <c r="AEO138" s="86"/>
      <c r="AEP138" s="86"/>
      <c r="AEQ138" s="86"/>
      <c r="AER138" s="86"/>
      <c r="AES138" s="86"/>
      <c r="AET138" s="86"/>
      <c r="AEU138" s="86"/>
      <c r="AEV138" s="86"/>
      <c r="AEW138" s="86"/>
      <c r="AEX138" s="86"/>
      <c r="AEY138" s="86"/>
      <c r="AEZ138" s="86"/>
      <c r="AFA138" s="86"/>
      <c r="AFB138" s="86"/>
      <c r="AFC138" s="86"/>
      <c r="AFD138" s="86"/>
      <c r="AFE138" s="86"/>
      <c r="AFF138" s="86"/>
      <c r="AFG138" s="86"/>
      <c r="AFH138" s="86"/>
      <c r="AFI138" s="86"/>
      <c r="AFJ138" s="86"/>
      <c r="AFK138" s="86"/>
      <c r="AFL138" s="86"/>
      <c r="AFM138" s="86"/>
      <c r="AFN138" s="86"/>
      <c r="AFO138" s="86"/>
      <c r="AFP138" s="86"/>
      <c r="AFQ138" s="86"/>
      <c r="AFR138" s="86"/>
      <c r="AFS138" s="86"/>
      <c r="AFT138" s="86"/>
      <c r="AFU138" s="86"/>
      <c r="AFV138" s="86"/>
      <c r="AFW138" s="86"/>
      <c r="AFX138" s="86"/>
      <c r="AFY138" s="86"/>
      <c r="AFZ138" s="86"/>
      <c r="AGA138" s="86"/>
      <c r="AGB138" s="86"/>
      <c r="AGC138" s="86"/>
      <c r="AGD138" s="86"/>
      <c r="AGE138" s="86"/>
      <c r="AGF138" s="86"/>
      <c r="AGG138" s="86"/>
      <c r="AGH138" s="86"/>
      <c r="AGI138" s="86"/>
      <c r="AGJ138" s="86"/>
      <c r="AGK138" s="86"/>
      <c r="AGL138" s="86"/>
      <c r="AGM138" s="86"/>
      <c r="AGN138" s="86"/>
      <c r="AGO138" s="86"/>
      <c r="AGP138" s="86"/>
      <c r="AGQ138" s="86"/>
      <c r="AGR138" s="86"/>
      <c r="AGS138" s="86"/>
      <c r="AGT138" s="86"/>
      <c r="AGU138" s="86"/>
      <c r="AGV138" s="86"/>
      <c r="AGW138" s="86"/>
      <c r="AGX138" s="86"/>
      <c r="AGY138" s="86"/>
      <c r="AGZ138" s="86"/>
      <c r="AHA138" s="86"/>
      <c r="AHB138" s="86"/>
      <c r="AHC138" s="86"/>
      <c r="AHD138" s="86"/>
      <c r="AHE138" s="86"/>
      <c r="AHF138" s="86"/>
      <c r="AHG138" s="86"/>
      <c r="AHH138" s="86"/>
      <c r="AHI138" s="86"/>
      <c r="AHJ138" s="86"/>
      <c r="AHK138" s="86"/>
      <c r="AHL138" s="86"/>
      <c r="AHM138" s="86"/>
      <c r="AHN138" s="86"/>
      <c r="AHO138" s="86"/>
      <c r="AHP138" s="86"/>
      <c r="AHQ138" s="86"/>
      <c r="AHR138" s="86"/>
      <c r="AHS138" s="86"/>
      <c r="AHT138" s="86"/>
      <c r="AHU138" s="86"/>
      <c r="AHV138" s="86"/>
      <c r="AHW138" s="86"/>
      <c r="AHX138" s="86"/>
      <c r="AHY138" s="86"/>
      <c r="AHZ138" s="86"/>
      <c r="AIA138" s="86"/>
      <c r="AIB138" s="86"/>
      <c r="AIC138" s="86"/>
      <c r="AID138" s="86"/>
      <c r="AIE138" s="86"/>
      <c r="AIF138" s="86"/>
      <c r="AIG138" s="86"/>
      <c r="AIH138" s="86"/>
      <c r="AII138" s="86"/>
      <c r="AIJ138" s="86"/>
      <c r="AIK138" s="86"/>
      <c r="AIL138" s="86"/>
      <c r="AIM138" s="86"/>
      <c r="AIN138" s="86"/>
      <c r="AIO138" s="86"/>
      <c r="AIP138" s="86"/>
      <c r="AIQ138" s="86"/>
      <c r="AIR138" s="86"/>
      <c r="AIS138" s="86"/>
      <c r="AIT138" s="86"/>
      <c r="AIU138" s="86"/>
      <c r="AIV138" s="86"/>
      <c r="AIW138" s="86"/>
      <c r="AIX138" s="86"/>
      <c r="AIY138" s="86"/>
      <c r="AIZ138" s="86"/>
      <c r="AJA138" s="86"/>
      <c r="AJB138" s="86"/>
      <c r="AJC138" s="86"/>
      <c r="AJD138" s="86"/>
      <c r="AJE138" s="86"/>
      <c r="AJF138" s="86"/>
      <c r="AJG138" s="86"/>
      <c r="AJH138" s="86"/>
      <c r="AJI138" s="86"/>
      <c r="AJJ138" s="86"/>
      <c r="AJK138" s="86"/>
      <c r="AJL138" s="86"/>
      <c r="AJM138" s="86"/>
      <c r="AJN138" s="86"/>
      <c r="AJO138" s="86"/>
      <c r="AJP138" s="86"/>
      <c r="AJQ138" s="86"/>
      <c r="AJR138" s="86"/>
      <c r="AJS138" s="86"/>
      <c r="AJT138" s="86"/>
      <c r="AJU138" s="86"/>
      <c r="AJV138" s="86"/>
      <c r="AJW138" s="86"/>
      <c r="AJX138" s="86"/>
      <c r="AJY138" s="86"/>
      <c r="AJZ138" s="86"/>
      <c r="AKA138" s="86"/>
      <c r="AKB138" s="86"/>
      <c r="AKC138" s="86"/>
      <c r="AKD138" s="86"/>
      <c r="AKE138" s="86"/>
      <c r="AKF138" s="86"/>
      <c r="AKG138" s="86"/>
      <c r="AKH138" s="86"/>
      <c r="AKI138" s="86"/>
      <c r="AKJ138" s="86"/>
      <c r="AKK138" s="86"/>
      <c r="AKL138" s="86"/>
      <c r="AKM138" s="86"/>
      <c r="AKN138" s="86"/>
      <c r="AKO138" s="86"/>
      <c r="AKP138" s="86"/>
      <c r="AKW138" s="86"/>
      <c r="AKX138" s="86"/>
      <c r="AKY138" s="86"/>
      <c r="AKZ138" s="86"/>
      <c r="ALA138" s="86"/>
      <c r="ALB138" s="86"/>
      <c r="ALC138" s="86"/>
      <c r="ALD138" s="86"/>
      <c r="ALE138" s="86"/>
      <c r="ALF138" s="86"/>
      <c r="ALG138" s="86"/>
      <c r="ALH138" s="86"/>
      <c r="ALI138" s="86"/>
      <c r="ALJ138" s="86"/>
      <c r="ALK138" s="86"/>
      <c r="ALL138" s="86"/>
      <c r="ALM138" s="86"/>
      <c r="ALN138" s="86"/>
      <c r="ALO138" s="86"/>
      <c r="ALP138" s="86"/>
      <c r="ALQ138" s="86"/>
      <c r="ALR138" s="86"/>
      <c r="ALS138" s="86"/>
      <c r="ALT138" s="86"/>
      <c r="ALU138" s="86"/>
      <c r="ALV138" s="86"/>
      <c r="ALW138" s="86"/>
      <c r="ALX138" s="86"/>
      <c r="ALY138" s="86"/>
      <c r="ALZ138" s="86"/>
      <c r="AMA138" s="86"/>
      <c r="AMB138" s="86"/>
      <c r="AMC138" s="86"/>
      <c r="AMD138" s="86"/>
      <c r="AME138" s="86"/>
      <c r="AMF138" s="86"/>
      <c r="AMG138" s="86"/>
      <c r="AMH138" s="86"/>
      <c r="AMI138" s="86"/>
      <c r="AMJ138" s="86"/>
      <c r="AMK138" s="86"/>
      <c r="AML138" s="86"/>
      <c r="AMM138" s="86"/>
      <c r="AMN138" s="86"/>
      <c r="AMO138" s="86"/>
      <c r="AMP138" s="86"/>
      <c r="AMQ138" s="86"/>
      <c r="AMR138" s="86"/>
      <c r="AMS138" s="86"/>
      <c r="AMT138" s="86"/>
      <c r="AMU138" s="86"/>
      <c r="AMV138" s="86"/>
      <c r="AMW138" s="86"/>
      <c r="AMX138" s="86"/>
      <c r="AMY138" s="86"/>
      <c r="AMZ138" s="86"/>
      <c r="ANA138" s="86"/>
      <c r="ANB138" s="86"/>
      <c r="ANC138" s="86"/>
      <c r="AND138" s="86"/>
      <c r="ANE138" s="86"/>
      <c r="ANF138" s="86"/>
      <c r="ANG138" s="86"/>
      <c r="ANH138" s="86"/>
      <c r="ANI138" s="86"/>
      <c r="ANJ138" s="86"/>
      <c r="ANK138" s="86"/>
      <c r="ANL138" s="86"/>
      <c r="ANM138" s="86"/>
      <c r="ANN138" s="86"/>
      <c r="ANO138" s="86"/>
      <c r="ANP138" s="86"/>
      <c r="ANQ138" s="86"/>
      <c r="ANR138" s="86"/>
      <c r="ANS138" s="86"/>
      <c r="ANT138" s="86"/>
      <c r="ANU138" s="86"/>
      <c r="ANV138" s="86"/>
      <c r="ANW138" s="86"/>
      <c r="ANX138" s="86"/>
      <c r="ANY138" s="86"/>
      <c r="ANZ138" s="86"/>
      <c r="AOA138" s="86"/>
      <c r="AOB138" s="86"/>
      <c r="AOC138" s="86"/>
      <c r="AOD138" s="86"/>
      <c r="AOE138" s="86"/>
      <c r="AOF138" s="86"/>
      <c r="AOG138" s="86"/>
      <c r="AOH138" s="86"/>
      <c r="AOI138" s="86"/>
      <c r="AOJ138" s="86"/>
      <c r="AOK138" s="86"/>
      <c r="AOL138" s="86"/>
      <c r="AOM138" s="86"/>
      <c r="AON138" s="86"/>
      <c r="AOO138" s="86"/>
      <c r="AOP138" s="86"/>
      <c r="AOQ138" s="86"/>
      <c r="AOR138" s="86"/>
      <c r="AOS138" s="86"/>
      <c r="AOT138" s="86"/>
      <c r="AOU138" s="86"/>
      <c r="AOV138" s="86"/>
      <c r="AOW138" s="86"/>
      <c r="AOX138" s="86"/>
      <c r="AOY138" s="86"/>
      <c r="AOZ138" s="86"/>
      <c r="APA138" s="86"/>
      <c r="APB138" s="86"/>
      <c r="APC138" s="86"/>
      <c r="APD138" s="86"/>
      <c r="APE138" s="86"/>
      <c r="APF138" s="86"/>
      <c r="APG138" s="86"/>
      <c r="APH138" s="86"/>
      <c r="API138" s="86"/>
      <c r="APJ138" s="86"/>
      <c r="APK138" s="86"/>
      <c r="APL138" s="86"/>
      <c r="APM138" s="86"/>
      <c r="APN138" s="86"/>
      <c r="APO138" s="86"/>
      <c r="APP138" s="86"/>
      <c r="APQ138" s="86"/>
      <c r="APR138" s="86"/>
      <c r="APS138" s="86"/>
      <c r="APT138" s="86"/>
      <c r="APU138" s="86"/>
      <c r="APV138" s="86"/>
      <c r="APW138" s="86"/>
      <c r="APX138" s="86"/>
      <c r="APY138" s="86"/>
      <c r="APZ138" s="86"/>
      <c r="AQA138" s="86"/>
      <c r="AQB138" s="86"/>
      <c r="AQC138" s="86"/>
      <c r="AQD138" s="86"/>
      <c r="AQE138" s="86"/>
      <c r="AQF138" s="86"/>
      <c r="AQG138" s="86"/>
      <c r="AQH138" s="86"/>
      <c r="AQI138" s="86"/>
      <c r="AQJ138" s="86"/>
      <c r="AQK138" s="86"/>
      <c r="AQL138" s="86"/>
      <c r="AQM138" s="86"/>
      <c r="AQN138" s="86"/>
      <c r="AQO138" s="86"/>
      <c r="AQP138" s="86"/>
      <c r="AQQ138" s="86"/>
      <c r="AQR138" s="86"/>
      <c r="AQS138" s="86"/>
      <c r="AQT138" s="86"/>
      <c r="AQU138" s="86"/>
      <c r="AQV138" s="86"/>
      <c r="AQW138" s="86"/>
      <c r="AQX138" s="86"/>
      <c r="AQY138" s="86"/>
      <c r="AQZ138" s="86"/>
      <c r="ARA138" s="86"/>
      <c r="ARB138" s="86"/>
      <c r="ARC138" s="86"/>
      <c r="ARD138" s="86"/>
      <c r="ARE138" s="86"/>
      <c r="ARF138" s="86"/>
      <c r="ARG138" s="86"/>
      <c r="ARH138" s="86"/>
      <c r="ARI138" s="86"/>
      <c r="ARJ138" s="86"/>
      <c r="ARK138" s="86"/>
      <c r="ARL138" s="86"/>
      <c r="ARM138" s="86"/>
      <c r="ARN138" s="86"/>
      <c r="ARO138" s="86"/>
      <c r="ARP138" s="86"/>
      <c r="ARQ138" s="86"/>
      <c r="ARR138" s="86"/>
      <c r="ARS138" s="86"/>
      <c r="ART138" s="86"/>
      <c r="ARU138" s="86"/>
      <c r="ARV138" s="86"/>
      <c r="ARW138" s="86"/>
      <c r="ARX138" s="86"/>
      <c r="ARY138" s="86"/>
      <c r="ARZ138" s="86"/>
      <c r="ASA138" s="86"/>
      <c r="ASB138" s="86"/>
      <c r="ASC138" s="86"/>
      <c r="ASD138" s="86"/>
      <c r="ASE138" s="86"/>
      <c r="ASF138" s="86"/>
      <c r="ASG138" s="86"/>
      <c r="ASH138" s="86"/>
      <c r="ASI138" s="86"/>
      <c r="ASJ138" s="86"/>
      <c r="ASK138" s="86"/>
      <c r="ASL138" s="86"/>
      <c r="ASM138" s="86"/>
      <c r="ASN138" s="86"/>
      <c r="ASO138" s="86"/>
      <c r="ASP138" s="86"/>
      <c r="ASQ138" s="86"/>
      <c r="ASR138" s="86"/>
      <c r="ASS138" s="86"/>
      <c r="AST138" s="86"/>
      <c r="ASU138" s="86"/>
      <c r="ASV138" s="86"/>
      <c r="ASW138" s="86"/>
      <c r="ASX138" s="86"/>
      <c r="ASY138" s="86"/>
      <c r="ASZ138" s="86"/>
      <c r="ATA138" s="86"/>
      <c r="ATB138" s="86"/>
      <c r="ATC138" s="86"/>
      <c r="ATD138" s="86"/>
      <c r="ATE138" s="86"/>
      <c r="ATF138" s="86"/>
      <c r="ATG138" s="86"/>
      <c r="ATH138" s="86"/>
      <c r="ATI138" s="86"/>
      <c r="ATJ138" s="86"/>
      <c r="ATK138" s="86"/>
      <c r="ATL138" s="86"/>
      <c r="ATM138" s="86"/>
      <c r="ATN138" s="86"/>
      <c r="ATO138" s="86"/>
      <c r="ATP138" s="86"/>
      <c r="ATQ138" s="86"/>
      <c r="ATR138" s="86"/>
      <c r="ATS138" s="86"/>
      <c r="ATT138" s="86"/>
      <c r="ATU138" s="86"/>
      <c r="ATV138" s="86"/>
      <c r="ATW138" s="86"/>
      <c r="ATX138" s="86"/>
      <c r="ATY138" s="86"/>
      <c r="ATZ138" s="86"/>
      <c r="AUA138" s="86"/>
      <c r="AUB138" s="86"/>
      <c r="AUC138" s="86"/>
      <c r="AUD138" s="86"/>
      <c r="AUE138" s="86"/>
      <c r="AUF138" s="86"/>
      <c r="AUG138" s="86"/>
      <c r="AUH138" s="86"/>
      <c r="AUI138" s="86"/>
      <c r="AUJ138" s="86"/>
      <c r="AUK138" s="86"/>
      <c r="AUL138" s="86"/>
      <c r="AUS138" s="86"/>
      <c r="AUT138" s="86"/>
      <c r="AUU138" s="86"/>
      <c r="AUV138" s="86"/>
      <c r="AUW138" s="86"/>
      <c r="AUX138" s="86"/>
      <c r="AUY138" s="86"/>
      <c r="AUZ138" s="86"/>
      <c r="AVA138" s="86"/>
      <c r="AVB138" s="86"/>
      <c r="AVC138" s="86"/>
      <c r="AVD138" s="86"/>
      <c r="AVE138" s="86"/>
      <c r="AVF138" s="86"/>
      <c r="AVG138" s="86"/>
      <c r="AVH138" s="86"/>
      <c r="AVI138" s="86"/>
      <c r="AVJ138" s="86"/>
      <c r="AVK138" s="86"/>
      <c r="AVL138" s="86"/>
      <c r="AVM138" s="86"/>
      <c r="AVN138" s="86"/>
      <c r="AVO138" s="86"/>
      <c r="AVP138" s="86"/>
      <c r="AVQ138" s="86"/>
      <c r="AVR138" s="86"/>
      <c r="AVS138" s="86"/>
      <c r="AVT138" s="86"/>
      <c r="AVU138" s="86"/>
      <c r="AVV138" s="86"/>
      <c r="AVW138" s="86"/>
      <c r="AVX138" s="86"/>
      <c r="AVY138" s="86"/>
      <c r="AVZ138" s="86"/>
      <c r="AWA138" s="86"/>
      <c r="AWB138" s="86"/>
      <c r="AWC138" s="86"/>
      <c r="AWD138" s="86"/>
      <c r="AWE138" s="86"/>
      <c r="AWF138" s="86"/>
      <c r="AWG138" s="86"/>
      <c r="AWH138" s="86"/>
      <c r="AWI138" s="86"/>
      <c r="AWJ138" s="86"/>
      <c r="AWK138" s="86"/>
      <c r="AWL138" s="86"/>
      <c r="AWM138" s="86"/>
      <c r="AWN138" s="86"/>
      <c r="AWO138" s="86"/>
      <c r="AWP138" s="86"/>
      <c r="AWQ138" s="86"/>
      <c r="AWR138" s="86"/>
      <c r="AWS138" s="86"/>
      <c r="AWT138" s="86"/>
      <c r="AWU138" s="86"/>
      <c r="AWV138" s="86"/>
      <c r="AWW138" s="86"/>
      <c r="AWX138" s="86"/>
      <c r="AWY138" s="86"/>
      <c r="AWZ138" s="86"/>
      <c r="AXA138" s="86"/>
      <c r="AXB138" s="86"/>
      <c r="AXC138" s="86"/>
      <c r="AXD138" s="86"/>
      <c r="AXE138" s="86"/>
      <c r="AXF138" s="86"/>
      <c r="AXG138" s="86"/>
      <c r="AXH138" s="86"/>
      <c r="AXI138" s="86"/>
      <c r="AXJ138" s="86"/>
      <c r="AXK138" s="86"/>
      <c r="AXL138" s="86"/>
      <c r="AXM138" s="86"/>
      <c r="AXN138" s="86"/>
      <c r="AXO138" s="86"/>
      <c r="AXP138" s="86"/>
      <c r="AXQ138" s="86"/>
      <c r="AXR138" s="86"/>
      <c r="AXS138" s="86"/>
      <c r="AXT138" s="86"/>
      <c r="AXU138" s="86"/>
      <c r="AXV138" s="86"/>
      <c r="AXW138" s="86"/>
      <c r="AXX138" s="86"/>
      <c r="AXY138" s="86"/>
      <c r="AXZ138" s="86"/>
      <c r="AYA138" s="86"/>
      <c r="AYB138" s="86"/>
      <c r="AYC138" s="86"/>
      <c r="AYD138" s="86"/>
      <c r="AYE138" s="86"/>
      <c r="AYF138" s="86"/>
      <c r="AYG138" s="86"/>
      <c r="AYH138" s="86"/>
      <c r="AYI138" s="86"/>
      <c r="AYJ138" s="86"/>
      <c r="AYK138" s="86"/>
      <c r="AYL138" s="86"/>
      <c r="AYM138" s="86"/>
      <c r="AYN138" s="86"/>
      <c r="AYO138" s="86"/>
      <c r="AYP138" s="86"/>
      <c r="AYQ138" s="86"/>
      <c r="AYR138" s="86"/>
      <c r="AYS138" s="86"/>
      <c r="AYT138" s="86"/>
      <c r="AYU138" s="86"/>
      <c r="AYV138" s="86"/>
      <c r="AYW138" s="86"/>
      <c r="AYX138" s="86"/>
      <c r="AYY138" s="86"/>
      <c r="AYZ138" s="86"/>
      <c r="AZA138" s="86"/>
      <c r="AZB138" s="86"/>
      <c r="AZC138" s="86"/>
      <c r="AZD138" s="86"/>
      <c r="AZE138" s="86"/>
      <c r="AZF138" s="86"/>
      <c r="AZG138" s="86"/>
      <c r="AZH138" s="86"/>
      <c r="AZI138" s="86"/>
      <c r="AZJ138" s="86"/>
      <c r="AZK138" s="86"/>
      <c r="AZL138" s="86"/>
      <c r="AZM138" s="86"/>
      <c r="AZN138" s="86"/>
      <c r="AZO138" s="86"/>
      <c r="AZP138" s="86"/>
      <c r="AZQ138" s="86"/>
      <c r="AZR138" s="86"/>
      <c r="AZS138" s="86"/>
      <c r="AZT138" s="86"/>
      <c r="AZU138" s="86"/>
      <c r="AZV138" s="86"/>
      <c r="AZW138" s="86"/>
      <c r="AZX138" s="86"/>
      <c r="AZY138" s="86"/>
      <c r="AZZ138" s="86"/>
      <c r="BAA138" s="86"/>
      <c r="BAB138" s="86"/>
      <c r="BAC138" s="86"/>
      <c r="BAD138" s="86"/>
      <c r="BAE138" s="86"/>
      <c r="BAF138" s="86"/>
      <c r="BAG138" s="86"/>
      <c r="BAH138" s="86"/>
      <c r="BAI138" s="86"/>
      <c r="BAJ138" s="86"/>
      <c r="BAK138" s="86"/>
      <c r="BAL138" s="86"/>
      <c r="BAM138" s="86"/>
      <c r="BAN138" s="86"/>
      <c r="BAO138" s="86"/>
      <c r="BAP138" s="86"/>
      <c r="BAQ138" s="86"/>
      <c r="BAR138" s="86"/>
      <c r="BAS138" s="86"/>
      <c r="BAT138" s="86"/>
      <c r="BAU138" s="86"/>
      <c r="BAV138" s="86"/>
      <c r="BAW138" s="86"/>
      <c r="BAX138" s="86"/>
      <c r="BAY138" s="86"/>
      <c r="BAZ138" s="86"/>
      <c r="BBA138" s="86"/>
      <c r="BBB138" s="86"/>
      <c r="BBC138" s="86"/>
      <c r="BBD138" s="86"/>
      <c r="BBE138" s="86"/>
      <c r="BBF138" s="86"/>
      <c r="BBG138" s="86"/>
      <c r="BBH138" s="86"/>
      <c r="BBI138" s="86"/>
      <c r="BBJ138" s="86"/>
      <c r="BBK138" s="86"/>
      <c r="BBL138" s="86"/>
      <c r="BBM138" s="86"/>
      <c r="BBN138" s="86"/>
      <c r="BBO138" s="86"/>
      <c r="BBP138" s="86"/>
      <c r="BBQ138" s="86"/>
      <c r="BBR138" s="86"/>
      <c r="BBS138" s="86"/>
      <c r="BBT138" s="86"/>
      <c r="BBU138" s="86"/>
      <c r="BBV138" s="86"/>
      <c r="BBW138" s="86"/>
      <c r="BBX138" s="86"/>
      <c r="BBY138" s="86"/>
      <c r="BBZ138" s="86"/>
      <c r="BCA138" s="86"/>
      <c r="BCB138" s="86"/>
      <c r="BCC138" s="86"/>
      <c r="BCD138" s="86"/>
      <c r="BCE138" s="86"/>
      <c r="BCF138" s="86"/>
      <c r="BCG138" s="86"/>
      <c r="BCH138" s="86"/>
      <c r="BCI138" s="86"/>
      <c r="BCJ138" s="86"/>
      <c r="BCK138" s="86"/>
      <c r="BCL138" s="86"/>
      <c r="BCM138" s="86"/>
      <c r="BCN138" s="86"/>
      <c r="BCO138" s="86"/>
      <c r="BCP138" s="86"/>
      <c r="BCQ138" s="86"/>
      <c r="BCR138" s="86"/>
      <c r="BCS138" s="86"/>
      <c r="BCT138" s="86"/>
      <c r="BCU138" s="86"/>
      <c r="BCV138" s="86"/>
      <c r="BCW138" s="86"/>
      <c r="BCX138" s="86"/>
      <c r="BCY138" s="86"/>
      <c r="BCZ138" s="86"/>
      <c r="BDA138" s="86"/>
      <c r="BDB138" s="86"/>
      <c r="BDC138" s="86"/>
      <c r="BDD138" s="86"/>
      <c r="BDE138" s="86"/>
      <c r="BDF138" s="86"/>
      <c r="BDG138" s="86"/>
      <c r="BDH138" s="86"/>
      <c r="BDI138" s="86"/>
      <c r="BDJ138" s="86"/>
      <c r="BDK138" s="86"/>
      <c r="BDL138" s="86"/>
      <c r="BDM138" s="86"/>
      <c r="BDN138" s="86"/>
      <c r="BDO138" s="86"/>
      <c r="BDP138" s="86"/>
      <c r="BDQ138" s="86"/>
      <c r="BDR138" s="86"/>
      <c r="BDS138" s="86"/>
      <c r="BDT138" s="86"/>
      <c r="BDU138" s="86"/>
      <c r="BDV138" s="86"/>
      <c r="BDW138" s="86"/>
      <c r="BDX138" s="86"/>
      <c r="BDY138" s="86"/>
      <c r="BDZ138" s="86"/>
      <c r="BEA138" s="86"/>
      <c r="BEB138" s="86"/>
      <c r="BEC138" s="86"/>
      <c r="BED138" s="86"/>
      <c r="BEE138" s="86"/>
      <c r="BEF138" s="86"/>
      <c r="BEG138" s="86"/>
      <c r="BEH138" s="86"/>
      <c r="BEO138" s="86"/>
      <c r="BEP138" s="86"/>
      <c r="BEQ138" s="86"/>
      <c r="BER138" s="86"/>
      <c r="BES138" s="86"/>
      <c r="BET138" s="86"/>
      <c r="BEU138" s="86"/>
      <c r="BEV138" s="86"/>
      <c r="BEW138" s="86"/>
      <c r="BEX138" s="86"/>
      <c r="BEY138" s="86"/>
      <c r="BEZ138" s="86"/>
      <c r="BFA138" s="86"/>
      <c r="BFB138" s="86"/>
      <c r="BFC138" s="86"/>
      <c r="BFD138" s="86"/>
      <c r="BFE138" s="86"/>
      <c r="BFF138" s="86"/>
      <c r="BFG138" s="86"/>
      <c r="BFH138" s="86"/>
      <c r="BFI138" s="86"/>
      <c r="BFJ138" s="86"/>
      <c r="BFK138" s="86"/>
      <c r="BFL138" s="86"/>
      <c r="BFM138" s="86"/>
      <c r="BFN138" s="86"/>
      <c r="BFO138" s="86"/>
      <c r="BFP138" s="86"/>
      <c r="BFQ138" s="86"/>
      <c r="BFR138" s="86"/>
      <c r="BFS138" s="86"/>
      <c r="BFT138" s="86"/>
      <c r="BFU138" s="86"/>
      <c r="BFV138" s="86"/>
      <c r="BFW138" s="86"/>
      <c r="BFX138" s="86"/>
      <c r="BFY138" s="86"/>
      <c r="BFZ138" s="86"/>
      <c r="BGA138" s="86"/>
      <c r="BGB138" s="86"/>
      <c r="BGC138" s="86"/>
      <c r="BGD138" s="86"/>
      <c r="BGE138" s="86"/>
      <c r="BGF138" s="86"/>
      <c r="BGG138" s="86"/>
      <c r="BGH138" s="86"/>
      <c r="BGI138" s="86"/>
      <c r="BGJ138" s="86"/>
      <c r="BGK138" s="86"/>
      <c r="BGL138" s="86"/>
      <c r="BGM138" s="86"/>
      <c r="BGN138" s="86"/>
      <c r="BGO138" s="86"/>
      <c r="BGP138" s="86"/>
      <c r="BGQ138" s="86"/>
      <c r="BGR138" s="86"/>
      <c r="BGS138" s="86"/>
      <c r="BGT138" s="86"/>
      <c r="BGU138" s="86"/>
      <c r="BGV138" s="86"/>
      <c r="BGW138" s="86"/>
      <c r="BGX138" s="86"/>
      <c r="BGY138" s="86"/>
      <c r="BGZ138" s="86"/>
      <c r="BHA138" s="86"/>
      <c r="BHB138" s="86"/>
      <c r="BHC138" s="86"/>
      <c r="BHD138" s="86"/>
      <c r="BHE138" s="86"/>
      <c r="BHF138" s="86"/>
      <c r="BHG138" s="86"/>
      <c r="BHH138" s="86"/>
      <c r="BHI138" s="86"/>
      <c r="BHJ138" s="86"/>
      <c r="BHK138" s="86"/>
      <c r="BHL138" s="86"/>
      <c r="BHM138" s="86"/>
      <c r="BHN138" s="86"/>
      <c r="BHO138" s="86"/>
      <c r="BHP138" s="86"/>
      <c r="BHQ138" s="86"/>
      <c r="BHR138" s="86"/>
      <c r="BHS138" s="86"/>
      <c r="BHT138" s="86"/>
      <c r="BHU138" s="86"/>
      <c r="BHV138" s="86"/>
      <c r="BHW138" s="86"/>
      <c r="BHX138" s="86"/>
      <c r="BHY138" s="86"/>
      <c r="BHZ138" s="86"/>
      <c r="BIA138" s="86"/>
      <c r="BIB138" s="86"/>
      <c r="BIC138" s="86"/>
      <c r="BID138" s="86"/>
      <c r="BIE138" s="86"/>
      <c r="BIF138" s="86"/>
      <c r="BIG138" s="86"/>
      <c r="BIH138" s="86"/>
      <c r="BII138" s="86"/>
      <c r="BIJ138" s="86"/>
      <c r="BIK138" s="86"/>
      <c r="BIL138" s="86"/>
      <c r="BIM138" s="86"/>
      <c r="BIN138" s="86"/>
      <c r="BIO138" s="86"/>
      <c r="BIP138" s="86"/>
      <c r="BIQ138" s="86"/>
      <c r="BIR138" s="86"/>
      <c r="BIS138" s="86"/>
      <c r="BIT138" s="86"/>
      <c r="BIU138" s="86"/>
      <c r="BIV138" s="86"/>
      <c r="BIW138" s="86"/>
      <c r="BIX138" s="86"/>
      <c r="BIY138" s="86"/>
      <c r="BIZ138" s="86"/>
      <c r="BJA138" s="86"/>
      <c r="BJB138" s="86"/>
      <c r="BJC138" s="86"/>
      <c r="BJD138" s="86"/>
      <c r="BJE138" s="86"/>
      <c r="BJF138" s="86"/>
      <c r="BJG138" s="86"/>
      <c r="BJH138" s="86"/>
      <c r="BJI138" s="86"/>
      <c r="BJJ138" s="86"/>
      <c r="BJK138" s="86"/>
      <c r="BJL138" s="86"/>
      <c r="BJM138" s="86"/>
      <c r="BJN138" s="86"/>
      <c r="BJO138" s="86"/>
      <c r="BJP138" s="86"/>
      <c r="BJQ138" s="86"/>
      <c r="BJR138" s="86"/>
      <c r="BJS138" s="86"/>
      <c r="BJT138" s="86"/>
      <c r="BJU138" s="86"/>
      <c r="BJV138" s="86"/>
      <c r="BJW138" s="86"/>
      <c r="BJX138" s="86"/>
      <c r="BJY138" s="86"/>
      <c r="BJZ138" s="86"/>
      <c r="BKA138" s="86"/>
      <c r="BKB138" s="86"/>
      <c r="BKC138" s="86"/>
      <c r="BKD138" s="86"/>
      <c r="BKE138" s="86"/>
      <c r="BKF138" s="86"/>
      <c r="BKG138" s="86"/>
      <c r="BKH138" s="86"/>
      <c r="BKI138" s="86"/>
      <c r="BKJ138" s="86"/>
      <c r="BKK138" s="86"/>
      <c r="BKL138" s="86"/>
      <c r="BKM138" s="86"/>
      <c r="BKN138" s="86"/>
      <c r="BKO138" s="86"/>
      <c r="BKP138" s="86"/>
      <c r="BKQ138" s="86"/>
      <c r="BKR138" s="86"/>
      <c r="BKS138" s="86"/>
      <c r="BKT138" s="86"/>
      <c r="BKU138" s="86"/>
      <c r="BKV138" s="86"/>
      <c r="BKW138" s="86"/>
      <c r="BKX138" s="86"/>
      <c r="BKY138" s="86"/>
      <c r="BKZ138" s="86"/>
      <c r="BLA138" s="86"/>
      <c r="BLB138" s="86"/>
      <c r="BLC138" s="86"/>
      <c r="BLD138" s="86"/>
      <c r="BLE138" s="86"/>
      <c r="BLF138" s="86"/>
      <c r="BLG138" s="86"/>
      <c r="BLH138" s="86"/>
      <c r="BLI138" s="86"/>
      <c r="BLJ138" s="86"/>
      <c r="BLK138" s="86"/>
      <c r="BLL138" s="86"/>
      <c r="BLM138" s="86"/>
      <c r="BLN138" s="86"/>
      <c r="BLO138" s="86"/>
      <c r="BLP138" s="86"/>
      <c r="BLQ138" s="86"/>
      <c r="BLR138" s="86"/>
      <c r="BLS138" s="86"/>
      <c r="BLT138" s="86"/>
      <c r="BLU138" s="86"/>
      <c r="BLV138" s="86"/>
      <c r="BLW138" s="86"/>
      <c r="BLX138" s="86"/>
      <c r="BLY138" s="86"/>
      <c r="BLZ138" s="86"/>
      <c r="BMA138" s="86"/>
      <c r="BMB138" s="86"/>
      <c r="BMC138" s="86"/>
      <c r="BMD138" s="86"/>
      <c r="BME138" s="86"/>
      <c r="BMF138" s="86"/>
      <c r="BMG138" s="86"/>
      <c r="BMH138" s="86"/>
      <c r="BMI138" s="86"/>
      <c r="BMJ138" s="86"/>
      <c r="BMK138" s="86"/>
      <c r="BML138" s="86"/>
      <c r="BMM138" s="86"/>
      <c r="BMN138" s="86"/>
      <c r="BMO138" s="86"/>
      <c r="BMP138" s="86"/>
      <c r="BMQ138" s="86"/>
      <c r="BMR138" s="86"/>
      <c r="BMS138" s="86"/>
      <c r="BMT138" s="86"/>
      <c r="BMU138" s="86"/>
      <c r="BMV138" s="86"/>
      <c r="BMW138" s="86"/>
      <c r="BMX138" s="86"/>
      <c r="BMY138" s="86"/>
      <c r="BMZ138" s="86"/>
      <c r="BNA138" s="86"/>
      <c r="BNB138" s="86"/>
      <c r="BNC138" s="86"/>
      <c r="BND138" s="86"/>
      <c r="BNE138" s="86"/>
      <c r="BNF138" s="86"/>
      <c r="BNG138" s="86"/>
      <c r="BNH138" s="86"/>
      <c r="BNI138" s="86"/>
      <c r="BNJ138" s="86"/>
      <c r="BNK138" s="86"/>
      <c r="BNL138" s="86"/>
      <c r="BNM138" s="86"/>
      <c r="BNN138" s="86"/>
      <c r="BNO138" s="86"/>
      <c r="BNP138" s="86"/>
      <c r="BNQ138" s="86"/>
      <c r="BNR138" s="86"/>
      <c r="BNS138" s="86"/>
      <c r="BNT138" s="86"/>
      <c r="BNU138" s="86"/>
      <c r="BNV138" s="86"/>
      <c r="BNW138" s="86"/>
      <c r="BNX138" s="86"/>
      <c r="BNY138" s="86"/>
      <c r="BNZ138" s="86"/>
      <c r="BOA138" s="86"/>
      <c r="BOB138" s="86"/>
      <c r="BOC138" s="86"/>
      <c r="BOD138" s="86"/>
      <c r="BOK138" s="86"/>
      <c r="BOL138" s="86"/>
      <c r="BOM138" s="86"/>
      <c r="BON138" s="86"/>
      <c r="BOO138" s="86"/>
      <c r="BOP138" s="86"/>
      <c r="BOQ138" s="86"/>
      <c r="BOR138" s="86"/>
      <c r="BOS138" s="86"/>
      <c r="BOT138" s="86"/>
      <c r="BOU138" s="86"/>
      <c r="BOV138" s="86"/>
      <c r="BOW138" s="86"/>
      <c r="BOX138" s="86"/>
      <c r="BOY138" s="86"/>
      <c r="BOZ138" s="86"/>
      <c r="BPA138" s="86"/>
      <c r="BPB138" s="86"/>
      <c r="BPC138" s="86"/>
      <c r="BPD138" s="86"/>
      <c r="BPE138" s="86"/>
      <c r="BPF138" s="86"/>
      <c r="BPG138" s="86"/>
      <c r="BPH138" s="86"/>
      <c r="BPI138" s="86"/>
      <c r="BPJ138" s="86"/>
      <c r="BPK138" s="86"/>
      <c r="BPL138" s="86"/>
      <c r="BPM138" s="86"/>
      <c r="BPN138" s="86"/>
      <c r="BPO138" s="86"/>
      <c r="BPP138" s="86"/>
      <c r="BPQ138" s="86"/>
      <c r="BPR138" s="86"/>
      <c r="BPS138" s="86"/>
      <c r="BPT138" s="86"/>
      <c r="BPU138" s="86"/>
      <c r="BPV138" s="86"/>
      <c r="BPW138" s="86"/>
      <c r="BPX138" s="86"/>
      <c r="BPY138" s="86"/>
      <c r="BPZ138" s="86"/>
      <c r="BQA138" s="86"/>
      <c r="BQB138" s="86"/>
      <c r="BQC138" s="86"/>
      <c r="BQD138" s="86"/>
      <c r="BQE138" s="86"/>
      <c r="BQF138" s="86"/>
      <c r="BQG138" s="86"/>
      <c r="BQH138" s="86"/>
      <c r="BQI138" s="86"/>
      <c r="BQJ138" s="86"/>
      <c r="BQK138" s="86"/>
      <c r="BQL138" s="86"/>
      <c r="BQM138" s="86"/>
      <c r="BQN138" s="86"/>
      <c r="BQO138" s="86"/>
      <c r="BQP138" s="86"/>
      <c r="BQQ138" s="86"/>
      <c r="BQR138" s="86"/>
      <c r="BQS138" s="86"/>
      <c r="BQT138" s="86"/>
      <c r="BQU138" s="86"/>
      <c r="BQV138" s="86"/>
      <c r="BQW138" s="86"/>
      <c r="BQX138" s="86"/>
      <c r="BQY138" s="86"/>
      <c r="BQZ138" s="86"/>
      <c r="BRA138" s="86"/>
      <c r="BRB138" s="86"/>
      <c r="BRC138" s="86"/>
      <c r="BRD138" s="86"/>
      <c r="BRE138" s="86"/>
      <c r="BRF138" s="86"/>
      <c r="BRG138" s="86"/>
      <c r="BRH138" s="86"/>
      <c r="BRI138" s="86"/>
      <c r="BRJ138" s="86"/>
      <c r="BRK138" s="86"/>
      <c r="BRL138" s="86"/>
      <c r="BRM138" s="86"/>
      <c r="BRN138" s="86"/>
      <c r="BRO138" s="86"/>
      <c r="BRP138" s="86"/>
      <c r="BRQ138" s="86"/>
      <c r="BRR138" s="86"/>
      <c r="BRS138" s="86"/>
      <c r="BRT138" s="86"/>
      <c r="BRU138" s="86"/>
      <c r="BRV138" s="86"/>
      <c r="BRW138" s="86"/>
      <c r="BRX138" s="86"/>
      <c r="BRY138" s="86"/>
      <c r="BRZ138" s="86"/>
      <c r="BSA138" s="86"/>
      <c r="BSB138" s="86"/>
      <c r="BSC138" s="86"/>
      <c r="BSD138" s="86"/>
      <c r="BSE138" s="86"/>
      <c r="BSF138" s="86"/>
      <c r="BSG138" s="86"/>
      <c r="BSH138" s="86"/>
      <c r="BSI138" s="86"/>
      <c r="BSJ138" s="86"/>
      <c r="BSK138" s="86"/>
      <c r="BSL138" s="86"/>
      <c r="BSM138" s="86"/>
      <c r="BSN138" s="86"/>
      <c r="BSO138" s="86"/>
      <c r="BSP138" s="86"/>
      <c r="BSQ138" s="86"/>
      <c r="BSR138" s="86"/>
      <c r="BSS138" s="86"/>
      <c r="BST138" s="86"/>
      <c r="BSU138" s="86"/>
      <c r="BSV138" s="86"/>
      <c r="BSW138" s="86"/>
      <c r="BSX138" s="86"/>
      <c r="BSY138" s="86"/>
      <c r="BSZ138" s="86"/>
      <c r="BTA138" s="86"/>
      <c r="BTB138" s="86"/>
      <c r="BTC138" s="86"/>
      <c r="BTD138" s="86"/>
      <c r="BTE138" s="86"/>
      <c r="BTF138" s="86"/>
      <c r="BTG138" s="86"/>
      <c r="BTH138" s="86"/>
      <c r="BTI138" s="86"/>
      <c r="BTJ138" s="86"/>
      <c r="BTK138" s="86"/>
      <c r="BTL138" s="86"/>
      <c r="BTM138" s="86"/>
      <c r="BTN138" s="86"/>
      <c r="BTO138" s="86"/>
      <c r="BTP138" s="86"/>
      <c r="BTQ138" s="86"/>
      <c r="BTR138" s="86"/>
      <c r="BTS138" s="86"/>
      <c r="BTT138" s="86"/>
      <c r="BTU138" s="86"/>
      <c r="BTV138" s="86"/>
      <c r="BTW138" s="86"/>
      <c r="BTX138" s="86"/>
      <c r="BTY138" s="86"/>
      <c r="BTZ138" s="86"/>
      <c r="BUA138" s="86"/>
      <c r="BUB138" s="86"/>
      <c r="BUC138" s="86"/>
      <c r="BUD138" s="86"/>
      <c r="BUE138" s="86"/>
      <c r="BUF138" s="86"/>
      <c r="BUG138" s="86"/>
      <c r="BUH138" s="86"/>
      <c r="BUI138" s="86"/>
      <c r="BUJ138" s="86"/>
      <c r="BUK138" s="86"/>
      <c r="BUL138" s="86"/>
      <c r="BUM138" s="86"/>
      <c r="BUN138" s="86"/>
      <c r="BUO138" s="86"/>
      <c r="BUP138" s="86"/>
      <c r="BUQ138" s="86"/>
      <c r="BUR138" s="86"/>
      <c r="BUS138" s="86"/>
      <c r="BUT138" s="86"/>
      <c r="BUU138" s="86"/>
      <c r="BUV138" s="86"/>
      <c r="BUW138" s="86"/>
      <c r="BUX138" s="86"/>
      <c r="BUY138" s="86"/>
      <c r="BUZ138" s="86"/>
      <c r="BVA138" s="86"/>
      <c r="BVB138" s="86"/>
      <c r="BVC138" s="86"/>
      <c r="BVD138" s="86"/>
      <c r="BVE138" s="86"/>
      <c r="BVF138" s="86"/>
      <c r="BVG138" s="86"/>
      <c r="BVH138" s="86"/>
      <c r="BVI138" s="86"/>
      <c r="BVJ138" s="86"/>
      <c r="BVK138" s="86"/>
      <c r="BVL138" s="86"/>
      <c r="BVM138" s="86"/>
      <c r="BVN138" s="86"/>
      <c r="BVO138" s="86"/>
      <c r="BVP138" s="86"/>
      <c r="BVQ138" s="86"/>
      <c r="BVR138" s="86"/>
      <c r="BVS138" s="86"/>
      <c r="BVT138" s="86"/>
      <c r="BVU138" s="86"/>
      <c r="BVV138" s="86"/>
      <c r="BVW138" s="86"/>
      <c r="BVX138" s="86"/>
      <c r="BVY138" s="86"/>
      <c r="BVZ138" s="86"/>
      <c r="BWA138" s="86"/>
      <c r="BWB138" s="86"/>
      <c r="BWC138" s="86"/>
      <c r="BWD138" s="86"/>
      <c r="BWE138" s="86"/>
      <c r="BWF138" s="86"/>
      <c r="BWG138" s="86"/>
      <c r="BWH138" s="86"/>
      <c r="BWI138" s="86"/>
      <c r="BWJ138" s="86"/>
      <c r="BWK138" s="86"/>
      <c r="BWL138" s="86"/>
      <c r="BWM138" s="86"/>
      <c r="BWN138" s="86"/>
      <c r="BWO138" s="86"/>
      <c r="BWP138" s="86"/>
      <c r="BWQ138" s="86"/>
      <c r="BWR138" s="86"/>
      <c r="BWS138" s="86"/>
      <c r="BWT138" s="86"/>
      <c r="BWU138" s="86"/>
      <c r="BWV138" s="86"/>
      <c r="BWW138" s="86"/>
      <c r="BWX138" s="86"/>
      <c r="BWY138" s="86"/>
      <c r="BWZ138" s="86"/>
      <c r="BXA138" s="86"/>
      <c r="BXB138" s="86"/>
      <c r="BXC138" s="86"/>
      <c r="BXD138" s="86"/>
      <c r="BXE138" s="86"/>
      <c r="BXF138" s="86"/>
      <c r="BXG138" s="86"/>
      <c r="BXH138" s="86"/>
      <c r="BXI138" s="86"/>
      <c r="BXJ138" s="86"/>
      <c r="BXK138" s="86"/>
      <c r="BXL138" s="86"/>
      <c r="BXM138" s="86"/>
      <c r="BXN138" s="86"/>
      <c r="BXO138" s="86"/>
      <c r="BXP138" s="86"/>
      <c r="BXQ138" s="86"/>
      <c r="BXR138" s="86"/>
      <c r="BXS138" s="86"/>
      <c r="BXT138" s="86"/>
      <c r="BXU138" s="86"/>
      <c r="BXV138" s="86"/>
      <c r="BXW138" s="86"/>
      <c r="BXX138" s="86"/>
      <c r="BXY138" s="86"/>
      <c r="BXZ138" s="86"/>
      <c r="BYG138" s="86"/>
      <c r="BYH138" s="86"/>
      <c r="BYI138" s="86"/>
      <c r="BYJ138" s="86"/>
      <c r="BYK138" s="86"/>
      <c r="BYL138" s="86"/>
      <c r="BYM138" s="86"/>
      <c r="BYN138" s="86"/>
      <c r="BYO138" s="86"/>
      <c r="BYP138" s="86"/>
      <c r="BYQ138" s="86"/>
      <c r="BYR138" s="86"/>
      <c r="BYS138" s="86"/>
      <c r="BYT138" s="86"/>
      <c r="BYU138" s="86"/>
      <c r="BYV138" s="86"/>
      <c r="BYW138" s="86"/>
      <c r="BYX138" s="86"/>
      <c r="BYY138" s="86"/>
      <c r="BYZ138" s="86"/>
      <c r="BZA138" s="86"/>
      <c r="BZB138" s="86"/>
      <c r="BZC138" s="86"/>
      <c r="BZD138" s="86"/>
      <c r="BZE138" s="86"/>
      <c r="BZF138" s="86"/>
      <c r="BZG138" s="86"/>
      <c r="BZH138" s="86"/>
      <c r="BZI138" s="86"/>
      <c r="BZJ138" s="86"/>
      <c r="BZK138" s="86"/>
      <c r="BZL138" s="86"/>
      <c r="BZM138" s="86"/>
      <c r="BZN138" s="86"/>
      <c r="BZO138" s="86"/>
      <c r="BZP138" s="86"/>
      <c r="BZQ138" s="86"/>
      <c r="BZR138" s="86"/>
      <c r="BZS138" s="86"/>
      <c r="BZT138" s="86"/>
      <c r="BZU138" s="86"/>
      <c r="BZV138" s="86"/>
      <c r="BZW138" s="86"/>
      <c r="BZX138" s="86"/>
      <c r="BZY138" s="86"/>
      <c r="BZZ138" s="86"/>
      <c r="CAA138" s="86"/>
      <c r="CAB138" s="86"/>
      <c r="CAC138" s="86"/>
      <c r="CAD138" s="86"/>
      <c r="CAE138" s="86"/>
      <c r="CAF138" s="86"/>
      <c r="CAG138" s="86"/>
      <c r="CAH138" s="86"/>
      <c r="CAI138" s="86"/>
      <c r="CAJ138" s="86"/>
      <c r="CAK138" s="86"/>
      <c r="CAL138" s="86"/>
      <c r="CAM138" s="86"/>
      <c r="CAN138" s="86"/>
      <c r="CAO138" s="86"/>
      <c r="CAP138" s="86"/>
      <c r="CAQ138" s="86"/>
      <c r="CAR138" s="86"/>
      <c r="CAS138" s="86"/>
      <c r="CAT138" s="86"/>
      <c r="CAU138" s="86"/>
      <c r="CAV138" s="86"/>
      <c r="CAW138" s="86"/>
      <c r="CAX138" s="86"/>
      <c r="CAY138" s="86"/>
      <c r="CAZ138" s="86"/>
      <c r="CBA138" s="86"/>
      <c r="CBB138" s="86"/>
      <c r="CBC138" s="86"/>
      <c r="CBD138" s="86"/>
      <c r="CBE138" s="86"/>
      <c r="CBF138" s="86"/>
      <c r="CBG138" s="86"/>
      <c r="CBH138" s="86"/>
      <c r="CBI138" s="86"/>
      <c r="CBJ138" s="86"/>
      <c r="CBK138" s="86"/>
      <c r="CBL138" s="86"/>
      <c r="CBM138" s="86"/>
      <c r="CBN138" s="86"/>
      <c r="CBO138" s="86"/>
      <c r="CBP138" s="86"/>
      <c r="CBQ138" s="86"/>
      <c r="CBR138" s="86"/>
      <c r="CBS138" s="86"/>
      <c r="CBT138" s="86"/>
      <c r="CBU138" s="86"/>
      <c r="CBV138" s="86"/>
      <c r="CBW138" s="86"/>
      <c r="CBX138" s="86"/>
      <c r="CBY138" s="86"/>
      <c r="CBZ138" s="86"/>
      <c r="CCA138" s="86"/>
      <c r="CCB138" s="86"/>
      <c r="CCC138" s="86"/>
      <c r="CCD138" s="86"/>
      <c r="CCE138" s="86"/>
      <c r="CCF138" s="86"/>
      <c r="CCG138" s="86"/>
      <c r="CCH138" s="86"/>
      <c r="CCI138" s="86"/>
      <c r="CCJ138" s="86"/>
      <c r="CCK138" s="86"/>
      <c r="CCL138" s="86"/>
      <c r="CCM138" s="86"/>
      <c r="CCN138" s="86"/>
      <c r="CCO138" s="86"/>
      <c r="CCP138" s="86"/>
      <c r="CCQ138" s="86"/>
      <c r="CCR138" s="86"/>
      <c r="CCS138" s="86"/>
      <c r="CCT138" s="86"/>
      <c r="CCU138" s="86"/>
      <c r="CCV138" s="86"/>
      <c r="CCW138" s="86"/>
      <c r="CCX138" s="86"/>
      <c r="CCY138" s="86"/>
      <c r="CCZ138" s="86"/>
      <c r="CDA138" s="86"/>
      <c r="CDB138" s="86"/>
      <c r="CDC138" s="86"/>
      <c r="CDD138" s="86"/>
      <c r="CDE138" s="86"/>
      <c r="CDF138" s="86"/>
      <c r="CDG138" s="86"/>
      <c r="CDH138" s="86"/>
      <c r="CDI138" s="86"/>
      <c r="CDJ138" s="86"/>
      <c r="CDK138" s="86"/>
      <c r="CDL138" s="86"/>
      <c r="CDM138" s="86"/>
      <c r="CDN138" s="86"/>
      <c r="CDO138" s="86"/>
      <c r="CDP138" s="86"/>
      <c r="CDQ138" s="86"/>
      <c r="CDR138" s="86"/>
      <c r="CDS138" s="86"/>
      <c r="CDT138" s="86"/>
      <c r="CDU138" s="86"/>
      <c r="CDV138" s="86"/>
      <c r="CDW138" s="86"/>
      <c r="CDX138" s="86"/>
      <c r="CDY138" s="86"/>
      <c r="CDZ138" s="86"/>
      <c r="CEA138" s="86"/>
      <c r="CEB138" s="86"/>
      <c r="CEC138" s="86"/>
      <c r="CED138" s="86"/>
      <c r="CEE138" s="86"/>
      <c r="CEF138" s="86"/>
      <c r="CEG138" s="86"/>
      <c r="CEH138" s="86"/>
      <c r="CEI138" s="86"/>
      <c r="CEJ138" s="86"/>
      <c r="CEK138" s="86"/>
      <c r="CEL138" s="86"/>
      <c r="CEM138" s="86"/>
      <c r="CEN138" s="86"/>
      <c r="CEO138" s="86"/>
      <c r="CEP138" s="86"/>
      <c r="CEQ138" s="86"/>
      <c r="CER138" s="86"/>
      <c r="CES138" s="86"/>
      <c r="CET138" s="86"/>
      <c r="CEU138" s="86"/>
      <c r="CEV138" s="86"/>
      <c r="CEW138" s="86"/>
      <c r="CEX138" s="86"/>
      <c r="CEY138" s="86"/>
      <c r="CEZ138" s="86"/>
      <c r="CFA138" s="86"/>
      <c r="CFB138" s="86"/>
      <c r="CFC138" s="86"/>
      <c r="CFD138" s="86"/>
      <c r="CFE138" s="86"/>
      <c r="CFF138" s="86"/>
      <c r="CFG138" s="86"/>
      <c r="CFH138" s="86"/>
      <c r="CFI138" s="86"/>
      <c r="CFJ138" s="86"/>
      <c r="CFK138" s="86"/>
      <c r="CFL138" s="86"/>
      <c r="CFM138" s="86"/>
      <c r="CFN138" s="86"/>
      <c r="CFO138" s="86"/>
      <c r="CFP138" s="86"/>
      <c r="CFQ138" s="86"/>
      <c r="CFR138" s="86"/>
      <c r="CFS138" s="86"/>
      <c r="CFT138" s="86"/>
      <c r="CFU138" s="86"/>
      <c r="CFV138" s="86"/>
      <c r="CFW138" s="86"/>
      <c r="CFX138" s="86"/>
      <c r="CFY138" s="86"/>
      <c r="CFZ138" s="86"/>
      <c r="CGA138" s="86"/>
      <c r="CGB138" s="86"/>
      <c r="CGC138" s="86"/>
      <c r="CGD138" s="86"/>
      <c r="CGE138" s="86"/>
      <c r="CGF138" s="86"/>
      <c r="CGG138" s="86"/>
      <c r="CGH138" s="86"/>
      <c r="CGI138" s="86"/>
      <c r="CGJ138" s="86"/>
      <c r="CGK138" s="86"/>
      <c r="CGL138" s="86"/>
      <c r="CGM138" s="86"/>
      <c r="CGN138" s="86"/>
      <c r="CGO138" s="86"/>
      <c r="CGP138" s="86"/>
      <c r="CGQ138" s="86"/>
      <c r="CGR138" s="86"/>
      <c r="CGS138" s="86"/>
      <c r="CGT138" s="86"/>
      <c r="CGU138" s="86"/>
      <c r="CGV138" s="86"/>
      <c r="CGW138" s="86"/>
      <c r="CGX138" s="86"/>
      <c r="CGY138" s="86"/>
      <c r="CGZ138" s="86"/>
      <c r="CHA138" s="86"/>
      <c r="CHB138" s="86"/>
      <c r="CHC138" s="86"/>
      <c r="CHD138" s="86"/>
      <c r="CHE138" s="86"/>
      <c r="CHF138" s="86"/>
      <c r="CHG138" s="86"/>
      <c r="CHH138" s="86"/>
      <c r="CHI138" s="86"/>
      <c r="CHJ138" s="86"/>
      <c r="CHK138" s="86"/>
      <c r="CHL138" s="86"/>
      <c r="CHM138" s="86"/>
      <c r="CHN138" s="86"/>
      <c r="CHO138" s="86"/>
      <c r="CHP138" s="86"/>
      <c r="CHQ138" s="86"/>
      <c r="CHR138" s="86"/>
      <c r="CHS138" s="86"/>
      <c r="CHT138" s="86"/>
      <c r="CHU138" s="86"/>
      <c r="CHV138" s="86"/>
      <c r="CIC138" s="86"/>
      <c r="CID138" s="86"/>
      <c r="CIE138" s="86"/>
      <c r="CIF138" s="86"/>
      <c r="CIG138" s="86"/>
      <c r="CIH138" s="86"/>
      <c r="CII138" s="86"/>
      <c r="CIJ138" s="86"/>
      <c r="CIK138" s="86"/>
      <c r="CIL138" s="86"/>
      <c r="CIM138" s="86"/>
      <c r="CIN138" s="86"/>
      <c r="CIO138" s="86"/>
      <c r="CIP138" s="86"/>
      <c r="CIQ138" s="86"/>
      <c r="CIR138" s="86"/>
      <c r="CIS138" s="86"/>
      <c r="CIT138" s="86"/>
      <c r="CIU138" s="86"/>
      <c r="CIV138" s="86"/>
      <c r="CIW138" s="86"/>
      <c r="CIX138" s="86"/>
      <c r="CIY138" s="86"/>
      <c r="CIZ138" s="86"/>
      <c r="CJA138" s="86"/>
      <c r="CJB138" s="86"/>
      <c r="CJC138" s="86"/>
      <c r="CJD138" s="86"/>
      <c r="CJE138" s="86"/>
      <c r="CJF138" s="86"/>
      <c r="CJG138" s="86"/>
      <c r="CJH138" s="86"/>
      <c r="CJI138" s="86"/>
      <c r="CJJ138" s="86"/>
      <c r="CJK138" s="86"/>
      <c r="CJL138" s="86"/>
      <c r="CJM138" s="86"/>
      <c r="CJN138" s="86"/>
      <c r="CJO138" s="86"/>
      <c r="CJP138" s="86"/>
      <c r="CJQ138" s="86"/>
      <c r="CJR138" s="86"/>
      <c r="CJS138" s="86"/>
      <c r="CJT138" s="86"/>
      <c r="CJU138" s="86"/>
      <c r="CJV138" s="86"/>
      <c r="CJW138" s="86"/>
      <c r="CJX138" s="86"/>
      <c r="CJY138" s="86"/>
      <c r="CJZ138" s="86"/>
      <c r="CKA138" s="86"/>
      <c r="CKB138" s="86"/>
      <c r="CKC138" s="86"/>
      <c r="CKD138" s="86"/>
      <c r="CKE138" s="86"/>
      <c r="CKF138" s="86"/>
      <c r="CKG138" s="86"/>
      <c r="CKH138" s="86"/>
      <c r="CKI138" s="86"/>
      <c r="CKJ138" s="86"/>
      <c r="CKK138" s="86"/>
      <c r="CKL138" s="86"/>
      <c r="CKM138" s="86"/>
      <c r="CKN138" s="86"/>
      <c r="CKO138" s="86"/>
      <c r="CKP138" s="86"/>
      <c r="CKQ138" s="86"/>
      <c r="CKR138" s="86"/>
      <c r="CKS138" s="86"/>
      <c r="CKT138" s="86"/>
      <c r="CKU138" s="86"/>
      <c r="CKV138" s="86"/>
      <c r="CKW138" s="86"/>
      <c r="CKX138" s="86"/>
      <c r="CKY138" s="86"/>
      <c r="CKZ138" s="86"/>
      <c r="CLA138" s="86"/>
      <c r="CLB138" s="86"/>
      <c r="CLC138" s="86"/>
      <c r="CLD138" s="86"/>
      <c r="CLE138" s="86"/>
      <c r="CLF138" s="86"/>
      <c r="CLG138" s="86"/>
      <c r="CLH138" s="86"/>
      <c r="CLI138" s="86"/>
      <c r="CLJ138" s="86"/>
      <c r="CLK138" s="86"/>
      <c r="CLL138" s="86"/>
      <c r="CLM138" s="86"/>
      <c r="CLN138" s="86"/>
      <c r="CLO138" s="86"/>
      <c r="CLP138" s="86"/>
      <c r="CLQ138" s="86"/>
      <c r="CLR138" s="86"/>
      <c r="CLS138" s="86"/>
      <c r="CLT138" s="86"/>
      <c r="CLU138" s="86"/>
      <c r="CLV138" s="86"/>
      <c r="CLW138" s="86"/>
      <c r="CLX138" s="86"/>
      <c r="CLY138" s="86"/>
      <c r="CLZ138" s="86"/>
      <c r="CMA138" s="86"/>
      <c r="CMB138" s="86"/>
      <c r="CMC138" s="86"/>
      <c r="CMD138" s="86"/>
      <c r="CME138" s="86"/>
      <c r="CMF138" s="86"/>
      <c r="CMG138" s="86"/>
      <c r="CMH138" s="86"/>
      <c r="CMI138" s="86"/>
      <c r="CMJ138" s="86"/>
      <c r="CMK138" s="86"/>
      <c r="CML138" s="86"/>
      <c r="CMM138" s="86"/>
      <c r="CMN138" s="86"/>
      <c r="CMO138" s="86"/>
      <c r="CMP138" s="86"/>
      <c r="CMQ138" s="86"/>
      <c r="CMR138" s="86"/>
      <c r="CMS138" s="86"/>
      <c r="CMT138" s="86"/>
      <c r="CMU138" s="86"/>
      <c r="CMV138" s="86"/>
      <c r="CMW138" s="86"/>
      <c r="CMX138" s="86"/>
      <c r="CMY138" s="86"/>
      <c r="CMZ138" s="86"/>
      <c r="CNA138" s="86"/>
      <c r="CNB138" s="86"/>
      <c r="CNC138" s="86"/>
      <c r="CND138" s="86"/>
      <c r="CNE138" s="86"/>
      <c r="CNF138" s="86"/>
      <c r="CNG138" s="86"/>
      <c r="CNH138" s="86"/>
      <c r="CNI138" s="86"/>
      <c r="CNJ138" s="86"/>
      <c r="CNK138" s="86"/>
      <c r="CNL138" s="86"/>
      <c r="CNM138" s="86"/>
      <c r="CNN138" s="86"/>
      <c r="CNO138" s="86"/>
      <c r="CNP138" s="86"/>
      <c r="CNQ138" s="86"/>
      <c r="CNR138" s="86"/>
      <c r="CNS138" s="86"/>
      <c r="CNT138" s="86"/>
      <c r="CNU138" s="86"/>
      <c r="CNV138" s="86"/>
      <c r="CNW138" s="86"/>
      <c r="CNX138" s="86"/>
      <c r="CNY138" s="86"/>
      <c r="CNZ138" s="86"/>
      <c r="COA138" s="86"/>
      <c r="COB138" s="86"/>
      <c r="COC138" s="86"/>
      <c r="COD138" s="86"/>
      <c r="COE138" s="86"/>
      <c r="COF138" s="86"/>
      <c r="COG138" s="86"/>
      <c r="COH138" s="86"/>
      <c r="COI138" s="86"/>
      <c r="COJ138" s="86"/>
      <c r="COK138" s="86"/>
      <c r="COL138" s="86"/>
      <c r="COM138" s="86"/>
      <c r="CON138" s="86"/>
      <c r="COO138" s="86"/>
      <c r="COP138" s="86"/>
      <c r="COQ138" s="86"/>
      <c r="COR138" s="86"/>
      <c r="COS138" s="86"/>
      <c r="COT138" s="86"/>
      <c r="COU138" s="86"/>
      <c r="COV138" s="86"/>
      <c r="COW138" s="86"/>
      <c r="COX138" s="86"/>
      <c r="COY138" s="86"/>
      <c r="COZ138" s="86"/>
      <c r="CPA138" s="86"/>
      <c r="CPB138" s="86"/>
      <c r="CPC138" s="86"/>
      <c r="CPD138" s="86"/>
      <c r="CPE138" s="86"/>
      <c r="CPF138" s="86"/>
      <c r="CPG138" s="86"/>
      <c r="CPH138" s="86"/>
      <c r="CPI138" s="86"/>
      <c r="CPJ138" s="86"/>
      <c r="CPK138" s="86"/>
      <c r="CPL138" s="86"/>
      <c r="CPM138" s="86"/>
      <c r="CPN138" s="86"/>
      <c r="CPO138" s="86"/>
      <c r="CPP138" s="86"/>
      <c r="CPQ138" s="86"/>
      <c r="CPR138" s="86"/>
      <c r="CPS138" s="86"/>
      <c r="CPT138" s="86"/>
      <c r="CPU138" s="86"/>
      <c r="CPV138" s="86"/>
      <c r="CPW138" s="86"/>
      <c r="CPX138" s="86"/>
      <c r="CPY138" s="86"/>
      <c r="CPZ138" s="86"/>
      <c r="CQA138" s="86"/>
      <c r="CQB138" s="86"/>
      <c r="CQC138" s="86"/>
      <c r="CQD138" s="86"/>
      <c r="CQE138" s="86"/>
      <c r="CQF138" s="86"/>
      <c r="CQG138" s="86"/>
      <c r="CQH138" s="86"/>
      <c r="CQI138" s="86"/>
      <c r="CQJ138" s="86"/>
      <c r="CQK138" s="86"/>
      <c r="CQL138" s="86"/>
      <c r="CQM138" s="86"/>
      <c r="CQN138" s="86"/>
      <c r="CQO138" s="86"/>
      <c r="CQP138" s="86"/>
      <c r="CQQ138" s="86"/>
      <c r="CQR138" s="86"/>
      <c r="CQS138" s="86"/>
      <c r="CQT138" s="86"/>
      <c r="CQU138" s="86"/>
      <c r="CQV138" s="86"/>
      <c r="CQW138" s="86"/>
      <c r="CQX138" s="86"/>
      <c r="CQY138" s="86"/>
      <c r="CQZ138" s="86"/>
      <c r="CRA138" s="86"/>
      <c r="CRB138" s="86"/>
      <c r="CRC138" s="86"/>
      <c r="CRD138" s="86"/>
      <c r="CRE138" s="86"/>
      <c r="CRF138" s="86"/>
      <c r="CRG138" s="86"/>
      <c r="CRH138" s="86"/>
      <c r="CRI138" s="86"/>
      <c r="CRJ138" s="86"/>
      <c r="CRK138" s="86"/>
      <c r="CRL138" s="86"/>
      <c r="CRM138" s="86"/>
      <c r="CRN138" s="86"/>
      <c r="CRO138" s="86"/>
      <c r="CRP138" s="86"/>
      <c r="CRQ138" s="86"/>
      <c r="CRR138" s="86"/>
      <c r="CRY138" s="86"/>
      <c r="CRZ138" s="86"/>
      <c r="CSA138" s="86"/>
      <c r="CSB138" s="86"/>
      <c r="CSC138" s="86"/>
      <c r="CSD138" s="86"/>
      <c r="CSE138" s="86"/>
      <c r="CSF138" s="86"/>
      <c r="CSG138" s="86"/>
      <c r="CSH138" s="86"/>
      <c r="CSI138" s="86"/>
      <c r="CSJ138" s="86"/>
      <c r="CSK138" s="86"/>
      <c r="CSL138" s="86"/>
      <c r="CSM138" s="86"/>
      <c r="CSN138" s="86"/>
      <c r="CSO138" s="86"/>
      <c r="CSP138" s="86"/>
      <c r="CSQ138" s="86"/>
      <c r="CSR138" s="86"/>
      <c r="CSS138" s="86"/>
      <c r="CST138" s="86"/>
      <c r="CSU138" s="86"/>
      <c r="CSV138" s="86"/>
      <c r="CSW138" s="86"/>
      <c r="CSX138" s="86"/>
      <c r="CSY138" s="86"/>
      <c r="CSZ138" s="86"/>
      <c r="CTA138" s="86"/>
      <c r="CTB138" s="86"/>
      <c r="CTC138" s="86"/>
      <c r="CTD138" s="86"/>
      <c r="CTE138" s="86"/>
      <c r="CTF138" s="86"/>
      <c r="CTG138" s="86"/>
      <c r="CTH138" s="86"/>
      <c r="CTI138" s="86"/>
      <c r="CTJ138" s="86"/>
      <c r="CTK138" s="86"/>
      <c r="CTL138" s="86"/>
      <c r="CTM138" s="86"/>
      <c r="CTN138" s="86"/>
      <c r="CTO138" s="86"/>
      <c r="CTP138" s="86"/>
      <c r="CTQ138" s="86"/>
      <c r="CTR138" s="86"/>
      <c r="CTS138" s="86"/>
      <c r="CTT138" s="86"/>
      <c r="CTU138" s="86"/>
      <c r="CTV138" s="86"/>
      <c r="CTW138" s="86"/>
      <c r="CTX138" s="86"/>
      <c r="CTY138" s="86"/>
      <c r="CTZ138" s="86"/>
      <c r="CUA138" s="86"/>
      <c r="CUB138" s="86"/>
      <c r="CUC138" s="86"/>
      <c r="CUD138" s="86"/>
      <c r="CUE138" s="86"/>
      <c r="CUF138" s="86"/>
      <c r="CUG138" s="86"/>
      <c r="CUH138" s="86"/>
      <c r="CUI138" s="86"/>
      <c r="CUJ138" s="86"/>
      <c r="CUK138" s="86"/>
      <c r="CUL138" s="86"/>
      <c r="CUM138" s="86"/>
      <c r="CUN138" s="86"/>
      <c r="CUO138" s="86"/>
      <c r="CUP138" s="86"/>
      <c r="CUQ138" s="86"/>
      <c r="CUR138" s="86"/>
      <c r="CUS138" s="86"/>
      <c r="CUT138" s="86"/>
      <c r="CUU138" s="86"/>
      <c r="CUV138" s="86"/>
      <c r="CUW138" s="86"/>
      <c r="CUX138" s="86"/>
      <c r="CUY138" s="86"/>
      <c r="CUZ138" s="86"/>
      <c r="CVA138" s="86"/>
      <c r="CVB138" s="86"/>
      <c r="CVC138" s="86"/>
      <c r="CVD138" s="86"/>
      <c r="CVE138" s="86"/>
      <c r="CVF138" s="86"/>
      <c r="CVG138" s="86"/>
      <c r="CVH138" s="86"/>
      <c r="CVI138" s="86"/>
      <c r="CVJ138" s="86"/>
      <c r="CVK138" s="86"/>
      <c r="CVL138" s="86"/>
      <c r="CVM138" s="86"/>
      <c r="CVN138" s="86"/>
      <c r="CVO138" s="86"/>
      <c r="CVP138" s="86"/>
      <c r="CVQ138" s="86"/>
      <c r="CVR138" s="86"/>
      <c r="CVS138" s="86"/>
      <c r="CVT138" s="86"/>
      <c r="CVU138" s="86"/>
      <c r="CVV138" s="86"/>
      <c r="CVW138" s="86"/>
      <c r="CVX138" s="86"/>
      <c r="CVY138" s="86"/>
      <c r="CVZ138" s="86"/>
      <c r="CWA138" s="86"/>
      <c r="CWB138" s="86"/>
      <c r="CWC138" s="86"/>
      <c r="CWD138" s="86"/>
      <c r="CWE138" s="86"/>
      <c r="CWF138" s="86"/>
      <c r="CWG138" s="86"/>
      <c r="CWH138" s="86"/>
      <c r="CWI138" s="86"/>
      <c r="CWJ138" s="86"/>
      <c r="CWK138" s="86"/>
      <c r="CWL138" s="86"/>
      <c r="CWM138" s="86"/>
      <c r="CWN138" s="86"/>
      <c r="CWO138" s="86"/>
      <c r="CWP138" s="86"/>
      <c r="CWQ138" s="86"/>
      <c r="CWR138" s="86"/>
      <c r="CWS138" s="86"/>
      <c r="CWT138" s="86"/>
      <c r="CWU138" s="86"/>
      <c r="CWV138" s="86"/>
      <c r="CWW138" s="86"/>
      <c r="CWX138" s="86"/>
      <c r="CWY138" s="86"/>
      <c r="CWZ138" s="86"/>
      <c r="CXA138" s="86"/>
      <c r="CXB138" s="86"/>
      <c r="CXC138" s="86"/>
      <c r="CXD138" s="86"/>
      <c r="CXE138" s="86"/>
      <c r="CXF138" s="86"/>
      <c r="CXG138" s="86"/>
      <c r="CXH138" s="86"/>
      <c r="CXI138" s="86"/>
      <c r="CXJ138" s="86"/>
      <c r="CXK138" s="86"/>
      <c r="CXL138" s="86"/>
      <c r="CXM138" s="86"/>
      <c r="CXN138" s="86"/>
      <c r="CXO138" s="86"/>
      <c r="CXP138" s="86"/>
      <c r="CXQ138" s="86"/>
      <c r="CXR138" s="86"/>
      <c r="CXS138" s="86"/>
      <c r="CXT138" s="86"/>
      <c r="CXU138" s="86"/>
      <c r="CXV138" s="86"/>
      <c r="CXW138" s="86"/>
      <c r="CXX138" s="86"/>
      <c r="CXY138" s="86"/>
      <c r="CXZ138" s="86"/>
      <c r="CYA138" s="86"/>
      <c r="CYB138" s="86"/>
      <c r="CYC138" s="86"/>
      <c r="CYD138" s="86"/>
      <c r="CYE138" s="86"/>
      <c r="CYF138" s="86"/>
      <c r="CYG138" s="86"/>
      <c r="CYH138" s="86"/>
      <c r="CYI138" s="86"/>
      <c r="CYJ138" s="86"/>
      <c r="CYK138" s="86"/>
      <c r="CYL138" s="86"/>
      <c r="CYM138" s="86"/>
      <c r="CYN138" s="86"/>
      <c r="CYO138" s="86"/>
      <c r="CYP138" s="86"/>
      <c r="CYQ138" s="86"/>
      <c r="CYR138" s="86"/>
      <c r="CYS138" s="86"/>
      <c r="CYT138" s="86"/>
      <c r="CYU138" s="86"/>
      <c r="CYV138" s="86"/>
      <c r="CYW138" s="86"/>
      <c r="CYX138" s="86"/>
      <c r="CYY138" s="86"/>
      <c r="CYZ138" s="86"/>
      <c r="CZA138" s="86"/>
      <c r="CZB138" s="86"/>
      <c r="CZC138" s="86"/>
      <c r="CZD138" s="86"/>
      <c r="CZE138" s="86"/>
      <c r="CZF138" s="86"/>
      <c r="CZG138" s="86"/>
      <c r="CZH138" s="86"/>
      <c r="CZI138" s="86"/>
      <c r="CZJ138" s="86"/>
      <c r="CZK138" s="86"/>
      <c r="CZL138" s="86"/>
      <c r="CZM138" s="86"/>
      <c r="CZN138" s="86"/>
      <c r="CZO138" s="86"/>
      <c r="CZP138" s="86"/>
      <c r="CZQ138" s="86"/>
      <c r="CZR138" s="86"/>
      <c r="CZS138" s="86"/>
      <c r="CZT138" s="86"/>
      <c r="CZU138" s="86"/>
      <c r="CZV138" s="86"/>
      <c r="CZW138" s="86"/>
      <c r="CZX138" s="86"/>
      <c r="CZY138" s="86"/>
      <c r="CZZ138" s="86"/>
      <c r="DAA138" s="86"/>
      <c r="DAB138" s="86"/>
      <c r="DAC138" s="86"/>
      <c r="DAD138" s="86"/>
      <c r="DAE138" s="86"/>
      <c r="DAF138" s="86"/>
      <c r="DAG138" s="86"/>
      <c r="DAH138" s="86"/>
      <c r="DAI138" s="86"/>
      <c r="DAJ138" s="86"/>
      <c r="DAK138" s="86"/>
      <c r="DAL138" s="86"/>
      <c r="DAM138" s="86"/>
      <c r="DAN138" s="86"/>
      <c r="DAO138" s="86"/>
      <c r="DAP138" s="86"/>
      <c r="DAQ138" s="86"/>
      <c r="DAR138" s="86"/>
      <c r="DAS138" s="86"/>
      <c r="DAT138" s="86"/>
      <c r="DAU138" s="86"/>
      <c r="DAV138" s="86"/>
      <c r="DAW138" s="86"/>
      <c r="DAX138" s="86"/>
      <c r="DAY138" s="86"/>
      <c r="DAZ138" s="86"/>
      <c r="DBA138" s="86"/>
      <c r="DBB138" s="86"/>
      <c r="DBC138" s="86"/>
      <c r="DBD138" s="86"/>
      <c r="DBE138" s="86"/>
      <c r="DBF138" s="86"/>
      <c r="DBG138" s="86"/>
      <c r="DBH138" s="86"/>
      <c r="DBI138" s="86"/>
      <c r="DBJ138" s="86"/>
      <c r="DBK138" s="86"/>
      <c r="DBL138" s="86"/>
      <c r="DBM138" s="86"/>
      <c r="DBN138" s="86"/>
      <c r="DBU138" s="86"/>
      <c r="DBV138" s="86"/>
      <c r="DBW138" s="86"/>
      <c r="DBX138" s="86"/>
      <c r="DBY138" s="86"/>
      <c r="DBZ138" s="86"/>
      <c r="DCA138" s="86"/>
      <c r="DCB138" s="86"/>
      <c r="DCC138" s="86"/>
      <c r="DCD138" s="86"/>
      <c r="DCE138" s="86"/>
      <c r="DCF138" s="86"/>
      <c r="DCG138" s="86"/>
      <c r="DCH138" s="86"/>
      <c r="DCI138" s="86"/>
      <c r="DCJ138" s="86"/>
      <c r="DCK138" s="86"/>
      <c r="DCL138" s="86"/>
      <c r="DCM138" s="86"/>
      <c r="DCN138" s="86"/>
      <c r="DCO138" s="86"/>
      <c r="DCP138" s="86"/>
      <c r="DCQ138" s="86"/>
      <c r="DCR138" s="86"/>
      <c r="DCS138" s="86"/>
      <c r="DCT138" s="86"/>
      <c r="DCU138" s="86"/>
      <c r="DCV138" s="86"/>
      <c r="DCW138" s="86"/>
      <c r="DCX138" s="86"/>
      <c r="DCY138" s="86"/>
      <c r="DCZ138" s="86"/>
      <c r="DDA138" s="86"/>
      <c r="DDB138" s="86"/>
      <c r="DDC138" s="86"/>
      <c r="DDD138" s="86"/>
      <c r="DDE138" s="86"/>
      <c r="DDF138" s="86"/>
      <c r="DDG138" s="86"/>
      <c r="DDH138" s="86"/>
      <c r="DDI138" s="86"/>
      <c r="DDJ138" s="86"/>
      <c r="DDK138" s="86"/>
      <c r="DDL138" s="86"/>
      <c r="DDM138" s="86"/>
      <c r="DDN138" s="86"/>
      <c r="DDO138" s="86"/>
      <c r="DDP138" s="86"/>
      <c r="DDQ138" s="86"/>
      <c r="DDR138" s="86"/>
      <c r="DDS138" s="86"/>
      <c r="DDT138" s="86"/>
      <c r="DDU138" s="86"/>
      <c r="DDV138" s="86"/>
      <c r="DDW138" s="86"/>
      <c r="DDX138" s="86"/>
      <c r="DDY138" s="86"/>
      <c r="DDZ138" s="86"/>
      <c r="DEA138" s="86"/>
      <c r="DEB138" s="86"/>
      <c r="DEC138" s="86"/>
      <c r="DED138" s="86"/>
      <c r="DEE138" s="86"/>
      <c r="DEF138" s="86"/>
      <c r="DEG138" s="86"/>
      <c r="DEH138" s="86"/>
      <c r="DEI138" s="86"/>
      <c r="DEJ138" s="86"/>
      <c r="DEK138" s="86"/>
      <c r="DEL138" s="86"/>
      <c r="DEM138" s="86"/>
      <c r="DEN138" s="86"/>
      <c r="DEO138" s="86"/>
      <c r="DEP138" s="86"/>
      <c r="DEQ138" s="86"/>
      <c r="DER138" s="86"/>
      <c r="DES138" s="86"/>
      <c r="DET138" s="86"/>
      <c r="DEU138" s="86"/>
      <c r="DEV138" s="86"/>
      <c r="DEW138" s="86"/>
      <c r="DEX138" s="86"/>
      <c r="DEY138" s="86"/>
      <c r="DEZ138" s="86"/>
      <c r="DFA138" s="86"/>
      <c r="DFB138" s="86"/>
      <c r="DFC138" s="86"/>
      <c r="DFD138" s="86"/>
      <c r="DFE138" s="86"/>
      <c r="DFF138" s="86"/>
      <c r="DFG138" s="86"/>
      <c r="DFH138" s="86"/>
      <c r="DFI138" s="86"/>
      <c r="DFJ138" s="86"/>
      <c r="DFK138" s="86"/>
      <c r="DFL138" s="86"/>
      <c r="DFM138" s="86"/>
      <c r="DFN138" s="86"/>
      <c r="DFO138" s="86"/>
      <c r="DFP138" s="86"/>
      <c r="DFQ138" s="86"/>
      <c r="DFR138" s="86"/>
      <c r="DFS138" s="86"/>
      <c r="DFT138" s="86"/>
      <c r="DFU138" s="86"/>
      <c r="DFV138" s="86"/>
      <c r="DFW138" s="86"/>
      <c r="DFX138" s="86"/>
      <c r="DFY138" s="86"/>
      <c r="DFZ138" s="86"/>
      <c r="DGA138" s="86"/>
      <c r="DGB138" s="86"/>
      <c r="DGC138" s="86"/>
      <c r="DGD138" s="86"/>
      <c r="DGE138" s="86"/>
      <c r="DGF138" s="86"/>
      <c r="DGG138" s="86"/>
      <c r="DGH138" s="86"/>
      <c r="DGI138" s="86"/>
      <c r="DGJ138" s="86"/>
      <c r="DGK138" s="86"/>
      <c r="DGL138" s="86"/>
      <c r="DGM138" s="86"/>
      <c r="DGN138" s="86"/>
      <c r="DGO138" s="86"/>
      <c r="DGP138" s="86"/>
      <c r="DGQ138" s="86"/>
      <c r="DGR138" s="86"/>
      <c r="DGS138" s="86"/>
      <c r="DGT138" s="86"/>
      <c r="DGU138" s="86"/>
      <c r="DGV138" s="86"/>
      <c r="DGW138" s="86"/>
      <c r="DGX138" s="86"/>
      <c r="DGY138" s="86"/>
      <c r="DGZ138" s="86"/>
      <c r="DHA138" s="86"/>
      <c r="DHB138" s="86"/>
      <c r="DHC138" s="86"/>
      <c r="DHD138" s="86"/>
      <c r="DHE138" s="86"/>
      <c r="DHF138" s="86"/>
      <c r="DHG138" s="86"/>
      <c r="DHH138" s="86"/>
      <c r="DHI138" s="86"/>
      <c r="DHJ138" s="86"/>
      <c r="DHK138" s="86"/>
      <c r="DHL138" s="86"/>
      <c r="DHM138" s="86"/>
      <c r="DHN138" s="86"/>
      <c r="DHO138" s="86"/>
      <c r="DHP138" s="86"/>
      <c r="DHQ138" s="86"/>
      <c r="DHR138" s="86"/>
      <c r="DHS138" s="86"/>
      <c r="DHT138" s="86"/>
      <c r="DHU138" s="86"/>
      <c r="DHV138" s="86"/>
      <c r="DHW138" s="86"/>
      <c r="DHX138" s="86"/>
      <c r="DHY138" s="86"/>
      <c r="DHZ138" s="86"/>
      <c r="DIA138" s="86"/>
      <c r="DIB138" s="86"/>
      <c r="DIC138" s="86"/>
      <c r="DID138" s="86"/>
      <c r="DIE138" s="86"/>
      <c r="DIF138" s="86"/>
      <c r="DIG138" s="86"/>
      <c r="DIH138" s="86"/>
      <c r="DII138" s="86"/>
      <c r="DIJ138" s="86"/>
      <c r="DIK138" s="86"/>
      <c r="DIL138" s="86"/>
      <c r="DIM138" s="86"/>
      <c r="DIN138" s="86"/>
      <c r="DIO138" s="86"/>
      <c r="DIP138" s="86"/>
      <c r="DIQ138" s="86"/>
      <c r="DIR138" s="86"/>
      <c r="DIS138" s="86"/>
      <c r="DIT138" s="86"/>
      <c r="DIU138" s="86"/>
      <c r="DIV138" s="86"/>
      <c r="DIW138" s="86"/>
      <c r="DIX138" s="86"/>
      <c r="DIY138" s="86"/>
      <c r="DIZ138" s="86"/>
      <c r="DJA138" s="86"/>
      <c r="DJB138" s="86"/>
      <c r="DJC138" s="86"/>
      <c r="DJD138" s="86"/>
      <c r="DJE138" s="86"/>
      <c r="DJF138" s="86"/>
      <c r="DJG138" s="86"/>
      <c r="DJH138" s="86"/>
      <c r="DJI138" s="86"/>
      <c r="DJJ138" s="86"/>
      <c r="DJK138" s="86"/>
      <c r="DJL138" s="86"/>
      <c r="DJM138" s="86"/>
      <c r="DJN138" s="86"/>
      <c r="DJO138" s="86"/>
      <c r="DJP138" s="86"/>
      <c r="DJQ138" s="86"/>
      <c r="DJR138" s="86"/>
      <c r="DJS138" s="86"/>
      <c r="DJT138" s="86"/>
      <c r="DJU138" s="86"/>
      <c r="DJV138" s="86"/>
      <c r="DJW138" s="86"/>
      <c r="DJX138" s="86"/>
      <c r="DJY138" s="86"/>
      <c r="DJZ138" s="86"/>
      <c r="DKA138" s="86"/>
      <c r="DKB138" s="86"/>
      <c r="DKC138" s="86"/>
      <c r="DKD138" s="86"/>
      <c r="DKE138" s="86"/>
      <c r="DKF138" s="86"/>
      <c r="DKG138" s="86"/>
      <c r="DKH138" s="86"/>
      <c r="DKI138" s="86"/>
      <c r="DKJ138" s="86"/>
      <c r="DKK138" s="86"/>
      <c r="DKL138" s="86"/>
      <c r="DKM138" s="86"/>
      <c r="DKN138" s="86"/>
      <c r="DKO138" s="86"/>
      <c r="DKP138" s="86"/>
      <c r="DKQ138" s="86"/>
      <c r="DKR138" s="86"/>
      <c r="DKS138" s="86"/>
      <c r="DKT138" s="86"/>
      <c r="DKU138" s="86"/>
      <c r="DKV138" s="86"/>
      <c r="DKW138" s="86"/>
      <c r="DKX138" s="86"/>
      <c r="DKY138" s="86"/>
      <c r="DKZ138" s="86"/>
      <c r="DLA138" s="86"/>
      <c r="DLB138" s="86"/>
      <c r="DLC138" s="86"/>
      <c r="DLD138" s="86"/>
      <c r="DLE138" s="86"/>
      <c r="DLF138" s="86"/>
      <c r="DLG138" s="86"/>
      <c r="DLH138" s="86"/>
      <c r="DLI138" s="86"/>
      <c r="DLJ138" s="86"/>
      <c r="DLQ138" s="86"/>
      <c r="DLR138" s="86"/>
      <c r="DLS138" s="86"/>
      <c r="DLT138" s="86"/>
      <c r="DLU138" s="86"/>
      <c r="DLV138" s="86"/>
      <c r="DLW138" s="86"/>
      <c r="DLX138" s="86"/>
      <c r="DLY138" s="86"/>
      <c r="DLZ138" s="86"/>
      <c r="DMA138" s="86"/>
      <c r="DMB138" s="86"/>
      <c r="DMC138" s="86"/>
      <c r="DMD138" s="86"/>
      <c r="DME138" s="86"/>
      <c r="DMF138" s="86"/>
      <c r="DMG138" s="86"/>
      <c r="DMH138" s="86"/>
      <c r="DMI138" s="86"/>
      <c r="DMJ138" s="86"/>
      <c r="DMK138" s="86"/>
      <c r="DML138" s="86"/>
      <c r="DMM138" s="86"/>
      <c r="DMN138" s="86"/>
      <c r="DMO138" s="86"/>
      <c r="DMP138" s="86"/>
      <c r="DMQ138" s="86"/>
      <c r="DMR138" s="86"/>
      <c r="DMS138" s="86"/>
      <c r="DMT138" s="86"/>
      <c r="DMU138" s="86"/>
      <c r="DMV138" s="86"/>
      <c r="DMW138" s="86"/>
      <c r="DMX138" s="86"/>
      <c r="DMY138" s="86"/>
      <c r="DMZ138" s="86"/>
      <c r="DNA138" s="86"/>
      <c r="DNB138" s="86"/>
      <c r="DNC138" s="86"/>
      <c r="DND138" s="86"/>
      <c r="DNE138" s="86"/>
      <c r="DNF138" s="86"/>
      <c r="DNG138" s="86"/>
      <c r="DNH138" s="86"/>
      <c r="DNI138" s="86"/>
      <c r="DNJ138" s="86"/>
      <c r="DNK138" s="86"/>
      <c r="DNL138" s="86"/>
      <c r="DNM138" s="86"/>
      <c r="DNN138" s="86"/>
      <c r="DNO138" s="86"/>
      <c r="DNP138" s="86"/>
      <c r="DNQ138" s="86"/>
      <c r="DNR138" s="86"/>
      <c r="DNS138" s="86"/>
      <c r="DNT138" s="86"/>
      <c r="DNU138" s="86"/>
      <c r="DNV138" s="86"/>
      <c r="DNW138" s="86"/>
      <c r="DNX138" s="86"/>
      <c r="DNY138" s="86"/>
      <c r="DNZ138" s="86"/>
      <c r="DOA138" s="86"/>
      <c r="DOB138" s="86"/>
      <c r="DOC138" s="86"/>
      <c r="DOD138" s="86"/>
      <c r="DOE138" s="86"/>
      <c r="DOF138" s="86"/>
      <c r="DOG138" s="86"/>
      <c r="DOH138" s="86"/>
      <c r="DOI138" s="86"/>
      <c r="DOJ138" s="86"/>
      <c r="DOK138" s="86"/>
      <c r="DOL138" s="86"/>
      <c r="DOM138" s="86"/>
      <c r="DON138" s="86"/>
      <c r="DOO138" s="86"/>
      <c r="DOP138" s="86"/>
      <c r="DOQ138" s="86"/>
      <c r="DOR138" s="86"/>
      <c r="DOS138" s="86"/>
      <c r="DOT138" s="86"/>
      <c r="DOU138" s="86"/>
      <c r="DOV138" s="86"/>
      <c r="DOW138" s="86"/>
      <c r="DOX138" s="86"/>
      <c r="DOY138" s="86"/>
      <c r="DOZ138" s="86"/>
      <c r="DPA138" s="86"/>
      <c r="DPB138" s="86"/>
      <c r="DPC138" s="86"/>
      <c r="DPD138" s="86"/>
      <c r="DPE138" s="86"/>
      <c r="DPF138" s="86"/>
      <c r="DPG138" s="86"/>
      <c r="DPH138" s="86"/>
      <c r="DPI138" s="86"/>
      <c r="DPJ138" s="86"/>
      <c r="DPK138" s="86"/>
      <c r="DPL138" s="86"/>
      <c r="DPM138" s="86"/>
      <c r="DPN138" s="86"/>
      <c r="DPO138" s="86"/>
      <c r="DPP138" s="86"/>
      <c r="DPQ138" s="86"/>
      <c r="DPR138" s="86"/>
      <c r="DPS138" s="86"/>
      <c r="DPT138" s="86"/>
      <c r="DPU138" s="86"/>
      <c r="DPV138" s="86"/>
      <c r="DPW138" s="86"/>
      <c r="DPX138" s="86"/>
      <c r="DPY138" s="86"/>
      <c r="DPZ138" s="86"/>
      <c r="DQA138" s="86"/>
      <c r="DQB138" s="86"/>
      <c r="DQC138" s="86"/>
      <c r="DQD138" s="86"/>
      <c r="DQE138" s="86"/>
      <c r="DQF138" s="86"/>
      <c r="DQG138" s="86"/>
      <c r="DQH138" s="86"/>
      <c r="DQI138" s="86"/>
      <c r="DQJ138" s="86"/>
      <c r="DQK138" s="86"/>
      <c r="DQL138" s="86"/>
      <c r="DQM138" s="86"/>
      <c r="DQN138" s="86"/>
      <c r="DQO138" s="86"/>
      <c r="DQP138" s="86"/>
      <c r="DQQ138" s="86"/>
      <c r="DQR138" s="86"/>
      <c r="DQS138" s="86"/>
      <c r="DQT138" s="86"/>
      <c r="DQU138" s="86"/>
      <c r="DQV138" s="86"/>
      <c r="DQW138" s="86"/>
      <c r="DQX138" s="86"/>
      <c r="DQY138" s="86"/>
      <c r="DQZ138" s="86"/>
      <c r="DRA138" s="86"/>
      <c r="DRB138" s="86"/>
      <c r="DRC138" s="86"/>
      <c r="DRD138" s="86"/>
      <c r="DRE138" s="86"/>
      <c r="DRF138" s="86"/>
      <c r="DRG138" s="86"/>
      <c r="DRH138" s="86"/>
      <c r="DRI138" s="86"/>
      <c r="DRJ138" s="86"/>
      <c r="DRK138" s="86"/>
      <c r="DRL138" s="86"/>
      <c r="DRM138" s="86"/>
      <c r="DRN138" s="86"/>
      <c r="DRO138" s="86"/>
      <c r="DRP138" s="86"/>
      <c r="DRQ138" s="86"/>
      <c r="DRR138" s="86"/>
      <c r="DRS138" s="86"/>
      <c r="DRT138" s="86"/>
      <c r="DRU138" s="86"/>
      <c r="DRV138" s="86"/>
      <c r="DRW138" s="86"/>
      <c r="DRX138" s="86"/>
      <c r="DRY138" s="86"/>
      <c r="DRZ138" s="86"/>
      <c r="DSA138" s="86"/>
      <c r="DSB138" s="86"/>
      <c r="DSC138" s="86"/>
      <c r="DSD138" s="86"/>
      <c r="DSE138" s="86"/>
      <c r="DSF138" s="86"/>
      <c r="DSG138" s="86"/>
      <c r="DSH138" s="86"/>
      <c r="DSI138" s="86"/>
      <c r="DSJ138" s="86"/>
      <c r="DSK138" s="86"/>
      <c r="DSL138" s="86"/>
      <c r="DSM138" s="86"/>
      <c r="DSN138" s="86"/>
      <c r="DSO138" s="86"/>
      <c r="DSP138" s="86"/>
      <c r="DSQ138" s="86"/>
      <c r="DSR138" s="86"/>
      <c r="DSS138" s="86"/>
      <c r="DST138" s="86"/>
      <c r="DSU138" s="86"/>
      <c r="DSV138" s="86"/>
      <c r="DSW138" s="86"/>
      <c r="DSX138" s="86"/>
      <c r="DSY138" s="86"/>
      <c r="DSZ138" s="86"/>
      <c r="DTA138" s="86"/>
      <c r="DTB138" s="86"/>
      <c r="DTC138" s="86"/>
      <c r="DTD138" s="86"/>
      <c r="DTE138" s="86"/>
      <c r="DTF138" s="86"/>
      <c r="DTG138" s="86"/>
      <c r="DTH138" s="86"/>
      <c r="DTI138" s="86"/>
      <c r="DTJ138" s="86"/>
      <c r="DTK138" s="86"/>
      <c r="DTL138" s="86"/>
      <c r="DTM138" s="86"/>
      <c r="DTN138" s="86"/>
      <c r="DTO138" s="86"/>
      <c r="DTP138" s="86"/>
      <c r="DTQ138" s="86"/>
      <c r="DTR138" s="86"/>
      <c r="DTS138" s="86"/>
      <c r="DTT138" s="86"/>
      <c r="DTU138" s="86"/>
      <c r="DTV138" s="86"/>
      <c r="DTW138" s="86"/>
      <c r="DTX138" s="86"/>
      <c r="DTY138" s="86"/>
      <c r="DTZ138" s="86"/>
      <c r="DUA138" s="86"/>
      <c r="DUB138" s="86"/>
      <c r="DUC138" s="86"/>
      <c r="DUD138" s="86"/>
      <c r="DUE138" s="86"/>
      <c r="DUF138" s="86"/>
      <c r="DUG138" s="86"/>
      <c r="DUH138" s="86"/>
      <c r="DUI138" s="86"/>
      <c r="DUJ138" s="86"/>
      <c r="DUK138" s="86"/>
      <c r="DUL138" s="86"/>
      <c r="DUM138" s="86"/>
      <c r="DUN138" s="86"/>
      <c r="DUO138" s="86"/>
      <c r="DUP138" s="86"/>
      <c r="DUQ138" s="86"/>
      <c r="DUR138" s="86"/>
      <c r="DUS138" s="86"/>
      <c r="DUT138" s="86"/>
      <c r="DUU138" s="86"/>
      <c r="DUV138" s="86"/>
      <c r="DUW138" s="86"/>
      <c r="DUX138" s="86"/>
      <c r="DUY138" s="86"/>
      <c r="DUZ138" s="86"/>
      <c r="DVA138" s="86"/>
      <c r="DVB138" s="86"/>
      <c r="DVC138" s="86"/>
      <c r="DVD138" s="86"/>
      <c r="DVE138" s="86"/>
      <c r="DVF138" s="86"/>
      <c r="DVM138" s="86"/>
      <c r="DVN138" s="86"/>
      <c r="DVO138" s="86"/>
      <c r="DVP138" s="86"/>
      <c r="DVQ138" s="86"/>
      <c r="DVR138" s="86"/>
      <c r="DVS138" s="86"/>
      <c r="DVT138" s="86"/>
      <c r="DVU138" s="86"/>
      <c r="DVV138" s="86"/>
      <c r="DVW138" s="86"/>
      <c r="DVX138" s="86"/>
      <c r="DVY138" s="86"/>
      <c r="DVZ138" s="86"/>
      <c r="DWA138" s="86"/>
      <c r="DWB138" s="86"/>
      <c r="DWC138" s="86"/>
      <c r="DWD138" s="86"/>
      <c r="DWE138" s="86"/>
      <c r="DWF138" s="86"/>
      <c r="DWG138" s="86"/>
      <c r="DWH138" s="86"/>
      <c r="DWI138" s="86"/>
      <c r="DWJ138" s="86"/>
      <c r="DWK138" s="86"/>
      <c r="DWL138" s="86"/>
      <c r="DWM138" s="86"/>
      <c r="DWN138" s="86"/>
      <c r="DWO138" s="86"/>
      <c r="DWP138" s="86"/>
      <c r="DWQ138" s="86"/>
      <c r="DWR138" s="86"/>
      <c r="DWS138" s="86"/>
      <c r="DWT138" s="86"/>
      <c r="DWU138" s="86"/>
      <c r="DWV138" s="86"/>
      <c r="DWW138" s="86"/>
      <c r="DWX138" s="86"/>
      <c r="DWY138" s="86"/>
      <c r="DWZ138" s="86"/>
      <c r="DXA138" s="86"/>
      <c r="DXB138" s="86"/>
      <c r="DXC138" s="86"/>
      <c r="DXD138" s="86"/>
      <c r="DXE138" s="86"/>
      <c r="DXF138" s="86"/>
      <c r="DXG138" s="86"/>
      <c r="DXH138" s="86"/>
      <c r="DXI138" s="86"/>
      <c r="DXJ138" s="86"/>
      <c r="DXK138" s="86"/>
      <c r="DXL138" s="86"/>
      <c r="DXM138" s="86"/>
      <c r="DXN138" s="86"/>
      <c r="DXO138" s="86"/>
      <c r="DXP138" s="86"/>
      <c r="DXQ138" s="86"/>
      <c r="DXR138" s="86"/>
      <c r="DXS138" s="86"/>
      <c r="DXT138" s="86"/>
      <c r="DXU138" s="86"/>
      <c r="DXV138" s="86"/>
      <c r="DXW138" s="86"/>
      <c r="DXX138" s="86"/>
      <c r="DXY138" s="86"/>
      <c r="DXZ138" s="86"/>
      <c r="DYA138" s="86"/>
      <c r="DYB138" s="86"/>
      <c r="DYC138" s="86"/>
      <c r="DYD138" s="86"/>
      <c r="DYE138" s="86"/>
      <c r="DYF138" s="86"/>
      <c r="DYG138" s="86"/>
      <c r="DYH138" s="86"/>
      <c r="DYI138" s="86"/>
      <c r="DYJ138" s="86"/>
      <c r="DYK138" s="86"/>
      <c r="DYL138" s="86"/>
      <c r="DYM138" s="86"/>
      <c r="DYN138" s="86"/>
      <c r="DYO138" s="86"/>
      <c r="DYP138" s="86"/>
      <c r="DYQ138" s="86"/>
      <c r="DYR138" s="86"/>
      <c r="DYS138" s="86"/>
      <c r="DYT138" s="86"/>
      <c r="DYU138" s="86"/>
      <c r="DYV138" s="86"/>
      <c r="DYW138" s="86"/>
      <c r="DYX138" s="86"/>
      <c r="DYY138" s="86"/>
      <c r="DYZ138" s="86"/>
      <c r="DZA138" s="86"/>
      <c r="DZB138" s="86"/>
      <c r="DZC138" s="86"/>
      <c r="DZD138" s="86"/>
      <c r="DZE138" s="86"/>
      <c r="DZF138" s="86"/>
      <c r="DZG138" s="86"/>
      <c r="DZH138" s="86"/>
      <c r="DZI138" s="86"/>
      <c r="DZJ138" s="86"/>
      <c r="DZK138" s="86"/>
      <c r="DZL138" s="86"/>
      <c r="DZM138" s="86"/>
      <c r="DZN138" s="86"/>
      <c r="DZO138" s="86"/>
      <c r="DZP138" s="86"/>
      <c r="DZQ138" s="86"/>
      <c r="DZR138" s="86"/>
      <c r="DZS138" s="86"/>
      <c r="DZT138" s="86"/>
      <c r="DZU138" s="86"/>
      <c r="DZV138" s="86"/>
      <c r="DZW138" s="86"/>
      <c r="DZX138" s="86"/>
      <c r="DZY138" s="86"/>
      <c r="DZZ138" s="86"/>
      <c r="EAA138" s="86"/>
      <c r="EAB138" s="86"/>
      <c r="EAC138" s="86"/>
      <c r="EAD138" s="86"/>
      <c r="EAE138" s="86"/>
      <c r="EAF138" s="86"/>
      <c r="EAG138" s="86"/>
      <c r="EAH138" s="86"/>
      <c r="EAI138" s="86"/>
      <c r="EAJ138" s="86"/>
      <c r="EAK138" s="86"/>
      <c r="EAL138" s="86"/>
      <c r="EAM138" s="86"/>
      <c r="EAN138" s="86"/>
      <c r="EAO138" s="86"/>
      <c r="EAP138" s="86"/>
      <c r="EAQ138" s="86"/>
      <c r="EAR138" s="86"/>
      <c r="EAS138" s="86"/>
      <c r="EAT138" s="86"/>
      <c r="EAU138" s="86"/>
      <c r="EAV138" s="86"/>
      <c r="EAW138" s="86"/>
      <c r="EAX138" s="86"/>
      <c r="EAY138" s="86"/>
      <c r="EAZ138" s="86"/>
      <c r="EBA138" s="86"/>
      <c r="EBB138" s="86"/>
      <c r="EBC138" s="86"/>
      <c r="EBD138" s="86"/>
      <c r="EBE138" s="86"/>
      <c r="EBF138" s="86"/>
      <c r="EBG138" s="86"/>
      <c r="EBH138" s="86"/>
      <c r="EBI138" s="86"/>
      <c r="EBJ138" s="86"/>
      <c r="EBK138" s="86"/>
      <c r="EBL138" s="86"/>
      <c r="EBM138" s="86"/>
      <c r="EBN138" s="86"/>
      <c r="EBO138" s="86"/>
      <c r="EBP138" s="86"/>
      <c r="EBQ138" s="86"/>
      <c r="EBR138" s="86"/>
      <c r="EBS138" s="86"/>
      <c r="EBT138" s="86"/>
      <c r="EBU138" s="86"/>
      <c r="EBV138" s="86"/>
      <c r="EBW138" s="86"/>
      <c r="EBX138" s="86"/>
      <c r="EBY138" s="86"/>
      <c r="EBZ138" s="86"/>
      <c r="ECA138" s="86"/>
      <c r="ECB138" s="86"/>
      <c r="ECC138" s="86"/>
      <c r="ECD138" s="86"/>
      <c r="ECE138" s="86"/>
      <c r="ECF138" s="86"/>
      <c r="ECG138" s="86"/>
      <c r="ECH138" s="86"/>
      <c r="ECI138" s="86"/>
      <c r="ECJ138" s="86"/>
      <c r="ECK138" s="86"/>
      <c r="ECL138" s="86"/>
      <c r="ECM138" s="86"/>
      <c r="ECN138" s="86"/>
      <c r="ECO138" s="86"/>
      <c r="ECP138" s="86"/>
      <c r="ECQ138" s="86"/>
      <c r="ECR138" s="86"/>
      <c r="ECS138" s="86"/>
      <c r="ECT138" s="86"/>
      <c r="ECU138" s="86"/>
      <c r="ECV138" s="86"/>
      <c r="ECW138" s="86"/>
      <c r="ECX138" s="86"/>
      <c r="ECY138" s="86"/>
      <c r="ECZ138" s="86"/>
      <c r="EDA138" s="86"/>
      <c r="EDB138" s="86"/>
      <c r="EDC138" s="86"/>
      <c r="EDD138" s="86"/>
      <c r="EDE138" s="86"/>
      <c r="EDF138" s="86"/>
      <c r="EDG138" s="86"/>
      <c r="EDH138" s="86"/>
      <c r="EDI138" s="86"/>
      <c r="EDJ138" s="86"/>
      <c r="EDK138" s="86"/>
      <c r="EDL138" s="86"/>
      <c r="EDM138" s="86"/>
      <c r="EDN138" s="86"/>
      <c r="EDO138" s="86"/>
      <c r="EDP138" s="86"/>
      <c r="EDQ138" s="86"/>
      <c r="EDR138" s="86"/>
      <c r="EDS138" s="86"/>
      <c r="EDT138" s="86"/>
      <c r="EDU138" s="86"/>
      <c r="EDV138" s="86"/>
      <c r="EDW138" s="86"/>
      <c r="EDX138" s="86"/>
      <c r="EDY138" s="86"/>
      <c r="EDZ138" s="86"/>
      <c r="EEA138" s="86"/>
      <c r="EEB138" s="86"/>
      <c r="EEC138" s="86"/>
      <c r="EED138" s="86"/>
      <c r="EEE138" s="86"/>
      <c r="EEF138" s="86"/>
      <c r="EEG138" s="86"/>
      <c r="EEH138" s="86"/>
      <c r="EEI138" s="86"/>
      <c r="EEJ138" s="86"/>
      <c r="EEK138" s="86"/>
      <c r="EEL138" s="86"/>
      <c r="EEM138" s="86"/>
      <c r="EEN138" s="86"/>
      <c r="EEO138" s="86"/>
      <c r="EEP138" s="86"/>
      <c r="EEQ138" s="86"/>
      <c r="EER138" s="86"/>
      <c r="EES138" s="86"/>
      <c r="EET138" s="86"/>
      <c r="EEU138" s="86"/>
      <c r="EEV138" s="86"/>
      <c r="EEW138" s="86"/>
      <c r="EEX138" s="86"/>
      <c r="EEY138" s="86"/>
      <c r="EEZ138" s="86"/>
      <c r="EFA138" s="86"/>
      <c r="EFB138" s="86"/>
      <c r="EFI138" s="86"/>
      <c r="EFJ138" s="86"/>
      <c r="EFK138" s="86"/>
      <c r="EFL138" s="86"/>
      <c r="EFM138" s="86"/>
      <c r="EFN138" s="86"/>
      <c r="EFO138" s="86"/>
      <c r="EFP138" s="86"/>
      <c r="EFQ138" s="86"/>
      <c r="EFR138" s="86"/>
      <c r="EFS138" s="86"/>
      <c r="EFT138" s="86"/>
      <c r="EFU138" s="86"/>
      <c r="EFV138" s="86"/>
      <c r="EFW138" s="86"/>
      <c r="EFX138" s="86"/>
      <c r="EFY138" s="86"/>
      <c r="EFZ138" s="86"/>
      <c r="EGA138" s="86"/>
      <c r="EGB138" s="86"/>
      <c r="EGC138" s="86"/>
      <c r="EGD138" s="86"/>
      <c r="EGE138" s="86"/>
      <c r="EGF138" s="86"/>
      <c r="EGG138" s="86"/>
      <c r="EGH138" s="86"/>
      <c r="EGI138" s="86"/>
      <c r="EGJ138" s="86"/>
      <c r="EGK138" s="86"/>
      <c r="EGL138" s="86"/>
      <c r="EGM138" s="86"/>
      <c r="EGN138" s="86"/>
      <c r="EGO138" s="86"/>
      <c r="EGP138" s="86"/>
      <c r="EGQ138" s="86"/>
      <c r="EGR138" s="86"/>
      <c r="EGS138" s="86"/>
      <c r="EGT138" s="86"/>
      <c r="EGU138" s="86"/>
      <c r="EGV138" s="86"/>
      <c r="EGW138" s="86"/>
      <c r="EGX138" s="86"/>
      <c r="EGY138" s="86"/>
      <c r="EGZ138" s="86"/>
      <c r="EHA138" s="86"/>
      <c r="EHB138" s="86"/>
      <c r="EHC138" s="86"/>
      <c r="EHD138" s="86"/>
      <c r="EHE138" s="86"/>
      <c r="EHF138" s="86"/>
      <c r="EHG138" s="86"/>
      <c r="EHH138" s="86"/>
      <c r="EHI138" s="86"/>
      <c r="EHJ138" s="86"/>
      <c r="EHK138" s="86"/>
      <c r="EHL138" s="86"/>
      <c r="EHM138" s="86"/>
      <c r="EHN138" s="86"/>
      <c r="EHO138" s="86"/>
      <c r="EHP138" s="86"/>
      <c r="EHQ138" s="86"/>
      <c r="EHR138" s="86"/>
      <c r="EHS138" s="86"/>
      <c r="EHT138" s="86"/>
      <c r="EHU138" s="86"/>
      <c r="EHV138" s="86"/>
      <c r="EHW138" s="86"/>
      <c r="EHX138" s="86"/>
      <c r="EHY138" s="86"/>
      <c r="EHZ138" s="86"/>
      <c r="EIA138" s="86"/>
      <c r="EIB138" s="86"/>
      <c r="EIC138" s="86"/>
      <c r="EID138" s="86"/>
      <c r="EIE138" s="86"/>
      <c r="EIF138" s="86"/>
      <c r="EIG138" s="86"/>
      <c r="EIH138" s="86"/>
      <c r="EII138" s="86"/>
      <c r="EIJ138" s="86"/>
      <c r="EIK138" s="86"/>
      <c r="EIL138" s="86"/>
      <c r="EIM138" s="86"/>
      <c r="EIN138" s="86"/>
      <c r="EIO138" s="86"/>
      <c r="EIP138" s="86"/>
      <c r="EIQ138" s="86"/>
      <c r="EIR138" s="86"/>
      <c r="EIS138" s="86"/>
      <c r="EIT138" s="86"/>
      <c r="EIU138" s="86"/>
      <c r="EIV138" s="86"/>
      <c r="EIW138" s="86"/>
      <c r="EIX138" s="86"/>
      <c r="EIY138" s="86"/>
      <c r="EIZ138" s="86"/>
      <c r="EJA138" s="86"/>
      <c r="EJB138" s="86"/>
      <c r="EJC138" s="86"/>
      <c r="EJD138" s="86"/>
      <c r="EJE138" s="86"/>
      <c r="EJF138" s="86"/>
      <c r="EJG138" s="86"/>
      <c r="EJH138" s="86"/>
      <c r="EJI138" s="86"/>
      <c r="EJJ138" s="86"/>
      <c r="EJK138" s="86"/>
      <c r="EJL138" s="86"/>
      <c r="EJM138" s="86"/>
      <c r="EJN138" s="86"/>
      <c r="EJO138" s="86"/>
      <c r="EJP138" s="86"/>
      <c r="EJQ138" s="86"/>
      <c r="EJR138" s="86"/>
      <c r="EJS138" s="86"/>
      <c r="EJT138" s="86"/>
      <c r="EJU138" s="86"/>
      <c r="EJV138" s="86"/>
      <c r="EJW138" s="86"/>
      <c r="EJX138" s="86"/>
      <c r="EJY138" s="86"/>
      <c r="EJZ138" s="86"/>
      <c r="EKA138" s="86"/>
      <c r="EKB138" s="86"/>
      <c r="EKC138" s="86"/>
      <c r="EKD138" s="86"/>
      <c r="EKE138" s="86"/>
      <c r="EKF138" s="86"/>
      <c r="EKG138" s="86"/>
      <c r="EKH138" s="86"/>
      <c r="EKI138" s="86"/>
      <c r="EKJ138" s="86"/>
      <c r="EKK138" s="86"/>
      <c r="EKL138" s="86"/>
      <c r="EKM138" s="86"/>
      <c r="EKN138" s="86"/>
      <c r="EKO138" s="86"/>
      <c r="EKP138" s="86"/>
      <c r="EKQ138" s="86"/>
      <c r="EKR138" s="86"/>
      <c r="EKS138" s="86"/>
      <c r="EKT138" s="86"/>
      <c r="EKU138" s="86"/>
      <c r="EKV138" s="86"/>
      <c r="EKW138" s="86"/>
      <c r="EKX138" s="86"/>
      <c r="EKY138" s="86"/>
      <c r="EKZ138" s="86"/>
      <c r="ELA138" s="86"/>
      <c r="ELB138" s="86"/>
      <c r="ELC138" s="86"/>
      <c r="ELD138" s="86"/>
      <c r="ELE138" s="86"/>
      <c r="ELF138" s="86"/>
      <c r="ELG138" s="86"/>
      <c r="ELH138" s="86"/>
      <c r="ELI138" s="86"/>
      <c r="ELJ138" s="86"/>
      <c r="ELK138" s="86"/>
      <c r="ELL138" s="86"/>
      <c r="ELM138" s="86"/>
      <c r="ELN138" s="86"/>
      <c r="ELO138" s="86"/>
      <c r="ELP138" s="86"/>
      <c r="ELQ138" s="86"/>
      <c r="ELR138" s="86"/>
      <c r="ELS138" s="86"/>
      <c r="ELT138" s="86"/>
      <c r="ELU138" s="86"/>
      <c r="ELV138" s="86"/>
      <c r="ELW138" s="86"/>
      <c r="ELX138" s="86"/>
      <c r="ELY138" s="86"/>
      <c r="ELZ138" s="86"/>
      <c r="EMA138" s="86"/>
      <c r="EMB138" s="86"/>
      <c r="EMC138" s="86"/>
      <c r="EMD138" s="86"/>
      <c r="EME138" s="86"/>
      <c r="EMF138" s="86"/>
      <c r="EMG138" s="86"/>
      <c r="EMH138" s="86"/>
      <c r="EMI138" s="86"/>
      <c r="EMJ138" s="86"/>
      <c r="EMK138" s="86"/>
      <c r="EML138" s="86"/>
      <c r="EMM138" s="86"/>
      <c r="EMN138" s="86"/>
      <c r="EMO138" s="86"/>
      <c r="EMP138" s="86"/>
      <c r="EMQ138" s="86"/>
      <c r="EMR138" s="86"/>
      <c r="EMS138" s="86"/>
      <c r="EMT138" s="86"/>
      <c r="EMU138" s="86"/>
      <c r="EMV138" s="86"/>
      <c r="EMW138" s="86"/>
      <c r="EMX138" s="86"/>
      <c r="EMY138" s="86"/>
      <c r="EMZ138" s="86"/>
      <c r="ENA138" s="86"/>
      <c r="ENB138" s="86"/>
      <c r="ENC138" s="86"/>
      <c r="END138" s="86"/>
      <c r="ENE138" s="86"/>
      <c r="ENF138" s="86"/>
      <c r="ENG138" s="86"/>
      <c r="ENH138" s="86"/>
      <c r="ENI138" s="86"/>
      <c r="ENJ138" s="86"/>
      <c r="ENK138" s="86"/>
      <c r="ENL138" s="86"/>
      <c r="ENM138" s="86"/>
      <c r="ENN138" s="86"/>
      <c r="ENO138" s="86"/>
      <c r="ENP138" s="86"/>
      <c r="ENQ138" s="86"/>
      <c r="ENR138" s="86"/>
      <c r="ENS138" s="86"/>
      <c r="ENT138" s="86"/>
      <c r="ENU138" s="86"/>
      <c r="ENV138" s="86"/>
      <c r="ENW138" s="86"/>
      <c r="ENX138" s="86"/>
      <c r="ENY138" s="86"/>
      <c r="ENZ138" s="86"/>
      <c r="EOA138" s="86"/>
      <c r="EOB138" s="86"/>
      <c r="EOC138" s="86"/>
      <c r="EOD138" s="86"/>
      <c r="EOE138" s="86"/>
      <c r="EOF138" s="86"/>
      <c r="EOG138" s="86"/>
      <c r="EOH138" s="86"/>
      <c r="EOI138" s="86"/>
      <c r="EOJ138" s="86"/>
      <c r="EOK138" s="86"/>
      <c r="EOL138" s="86"/>
      <c r="EOM138" s="86"/>
      <c r="EON138" s="86"/>
      <c r="EOO138" s="86"/>
      <c r="EOP138" s="86"/>
      <c r="EOQ138" s="86"/>
      <c r="EOR138" s="86"/>
      <c r="EOS138" s="86"/>
      <c r="EOT138" s="86"/>
      <c r="EOU138" s="86"/>
      <c r="EOV138" s="86"/>
      <c r="EOW138" s="86"/>
      <c r="EOX138" s="86"/>
      <c r="EPE138" s="86"/>
      <c r="EPF138" s="86"/>
      <c r="EPG138" s="86"/>
      <c r="EPH138" s="86"/>
      <c r="EPI138" s="86"/>
      <c r="EPJ138" s="86"/>
      <c r="EPK138" s="86"/>
      <c r="EPL138" s="86"/>
      <c r="EPM138" s="86"/>
      <c r="EPN138" s="86"/>
      <c r="EPO138" s="86"/>
      <c r="EPP138" s="86"/>
      <c r="EPQ138" s="86"/>
      <c r="EPR138" s="86"/>
      <c r="EPS138" s="86"/>
      <c r="EPT138" s="86"/>
      <c r="EPU138" s="86"/>
      <c r="EPV138" s="86"/>
      <c r="EPW138" s="86"/>
      <c r="EPX138" s="86"/>
      <c r="EPY138" s="86"/>
      <c r="EPZ138" s="86"/>
      <c r="EQA138" s="86"/>
      <c r="EQB138" s="86"/>
      <c r="EQC138" s="86"/>
      <c r="EQD138" s="86"/>
      <c r="EQE138" s="86"/>
      <c r="EQF138" s="86"/>
      <c r="EQG138" s="86"/>
      <c r="EQH138" s="86"/>
      <c r="EQI138" s="86"/>
      <c r="EQJ138" s="86"/>
      <c r="EQK138" s="86"/>
      <c r="EQL138" s="86"/>
      <c r="EQM138" s="86"/>
      <c r="EQN138" s="86"/>
      <c r="EQO138" s="86"/>
      <c r="EQP138" s="86"/>
      <c r="EQQ138" s="86"/>
      <c r="EQR138" s="86"/>
      <c r="EQS138" s="86"/>
      <c r="EQT138" s="86"/>
      <c r="EQU138" s="86"/>
      <c r="EQV138" s="86"/>
      <c r="EQW138" s="86"/>
      <c r="EQX138" s="86"/>
      <c r="EQY138" s="86"/>
      <c r="EQZ138" s="86"/>
      <c r="ERA138" s="86"/>
      <c r="ERB138" s="86"/>
      <c r="ERC138" s="86"/>
      <c r="ERD138" s="86"/>
      <c r="ERE138" s="86"/>
      <c r="ERF138" s="86"/>
      <c r="ERG138" s="86"/>
      <c r="ERH138" s="86"/>
      <c r="ERI138" s="86"/>
      <c r="ERJ138" s="86"/>
      <c r="ERK138" s="86"/>
      <c r="ERL138" s="86"/>
      <c r="ERM138" s="86"/>
      <c r="ERN138" s="86"/>
      <c r="ERO138" s="86"/>
      <c r="ERP138" s="86"/>
      <c r="ERQ138" s="86"/>
      <c r="ERR138" s="86"/>
      <c r="ERS138" s="86"/>
      <c r="ERT138" s="86"/>
      <c r="ERU138" s="86"/>
      <c r="ERV138" s="86"/>
      <c r="ERW138" s="86"/>
      <c r="ERX138" s="86"/>
      <c r="ERY138" s="86"/>
      <c r="ERZ138" s="86"/>
      <c r="ESA138" s="86"/>
      <c r="ESB138" s="86"/>
      <c r="ESC138" s="86"/>
      <c r="ESD138" s="86"/>
      <c r="ESE138" s="86"/>
      <c r="ESF138" s="86"/>
      <c r="ESG138" s="86"/>
      <c r="ESH138" s="86"/>
      <c r="ESI138" s="86"/>
      <c r="ESJ138" s="86"/>
      <c r="ESK138" s="86"/>
      <c r="ESL138" s="86"/>
      <c r="ESM138" s="86"/>
      <c r="ESN138" s="86"/>
      <c r="ESO138" s="86"/>
      <c r="ESP138" s="86"/>
      <c r="ESQ138" s="86"/>
      <c r="ESR138" s="86"/>
      <c r="ESS138" s="86"/>
      <c r="EST138" s="86"/>
      <c r="ESU138" s="86"/>
      <c r="ESV138" s="86"/>
      <c r="ESW138" s="86"/>
      <c r="ESX138" s="86"/>
      <c r="ESY138" s="86"/>
      <c r="ESZ138" s="86"/>
      <c r="ETA138" s="86"/>
      <c r="ETB138" s="86"/>
      <c r="ETC138" s="86"/>
      <c r="ETD138" s="86"/>
      <c r="ETE138" s="86"/>
      <c r="ETF138" s="86"/>
      <c r="ETG138" s="86"/>
      <c r="ETH138" s="86"/>
      <c r="ETI138" s="86"/>
      <c r="ETJ138" s="86"/>
      <c r="ETK138" s="86"/>
      <c r="ETL138" s="86"/>
      <c r="ETM138" s="86"/>
      <c r="ETN138" s="86"/>
      <c r="ETO138" s="86"/>
      <c r="ETP138" s="86"/>
      <c r="ETQ138" s="86"/>
      <c r="ETR138" s="86"/>
      <c r="ETS138" s="86"/>
      <c r="ETT138" s="86"/>
      <c r="ETU138" s="86"/>
      <c r="ETV138" s="86"/>
      <c r="ETW138" s="86"/>
      <c r="ETX138" s="86"/>
      <c r="ETY138" s="86"/>
      <c r="ETZ138" s="86"/>
      <c r="EUA138" s="86"/>
      <c r="EUB138" s="86"/>
      <c r="EUC138" s="86"/>
      <c r="EUD138" s="86"/>
      <c r="EUE138" s="86"/>
      <c r="EUF138" s="86"/>
      <c r="EUG138" s="86"/>
      <c r="EUH138" s="86"/>
      <c r="EUI138" s="86"/>
      <c r="EUJ138" s="86"/>
      <c r="EUK138" s="86"/>
      <c r="EUL138" s="86"/>
      <c r="EUM138" s="86"/>
      <c r="EUN138" s="86"/>
      <c r="EUO138" s="86"/>
      <c r="EUP138" s="86"/>
      <c r="EUQ138" s="86"/>
      <c r="EUR138" s="86"/>
      <c r="EUS138" s="86"/>
      <c r="EUT138" s="86"/>
      <c r="EUU138" s="86"/>
      <c r="EUV138" s="86"/>
      <c r="EUW138" s="86"/>
      <c r="EUX138" s="86"/>
      <c r="EUY138" s="86"/>
      <c r="EUZ138" s="86"/>
      <c r="EVA138" s="86"/>
      <c r="EVB138" s="86"/>
      <c r="EVC138" s="86"/>
      <c r="EVD138" s="86"/>
      <c r="EVE138" s="86"/>
      <c r="EVF138" s="86"/>
      <c r="EVG138" s="86"/>
      <c r="EVH138" s="86"/>
      <c r="EVI138" s="86"/>
      <c r="EVJ138" s="86"/>
      <c r="EVK138" s="86"/>
      <c r="EVL138" s="86"/>
      <c r="EVM138" s="86"/>
      <c r="EVN138" s="86"/>
      <c r="EVO138" s="86"/>
      <c r="EVP138" s="86"/>
      <c r="EVQ138" s="86"/>
      <c r="EVR138" s="86"/>
      <c r="EVS138" s="86"/>
      <c r="EVT138" s="86"/>
      <c r="EVU138" s="86"/>
      <c r="EVV138" s="86"/>
      <c r="EVW138" s="86"/>
      <c r="EVX138" s="86"/>
      <c r="EVY138" s="86"/>
      <c r="EVZ138" s="86"/>
      <c r="EWA138" s="86"/>
      <c r="EWB138" s="86"/>
      <c r="EWC138" s="86"/>
      <c r="EWD138" s="86"/>
      <c r="EWE138" s="86"/>
      <c r="EWF138" s="86"/>
      <c r="EWG138" s="86"/>
      <c r="EWH138" s="86"/>
      <c r="EWI138" s="86"/>
      <c r="EWJ138" s="86"/>
      <c r="EWK138" s="86"/>
      <c r="EWL138" s="86"/>
      <c r="EWM138" s="86"/>
      <c r="EWN138" s="86"/>
      <c r="EWO138" s="86"/>
      <c r="EWP138" s="86"/>
      <c r="EWQ138" s="86"/>
      <c r="EWR138" s="86"/>
      <c r="EWS138" s="86"/>
      <c r="EWT138" s="86"/>
      <c r="EWU138" s="86"/>
      <c r="EWV138" s="86"/>
      <c r="EWW138" s="86"/>
      <c r="EWX138" s="86"/>
      <c r="EWY138" s="86"/>
      <c r="EWZ138" s="86"/>
      <c r="EXA138" s="86"/>
      <c r="EXB138" s="86"/>
      <c r="EXC138" s="86"/>
      <c r="EXD138" s="86"/>
      <c r="EXE138" s="86"/>
      <c r="EXF138" s="86"/>
      <c r="EXG138" s="86"/>
      <c r="EXH138" s="86"/>
      <c r="EXI138" s="86"/>
      <c r="EXJ138" s="86"/>
      <c r="EXK138" s="86"/>
      <c r="EXL138" s="86"/>
      <c r="EXM138" s="86"/>
      <c r="EXN138" s="86"/>
      <c r="EXO138" s="86"/>
      <c r="EXP138" s="86"/>
      <c r="EXQ138" s="86"/>
      <c r="EXR138" s="86"/>
      <c r="EXS138" s="86"/>
      <c r="EXT138" s="86"/>
      <c r="EXU138" s="86"/>
      <c r="EXV138" s="86"/>
      <c r="EXW138" s="86"/>
      <c r="EXX138" s="86"/>
      <c r="EXY138" s="86"/>
      <c r="EXZ138" s="86"/>
      <c r="EYA138" s="86"/>
      <c r="EYB138" s="86"/>
      <c r="EYC138" s="86"/>
      <c r="EYD138" s="86"/>
      <c r="EYE138" s="86"/>
      <c r="EYF138" s="86"/>
      <c r="EYG138" s="86"/>
      <c r="EYH138" s="86"/>
      <c r="EYI138" s="86"/>
      <c r="EYJ138" s="86"/>
      <c r="EYK138" s="86"/>
      <c r="EYL138" s="86"/>
      <c r="EYM138" s="86"/>
      <c r="EYN138" s="86"/>
      <c r="EYO138" s="86"/>
      <c r="EYP138" s="86"/>
      <c r="EYQ138" s="86"/>
      <c r="EYR138" s="86"/>
      <c r="EYS138" s="86"/>
      <c r="EYT138" s="86"/>
      <c r="EZA138" s="86"/>
      <c r="EZB138" s="86"/>
      <c r="EZC138" s="86"/>
      <c r="EZD138" s="86"/>
      <c r="EZE138" s="86"/>
      <c r="EZF138" s="86"/>
      <c r="EZG138" s="86"/>
      <c r="EZH138" s="86"/>
      <c r="EZI138" s="86"/>
      <c r="EZJ138" s="86"/>
      <c r="EZK138" s="86"/>
      <c r="EZL138" s="86"/>
      <c r="EZM138" s="86"/>
      <c r="EZN138" s="86"/>
      <c r="EZO138" s="86"/>
      <c r="EZP138" s="86"/>
      <c r="EZQ138" s="86"/>
      <c r="EZR138" s="86"/>
      <c r="EZS138" s="86"/>
      <c r="EZT138" s="86"/>
      <c r="EZU138" s="86"/>
      <c r="EZV138" s="86"/>
      <c r="EZW138" s="86"/>
      <c r="EZX138" s="86"/>
      <c r="EZY138" s="86"/>
      <c r="EZZ138" s="86"/>
      <c r="FAA138" s="86"/>
      <c r="FAB138" s="86"/>
      <c r="FAC138" s="86"/>
      <c r="FAD138" s="86"/>
      <c r="FAE138" s="86"/>
      <c r="FAF138" s="86"/>
      <c r="FAG138" s="86"/>
      <c r="FAH138" s="86"/>
      <c r="FAI138" s="86"/>
      <c r="FAJ138" s="86"/>
      <c r="FAK138" s="86"/>
      <c r="FAL138" s="86"/>
      <c r="FAM138" s="86"/>
      <c r="FAN138" s="86"/>
      <c r="FAO138" s="86"/>
      <c r="FAP138" s="86"/>
      <c r="FAQ138" s="86"/>
      <c r="FAR138" s="86"/>
      <c r="FAS138" s="86"/>
      <c r="FAT138" s="86"/>
      <c r="FAU138" s="86"/>
      <c r="FAV138" s="86"/>
      <c r="FAW138" s="86"/>
      <c r="FAX138" s="86"/>
      <c r="FAY138" s="86"/>
      <c r="FAZ138" s="86"/>
      <c r="FBA138" s="86"/>
      <c r="FBB138" s="86"/>
      <c r="FBC138" s="86"/>
      <c r="FBD138" s="86"/>
      <c r="FBE138" s="86"/>
      <c r="FBF138" s="86"/>
      <c r="FBG138" s="86"/>
      <c r="FBH138" s="86"/>
      <c r="FBI138" s="86"/>
      <c r="FBJ138" s="86"/>
      <c r="FBK138" s="86"/>
      <c r="FBL138" s="86"/>
      <c r="FBM138" s="86"/>
      <c r="FBN138" s="86"/>
      <c r="FBO138" s="86"/>
      <c r="FBP138" s="86"/>
      <c r="FBQ138" s="86"/>
      <c r="FBR138" s="86"/>
      <c r="FBS138" s="86"/>
      <c r="FBT138" s="86"/>
      <c r="FBU138" s="86"/>
      <c r="FBV138" s="86"/>
      <c r="FBW138" s="86"/>
      <c r="FBX138" s="86"/>
      <c r="FBY138" s="86"/>
      <c r="FBZ138" s="86"/>
      <c r="FCA138" s="86"/>
      <c r="FCB138" s="86"/>
      <c r="FCC138" s="86"/>
      <c r="FCD138" s="86"/>
      <c r="FCE138" s="86"/>
      <c r="FCF138" s="86"/>
      <c r="FCG138" s="86"/>
      <c r="FCH138" s="86"/>
      <c r="FCI138" s="86"/>
      <c r="FCJ138" s="86"/>
      <c r="FCK138" s="86"/>
      <c r="FCL138" s="86"/>
      <c r="FCM138" s="86"/>
      <c r="FCN138" s="86"/>
      <c r="FCO138" s="86"/>
      <c r="FCP138" s="86"/>
      <c r="FCQ138" s="86"/>
      <c r="FCR138" s="86"/>
      <c r="FCS138" s="86"/>
      <c r="FCT138" s="86"/>
      <c r="FCU138" s="86"/>
      <c r="FCV138" s="86"/>
      <c r="FCW138" s="86"/>
      <c r="FCX138" s="86"/>
      <c r="FCY138" s="86"/>
      <c r="FCZ138" s="86"/>
      <c r="FDA138" s="86"/>
      <c r="FDB138" s="86"/>
      <c r="FDC138" s="86"/>
      <c r="FDD138" s="86"/>
      <c r="FDE138" s="86"/>
      <c r="FDF138" s="86"/>
      <c r="FDG138" s="86"/>
      <c r="FDH138" s="86"/>
      <c r="FDI138" s="86"/>
      <c r="FDJ138" s="86"/>
      <c r="FDK138" s="86"/>
      <c r="FDL138" s="86"/>
      <c r="FDM138" s="86"/>
      <c r="FDN138" s="86"/>
      <c r="FDO138" s="86"/>
      <c r="FDP138" s="86"/>
      <c r="FDQ138" s="86"/>
      <c r="FDR138" s="86"/>
      <c r="FDS138" s="86"/>
      <c r="FDT138" s="86"/>
      <c r="FDU138" s="86"/>
      <c r="FDV138" s="86"/>
      <c r="FDW138" s="86"/>
      <c r="FDX138" s="86"/>
      <c r="FDY138" s="86"/>
      <c r="FDZ138" s="86"/>
      <c r="FEA138" s="86"/>
      <c r="FEB138" s="86"/>
      <c r="FEC138" s="86"/>
      <c r="FED138" s="86"/>
      <c r="FEE138" s="86"/>
      <c r="FEF138" s="86"/>
      <c r="FEG138" s="86"/>
      <c r="FEH138" s="86"/>
      <c r="FEI138" s="86"/>
      <c r="FEJ138" s="86"/>
      <c r="FEK138" s="86"/>
      <c r="FEL138" s="86"/>
      <c r="FEM138" s="86"/>
      <c r="FEN138" s="86"/>
      <c r="FEO138" s="86"/>
      <c r="FEP138" s="86"/>
      <c r="FEQ138" s="86"/>
      <c r="FER138" s="86"/>
      <c r="FES138" s="86"/>
      <c r="FET138" s="86"/>
      <c r="FEU138" s="86"/>
      <c r="FEV138" s="86"/>
      <c r="FEW138" s="86"/>
      <c r="FEX138" s="86"/>
      <c r="FEY138" s="86"/>
      <c r="FEZ138" s="86"/>
      <c r="FFA138" s="86"/>
      <c r="FFB138" s="86"/>
      <c r="FFC138" s="86"/>
      <c r="FFD138" s="86"/>
      <c r="FFE138" s="86"/>
      <c r="FFF138" s="86"/>
      <c r="FFG138" s="86"/>
      <c r="FFH138" s="86"/>
      <c r="FFI138" s="86"/>
      <c r="FFJ138" s="86"/>
      <c r="FFK138" s="86"/>
      <c r="FFL138" s="86"/>
      <c r="FFM138" s="86"/>
      <c r="FFN138" s="86"/>
      <c r="FFO138" s="86"/>
      <c r="FFP138" s="86"/>
      <c r="FFQ138" s="86"/>
      <c r="FFR138" s="86"/>
      <c r="FFS138" s="86"/>
      <c r="FFT138" s="86"/>
      <c r="FFU138" s="86"/>
      <c r="FFV138" s="86"/>
      <c r="FFW138" s="86"/>
      <c r="FFX138" s="86"/>
      <c r="FFY138" s="86"/>
      <c r="FFZ138" s="86"/>
      <c r="FGA138" s="86"/>
      <c r="FGB138" s="86"/>
      <c r="FGC138" s="86"/>
      <c r="FGD138" s="86"/>
      <c r="FGE138" s="86"/>
      <c r="FGF138" s="86"/>
      <c r="FGG138" s="86"/>
      <c r="FGH138" s="86"/>
      <c r="FGI138" s="86"/>
      <c r="FGJ138" s="86"/>
      <c r="FGK138" s="86"/>
      <c r="FGL138" s="86"/>
      <c r="FGM138" s="86"/>
      <c r="FGN138" s="86"/>
      <c r="FGO138" s="86"/>
      <c r="FGP138" s="86"/>
      <c r="FGQ138" s="86"/>
      <c r="FGR138" s="86"/>
      <c r="FGS138" s="86"/>
      <c r="FGT138" s="86"/>
      <c r="FGU138" s="86"/>
      <c r="FGV138" s="86"/>
      <c r="FGW138" s="86"/>
      <c r="FGX138" s="86"/>
      <c r="FGY138" s="86"/>
      <c r="FGZ138" s="86"/>
      <c r="FHA138" s="86"/>
      <c r="FHB138" s="86"/>
      <c r="FHC138" s="86"/>
      <c r="FHD138" s="86"/>
      <c r="FHE138" s="86"/>
      <c r="FHF138" s="86"/>
      <c r="FHG138" s="86"/>
      <c r="FHH138" s="86"/>
      <c r="FHI138" s="86"/>
      <c r="FHJ138" s="86"/>
      <c r="FHK138" s="86"/>
      <c r="FHL138" s="86"/>
      <c r="FHM138" s="86"/>
      <c r="FHN138" s="86"/>
      <c r="FHO138" s="86"/>
      <c r="FHP138" s="86"/>
      <c r="FHQ138" s="86"/>
      <c r="FHR138" s="86"/>
      <c r="FHS138" s="86"/>
      <c r="FHT138" s="86"/>
      <c r="FHU138" s="86"/>
      <c r="FHV138" s="86"/>
      <c r="FHW138" s="86"/>
      <c r="FHX138" s="86"/>
      <c r="FHY138" s="86"/>
      <c r="FHZ138" s="86"/>
      <c r="FIA138" s="86"/>
      <c r="FIB138" s="86"/>
      <c r="FIC138" s="86"/>
      <c r="FID138" s="86"/>
      <c r="FIE138" s="86"/>
      <c r="FIF138" s="86"/>
      <c r="FIG138" s="86"/>
      <c r="FIH138" s="86"/>
      <c r="FII138" s="86"/>
      <c r="FIJ138" s="86"/>
      <c r="FIK138" s="86"/>
      <c r="FIL138" s="86"/>
      <c r="FIM138" s="86"/>
      <c r="FIN138" s="86"/>
      <c r="FIO138" s="86"/>
      <c r="FIP138" s="86"/>
      <c r="FIW138" s="86"/>
      <c r="FIX138" s="86"/>
      <c r="FIY138" s="86"/>
      <c r="FIZ138" s="86"/>
      <c r="FJA138" s="86"/>
      <c r="FJB138" s="86"/>
      <c r="FJC138" s="86"/>
      <c r="FJD138" s="86"/>
      <c r="FJE138" s="86"/>
      <c r="FJF138" s="86"/>
      <c r="FJG138" s="86"/>
      <c r="FJH138" s="86"/>
      <c r="FJI138" s="86"/>
      <c r="FJJ138" s="86"/>
      <c r="FJK138" s="86"/>
      <c r="FJL138" s="86"/>
      <c r="FJM138" s="86"/>
      <c r="FJN138" s="86"/>
      <c r="FJO138" s="86"/>
      <c r="FJP138" s="86"/>
      <c r="FJQ138" s="86"/>
      <c r="FJR138" s="86"/>
      <c r="FJS138" s="86"/>
      <c r="FJT138" s="86"/>
      <c r="FJU138" s="86"/>
      <c r="FJV138" s="86"/>
      <c r="FJW138" s="86"/>
      <c r="FJX138" s="86"/>
      <c r="FJY138" s="86"/>
      <c r="FJZ138" s="86"/>
      <c r="FKA138" s="86"/>
      <c r="FKB138" s="86"/>
      <c r="FKC138" s="86"/>
      <c r="FKD138" s="86"/>
      <c r="FKE138" s="86"/>
      <c r="FKF138" s="86"/>
      <c r="FKG138" s="86"/>
      <c r="FKH138" s="86"/>
      <c r="FKI138" s="86"/>
      <c r="FKJ138" s="86"/>
      <c r="FKK138" s="86"/>
      <c r="FKL138" s="86"/>
      <c r="FKM138" s="86"/>
      <c r="FKN138" s="86"/>
      <c r="FKO138" s="86"/>
      <c r="FKP138" s="86"/>
      <c r="FKQ138" s="86"/>
      <c r="FKR138" s="86"/>
      <c r="FKS138" s="86"/>
      <c r="FKT138" s="86"/>
      <c r="FKU138" s="86"/>
      <c r="FKV138" s="86"/>
      <c r="FKW138" s="86"/>
      <c r="FKX138" s="86"/>
      <c r="FKY138" s="86"/>
      <c r="FKZ138" s="86"/>
      <c r="FLA138" s="86"/>
      <c r="FLB138" s="86"/>
      <c r="FLC138" s="86"/>
      <c r="FLD138" s="86"/>
      <c r="FLE138" s="86"/>
      <c r="FLF138" s="86"/>
      <c r="FLG138" s="86"/>
      <c r="FLH138" s="86"/>
      <c r="FLI138" s="86"/>
      <c r="FLJ138" s="86"/>
      <c r="FLK138" s="86"/>
      <c r="FLL138" s="86"/>
      <c r="FLM138" s="86"/>
      <c r="FLN138" s="86"/>
      <c r="FLO138" s="86"/>
      <c r="FLP138" s="86"/>
      <c r="FLQ138" s="86"/>
      <c r="FLR138" s="86"/>
      <c r="FLS138" s="86"/>
      <c r="FLT138" s="86"/>
      <c r="FLU138" s="86"/>
      <c r="FLV138" s="86"/>
      <c r="FLW138" s="86"/>
      <c r="FLX138" s="86"/>
      <c r="FLY138" s="86"/>
      <c r="FLZ138" s="86"/>
      <c r="FMA138" s="86"/>
      <c r="FMB138" s="86"/>
      <c r="FMC138" s="86"/>
      <c r="FMD138" s="86"/>
      <c r="FME138" s="86"/>
      <c r="FMF138" s="86"/>
      <c r="FMG138" s="86"/>
      <c r="FMH138" s="86"/>
      <c r="FMI138" s="86"/>
      <c r="FMJ138" s="86"/>
      <c r="FMK138" s="86"/>
      <c r="FML138" s="86"/>
      <c r="FMM138" s="86"/>
      <c r="FMN138" s="86"/>
      <c r="FMO138" s="86"/>
      <c r="FMP138" s="86"/>
      <c r="FMQ138" s="86"/>
      <c r="FMR138" s="86"/>
      <c r="FMS138" s="86"/>
      <c r="FMT138" s="86"/>
      <c r="FMU138" s="86"/>
      <c r="FMV138" s="86"/>
      <c r="FMW138" s="86"/>
      <c r="FMX138" s="86"/>
      <c r="FMY138" s="86"/>
      <c r="FMZ138" s="86"/>
      <c r="FNA138" s="86"/>
      <c r="FNB138" s="86"/>
      <c r="FNC138" s="86"/>
      <c r="FND138" s="86"/>
      <c r="FNE138" s="86"/>
      <c r="FNF138" s="86"/>
      <c r="FNG138" s="86"/>
      <c r="FNH138" s="86"/>
      <c r="FNI138" s="86"/>
      <c r="FNJ138" s="86"/>
      <c r="FNK138" s="86"/>
      <c r="FNL138" s="86"/>
      <c r="FNM138" s="86"/>
      <c r="FNN138" s="86"/>
      <c r="FNO138" s="86"/>
      <c r="FNP138" s="86"/>
      <c r="FNQ138" s="86"/>
      <c r="FNR138" s="86"/>
      <c r="FNS138" s="86"/>
      <c r="FNT138" s="86"/>
      <c r="FNU138" s="86"/>
      <c r="FNV138" s="86"/>
      <c r="FNW138" s="86"/>
      <c r="FNX138" s="86"/>
      <c r="FNY138" s="86"/>
      <c r="FNZ138" s="86"/>
      <c r="FOA138" s="86"/>
      <c r="FOB138" s="86"/>
      <c r="FOC138" s="86"/>
      <c r="FOD138" s="86"/>
      <c r="FOE138" s="86"/>
      <c r="FOF138" s="86"/>
      <c r="FOG138" s="86"/>
      <c r="FOH138" s="86"/>
      <c r="FOI138" s="86"/>
      <c r="FOJ138" s="86"/>
      <c r="FOK138" s="86"/>
      <c r="FOL138" s="86"/>
      <c r="FOM138" s="86"/>
      <c r="FON138" s="86"/>
      <c r="FOO138" s="86"/>
      <c r="FOP138" s="86"/>
      <c r="FOQ138" s="86"/>
      <c r="FOR138" s="86"/>
      <c r="FOS138" s="86"/>
      <c r="FOT138" s="86"/>
      <c r="FOU138" s="86"/>
      <c r="FOV138" s="86"/>
      <c r="FOW138" s="86"/>
      <c r="FOX138" s="86"/>
      <c r="FOY138" s="86"/>
      <c r="FOZ138" s="86"/>
      <c r="FPA138" s="86"/>
      <c r="FPB138" s="86"/>
      <c r="FPC138" s="86"/>
      <c r="FPD138" s="86"/>
      <c r="FPE138" s="86"/>
      <c r="FPF138" s="86"/>
      <c r="FPG138" s="86"/>
      <c r="FPH138" s="86"/>
      <c r="FPI138" s="86"/>
      <c r="FPJ138" s="86"/>
      <c r="FPK138" s="86"/>
      <c r="FPL138" s="86"/>
      <c r="FPM138" s="86"/>
      <c r="FPN138" s="86"/>
      <c r="FPO138" s="86"/>
      <c r="FPP138" s="86"/>
      <c r="FPQ138" s="86"/>
      <c r="FPR138" s="86"/>
      <c r="FPS138" s="86"/>
      <c r="FPT138" s="86"/>
      <c r="FPU138" s="86"/>
      <c r="FPV138" s="86"/>
      <c r="FPW138" s="86"/>
      <c r="FPX138" s="86"/>
      <c r="FPY138" s="86"/>
      <c r="FPZ138" s="86"/>
      <c r="FQA138" s="86"/>
      <c r="FQB138" s="86"/>
      <c r="FQC138" s="86"/>
      <c r="FQD138" s="86"/>
      <c r="FQE138" s="86"/>
      <c r="FQF138" s="86"/>
      <c r="FQG138" s="86"/>
      <c r="FQH138" s="86"/>
      <c r="FQI138" s="86"/>
      <c r="FQJ138" s="86"/>
      <c r="FQK138" s="86"/>
      <c r="FQL138" s="86"/>
      <c r="FQM138" s="86"/>
      <c r="FQN138" s="86"/>
      <c r="FQO138" s="86"/>
      <c r="FQP138" s="86"/>
      <c r="FQQ138" s="86"/>
      <c r="FQR138" s="86"/>
      <c r="FQS138" s="86"/>
      <c r="FQT138" s="86"/>
      <c r="FQU138" s="86"/>
      <c r="FQV138" s="86"/>
      <c r="FQW138" s="86"/>
      <c r="FQX138" s="86"/>
      <c r="FQY138" s="86"/>
      <c r="FQZ138" s="86"/>
      <c r="FRA138" s="86"/>
      <c r="FRB138" s="86"/>
      <c r="FRC138" s="86"/>
      <c r="FRD138" s="86"/>
      <c r="FRE138" s="86"/>
      <c r="FRF138" s="86"/>
      <c r="FRG138" s="86"/>
      <c r="FRH138" s="86"/>
      <c r="FRI138" s="86"/>
      <c r="FRJ138" s="86"/>
      <c r="FRK138" s="86"/>
      <c r="FRL138" s="86"/>
      <c r="FRM138" s="86"/>
      <c r="FRN138" s="86"/>
      <c r="FRO138" s="86"/>
      <c r="FRP138" s="86"/>
      <c r="FRQ138" s="86"/>
      <c r="FRR138" s="86"/>
      <c r="FRS138" s="86"/>
      <c r="FRT138" s="86"/>
      <c r="FRU138" s="86"/>
      <c r="FRV138" s="86"/>
      <c r="FRW138" s="86"/>
      <c r="FRX138" s="86"/>
      <c r="FRY138" s="86"/>
      <c r="FRZ138" s="86"/>
      <c r="FSA138" s="86"/>
      <c r="FSB138" s="86"/>
      <c r="FSC138" s="86"/>
      <c r="FSD138" s="86"/>
      <c r="FSE138" s="86"/>
      <c r="FSF138" s="86"/>
      <c r="FSG138" s="86"/>
      <c r="FSH138" s="86"/>
      <c r="FSI138" s="86"/>
      <c r="FSJ138" s="86"/>
      <c r="FSK138" s="86"/>
      <c r="FSL138" s="86"/>
      <c r="FSS138" s="86"/>
      <c r="FST138" s="86"/>
      <c r="FSU138" s="86"/>
      <c r="FSV138" s="86"/>
      <c r="FSW138" s="86"/>
      <c r="FSX138" s="86"/>
      <c r="FSY138" s="86"/>
      <c r="FSZ138" s="86"/>
      <c r="FTA138" s="86"/>
      <c r="FTB138" s="86"/>
      <c r="FTC138" s="86"/>
      <c r="FTD138" s="86"/>
      <c r="FTE138" s="86"/>
      <c r="FTF138" s="86"/>
      <c r="FTG138" s="86"/>
      <c r="FTH138" s="86"/>
      <c r="FTI138" s="86"/>
      <c r="FTJ138" s="86"/>
      <c r="FTK138" s="86"/>
      <c r="FTL138" s="86"/>
      <c r="FTM138" s="86"/>
      <c r="FTN138" s="86"/>
      <c r="FTO138" s="86"/>
      <c r="FTP138" s="86"/>
      <c r="FTQ138" s="86"/>
      <c r="FTR138" s="86"/>
      <c r="FTS138" s="86"/>
      <c r="FTT138" s="86"/>
      <c r="FTU138" s="86"/>
      <c r="FTV138" s="86"/>
      <c r="FTW138" s="86"/>
      <c r="FTX138" s="86"/>
      <c r="FTY138" s="86"/>
      <c r="FTZ138" s="86"/>
      <c r="FUA138" s="86"/>
      <c r="FUB138" s="86"/>
      <c r="FUC138" s="86"/>
      <c r="FUD138" s="86"/>
      <c r="FUE138" s="86"/>
      <c r="FUF138" s="86"/>
      <c r="FUG138" s="86"/>
      <c r="FUH138" s="86"/>
      <c r="FUI138" s="86"/>
      <c r="FUJ138" s="86"/>
      <c r="FUK138" s="86"/>
      <c r="FUL138" s="86"/>
      <c r="FUM138" s="86"/>
      <c r="FUN138" s="86"/>
      <c r="FUO138" s="86"/>
      <c r="FUP138" s="86"/>
      <c r="FUQ138" s="86"/>
      <c r="FUR138" s="86"/>
      <c r="FUS138" s="86"/>
      <c r="FUT138" s="86"/>
      <c r="FUU138" s="86"/>
      <c r="FUV138" s="86"/>
      <c r="FUW138" s="86"/>
      <c r="FUX138" s="86"/>
      <c r="FUY138" s="86"/>
      <c r="FUZ138" s="86"/>
      <c r="FVA138" s="86"/>
      <c r="FVB138" s="86"/>
      <c r="FVC138" s="86"/>
      <c r="FVD138" s="86"/>
      <c r="FVE138" s="86"/>
      <c r="FVF138" s="86"/>
      <c r="FVG138" s="86"/>
      <c r="FVH138" s="86"/>
      <c r="FVI138" s="86"/>
      <c r="FVJ138" s="86"/>
      <c r="FVK138" s="86"/>
      <c r="FVL138" s="86"/>
      <c r="FVM138" s="86"/>
      <c r="FVN138" s="86"/>
      <c r="FVO138" s="86"/>
      <c r="FVP138" s="86"/>
      <c r="FVQ138" s="86"/>
      <c r="FVR138" s="86"/>
      <c r="FVS138" s="86"/>
      <c r="FVT138" s="86"/>
      <c r="FVU138" s="86"/>
      <c r="FVV138" s="86"/>
      <c r="FVW138" s="86"/>
      <c r="FVX138" s="86"/>
      <c r="FVY138" s="86"/>
      <c r="FVZ138" s="86"/>
      <c r="FWA138" s="86"/>
      <c r="FWB138" s="86"/>
      <c r="FWC138" s="86"/>
      <c r="FWD138" s="86"/>
      <c r="FWE138" s="86"/>
      <c r="FWF138" s="86"/>
      <c r="FWG138" s="86"/>
      <c r="FWH138" s="86"/>
      <c r="FWI138" s="86"/>
      <c r="FWJ138" s="86"/>
      <c r="FWK138" s="86"/>
      <c r="FWL138" s="86"/>
      <c r="FWM138" s="86"/>
      <c r="FWN138" s="86"/>
      <c r="FWO138" s="86"/>
      <c r="FWP138" s="86"/>
      <c r="FWQ138" s="86"/>
      <c r="FWR138" s="86"/>
      <c r="FWS138" s="86"/>
      <c r="FWT138" s="86"/>
      <c r="FWU138" s="86"/>
      <c r="FWV138" s="86"/>
      <c r="FWW138" s="86"/>
      <c r="FWX138" s="86"/>
      <c r="FWY138" s="86"/>
      <c r="FWZ138" s="86"/>
      <c r="FXA138" s="86"/>
      <c r="FXB138" s="86"/>
      <c r="FXC138" s="86"/>
      <c r="FXD138" s="86"/>
      <c r="FXE138" s="86"/>
      <c r="FXF138" s="86"/>
      <c r="FXG138" s="86"/>
      <c r="FXH138" s="86"/>
      <c r="FXI138" s="86"/>
      <c r="FXJ138" s="86"/>
      <c r="FXK138" s="86"/>
      <c r="FXL138" s="86"/>
      <c r="FXM138" s="86"/>
      <c r="FXN138" s="86"/>
      <c r="FXO138" s="86"/>
      <c r="FXP138" s="86"/>
      <c r="FXQ138" s="86"/>
      <c r="FXR138" s="86"/>
      <c r="FXS138" s="86"/>
      <c r="FXT138" s="86"/>
      <c r="FXU138" s="86"/>
      <c r="FXV138" s="86"/>
      <c r="FXW138" s="86"/>
      <c r="FXX138" s="86"/>
      <c r="FXY138" s="86"/>
      <c r="FXZ138" s="86"/>
      <c r="FYA138" s="86"/>
      <c r="FYB138" s="86"/>
      <c r="FYC138" s="86"/>
      <c r="FYD138" s="86"/>
      <c r="FYE138" s="86"/>
      <c r="FYF138" s="86"/>
      <c r="FYG138" s="86"/>
      <c r="FYH138" s="86"/>
      <c r="FYI138" s="86"/>
      <c r="FYJ138" s="86"/>
      <c r="FYK138" s="86"/>
      <c r="FYL138" s="86"/>
      <c r="FYM138" s="86"/>
      <c r="FYN138" s="86"/>
      <c r="FYO138" s="86"/>
      <c r="FYP138" s="86"/>
      <c r="FYQ138" s="86"/>
      <c r="FYR138" s="86"/>
      <c r="FYS138" s="86"/>
      <c r="FYT138" s="86"/>
      <c r="FYU138" s="86"/>
      <c r="FYV138" s="86"/>
      <c r="FYW138" s="86"/>
      <c r="FYX138" s="86"/>
      <c r="FYY138" s="86"/>
      <c r="FYZ138" s="86"/>
      <c r="FZA138" s="86"/>
      <c r="FZB138" s="86"/>
      <c r="FZC138" s="86"/>
      <c r="FZD138" s="86"/>
      <c r="FZE138" s="86"/>
      <c r="FZF138" s="86"/>
      <c r="FZG138" s="86"/>
      <c r="FZH138" s="86"/>
      <c r="FZI138" s="86"/>
      <c r="FZJ138" s="86"/>
      <c r="FZK138" s="86"/>
      <c r="FZL138" s="86"/>
      <c r="FZM138" s="86"/>
      <c r="FZN138" s="86"/>
      <c r="FZO138" s="86"/>
      <c r="FZP138" s="86"/>
      <c r="FZQ138" s="86"/>
      <c r="FZR138" s="86"/>
      <c r="FZS138" s="86"/>
      <c r="FZT138" s="86"/>
      <c r="FZU138" s="86"/>
      <c r="FZV138" s="86"/>
      <c r="FZW138" s="86"/>
      <c r="FZX138" s="86"/>
      <c r="FZY138" s="86"/>
      <c r="FZZ138" s="86"/>
      <c r="GAA138" s="86"/>
      <c r="GAB138" s="86"/>
      <c r="GAC138" s="86"/>
      <c r="GAD138" s="86"/>
      <c r="GAE138" s="86"/>
      <c r="GAF138" s="86"/>
      <c r="GAG138" s="86"/>
      <c r="GAH138" s="86"/>
      <c r="GAI138" s="86"/>
      <c r="GAJ138" s="86"/>
      <c r="GAK138" s="86"/>
      <c r="GAL138" s="86"/>
      <c r="GAM138" s="86"/>
      <c r="GAN138" s="86"/>
      <c r="GAO138" s="86"/>
      <c r="GAP138" s="86"/>
      <c r="GAQ138" s="86"/>
      <c r="GAR138" s="86"/>
      <c r="GAS138" s="86"/>
      <c r="GAT138" s="86"/>
      <c r="GAU138" s="86"/>
      <c r="GAV138" s="86"/>
      <c r="GAW138" s="86"/>
      <c r="GAX138" s="86"/>
      <c r="GAY138" s="86"/>
      <c r="GAZ138" s="86"/>
      <c r="GBA138" s="86"/>
      <c r="GBB138" s="86"/>
      <c r="GBC138" s="86"/>
      <c r="GBD138" s="86"/>
      <c r="GBE138" s="86"/>
      <c r="GBF138" s="86"/>
      <c r="GBG138" s="86"/>
      <c r="GBH138" s="86"/>
      <c r="GBI138" s="86"/>
      <c r="GBJ138" s="86"/>
      <c r="GBK138" s="86"/>
      <c r="GBL138" s="86"/>
      <c r="GBM138" s="86"/>
      <c r="GBN138" s="86"/>
      <c r="GBO138" s="86"/>
      <c r="GBP138" s="86"/>
      <c r="GBQ138" s="86"/>
      <c r="GBR138" s="86"/>
      <c r="GBS138" s="86"/>
      <c r="GBT138" s="86"/>
      <c r="GBU138" s="86"/>
      <c r="GBV138" s="86"/>
      <c r="GBW138" s="86"/>
      <c r="GBX138" s="86"/>
      <c r="GBY138" s="86"/>
      <c r="GBZ138" s="86"/>
      <c r="GCA138" s="86"/>
      <c r="GCB138" s="86"/>
      <c r="GCC138" s="86"/>
      <c r="GCD138" s="86"/>
      <c r="GCE138" s="86"/>
      <c r="GCF138" s="86"/>
      <c r="GCG138" s="86"/>
      <c r="GCH138" s="86"/>
      <c r="GCO138" s="86"/>
      <c r="GCP138" s="86"/>
      <c r="GCQ138" s="86"/>
      <c r="GCR138" s="86"/>
      <c r="GCS138" s="86"/>
      <c r="GCT138" s="86"/>
      <c r="GCU138" s="86"/>
      <c r="GCV138" s="86"/>
      <c r="GCW138" s="86"/>
      <c r="GCX138" s="86"/>
      <c r="GCY138" s="86"/>
      <c r="GCZ138" s="86"/>
      <c r="GDA138" s="86"/>
      <c r="GDB138" s="86"/>
      <c r="GDC138" s="86"/>
      <c r="GDD138" s="86"/>
      <c r="GDE138" s="86"/>
      <c r="GDF138" s="86"/>
      <c r="GDG138" s="86"/>
      <c r="GDH138" s="86"/>
      <c r="GDI138" s="86"/>
      <c r="GDJ138" s="86"/>
      <c r="GDK138" s="86"/>
      <c r="GDL138" s="86"/>
      <c r="GDM138" s="86"/>
      <c r="GDN138" s="86"/>
      <c r="GDO138" s="86"/>
      <c r="GDP138" s="86"/>
      <c r="GDQ138" s="86"/>
      <c r="GDR138" s="86"/>
      <c r="GDS138" s="86"/>
      <c r="GDT138" s="86"/>
      <c r="GDU138" s="86"/>
      <c r="GDV138" s="86"/>
      <c r="GDW138" s="86"/>
      <c r="GDX138" s="86"/>
      <c r="GDY138" s="86"/>
      <c r="GDZ138" s="86"/>
      <c r="GEA138" s="86"/>
      <c r="GEB138" s="86"/>
      <c r="GEC138" s="86"/>
      <c r="GED138" s="86"/>
      <c r="GEE138" s="86"/>
      <c r="GEF138" s="86"/>
      <c r="GEG138" s="86"/>
      <c r="GEH138" s="86"/>
      <c r="GEI138" s="86"/>
      <c r="GEJ138" s="86"/>
      <c r="GEK138" s="86"/>
      <c r="GEL138" s="86"/>
      <c r="GEM138" s="86"/>
      <c r="GEN138" s="86"/>
      <c r="GEO138" s="86"/>
      <c r="GEP138" s="86"/>
      <c r="GEQ138" s="86"/>
      <c r="GER138" s="86"/>
      <c r="GES138" s="86"/>
      <c r="GET138" s="86"/>
      <c r="GEU138" s="86"/>
      <c r="GEV138" s="86"/>
      <c r="GEW138" s="86"/>
      <c r="GEX138" s="86"/>
      <c r="GEY138" s="86"/>
      <c r="GEZ138" s="86"/>
      <c r="GFA138" s="86"/>
      <c r="GFB138" s="86"/>
      <c r="GFC138" s="86"/>
      <c r="GFD138" s="86"/>
      <c r="GFE138" s="86"/>
      <c r="GFF138" s="86"/>
      <c r="GFG138" s="86"/>
      <c r="GFH138" s="86"/>
      <c r="GFI138" s="86"/>
      <c r="GFJ138" s="86"/>
      <c r="GFK138" s="86"/>
      <c r="GFL138" s="86"/>
      <c r="GFM138" s="86"/>
      <c r="GFN138" s="86"/>
      <c r="GFO138" s="86"/>
      <c r="GFP138" s="86"/>
      <c r="GFQ138" s="86"/>
      <c r="GFR138" s="86"/>
      <c r="GFS138" s="86"/>
      <c r="GFT138" s="86"/>
      <c r="GFU138" s="86"/>
      <c r="GFV138" s="86"/>
      <c r="GFW138" s="86"/>
      <c r="GFX138" s="86"/>
      <c r="GFY138" s="86"/>
      <c r="GFZ138" s="86"/>
      <c r="GGA138" s="86"/>
      <c r="GGB138" s="86"/>
      <c r="GGC138" s="86"/>
      <c r="GGD138" s="86"/>
      <c r="GGE138" s="86"/>
      <c r="GGF138" s="86"/>
      <c r="GGG138" s="86"/>
      <c r="GGH138" s="86"/>
      <c r="GGI138" s="86"/>
      <c r="GGJ138" s="86"/>
      <c r="GGK138" s="86"/>
      <c r="GGL138" s="86"/>
      <c r="GGM138" s="86"/>
      <c r="GGN138" s="86"/>
      <c r="GGO138" s="86"/>
      <c r="GGP138" s="86"/>
      <c r="GGQ138" s="86"/>
      <c r="GGR138" s="86"/>
      <c r="GGS138" s="86"/>
      <c r="GGT138" s="86"/>
      <c r="GGU138" s="86"/>
      <c r="GGV138" s="86"/>
      <c r="GGW138" s="86"/>
      <c r="GGX138" s="86"/>
      <c r="GGY138" s="86"/>
      <c r="GGZ138" s="86"/>
      <c r="GHA138" s="86"/>
      <c r="GHB138" s="86"/>
      <c r="GHC138" s="86"/>
      <c r="GHD138" s="86"/>
      <c r="GHE138" s="86"/>
      <c r="GHF138" s="86"/>
      <c r="GHG138" s="86"/>
      <c r="GHH138" s="86"/>
      <c r="GHI138" s="86"/>
      <c r="GHJ138" s="86"/>
      <c r="GHK138" s="86"/>
      <c r="GHL138" s="86"/>
      <c r="GHM138" s="86"/>
      <c r="GHN138" s="86"/>
      <c r="GHO138" s="86"/>
      <c r="GHP138" s="86"/>
      <c r="GHQ138" s="86"/>
      <c r="GHR138" s="86"/>
      <c r="GHS138" s="86"/>
      <c r="GHT138" s="86"/>
      <c r="GHU138" s="86"/>
      <c r="GHV138" s="86"/>
      <c r="GHW138" s="86"/>
      <c r="GHX138" s="86"/>
      <c r="GHY138" s="86"/>
      <c r="GHZ138" s="86"/>
      <c r="GIA138" s="86"/>
      <c r="GIB138" s="86"/>
      <c r="GIC138" s="86"/>
      <c r="GID138" s="86"/>
      <c r="GIE138" s="86"/>
      <c r="GIF138" s="86"/>
      <c r="GIG138" s="86"/>
      <c r="GIH138" s="86"/>
      <c r="GII138" s="86"/>
      <c r="GIJ138" s="86"/>
      <c r="GIK138" s="86"/>
      <c r="GIL138" s="86"/>
      <c r="GIM138" s="86"/>
      <c r="GIN138" s="86"/>
      <c r="GIO138" s="86"/>
      <c r="GIP138" s="86"/>
      <c r="GIQ138" s="86"/>
      <c r="GIR138" s="86"/>
      <c r="GIS138" s="86"/>
      <c r="GIT138" s="86"/>
      <c r="GIU138" s="86"/>
      <c r="GIV138" s="86"/>
      <c r="GIW138" s="86"/>
      <c r="GIX138" s="86"/>
      <c r="GIY138" s="86"/>
      <c r="GIZ138" s="86"/>
      <c r="GJA138" s="86"/>
      <c r="GJB138" s="86"/>
      <c r="GJC138" s="86"/>
      <c r="GJD138" s="86"/>
      <c r="GJE138" s="86"/>
      <c r="GJF138" s="86"/>
      <c r="GJG138" s="86"/>
      <c r="GJH138" s="86"/>
      <c r="GJI138" s="86"/>
      <c r="GJJ138" s="86"/>
      <c r="GJK138" s="86"/>
      <c r="GJL138" s="86"/>
      <c r="GJM138" s="86"/>
      <c r="GJN138" s="86"/>
      <c r="GJO138" s="86"/>
      <c r="GJP138" s="86"/>
      <c r="GJQ138" s="86"/>
      <c r="GJR138" s="86"/>
      <c r="GJS138" s="86"/>
      <c r="GJT138" s="86"/>
      <c r="GJU138" s="86"/>
      <c r="GJV138" s="86"/>
      <c r="GJW138" s="86"/>
      <c r="GJX138" s="86"/>
      <c r="GJY138" s="86"/>
      <c r="GJZ138" s="86"/>
      <c r="GKA138" s="86"/>
      <c r="GKB138" s="86"/>
      <c r="GKC138" s="86"/>
      <c r="GKD138" s="86"/>
      <c r="GKE138" s="86"/>
      <c r="GKF138" s="86"/>
      <c r="GKG138" s="86"/>
      <c r="GKH138" s="86"/>
      <c r="GKI138" s="86"/>
      <c r="GKJ138" s="86"/>
      <c r="GKK138" s="86"/>
      <c r="GKL138" s="86"/>
      <c r="GKM138" s="86"/>
      <c r="GKN138" s="86"/>
      <c r="GKO138" s="86"/>
      <c r="GKP138" s="86"/>
      <c r="GKQ138" s="86"/>
      <c r="GKR138" s="86"/>
      <c r="GKS138" s="86"/>
      <c r="GKT138" s="86"/>
      <c r="GKU138" s="86"/>
      <c r="GKV138" s="86"/>
      <c r="GKW138" s="86"/>
      <c r="GKX138" s="86"/>
      <c r="GKY138" s="86"/>
      <c r="GKZ138" s="86"/>
      <c r="GLA138" s="86"/>
      <c r="GLB138" s="86"/>
      <c r="GLC138" s="86"/>
      <c r="GLD138" s="86"/>
      <c r="GLE138" s="86"/>
      <c r="GLF138" s="86"/>
      <c r="GLG138" s="86"/>
      <c r="GLH138" s="86"/>
      <c r="GLI138" s="86"/>
      <c r="GLJ138" s="86"/>
      <c r="GLK138" s="86"/>
      <c r="GLL138" s="86"/>
      <c r="GLM138" s="86"/>
      <c r="GLN138" s="86"/>
      <c r="GLO138" s="86"/>
      <c r="GLP138" s="86"/>
      <c r="GLQ138" s="86"/>
      <c r="GLR138" s="86"/>
      <c r="GLS138" s="86"/>
      <c r="GLT138" s="86"/>
      <c r="GLU138" s="86"/>
      <c r="GLV138" s="86"/>
      <c r="GLW138" s="86"/>
      <c r="GLX138" s="86"/>
      <c r="GLY138" s="86"/>
      <c r="GLZ138" s="86"/>
      <c r="GMA138" s="86"/>
      <c r="GMB138" s="86"/>
      <c r="GMC138" s="86"/>
      <c r="GMD138" s="86"/>
      <c r="GMK138" s="86"/>
      <c r="GML138" s="86"/>
      <c r="GMM138" s="86"/>
      <c r="GMN138" s="86"/>
      <c r="GMO138" s="86"/>
      <c r="GMP138" s="86"/>
      <c r="GMQ138" s="86"/>
      <c r="GMR138" s="86"/>
      <c r="GMS138" s="86"/>
      <c r="GMT138" s="86"/>
      <c r="GMU138" s="86"/>
      <c r="GMV138" s="86"/>
      <c r="GMW138" s="86"/>
      <c r="GMX138" s="86"/>
      <c r="GMY138" s="86"/>
      <c r="GMZ138" s="86"/>
      <c r="GNA138" s="86"/>
      <c r="GNB138" s="86"/>
      <c r="GNC138" s="86"/>
      <c r="GND138" s="86"/>
      <c r="GNE138" s="86"/>
      <c r="GNF138" s="86"/>
      <c r="GNG138" s="86"/>
      <c r="GNH138" s="86"/>
      <c r="GNI138" s="86"/>
      <c r="GNJ138" s="86"/>
      <c r="GNK138" s="86"/>
      <c r="GNL138" s="86"/>
      <c r="GNM138" s="86"/>
      <c r="GNN138" s="86"/>
      <c r="GNO138" s="86"/>
      <c r="GNP138" s="86"/>
      <c r="GNQ138" s="86"/>
      <c r="GNR138" s="86"/>
      <c r="GNS138" s="86"/>
      <c r="GNT138" s="86"/>
      <c r="GNU138" s="86"/>
      <c r="GNV138" s="86"/>
      <c r="GNW138" s="86"/>
      <c r="GNX138" s="86"/>
      <c r="GNY138" s="86"/>
      <c r="GNZ138" s="86"/>
      <c r="GOA138" s="86"/>
      <c r="GOB138" s="86"/>
      <c r="GOC138" s="86"/>
      <c r="GOD138" s="86"/>
      <c r="GOE138" s="86"/>
      <c r="GOF138" s="86"/>
      <c r="GOG138" s="86"/>
      <c r="GOH138" s="86"/>
      <c r="GOI138" s="86"/>
      <c r="GOJ138" s="86"/>
      <c r="GOK138" s="86"/>
      <c r="GOL138" s="86"/>
      <c r="GOM138" s="86"/>
      <c r="GON138" s="86"/>
      <c r="GOO138" s="86"/>
      <c r="GOP138" s="86"/>
      <c r="GOQ138" s="86"/>
      <c r="GOR138" s="86"/>
      <c r="GOS138" s="86"/>
      <c r="GOT138" s="86"/>
      <c r="GOU138" s="86"/>
      <c r="GOV138" s="86"/>
      <c r="GOW138" s="86"/>
      <c r="GOX138" s="86"/>
      <c r="GOY138" s="86"/>
      <c r="GOZ138" s="86"/>
      <c r="GPA138" s="86"/>
      <c r="GPB138" s="86"/>
      <c r="GPC138" s="86"/>
      <c r="GPD138" s="86"/>
      <c r="GPE138" s="86"/>
      <c r="GPF138" s="86"/>
      <c r="GPG138" s="86"/>
      <c r="GPH138" s="86"/>
      <c r="GPI138" s="86"/>
      <c r="GPJ138" s="86"/>
      <c r="GPK138" s="86"/>
      <c r="GPL138" s="86"/>
      <c r="GPM138" s="86"/>
      <c r="GPN138" s="86"/>
      <c r="GPO138" s="86"/>
      <c r="GPP138" s="86"/>
      <c r="GPQ138" s="86"/>
      <c r="GPR138" s="86"/>
      <c r="GPS138" s="86"/>
      <c r="GPT138" s="86"/>
      <c r="GPU138" s="86"/>
      <c r="GPV138" s="86"/>
      <c r="GPW138" s="86"/>
      <c r="GPX138" s="86"/>
      <c r="GPY138" s="86"/>
      <c r="GPZ138" s="86"/>
      <c r="GQA138" s="86"/>
      <c r="GQB138" s="86"/>
      <c r="GQC138" s="86"/>
      <c r="GQD138" s="86"/>
      <c r="GQE138" s="86"/>
      <c r="GQF138" s="86"/>
      <c r="GQG138" s="86"/>
      <c r="GQH138" s="86"/>
      <c r="GQI138" s="86"/>
      <c r="GQJ138" s="86"/>
      <c r="GQK138" s="86"/>
      <c r="GQL138" s="86"/>
      <c r="GQM138" s="86"/>
      <c r="GQN138" s="86"/>
      <c r="GQO138" s="86"/>
      <c r="GQP138" s="86"/>
      <c r="GQQ138" s="86"/>
      <c r="GQR138" s="86"/>
      <c r="GQS138" s="86"/>
      <c r="GQT138" s="86"/>
      <c r="GQU138" s="86"/>
      <c r="GQV138" s="86"/>
      <c r="GQW138" s="86"/>
      <c r="GQX138" s="86"/>
      <c r="GQY138" s="86"/>
      <c r="GQZ138" s="86"/>
      <c r="GRA138" s="86"/>
      <c r="GRB138" s="86"/>
      <c r="GRC138" s="86"/>
      <c r="GRD138" s="86"/>
      <c r="GRE138" s="86"/>
      <c r="GRF138" s="86"/>
      <c r="GRG138" s="86"/>
      <c r="GRH138" s="86"/>
      <c r="GRI138" s="86"/>
      <c r="GRJ138" s="86"/>
      <c r="GRK138" s="86"/>
      <c r="GRL138" s="86"/>
      <c r="GRM138" s="86"/>
      <c r="GRN138" s="86"/>
      <c r="GRO138" s="86"/>
      <c r="GRP138" s="86"/>
      <c r="GRQ138" s="86"/>
      <c r="GRR138" s="86"/>
      <c r="GRS138" s="86"/>
      <c r="GRT138" s="86"/>
      <c r="GRU138" s="86"/>
      <c r="GRV138" s="86"/>
      <c r="GRW138" s="86"/>
      <c r="GRX138" s="86"/>
      <c r="GRY138" s="86"/>
      <c r="GRZ138" s="86"/>
      <c r="GSA138" s="86"/>
      <c r="GSB138" s="86"/>
      <c r="GSC138" s="86"/>
      <c r="GSD138" s="86"/>
      <c r="GSE138" s="86"/>
      <c r="GSF138" s="86"/>
      <c r="GSG138" s="86"/>
      <c r="GSH138" s="86"/>
      <c r="GSI138" s="86"/>
      <c r="GSJ138" s="86"/>
      <c r="GSK138" s="86"/>
      <c r="GSL138" s="86"/>
      <c r="GSM138" s="86"/>
      <c r="GSN138" s="86"/>
      <c r="GSO138" s="86"/>
      <c r="GSP138" s="86"/>
      <c r="GSQ138" s="86"/>
      <c r="GSR138" s="86"/>
      <c r="GSS138" s="86"/>
      <c r="GST138" s="86"/>
      <c r="GSU138" s="86"/>
      <c r="GSV138" s="86"/>
      <c r="GSW138" s="86"/>
      <c r="GSX138" s="86"/>
      <c r="GSY138" s="86"/>
      <c r="GSZ138" s="86"/>
      <c r="GTA138" s="86"/>
      <c r="GTB138" s="86"/>
      <c r="GTC138" s="86"/>
      <c r="GTD138" s="86"/>
      <c r="GTE138" s="86"/>
      <c r="GTF138" s="86"/>
      <c r="GTG138" s="86"/>
      <c r="GTH138" s="86"/>
      <c r="GTI138" s="86"/>
      <c r="GTJ138" s="86"/>
      <c r="GTK138" s="86"/>
      <c r="GTL138" s="86"/>
      <c r="GTM138" s="86"/>
      <c r="GTN138" s="86"/>
      <c r="GTO138" s="86"/>
      <c r="GTP138" s="86"/>
      <c r="GTQ138" s="86"/>
      <c r="GTR138" s="86"/>
      <c r="GTS138" s="86"/>
      <c r="GTT138" s="86"/>
      <c r="GTU138" s="86"/>
      <c r="GTV138" s="86"/>
      <c r="GTW138" s="86"/>
      <c r="GTX138" s="86"/>
      <c r="GTY138" s="86"/>
      <c r="GTZ138" s="86"/>
      <c r="GUA138" s="86"/>
      <c r="GUB138" s="86"/>
      <c r="GUC138" s="86"/>
      <c r="GUD138" s="86"/>
      <c r="GUE138" s="86"/>
      <c r="GUF138" s="86"/>
      <c r="GUG138" s="86"/>
      <c r="GUH138" s="86"/>
      <c r="GUI138" s="86"/>
      <c r="GUJ138" s="86"/>
      <c r="GUK138" s="86"/>
      <c r="GUL138" s="86"/>
      <c r="GUM138" s="86"/>
      <c r="GUN138" s="86"/>
      <c r="GUO138" s="86"/>
      <c r="GUP138" s="86"/>
      <c r="GUQ138" s="86"/>
      <c r="GUR138" s="86"/>
      <c r="GUS138" s="86"/>
      <c r="GUT138" s="86"/>
      <c r="GUU138" s="86"/>
      <c r="GUV138" s="86"/>
      <c r="GUW138" s="86"/>
      <c r="GUX138" s="86"/>
      <c r="GUY138" s="86"/>
      <c r="GUZ138" s="86"/>
      <c r="GVA138" s="86"/>
      <c r="GVB138" s="86"/>
      <c r="GVC138" s="86"/>
      <c r="GVD138" s="86"/>
      <c r="GVE138" s="86"/>
      <c r="GVF138" s="86"/>
      <c r="GVG138" s="86"/>
      <c r="GVH138" s="86"/>
      <c r="GVI138" s="86"/>
      <c r="GVJ138" s="86"/>
      <c r="GVK138" s="86"/>
      <c r="GVL138" s="86"/>
      <c r="GVM138" s="86"/>
      <c r="GVN138" s="86"/>
      <c r="GVO138" s="86"/>
      <c r="GVP138" s="86"/>
      <c r="GVQ138" s="86"/>
      <c r="GVR138" s="86"/>
      <c r="GVS138" s="86"/>
      <c r="GVT138" s="86"/>
      <c r="GVU138" s="86"/>
      <c r="GVV138" s="86"/>
      <c r="GVW138" s="86"/>
      <c r="GVX138" s="86"/>
      <c r="GVY138" s="86"/>
      <c r="GVZ138" s="86"/>
      <c r="GWG138" s="86"/>
      <c r="GWH138" s="86"/>
      <c r="GWI138" s="86"/>
      <c r="GWJ138" s="86"/>
      <c r="GWK138" s="86"/>
      <c r="GWL138" s="86"/>
      <c r="GWM138" s="86"/>
      <c r="GWN138" s="86"/>
      <c r="GWO138" s="86"/>
      <c r="GWP138" s="86"/>
      <c r="GWQ138" s="86"/>
      <c r="GWR138" s="86"/>
      <c r="GWS138" s="86"/>
      <c r="GWT138" s="86"/>
      <c r="GWU138" s="86"/>
      <c r="GWV138" s="86"/>
      <c r="GWW138" s="86"/>
      <c r="GWX138" s="86"/>
      <c r="GWY138" s="86"/>
      <c r="GWZ138" s="86"/>
      <c r="GXA138" s="86"/>
      <c r="GXB138" s="86"/>
      <c r="GXC138" s="86"/>
      <c r="GXD138" s="86"/>
      <c r="GXE138" s="86"/>
      <c r="GXF138" s="86"/>
      <c r="GXG138" s="86"/>
      <c r="GXH138" s="86"/>
      <c r="GXI138" s="86"/>
      <c r="GXJ138" s="86"/>
      <c r="GXK138" s="86"/>
      <c r="GXL138" s="86"/>
      <c r="GXM138" s="86"/>
      <c r="GXN138" s="86"/>
      <c r="GXO138" s="86"/>
      <c r="GXP138" s="86"/>
      <c r="GXQ138" s="86"/>
      <c r="GXR138" s="86"/>
      <c r="GXS138" s="86"/>
      <c r="GXT138" s="86"/>
      <c r="GXU138" s="86"/>
      <c r="GXV138" s="86"/>
      <c r="GXW138" s="86"/>
      <c r="GXX138" s="86"/>
      <c r="GXY138" s="86"/>
      <c r="GXZ138" s="86"/>
      <c r="GYA138" s="86"/>
      <c r="GYB138" s="86"/>
      <c r="GYC138" s="86"/>
      <c r="GYD138" s="86"/>
      <c r="GYE138" s="86"/>
      <c r="GYF138" s="86"/>
      <c r="GYG138" s="86"/>
      <c r="GYH138" s="86"/>
      <c r="GYI138" s="86"/>
      <c r="GYJ138" s="86"/>
      <c r="GYK138" s="86"/>
      <c r="GYL138" s="86"/>
      <c r="GYM138" s="86"/>
      <c r="GYN138" s="86"/>
      <c r="GYO138" s="86"/>
      <c r="GYP138" s="86"/>
      <c r="GYQ138" s="86"/>
      <c r="GYR138" s="86"/>
      <c r="GYS138" s="86"/>
      <c r="GYT138" s="86"/>
      <c r="GYU138" s="86"/>
      <c r="GYV138" s="86"/>
      <c r="GYW138" s="86"/>
      <c r="GYX138" s="86"/>
      <c r="GYY138" s="86"/>
      <c r="GYZ138" s="86"/>
      <c r="GZA138" s="86"/>
      <c r="GZB138" s="86"/>
      <c r="GZC138" s="86"/>
      <c r="GZD138" s="86"/>
      <c r="GZE138" s="86"/>
      <c r="GZF138" s="86"/>
      <c r="GZG138" s="86"/>
      <c r="GZH138" s="86"/>
      <c r="GZI138" s="86"/>
      <c r="GZJ138" s="86"/>
      <c r="GZK138" s="86"/>
      <c r="GZL138" s="86"/>
      <c r="GZM138" s="86"/>
      <c r="GZN138" s="86"/>
      <c r="GZO138" s="86"/>
      <c r="GZP138" s="86"/>
      <c r="GZQ138" s="86"/>
      <c r="GZR138" s="86"/>
      <c r="GZS138" s="86"/>
      <c r="GZT138" s="86"/>
      <c r="GZU138" s="86"/>
      <c r="GZV138" s="86"/>
      <c r="GZW138" s="86"/>
      <c r="GZX138" s="86"/>
      <c r="GZY138" s="86"/>
      <c r="GZZ138" s="86"/>
      <c r="HAA138" s="86"/>
      <c r="HAB138" s="86"/>
      <c r="HAC138" s="86"/>
      <c r="HAD138" s="86"/>
      <c r="HAE138" s="86"/>
      <c r="HAF138" s="86"/>
      <c r="HAG138" s="86"/>
      <c r="HAH138" s="86"/>
      <c r="HAI138" s="86"/>
      <c r="HAJ138" s="86"/>
      <c r="HAK138" s="86"/>
      <c r="HAL138" s="86"/>
      <c r="HAM138" s="86"/>
      <c r="HAN138" s="86"/>
      <c r="HAO138" s="86"/>
      <c r="HAP138" s="86"/>
      <c r="HAQ138" s="86"/>
      <c r="HAR138" s="86"/>
      <c r="HAS138" s="86"/>
      <c r="HAT138" s="86"/>
      <c r="HAU138" s="86"/>
      <c r="HAV138" s="86"/>
      <c r="HAW138" s="86"/>
      <c r="HAX138" s="86"/>
      <c r="HAY138" s="86"/>
      <c r="HAZ138" s="86"/>
      <c r="HBA138" s="86"/>
      <c r="HBB138" s="86"/>
      <c r="HBC138" s="86"/>
      <c r="HBD138" s="86"/>
      <c r="HBE138" s="86"/>
      <c r="HBF138" s="86"/>
      <c r="HBG138" s="86"/>
      <c r="HBH138" s="86"/>
      <c r="HBI138" s="86"/>
      <c r="HBJ138" s="86"/>
      <c r="HBK138" s="86"/>
      <c r="HBL138" s="86"/>
      <c r="HBM138" s="86"/>
      <c r="HBN138" s="86"/>
      <c r="HBO138" s="86"/>
      <c r="HBP138" s="86"/>
      <c r="HBQ138" s="86"/>
      <c r="HBR138" s="86"/>
      <c r="HBS138" s="86"/>
      <c r="HBT138" s="86"/>
      <c r="HBU138" s="86"/>
      <c r="HBV138" s="86"/>
      <c r="HBW138" s="86"/>
      <c r="HBX138" s="86"/>
      <c r="HBY138" s="86"/>
      <c r="HBZ138" s="86"/>
      <c r="HCA138" s="86"/>
      <c r="HCB138" s="86"/>
      <c r="HCC138" s="86"/>
      <c r="HCD138" s="86"/>
      <c r="HCE138" s="86"/>
      <c r="HCF138" s="86"/>
      <c r="HCG138" s="86"/>
      <c r="HCH138" s="86"/>
      <c r="HCI138" s="86"/>
      <c r="HCJ138" s="86"/>
      <c r="HCK138" s="86"/>
      <c r="HCL138" s="86"/>
      <c r="HCM138" s="86"/>
      <c r="HCN138" s="86"/>
      <c r="HCO138" s="86"/>
      <c r="HCP138" s="86"/>
      <c r="HCQ138" s="86"/>
      <c r="HCR138" s="86"/>
      <c r="HCS138" s="86"/>
      <c r="HCT138" s="86"/>
      <c r="HCU138" s="86"/>
      <c r="HCV138" s="86"/>
      <c r="HCW138" s="86"/>
      <c r="HCX138" s="86"/>
      <c r="HCY138" s="86"/>
      <c r="HCZ138" s="86"/>
      <c r="HDA138" s="86"/>
      <c r="HDB138" s="86"/>
      <c r="HDC138" s="86"/>
      <c r="HDD138" s="86"/>
      <c r="HDE138" s="86"/>
      <c r="HDF138" s="86"/>
      <c r="HDG138" s="86"/>
      <c r="HDH138" s="86"/>
      <c r="HDI138" s="86"/>
      <c r="HDJ138" s="86"/>
      <c r="HDK138" s="86"/>
      <c r="HDL138" s="86"/>
      <c r="HDM138" s="86"/>
      <c r="HDN138" s="86"/>
      <c r="HDO138" s="86"/>
      <c r="HDP138" s="86"/>
      <c r="HDQ138" s="86"/>
      <c r="HDR138" s="86"/>
      <c r="HDS138" s="86"/>
      <c r="HDT138" s="86"/>
      <c r="HDU138" s="86"/>
      <c r="HDV138" s="86"/>
      <c r="HDW138" s="86"/>
      <c r="HDX138" s="86"/>
      <c r="HDY138" s="86"/>
      <c r="HDZ138" s="86"/>
      <c r="HEA138" s="86"/>
      <c r="HEB138" s="86"/>
      <c r="HEC138" s="86"/>
      <c r="HED138" s="86"/>
      <c r="HEE138" s="86"/>
      <c r="HEF138" s="86"/>
      <c r="HEG138" s="86"/>
      <c r="HEH138" s="86"/>
      <c r="HEI138" s="86"/>
      <c r="HEJ138" s="86"/>
      <c r="HEK138" s="86"/>
      <c r="HEL138" s="86"/>
      <c r="HEM138" s="86"/>
      <c r="HEN138" s="86"/>
      <c r="HEO138" s="86"/>
      <c r="HEP138" s="86"/>
      <c r="HEQ138" s="86"/>
      <c r="HER138" s="86"/>
      <c r="HES138" s="86"/>
      <c r="HET138" s="86"/>
      <c r="HEU138" s="86"/>
      <c r="HEV138" s="86"/>
      <c r="HEW138" s="86"/>
      <c r="HEX138" s="86"/>
      <c r="HEY138" s="86"/>
      <c r="HEZ138" s="86"/>
      <c r="HFA138" s="86"/>
      <c r="HFB138" s="86"/>
      <c r="HFC138" s="86"/>
      <c r="HFD138" s="86"/>
      <c r="HFE138" s="86"/>
      <c r="HFF138" s="86"/>
      <c r="HFG138" s="86"/>
      <c r="HFH138" s="86"/>
      <c r="HFI138" s="86"/>
      <c r="HFJ138" s="86"/>
      <c r="HFK138" s="86"/>
      <c r="HFL138" s="86"/>
      <c r="HFM138" s="86"/>
      <c r="HFN138" s="86"/>
      <c r="HFO138" s="86"/>
      <c r="HFP138" s="86"/>
      <c r="HFQ138" s="86"/>
      <c r="HFR138" s="86"/>
      <c r="HFS138" s="86"/>
      <c r="HFT138" s="86"/>
      <c r="HFU138" s="86"/>
      <c r="HFV138" s="86"/>
      <c r="HGC138" s="86"/>
      <c r="HGD138" s="86"/>
      <c r="HGE138" s="86"/>
      <c r="HGF138" s="86"/>
      <c r="HGG138" s="86"/>
      <c r="HGH138" s="86"/>
      <c r="HGI138" s="86"/>
      <c r="HGJ138" s="86"/>
      <c r="HGK138" s="86"/>
      <c r="HGL138" s="86"/>
      <c r="HGM138" s="86"/>
      <c r="HGN138" s="86"/>
      <c r="HGO138" s="86"/>
      <c r="HGP138" s="86"/>
      <c r="HGQ138" s="86"/>
      <c r="HGR138" s="86"/>
      <c r="HGS138" s="86"/>
      <c r="HGT138" s="86"/>
      <c r="HGU138" s="86"/>
      <c r="HGV138" s="86"/>
      <c r="HGW138" s="86"/>
      <c r="HGX138" s="86"/>
      <c r="HGY138" s="86"/>
      <c r="HGZ138" s="86"/>
      <c r="HHA138" s="86"/>
      <c r="HHB138" s="86"/>
      <c r="HHC138" s="86"/>
      <c r="HHD138" s="86"/>
      <c r="HHE138" s="86"/>
      <c r="HHF138" s="86"/>
      <c r="HHG138" s="86"/>
      <c r="HHH138" s="86"/>
      <c r="HHI138" s="86"/>
      <c r="HHJ138" s="86"/>
      <c r="HHK138" s="86"/>
      <c r="HHL138" s="86"/>
      <c r="HHM138" s="86"/>
      <c r="HHN138" s="86"/>
      <c r="HHO138" s="86"/>
      <c r="HHP138" s="86"/>
      <c r="HHQ138" s="86"/>
      <c r="HHR138" s="86"/>
      <c r="HHS138" s="86"/>
      <c r="HHT138" s="86"/>
      <c r="HHU138" s="86"/>
      <c r="HHV138" s="86"/>
      <c r="HHW138" s="86"/>
      <c r="HHX138" s="86"/>
      <c r="HHY138" s="86"/>
      <c r="HHZ138" s="86"/>
      <c r="HIA138" s="86"/>
      <c r="HIB138" s="86"/>
      <c r="HIC138" s="86"/>
      <c r="HID138" s="86"/>
      <c r="HIE138" s="86"/>
      <c r="HIF138" s="86"/>
      <c r="HIG138" s="86"/>
      <c r="HIH138" s="86"/>
      <c r="HII138" s="86"/>
      <c r="HIJ138" s="86"/>
      <c r="HIK138" s="86"/>
      <c r="HIL138" s="86"/>
      <c r="HIM138" s="86"/>
      <c r="HIN138" s="86"/>
      <c r="HIO138" s="86"/>
      <c r="HIP138" s="86"/>
      <c r="HIQ138" s="86"/>
      <c r="HIR138" s="86"/>
      <c r="HIS138" s="86"/>
      <c r="HIT138" s="86"/>
      <c r="HIU138" s="86"/>
      <c r="HIV138" s="86"/>
      <c r="HIW138" s="86"/>
      <c r="HIX138" s="86"/>
      <c r="HIY138" s="86"/>
      <c r="HIZ138" s="86"/>
      <c r="HJA138" s="86"/>
      <c r="HJB138" s="86"/>
      <c r="HJC138" s="86"/>
      <c r="HJD138" s="86"/>
      <c r="HJE138" s="86"/>
      <c r="HJF138" s="86"/>
      <c r="HJG138" s="86"/>
      <c r="HJH138" s="86"/>
      <c r="HJI138" s="86"/>
      <c r="HJJ138" s="86"/>
      <c r="HJK138" s="86"/>
      <c r="HJL138" s="86"/>
      <c r="HJM138" s="86"/>
      <c r="HJN138" s="86"/>
      <c r="HJO138" s="86"/>
      <c r="HJP138" s="86"/>
      <c r="HJQ138" s="86"/>
      <c r="HJR138" s="86"/>
      <c r="HJS138" s="86"/>
      <c r="HJT138" s="86"/>
      <c r="HJU138" s="86"/>
      <c r="HJV138" s="86"/>
      <c r="HJW138" s="86"/>
      <c r="HJX138" s="86"/>
      <c r="HJY138" s="86"/>
      <c r="HJZ138" s="86"/>
      <c r="HKA138" s="86"/>
      <c r="HKB138" s="86"/>
      <c r="HKC138" s="86"/>
      <c r="HKD138" s="86"/>
      <c r="HKE138" s="86"/>
      <c r="HKF138" s="86"/>
      <c r="HKG138" s="86"/>
      <c r="HKH138" s="86"/>
      <c r="HKI138" s="86"/>
      <c r="HKJ138" s="86"/>
      <c r="HKK138" s="86"/>
      <c r="HKL138" s="86"/>
      <c r="HKM138" s="86"/>
      <c r="HKN138" s="86"/>
      <c r="HKO138" s="86"/>
      <c r="HKP138" s="86"/>
      <c r="HKQ138" s="86"/>
      <c r="HKR138" s="86"/>
      <c r="HKS138" s="86"/>
      <c r="HKT138" s="86"/>
      <c r="HKU138" s="86"/>
      <c r="HKV138" s="86"/>
      <c r="HKW138" s="86"/>
      <c r="HKX138" s="86"/>
      <c r="HKY138" s="86"/>
      <c r="HKZ138" s="86"/>
      <c r="HLA138" s="86"/>
      <c r="HLB138" s="86"/>
      <c r="HLC138" s="86"/>
      <c r="HLD138" s="86"/>
      <c r="HLE138" s="86"/>
      <c r="HLF138" s="86"/>
      <c r="HLG138" s="86"/>
      <c r="HLH138" s="86"/>
      <c r="HLI138" s="86"/>
      <c r="HLJ138" s="86"/>
      <c r="HLK138" s="86"/>
      <c r="HLL138" s="86"/>
      <c r="HLM138" s="86"/>
      <c r="HLN138" s="86"/>
      <c r="HLO138" s="86"/>
      <c r="HLP138" s="86"/>
      <c r="HLQ138" s="86"/>
      <c r="HLR138" s="86"/>
      <c r="HLS138" s="86"/>
      <c r="HLT138" s="86"/>
      <c r="HLU138" s="86"/>
      <c r="HLV138" s="86"/>
      <c r="HLW138" s="86"/>
      <c r="HLX138" s="86"/>
      <c r="HLY138" s="86"/>
      <c r="HLZ138" s="86"/>
      <c r="HMA138" s="86"/>
      <c r="HMB138" s="86"/>
      <c r="HMC138" s="86"/>
      <c r="HMD138" s="86"/>
      <c r="HME138" s="86"/>
      <c r="HMF138" s="86"/>
      <c r="HMG138" s="86"/>
      <c r="HMH138" s="86"/>
      <c r="HMI138" s="86"/>
      <c r="HMJ138" s="86"/>
      <c r="HMK138" s="86"/>
      <c r="HML138" s="86"/>
      <c r="HMM138" s="86"/>
      <c r="HMN138" s="86"/>
      <c r="HMO138" s="86"/>
      <c r="HMP138" s="86"/>
      <c r="HMQ138" s="86"/>
      <c r="HMR138" s="86"/>
      <c r="HMS138" s="86"/>
      <c r="HMT138" s="86"/>
      <c r="HMU138" s="86"/>
      <c r="HMV138" s="86"/>
      <c r="HMW138" s="86"/>
      <c r="HMX138" s="86"/>
      <c r="HMY138" s="86"/>
      <c r="HMZ138" s="86"/>
      <c r="HNA138" s="86"/>
      <c r="HNB138" s="86"/>
      <c r="HNC138" s="86"/>
      <c r="HND138" s="86"/>
      <c r="HNE138" s="86"/>
      <c r="HNF138" s="86"/>
      <c r="HNG138" s="86"/>
      <c r="HNH138" s="86"/>
      <c r="HNI138" s="86"/>
      <c r="HNJ138" s="86"/>
      <c r="HNK138" s="86"/>
      <c r="HNL138" s="86"/>
      <c r="HNM138" s="86"/>
      <c r="HNN138" s="86"/>
      <c r="HNO138" s="86"/>
      <c r="HNP138" s="86"/>
      <c r="HNQ138" s="86"/>
      <c r="HNR138" s="86"/>
      <c r="HNS138" s="86"/>
      <c r="HNT138" s="86"/>
      <c r="HNU138" s="86"/>
      <c r="HNV138" s="86"/>
      <c r="HNW138" s="86"/>
      <c r="HNX138" s="86"/>
      <c r="HNY138" s="86"/>
      <c r="HNZ138" s="86"/>
      <c r="HOA138" s="86"/>
      <c r="HOB138" s="86"/>
      <c r="HOC138" s="86"/>
      <c r="HOD138" s="86"/>
      <c r="HOE138" s="86"/>
      <c r="HOF138" s="86"/>
      <c r="HOG138" s="86"/>
      <c r="HOH138" s="86"/>
      <c r="HOI138" s="86"/>
      <c r="HOJ138" s="86"/>
      <c r="HOK138" s="86"/>
      <c r="HOL138" s="86"/>
      <c r="HOM138" s="86"/>
      <c r="HON138" s="86"/>
      <c r="HOO138" s="86"/>
      <c r="HOP138" s="86"/>
      <c r="HOQ138" s="86"/>
      <c r="HOR138" s="86"/>
      <c r="HOS138" s="86"/>
      <c r="HOT138" s="86"/>
      <c r="HOU138" s="86"/>
      <c r="HOV138" s="86"/>
      <c r="HOW138" s="86"/>
      <c r="HOX138" s="86"/>
      <c r="HOY138" s="86"/>
      <c r="HOZ138" s="86"/>
      <c r="HPA138" s="86"/>
      <c r="HPB138" s="86"/>
      <c r="HPC138" s="86"/>
      <c r="HPD138" s="86"/>
      <c r="HPE138" s="86"/>
      <c r="HPF138" s="86"/>
      <c r="HPG138" s="86"/>
      <c r="HPH138" s="86"/>
      <c r="HPI138" s="86"/>
      <c r="HPJ138" s="86"/>
      <c r="HPK138" s="86"/>
      <c r="HPL138" s="86"/>
      <c r="HPM138" s="86"/>
      <c r="HPN138" s="86"/>
      <c r="HPO138" s="86"/>
      <c r="HPP138" s="86"/>
      <c r="HPQ138" s="86"/>
      <c r="HPR138" s="86"/>
      <c r="HPY138" s="86"/>
      <c r="HPZ138" s="86"/>
      <c r="HQA138" s="86"/>
      <c r="HQB138" s="86"/>
      <c r="HQC138" s="86"/>
      <c r="HQD138" s="86"/>
      <c r="HQE138" s="86"/>
      <c r="HQF138" s="86"/>
      <c r="HQG138" s="86"/>
      <c r="HQH138" s="86"/>
      <c r="HQI138" s="86"/>
      <c r="HQJ138" s="86"/>
      <c r="HQK138" s="86"/>
      <c r="HQL138" s="86"/>
      <c r="HQM138" s="86"/>
      <c r="HQN138" s="86"/>
      <c r="HQO138" s="86"/>
      <c r="HQP138" s="86"/>
      <c r="HQQ138" s="86"/>
      <c r="HQR138" s="86"/>
      <c r="HQS138" s="86"/>
      <c r="HQT138" s="86"/>
      <c r="HQU138" s="86"/>
      <c r="HQV138" s="86"/>
      <c r="HQW138" s="86"/>
      <c r="HQX138" s="86"/>
      <c r="HQY138" s="86"/>
      <c r="HQZ138" s="86"/>
      <c r="HRA138" s="86"/>
      <c r="HRB138" s="86"/>
      <c r="HRC138" s="86"/>
      <c r="HRD138" s="86"/>
      <c r="HRE138" s="86"/>
      <c r="HRF138" s="86"/>
      <c r="HRG138" s="86"/>
      <c r="HRH138" s="86"/>
      <c r="HRI138" s="86"/>
      <c r="HRJ138" s="86"/>
      <c r="HRK138" s="86"/>
      <c r="HRL138" s="86"/>
      <c r="HRM138" s="86"/>
      <c r="HRN138" s="86"/>
      <c r="HRO138" s="86"/>
      <c r="HRP138" s="86"/>
      <c r="HRQ138" s="86"/>
      <c r="HRR138" s="86"/>
      <c r="HRS138" s="86"/>
      <c r="HRT138" s="86"/>
      <c r="HRU138" s="86"/>
      <c r="HRV138" s="86"/>
      <c r="HRW138" s="86"/>
      <c r="HRX138" s="86"/>
      <c r="HRY138" s="86"/>
      <c r="HRZ138" s="86"/>
      <c r="HSA138" s="86"/>
      <c r="HSB138" s="86"/>
      <c r="HSC138" s="86"/>
      <c r="HSD138" s="86"/>
      <c r="HSE138" s="86"/>
      <c r="HSF138" s="86"/>
      <c r="HSG138" s="86"/>
      <c r="HSH138" s="86"/>
      <c r="HSI138" s="86"/>
      <c r="HSJ138" s="86"/>
      <c r="HSK138" s="86"/>
      <c r="HSL138" s="86"/>
      <c r="HSM138" s="86"/>
      <c r="HSN138" s="86"/>
      <c r="HSO138" s="86"/>
      <c r="HSP138" s="86"/>
      <c r="HSQ138" s="86"/>
      <c r="HSR138" s="86"/>
      <c r="HSS138" s="86"/>
      <c r="HST138" s="86"/>
      <c r="HSU138" s="86"/>
      <c r="HSV138" s="86"/>
      <c r="HSW138" s="86"/>
      <c r="HSX138" s="86"/>
      <c r="HSY138" s="86"/>
      <c r="HSZ138" s="86"/>
      <c r="HTA138" s="86"/>
      <c r="HTB138" s="86"/>
      <c r="HTC138" s="86"/>
      <c r="HTD138" s="86"/>
      <c r="HTE138" s="86"/>
      <c r="HTF138" s="86"/>
      <c r="HTG138" s="86"/>
      <c r="HTH138" s="86"/>
      <c r="HTI138" s="86"/>
      <c r="HTJ138" s="86"/>
      <c r="HTK138" s="86"/>
      <c r="HTL138" s="86"/>
      <c r="HTM138" s="86"/>
      <c r="HTN138" s="86"/>
      <c r="HTO138" s="86"/>
      <c r="HTP138" s="86"/>
      <c r="HTQ138" s="86"/>
      <c r="HTR138" s="86"/>
      <c r="HTS138" s="86"/>
      <c r="HTT138" s="86"/>
      <c r="HTU138" s="86"/>
      <c r="HTV138" s="86"/>
      <c r="HTW138" s="86"/>
      <c r="HTX138" s="86"/>
      <c r="HTY138" s="86"/>
      <c r="HTZ138" s="86"/>
      <c r="HUA138" s="86"/>
      <c r="HUB138" s="86"/>
      <c r="HUC138" s="86"/>
      <c r="HUD138" s="86"/>
      <c r="HUE138" s="86"/>
      <c r="HUF138" s="86"/>
      <c r="HUG138" s="86"/>
      <c r="HUH138" s="86"/>
      <c r="HUI138" s="86"/>
      <c r="HUJ138" s="86"/>
      <c r="HUK138" s="86"/>
      <c r="HUL138" s="86"/>
      <c r="HUM138" s="86"/>
      <c r="HUN138" s="86"/>
      <c r="HUO138" s="86"/>
      <c r="HUP138" s="86"/>
      <c r="HUQ138" s="86"/>
      <c r="HUR138" s="86"/>
      <c r="HUS138" s="86"/>
      <c r="HUT138" s="86"/>
      <c r="HUU138" s="86"/>
      <c r="HUV138" s="86"/>
      <c r="HUW138" s="86"/>
      <c r="HUX138" s="86"/>
      <c r="HUY138" s="86"/>
      <c r="HUZ138" s="86"/>
      <c r="HVA138" s="86"/>
      <c r="HVB138" s="86"/>
      <c r="HVC138" s="86"/>
      <c r="HVD138" s="86"/>
      <c r="HVE138" s="86"/>
      <c r="HVF138" s="86"/>
      <c r="HVG138" s="86"/>
      <c r="HVH138" s="86"/>
      <c r="HVI138" s="86"/>
      <c r="HVJ138" s="86"/>
      <c r="HVK138" s="86"/>
      <c r="HVL138" s="86"/>
      <c r="HVM138" s="86"/>
      <c r="HVN138" s="86"/>
      <c r="HVO138" s="86"/>
      <c r="HVP138" s="86"/>
      <c r="HVQ138" s="86"/>
      <c r="HVR138" s="86"/>
      <c r="HVS138" s="86"/>
      <c r="HVT138" s="86"/>
      <c r="HVU138" s="86"/>
      <c r="HVV138" s="86"/>
      <c r="HVW138" s="86"/>
      <c r="HVX138" s="86"/>
      <c r="HVY138" s="86"/>
      <c r="HVZ138" s="86"/>
      <c r="HWA138" s="86"/>
      <c r="HWB138" s="86"/>
      <c r="HWC138" s="86"/>
      <c r="HWD138" s="86"/>
      <c r="HWE138" s="86"/>
      <c r="HWF138" s="86"/>
      <c r="HWG138" s="86"/>
      <c r="HWH138" s="86"/>
      <c r="HWI138" s="86"/>
      <c r="HWJ138" s="86"/>
      <c r="HWK138" s="86"/>
      <c r="HWL138" s="86"/>
      <c r="HWM138" s="86"/>
      <c r="HWN138" s="86"/>
      <c r="HWO138" s="86"/>
      <c r="HWP138" s="86"/>
      <c r="HWQ138" s="86"/>
      <c r="HWR138" s="86"/>
      <c r="HWS138" s="86"/>
      <c r="HWT138" s="86"/>
      <c r="HWU138" s="86"/>
      <c r="HWV138" s="86"/>
      <c r="HWW138" s="86"/>
      <c r="HWX138" s="86"/>
      <c r="HWY138" s="86"/>
      <c r="HWZ138" s="86"/>
      <c r="HXA138" s="86"/>
      <c r="HXB138" s="86"/>
      <c r="HXC138" s="86"/>
      <c r="HXD138" s="86"/>
      <c r="HXE138" s="86"/>
      <c r="HXF138" s="86"/>
      <c r="HXG138" s="86"/>
      <c r="HXH138" s="86"/>
      <c r="HXI138" s="86"/>
      <c r="HXJ138" s="86"/>
      <c r="HXK138" s="86"/>
      <c r="HXL138" s="86"/>
      <c r="HXM138" s="86"/>
      <c r="HXN138" s="86"/>
      <c r="HXO138" s="86"/>
      <c r="HXP138" s="86"/>
      <c r="HXQ138" s="86"/>
      <c r="HXR138" s="86"/>
      <c r="HXS138" s="86"/>
      <c r="HXT138" s="86"/>
      <c r="HXU138" s="86"/>
      <c r="HXV138" s="86"/>
      <c r="HXW138" s="86"/>
      <c r="HXX138" s="86"/>
      <c r="HXY138" s="86"/>
      <c r="HXZ138" s="86"/>
      <c r="HYA138" s="86"/>
      <c r="HYB138" s="86"/>
      <c r="HYC138" s="86"/>
      <c r="HYD138" s="86"/>
      <c r="HYE138" s="86"/>
      <c r="HYF138" s="86"/>
      <c r="HYG138" s="86"/>
      <c r="HYH138" s="86"/>
      <c r="HYI138" s="86"/>
      <c r="HYJ138" s="86"/>
      <c r="HYK138" s="86"/>
      <c r="HYL138" s="86"/>
      <c r="HYM138" s="86"/>
      <c r="HYN138" s="86"/>
      <c r="HYO138" s="86"/>
      <c r="HYP138" s="86"/>
      <c r="HYQ138" s="86"/>
      <c r="HYR138" s="86"/>
      <c r="HYS138" s="86"/>
      <c r="HYT138" s="86"/>
      <c r="HYU138" s="86"/>
      <c r="HYV138" s="86"/>
      <c r="HYW138" s="86"/>
      <c r="HYX138" s="86"/>
      <c r="HYY138" s="86"/>
      <c r="HYZ138" s="86"/>
      <c r="HZA138" s="86"/>
      <c r="HZB138" s="86"/>
      <c r="HZC138" s="86"/>
      <c r="HZD138" s="86"/>
      <c r="HZE138" s="86"/>
      <c r="HZF138" s="86"/>
      <c r="HZG138" s="86"/>
      <c r="HZH138" s="86"/>
      <c r="HZI138" s="86"/>
      <c r="HZJ138" s="86"/>
      <c r="HZK138" s="86"/>
      <c r="HZL138" s="86"/>
      <c r="HZM138" s="86"/>
      <c r="HZN138" s="86"/>
      <c r="HZU138" s="86"/>
      <c r="HZV138" s="86"/>
      <c r="HZW138" s="86"/>
      <c r="HZX138" s="86"/>
      <c r="HZY138" s="86"/>
      <c r="HZZ138" s="86"/>
      <c r="IAA138" s="86"/>
      <c r="IAB138" s="86"/>
      <c r="IAC138" s="86"/>
      <c r="IAD138" s="86"/>
      <c r="IAE138" s="86"/>
      <c r="IAF138" s="86"/>
      <c r="IAG138" s="86"/>
      <c r="IAH138" s="86"/>
      <c r="IAI138" s="86"/>
      <c r="IAJ138" s="86"/>
      <c r="IAK138" s="86"/>
      <c r="IAL138" s="86"/>
      <c r="IAM138" s="86"/>
      <c r="IAN138" s="86"/>
      <c r="IAO138" s="86"/>
      <c r="IAP138" s="86"/>
      <c r="IAQ138" s="86"/>
      <c r="IAR138" s="86"/>
      <c r="IAS138" s="86"/>
      <c r="IAT138" s="86"/>
      <c r="IAU138" s="86"/>
      <c r="IAV138" s="86"/>
      <c r="IAW138" s="86"/>
      <c r="IAX138" s="86"/>
      <c r="IAY138" s="86"/>
      <c r="IAZ138" s="86"/>
      <c r="IBA138" s="86"/>
      <c r="IBB138" s="86"/>
      <c r="IBC138" s="86"/>
      <c r="IBD138" s="86"/>
      <c r="IBE138" s="86"/>
      <c r="IBF138" s="86"/>
      <c r="IBG138" s="86"/>
      <c r="IBH138" s="86"/>
      <c r="IBI138" s="86"/>
      <c r="IBJ138" s="86"/>
      <c r="IBK138" s="86"/>
      <c r="IBL138" s="86"/>
      <c r="IBM138" s="86"/>
      <c r="IBN138" s="86"/>
      <c r="IBO138" s="86"/>
      <c r="IBP138" s="86"/>
      <c r="IBQ138" s="86"/>
      <c r="IBR138" s="86"/>
      <c r="IBS138" s="86"/>
      <c r="IBT138" s="86"/>
      <c r="IBU138" s="86"/>
      <c r="IBV138" s="86"/>
      <c r="IBW138" s="86"/>
      <c r="IBX138" s="86"/>
      <c r="IBY138" s="86"/>
      <c r="IBZ138" s="86"/>
      <c r="ICA138" s="86"/>
      <c r="ICB138" s="86"/>
      <c r="ICC138" s="86"/>
      <c r="ICD138" s="86"/>
      <c r="ICE138" s="86"/>
      <c r="ICF138" s="86"/>
      <c r="ICG138" s="86"/>
      <c r="ICH138" s="86"/>
      <c r="ICI138" s="86"/>
      <c r="ICJ138" s="86"/>
      <c r="ICK138" s="86"/>
      <c r="ICL138" s="86"/>
      <c r="ICM138" s="86"/>
      <c r="ICN138" s="86"/>
      <c r="ICO138" s="86"/>
      <c r="ICP138" s="86"/>
      <c r="ICQ138" s="86"/>
      <c r="ICR138" s="86"/>
      <c r="ICS138" s="86"/>
      <c r="ICT138" s="86"/>
      <c r="ICU138" s="86"/>
      <c r="ICV138" s="86"/>
      <c r="ICW138" s="86"/>
      <c r="ICX138" s="86"/>
      <c r="ICY138" s="86"/>
      <c r="ICZ138" s="86"/>
      <c r="IDA138" s="86"/>
      <c r="IDB138" s="86"/>
      <c r="IDC138" s="86"/>
      <c r="IDD138" s="86"/>
      <c r="IDE138" s="86"/>
      <c r="IDF138" s="86"/>
      <c r="IDG138" s="86"/>
      <c r="IDH138" s="86"/>
      <c r="IDI138" s="86"/>
      <c r="IDJ138" s="86"/>
      <c r="IDK138" s="86"/>
      <c r="IDL138" s="86"/>
      <c r="IDM138" s="86"/>
      <c r="IDN138" s="86"/>
      <c r="IDO138" s="86"/>
      <c r="IDP138" s="86"/>
      <c r="IDQ138" s="86"/>
      <c r="IDR138" s="86"/>
      <c r="IDS138" s="86"/>
      <c r="IDT138" s="86"/>
      <c r="IDU138" s="86"/>
      <c r="IDV138" s="86"/>
      <c r="IDW138" s="86"/>
      <c r="IDX138" s="86"/>
      <c r="IDY138" s="86"/>
      <c r="IDZ138" s="86"/>
      <c r="IEA138" s="86"/>
      <c r="IEB138" s="86"/>
      <c r="IEC138" s="86"/>
      <c r="IED138" s="86"/>
      <c r="IEE138" s="86"/>
      <c r="IEF138" s="86"/>
      <c r="IEG138" s="86"/>
      <c r="IEH138" s="86"/>
      <c r="IEI138" s="86"/>
      <c r="IEJ138" s="86"/>
      <c r="IEK138" s="86"/>
      <c r="IEL138" s="86"/>
      <c r="IEM138" s="86"/>
      <c r="IEN138" s="86"/>
      <c r="IEO138" s="86"/>
      <c r="IEP138" s="86"/>
      <c r="IEQ138" s="86"/>
      <c r="IER138" s="86"/>
      <c r="IES138" s="86"/>
      <c r="IET138" s="86"/>
      <c r="IEU138" s="86"/>
      <c r="IEV138" s="86"/>
      <c r="IEW138" s="86"/>
      <c r="IEX138" s="86"/>
      <c r="IEY138" s="86"/>
      <c r="IEZ138" s="86"/>
      <c r="IFA138" s="86"/>
      <c r="IFB138" s="86"/>
      <c r="IFC138" s="86"/>
      <c r="IFD138" s="86"/>
      <c r="IFE138" s="86"/>
      <c r="IFF138" s="86"/>
      <c r="IFG138" s="86"/>
      <c r="IFH138" s="86"/>
      <c r="IFI138" s="86"/>
      <c r="IFJ138" s="86"/>
      <c r="IFK138" s="86"/>
      <c r="IFL138" s="86"/>
      <c r="IFM138" s="86"/>
      <c r="IFN138" s="86"/>
      <c r="IFO138" s="86"/>
      <c r="IFP138" s="86"/>
      <c r="IFQ138" s="86"/>
      <c r="IFR138" s="86"/>
      <c r="IFS138" s="86"/>
      <c r="IFT138" s="86"/>
      <c r="IFU138" s="86"/>
      <c r="IFV138" s="86"/>
      <c r="IFW138" s="86"/>
      <c r="IFX138" s="86"/>
      <c r="IFY138" s="86"/>
      <c r="IFZ138" s="86"/>
      <c r="IGA138" s="86"/>
      <c r="IGB138" s="86"/>
      <c r="IGC138" s="86"/>
      <c r="IGD138" s="86"/>
      <c r="IGE138" s="86"/>
      <c r="IGF138" s="86"/>
      <c r="IGG138" s="86"/>
      <c r="IGH138" s="86"/>
      <c r="IGI138" s="86"/>
      <c r="IGJ138" s="86"/>
      <c r="IGK138" s="86"/>
      <c r="IGL138" s="86"/>
      <c r="IGM138" s="86"/>
      <c r="IGN138" s="86"/>
      <c r="IGO138" s="86"/>
      <c r="IGP138" s="86"/>
      <c r="IGQ138" s="86"/>
      <c r="IGR138" s="86"/>
      <c r="IGS138" s="86"/>
      <c r="IGT138" s="86"/>
      <c r="IGU138" s="86"/>
      <c r="IGV138" s="86"/>
      <c r="IGW138" s="86"/>
      <c r="IGX138" s="86"/>
      <c r="IGY138" s="86"/>
      <c r="IGZ138" s="86"/>
      <c r="IHA138" s="86"/>
      <c r="IHB138" s="86"/>
      <c r="IHC138" s="86"/>
      <c r="IHD138" s="86"/>
      <c r="IHE138" s="86"/>
      <c r="IHF138" s="86"/>
      <c r="IHG138" s="86"/>
      <c r="IHH138" s="86"/>
      <c r="IHI138" s="86"/>
      <c r="IHJ138" s="86"/>
      <c r="IHK138" s="86"/>
      <c r="IHL138" s="86"/>
      <c r="IHM138" s="86"/>
      <c r="IHN138" s="86"/>
      <c r="IHO138" s="86"/>
      <c r="IHP138" s="86"/>
      <c r="IHQ138" s="86"/>
      <c r="IHR138" s="86"/>
      <c r="IHS138" s="86"/>
      <c r="IHT138" s="86"/>
      <c r="IHU138" s="86"/>
      <c r="IHV138" s="86"/>
      <c r="IHW138" s="86"/>
      <c r="IHX138" s="86"/>
      <c r="IHY138" s="86"/>
      <c r="IHZ138" s="86"/>
      <c r="IIA138" s="86"/>
      <c r="IIB138" s="86"/>
      <c r="IIC138" s="86"/>
      <c r="IID138" s="86"/>
      <c r="IIE138" s="86"/>
      <c r="IIF138" s="86"/>
      <c r="IIG138" s="86"/>
      <c r="IIH138" s="86"/>
      <c r="III138" s="86"/>
      <c r="IIJ138" s="86"/>
      <c r="IIK138" s="86"/>
      <c r="IIL138" s="86"/>
      <c r="IIM138" s="86"/>
      <c r="IIN138" s="86"/>
      <c r="IIO138" s="86"/>
      <c r="IIP138" s="86"/>
      <c r="IIQ138" s="86"/>
      <c r="IIR138" s="86"/>
      <c r="IIS138" s="86"/>
      <c r="IIT138" s="86"/>
      <c r="IIU138" s="86"/>
      <c r="IIV138" s="86"/>
      <c r="IIW138" s="86"/>
      <c r="IIX138" s="86"/>
      <c r="IIY138" s="86"/>
      <c r="IIZ138" s="86"/>
      <c r="IJA138" s="86"/>
      <c r="IJB138" s="86"/>
      <c r="IJC138" s="86"/>
      <c r="IJD138" s="86"/>
      <c r="IJE138" s="86"/>
      <c r="IJF138" s="86"/>
      <c r="IJG138" s="86"/>
      <c r="IJH138" s="86"/>
      <c r="IJI138" s="86"/>
      <c r="IJJ138" s="86"/>
      <c r="IJQ138" s="86"/>
      <c r="IJR138" s="86"/>
      <c r="IJS138" s="86"/>
      <c r="IJT138" s="86"/>
      <c r="IJU138" s="86"/>
      <c r="IJV138" s="86"/>
      <c r="IJW138" s="86"/>
      <c r="IJX138" s="86"/>
      <c r="IJY138" s="86"/>
      <c r="IJZ138" s="86"/>
      <c r="IKA138" s="86"/>
      <c r="IKB138" s="86"/>
      <c r="IKC138" s="86"/>
      <c r="IKD138" s="86"/>
      <c r="IKE138" s="86"/>
      <c r="IKF138" s="86"/>
      <c r="IKG138" s="86"/>
      <c r="IKH138" s="86"/>
      <c r="IKI138" s="86"/>
      <c r="IKJ138" s="86"/>
      <c r="IKK138" s="86"/>
      <c r="IKL138" s="86"/>
      <c r="IKM138" s="86"/>
      <c r="IKN138" s="86"/>
      <c r="IKO138" s="86"/>
      <c r="IKP138" s="86"/>
      <c r="IKQ138" s="86"/>
      <c r="IKR138" s="86"/>
      <c r="IKS138" s="86"/>
      <c r="IKT138" s="86"/>
      <c r="IKU138" s="86"/>
      <c r="IKV138" s="86"/>
      <c r="IKW138" s="86"/>
      <c r="IKX138" s="86"/>
      <c r="IKY138" s="86"/>
      <c r="IKZ138" s="86"/>
      <c r="ILA138" s="86"/>
      <c r="ILB138" s="86"/>
      <c r="ILC138" s="86"/>
      <c r="ILD138" s="86"/>
      <c r="ILE138" s="86"/>
      <c r="ILF138" s="86"/>
      <c r="ILG138" s="86"/>
      <c r="ILH138" s="86"/>
      <c r="ILI138" s="86"/>
      <c r="ILJ138" s="86"/>
      <c r="ILK138" s="86"/>
      <c r="ILL138" s="86"/>
      <c r="ILM138" s="86"/>
      <c r="ILN138" s="86"/>
      <c r="ILO138" s="86"/>
      <c r="ILP138" s="86"/>
      <c r="ILQ138" s="86"/>
      <c r="ILR138" s="86"/>
      <c r="ILS138" s="86"/>
      <c r="ILT138" s="86"/>
      <c r="ILU138" s="86"/>
      <c r="ILV138" s="86"/>
      <c r="ILW138" s="86"/>
      <c r="ILX138" s="86"/>
      <c r="ILY138" s="86"/>
      <c r="ILZ138" s="86"/>
      <c r="IMA138" s="86"/>
      <c r="IMB138" s="86"/>
      <c r="IMC138" s="86"/>
      <c r="IMD138" s="86"/>
      <c r="IME138" s="86"/>
      <c r="IMF138" s="86"/>
      <c r="IMG138" s="86"/>
      <c r="IMH138" s="86"/>
      <c r="IMI138" s="86"/>
      <c r="IMJ138" s="86"/>
      <c r="IMK138" s="86"/>
      <c r="IML138" s="86"/>
      <c r="IMM138" s="86"/>
      <c r="IMN138" s="86"/>
      <c r="IMO138" s="86"/>
      <c r="IMP138" s="86"/>
      <c r="IMQ138" s="86"/>
      <c r="IMR138" s="86"/>
      <c r="IMS138" s="86"/>
      <c r="IMT138" s="86"/>
      <c r="IMU138" s="86"/>
      <c r="IMV138" s="86"/>
      <c r="IMW138" s="86"/>
      <c r="IMX138" s="86"/>
      <c r="IMY138" s="86"/>
      <c r="IMZ138" s="86"/>
      <c r="INA138" s="86"/>
      <c r="INB138" s="86"/>
      <c r="INC138" s="86"/>
      <c r="IND138" s="86"/>
      <c r="INE138" s="86"/>
      <c r="INF138" s="86"/>
      <c r="ING138" s="86"/>
      <c r="INH138" s="86"/>
      <c r="INI138" s="86"/>
      <c r="INJ138" s="86"/>
      <c r="INK138" s="86"/>
      <c r="INL138" s="86"/>
      <c r="INM138" s="86"/>
      <c r="INN138" s="86"/>
      <c r="INO138" s="86"/>
      <c r="INP138" s="86"/>
      <c r="INQ138" s="86"/>
      <c r="INR138" s="86"/>
      <c r="INS138" s="86"/>
      <c r="INT138" s="86"/>
      <c r="INU138" s="86"/>
      <c r="INV138" s="86"/>
      <c r="INW138" s="86"/>
      <c r="INX138" s="86"/>
      <c r="INY138" s="86"/>
      <c r="INZ138" s="86"/>
      <c r="IOA138" s="86"/>
      <c r="IOB138" s="86"/>
      <c r="IOC138" s="86"/>
      <c r="IOD138" s="86"/>
      <c r="IOE138" s="86"/>
      <c r="IOF138" s="86"/>
      <c r="IOG138" s="86"/>
      <c r="IOH138" s="86"/>
      <c r="IOI138" s="86"/>
      <c r="IOJ138" s="86"/>
      <c r="IOK138" s="86"/>
      <c r="IOL138" s="86"/>
      <c r="IOM138" s="86"/>
      <c r="ION138" s="86"/>
      <c r="IOO138" s="86"/>
      <c r="IOP138" s="86"/>
      <c r="IOQ138" s="86"/>
      <c r="IOR138" s="86"/>
      <c r="IOS138" s="86"/>
      <c r="IOT138" s="86"/>
      <c r="IOU138" s="86"/>
      <c r="IOV138" s="86"/>
      <c r="IOW138" s="86"/>
      <c r="IOX138" s="86"/>
      <c r="IOY138" s="86"/>
      <c r="IOZ138" s="86"/>
      <c r="IPA138" s="86"/>
      <c r="IPB138" s="86"/>
      <c r="IPC138" s="86"/>
      <c r="IPD138" s="86"/>
      <c r="IPE138" s="86"/>
      <c r="IPF138" s="86"/>
      <c r="IPG138" s="86"/>
      <c r="IPH138" s="86"/>
      <c r="IPI138" s="86"/>
      <c r="IPJ138" s="86"/>
      <c r="IPK138" s="86"/>
      <c r="IPL138" s="86"/>
      <c r="IPM138" s="86"/>
      <c r="IPN138" s="86"/>
      <c r="IPO138" s="86"/>
      <c r="IPP138" s="86"/>
      <c r="IPQ138" s="86"/>
      <c r="IPR138" s="86"/>
      <c r="IPS138" s="86"/>
      <c r="IPT138" s="86"/>
      <c r="IPU138" s="86"/>
      <c r="IPV138" s="86"/>
      <c r="IPW138" s="86"/>
      <c r="IPX138" s="86"/>
      <c r="IPY138" s="86"/>
      <c r="IPZ138" s="86"/>
      <c r="IQA138" s="86"/>
      <c r="IQB138" s="86"/>
      <c r="IQC138" s="86"/>
      <c r="IQD138" s="86"/>
      <c r="IQE138" s="86"/>
      <c r="IQF138" s="86"/>
      <c r="IQG138" s="86"/>
      <c r="IQH138" s="86"/>
      <c r="IQI138" s="86"/>
      <c r="IQJ138" s="86"/>
      <c r="IQK138" s="86"/>
      <c r="IQL138" s="86"/>
      <c r="IQM138" s="86"/>
      <c r="IQN138" s="86"/>
      <c r="IQO138" s="86"/>
      <c r="IQP138" s="86"/>
      <c r="IQQ138" s="86"/>
      <c r="IQR138" s="86"/>
      <c r="IQS138" s="86"/>
      <c r="IQT138" s="86"/>
      <c r="IQU138" s="86"/>
      <c r="IQV138" s="86"/>
      <c r="IQW138" s="86"/>
      <c r="IQX138" s="86"/>
      <c r="IQY138" s="86"/>
      <c r="IQZ138" s="86"/>
      <c r="IRA138" s="86"/>
      <c r="IRB138" s="86"/>
      <c r="IRC138" s="86"/>
      <c r="IRD138" s="86"/>
      <c r="IRE138" s="86"/>
      <c r="IRF138" s="86"/>
      <c r="IRG138" s="86"/>
      <c r="IRH138" s="86"/>
      <c r="IRI138" s="86"/>
      <c r="IRJ138" s="86"/>
      <c r="IRK138" s="86"/>
      <c r="IRL138" s="86"/>
      <c r="IRM138" s="86"/>
      <c r="IRN138" s="86"/>
      <c r="IRO138" s="86"/>
      <c r="IRP138" s="86"/>
      <c r="IRQ138" s="86"/>
      <c r="IRR138" s="86"/>
      <c r="IRS138" s="86"/>
      <c r="IRT138" s="86"/>
      <c r="IRU138" s="86"/>
      <c r="IRV138" s="86"/>
      <c r="IRW138" s="86"/>
      <c r="IRX138" s="86"/>
      <c r="IRY138" s="86"/>
      <c r="IRZ138" s="86"/>
      <c r="ISA138" s="86"/>
      <c r="ISB138" s="86"/>
      <c r="ISC138" s="86"/>
      <c r="ISD138" s="86"/>
      <c r="ISE138" s="86"/>
      <c r="ISF138" s="86"/>
      <c r="ISG138" s="86"/>
      <c r="ISH138" s="86"/>
      <c r="ISI138" s="86"/>
      <c r="ISJ138" s="86"/>
      <c r="ISK138" s="86"/>
      <c r="ISL138" s="86"/>
      <c r="ISM138" s="86"/>
      <c r="ISN138" s="86"/>
      <c r="ISO138" s="86"/>
      <c r="ISP138" s="86"/>
      <c r="ISQ138" s="86"/>
      <c r="ISR138" s="86"/>
      <c r="ISS138" s="86"/>
      <c r="IST138" s="86"/>
      <c r="ISU138" s="86"/>
      <c r="ISV138" s="86"/>
      <c r="ISW138" s="86"/>
      <c r="ISX138" s="86"/>
      <c r="ISY138" s="86"/>
      <c r="ISZ138" s="86"/>
      <c r="ITA138" s="86"/>
      <c r="ITB138" s="86"/>
      <c r="ITC138" s="86"/>
      <c r="ITD138" s="86"/>
      <c r="ITE138" s="86"/>
      <c r="ITF138" s="86"/>
      <c r="ITM138" s="86"/>
      <c r="ITN138" s="86"/>
      <c r="ITO138" s="86"/>
      <c r="ITP138" s="86"/>
      <c r="ITQ138" s="86"/>
      <c r="ITR138" s="86"/>
      <c r="ITS138" s="86"/>
      <c r="ITT138" s="86"/>
      <c r="ITU138" s="86"/>
      <c r="ITV138" s="86"/>
      <c r="ITW138" s="86"/>
      <c r="ITX138" s="86"/>
      <c r="ITY138" s="86"/>
      <c r="ITZ138" s="86"/>
      <c r="IUA138" s="86"/>
      <c r="IUB138" s="86"/>
      <c r="IUC138" s="86"/>
      <c r="IUD138" s="86"/>
      <c r="IUE138" s="86"/>
      <c r="IUF138" s="86"/>
      <c r="IUG138" s="86"/>
      <c r="IUH138" s="86"/>
      <c r="IUI138" s="86"/>
      <c r="IUJ138" s="86"/>
      <c r="IUK138" s="86"/>
      <c r="IUL138" s="86"/>
      <c r="IUM138" s="86"/>
      <c r="IUN138" s="86"/>
      <c r="IUO138" s="86"/>
      <c r="IUP138" s="86"/>
      <c r="IUQ138" s="86"/>
      <c r="IUR138" s="86"/>
      <c r="IUS138" s="86"/>
      <c r="IUT138" s="86"/>
      <c r="IUU138" s="86"/>
      <c r="IUV138" s="86"/>
      <c r="IUW138" s="86"/>
      <c r="IUX138" s="86"/>
      <c r="IUY138" s="86"/>
      <c r="IUZ138" s="86"/>
      <c r="IVA138" s="86"/>
      <c r="IVB138" s="86"/>
      <c r="IVC138" s="86"/>
      <c r="IVD138" s="86"/>
      <c r="IVE138" s="86"/>
      <c r="IVF138" s="86"/>
      <c r="IVG138" s="86"/>
      <c r="IVH138" s="86"/>
      <c r="IVI138" s="86"/>
      <c r="IVJ138" s="86"/>
      <c r="IVK138" s="86"/>
      <c r="IVL138" s="86"/>
      <c r="IVM138" s="86"/>
      <c r="IVN138" s="86"/>
      <c r="IVO138" s="86"/>
      <c r="IVP138" s="86"/>
      <c r="IVQ138" s="86"/>
      <c r="IVR138" s="86"/>
      <c r="IVS138" s="86"/>
      <c r="IVT138" s="86"/>
      <c r="IVU138" s="86"/>
      <c r="IVV138" s="86"/>
      <c r="IVW138" s="86"/>
      <c r="IVX138" s="86"/>
      <c r="IVY138" s="86"/>
      <c r="IVZ138" s="86"/>
      <c r="IWA138" s="86"/>
      <c r="IWB138" s="86"/>
      <c r="IWC138" s="86"/>
      <c r="IWD138" s="86"/>
      <c r="IWE138" s="86"/>
      <c r="IWF138" s="86"/>
      <c r="IWG138" s="86"/>
      <c r="IWH138" s="86"/>
      <c r="IWI138" s="86"/>
      <c r="IWJ138" s="86"/>
      <c r="IWK138" s="86"/>
      <c r="IWL138" s="86"/>
      <c r="IWM138" s="86"/>
      <c r="IWN138" s="86"/>
      <c r="IWO138" s="86"/>
      <c r="IWP138" s="86"/>
      <c r="IWQ138" s="86"/>
      <c r="IWR138" s="86"/>
      <c r="IWS138" s="86"/>
      <c r="IWT138" s="86"/>
      <c r="IWU138" s="86"/>
      <c r="IWV138" s="86"/>
      <c r="IWW138" s="86"/>
      <c r="IWX138" s="86"/>
      <c r="IWY138" s="86"/>
      <c r="IWZ138" s="86"/>
      <c r="IXA138" s="86"/>
      <c r="IXB138" s="86"/>
      <c r="IXC138" s="86"/>
      <c r="IXD138" s="86"/>
      <c r="IXE138" s="86"/>
      <c r="IXF138" s="86"/>
      <c r="IXG138" s="86"/>
      <c r="IXH138" s="86"/>
      <c r="IXI138" s="86"/>
      <c r="IXJ138" s="86"/>
      <c r="IXK138" s="86"/>
      <c r="IXL138" s="86"/>
      <c r="IXM138" s="86"/>
      <c r="IXN138" s="86"/>
      <c r="IXO138" s="86"/>
      <c r="IXP138" s="86"/>
      <c r="IXQ138" s="86"/>
      <c r="IXR138" s="86"/>
      <c r="IXS138" s="86"/>
      <c r="IXT138" s="86"/>
      <c r="IXU138" s="86"/>
      <c r="IXV138" s="86"/>
      <c r="IXW138" s="86"/>
      <c r="IXX138" s="86"/>
      <c r="IXY138" s="86"/>
      <c r="IXZ138" s="86"/>
      <c r="IYA138" s="86"/>
      <c r="IYB138" s="86"/>
      <c r="IYC138" s="86"/>
      <c r="IYD138" s="86"/>
      <c r="IYE138" s="86"/>
      <c r="IYF138" s="86"/>
      <c r="IYG138" s="86"/>
      <c r="IYH138" s="86"/>
      <c r="IYI138" s="86"/>
      <c r="IYJ138" s="86"/>
      <c r="IYK138" s="86"/>
      <c r="IYL138" s="86"/>
      <c r="IYM138" s="86"/>
      <c r="IYN138" s="86"/>
      <c r="IYO138" s="86"/>
      <c r="IYP138" s="86"/>
      <c r="IYQ138" s="86"/>
      <c r="IYR138" s="86"/>
      <c r="IYS138" s="86"/>
      <c r="IYT138" s="86"/>
      <c r="IYU138" s="86"/>
      <c r="IYV138" s="86"/>
      <c r="IYW138" s="86"/>
      <c r="IYX138" s="86"/>
      <c r="IYY138" s="86"/>
      <c r="IYZ138" s="86"/>
      <c r="IZA138" s="86"/>
      <c r="IZB138" s="86"/>
      <c r="IZC138" s="86"/>
      <c r="IZD138" s="86"/>
      <c r="IZE138" s="86"/>
      <c r="IZF138" s="86"/>
      <c r="IZG138" s="86"/>
      <c r="IZH138" s="86"/>
      <c r="IZI138" s="86"/>
      <c r="IZJ138" s="86"/>
      <c r="IZK138" s="86"/>
      <c r="IZL138" s="86"/>
      <c r="IZM138" s="86"/>
      <c r="IZN138" s="86"/>
      <c r="IZO138" s="86"/>
      <c r="IZP138" s="86"/>
      <c r="IZQ138" s="86"/>
      <c r="IZR138" s="86"/>
      <c r="IZS138" s="86"/>
      <c r="IZT138" s="86"/>
      <c r="IZU138" s="86"/>
      <c r="IZV138" s="86"/>
      <c r="IZW138" s="86"/>
      <c r="IZX138" s="86"/>
      <c r="IZY138" s="86"/>
      <c r="IZZ138" s="86"/>
      <c r="JAA138" s="86"/>
      <c r="JAB138" s="86"/>
      <c r="JAC138" s="86"/>
      <c r="JAD138" s="86"/>
      <c r="JAE138" s="86"/>
      <c r="JAF138" s="86"/>
      <c r="JAG138" s="86"/>
      <c r="JAH138" s="86"/>
      <c r="JAI138" s="86"/>
      <c r="JAJ138" s="86"/>
      <c r="JAK138" s="86"/>
      <c r="JAL138" s="86"/>
      <c r="JAM138" s="86"/>
      <c r="JAN138" s="86"/>
      <c r="JAO138" s="86"/>
      <c r="JAP138" s="86"/>
      <c r="JAQ138" s="86"/>
      <c r="JAR138" s="86"/>
      <c r="JAS138" s="86"/>
      <c r="JAT138" s="86"/>
      <c r="JAU138" s="86"/>
      <c r="JAV138" s="86"/>
      <c r="JAW138" s="86"/>
      <c r="JAX138" s="86"/>
      <c r="JAY138" s="86"/>
      <c r="JAZ138" s="86"/>
      <c r="JBA138" s="86"/>
      <c r="JBB138" s="86"/>
      <c r="JBC138" s="86"/>
      <c r="JBD138" s="86"/>
      <c r="JBE138" s="86"/>
      <c r="JBF138" s="86"/>
      <c r="JBG138" s="86"/>
      <c r="JBH138" s="86"/>
      <c r="JBI138" s="86"/>
      <c r="JBJ138" s="86"/>
      <c r="JBK138" s="86"/>
      <c r="JBL138" s="86"/>
      <c r="JBM138" s="86"/>
      <c r="JBN138" s="86"/>
      <c r="JBO138" s="86"/>
      <c r="JBP138" s="86"/>
      <c r="JBQ138" s="86"/>
      <c r="JBR138" s="86"/>
      <c r="JBS138" s="86"/>
      <c r="JBT138" s="86"/>
      <c r="JBU138" s="86"/>
      <c r="JBV138" s="86"/>
      <c r="JBW138" s="86"/>
      <c r="JBX138" s="86"/>
      <c r="JBY138" s="86"/>
      <c r="JBZ138" s="86"/>
      <c r="JCA138" s="86"/>
      <c r="JCB138" s="86"/>
      <c r="JCC138" s="86"/>
      <c r="JCD138" s="86"/>
      <c r="JCE138" s="86"/>
      <c r="JCF138" s="86"/>
      <c r="JCG138" s="86"/>
      <c r="JCH138" s="86"/>
      <c r="JCI138" s="86"/>
      <c r="JCJ138" s="86"/>
      <c r="JCK138" s="86"/>
      <c r="JCL138" s="86"/>
      <c r="JCM138" s="86"/>
      <c r="JCN138" s="86"/>
      <c r="JCO138" s="86"/>
      <c r="JCP138" s="86"/>
      <c r="JCQ138" s="86"/>
      <c r="JCR138" s="86"/>
      <c r="JCS138" s="86"/>
      <c r="JCT138" s="86"/>
      <c r="JCU138" s="86"/>
      <c r="JCV138" s="86"/>
      <c r="JCW138" s="86"/>
      <c r="JCX138" s="86"/>
      <c r="JCY138" s="86"/>
      <c r="JCZ138" s="86"/>
      <c r="JDA138" s="86"/>
      <c r="JDB138" s="86"/>
      <c r="JDI138" s="86"/>
      <c r="JDJ138" s="86"/>
      <c r="JDK138" s="86"/>
      <c r="JDL138" s="86"/>
      <c r="JDM138" s="86"/>
      <c r="JDN138" s="86"/>
      <c r="JDO138" s="86"/>
      <c r="JDP138" s="86"/>
      <c r="JDQ138" s="86"/>
      <c r="JDR138" s="86"/>
      <c r="JDS138" s="86"/>
      <c r="JDT138" s="86"/>
      <c r="JDU138" s="86"/>
      <c r="JDV138" s="86"/>
      <c r="JDW138" s="86"/>
      <c r="JDX138" s="86"/>
      <c r="JDY138" s="86"/>
      <c r="JDZ138" s="86"/>
      <c r="JEA138" s="86"/>
      <c r="JEB138" s="86"/>
      <c r="JEC138" s="86"/>
      <c r="JED138" s="86"/>
      <c r="JEE138" s="86"/>
      <c r="JEF138" s="86"/>
      <c r="JEG138" s="86"/>
      <c r="JEH138" s="86"/>
      <c r="JEI138" s="86"/>
      <c r="JEJ138" s="86"/>
      <c r="JEK138" s="86"/>
      <c r="JEL138" s="86"/>
      <c r="JEM138" s="86"/>
      <c r="JEN138" s="86"/>
      <c r="JEO138" s="86"/>
      <c r="JEP138" s="86"/>
      <c r="JEQ138" s="86"/>
      <c r="JER138" s="86"/>
      <c r="JES138" s="86"/>
      <c r="JET138" s="86"/>
      <c r="JEU138" s="86"/>
      <c r="JEV138" s="86"/>
      <c r="JEW138" s="86"/>
      <c r="JEX138" s="86"/>
      <c r="JEY138" s="86"/>
      <c r="JEZ138" s="86"/>
      <c r="JFA138" s="86"/>
      <c r="JFB138" s="86"/>
      <c r="JFC138" s="86"/>
      <c r="JFD138" s="86"/>
      <c r="JFE138" s="86"/>
      <c r="JFF138" s="86"/>
      <c r="JFG138" s="86"/>
      <c r="JFH138" s="86"/>
      <c r="JFI138" s="86"/>
      <c r="JFJ138" s="86"/>
      <c r="JFK138" s="86"/>
      <c r="JFL138" s="86"/>
      <c r="JFM138" s="86"/>
      <c r="JFN138" s="86"/>
      <c r="JFO138" s="86"/>
      <c r="JFP138" s="86"/>
      <c r="JFQ138" s="86"/>
      <c r="JFR138" s="86"/>
      <c r="JFS138" s="86"/>
      <c r="JFT138" s="86"/>
      <c r="JFU138" s="86"/>
      <c r="JFV138" s="86"/>
      <c r="JFW138" s="86"/>
      <c r="JFX138" s="86"/>
      <c r="JFY138" s="86"/>
      <c r="JFZ138" s="86"/>
      <c r="JGA138" s="86"/>
      <c r="JGB138" s="86"/>
      <c r="JGC138" s="86"/>
      <c r="JGD138" s="86"/>
      <c r="JGE138" s="86"/>
      <c r="JGF138" s="86"/>
      <c r="JGG138" s="86"/>
      <c r="JGH138" s="86"/>
      <c r="JGI138" s="86"/>
      <c r="JGJ138" s="86"/>
      <c r="JGK138" s="86"/>
      <c r="JGL138" s="86"/>
      <c r="JGM138" s="86"/>
      <c r="JGN138" s="86"/>
      <c r="JGO138" s="86"/>
      <c r="JGP138" s="86"/>
      <c r="JGQ138" s="86"/>
      <c r="JGR138" s="86"/>
      <c r="JGS138" s="86"/>
      <c r="JGT138" s="86"/>
      <c r="JGU138" s="86"/>
      <c r="JGV138" s="86"/>
      <c r="JGW138" s="86"/>
      <c r="JGX138" s="86"/>
      <c r="JGY138" s="86"/>
      <c r="JGZ138" s="86"/>
      <c r="JHA138" s="86"/>
      <c r="JHB138" s="86"/>
      <c r="JHC138" s="86"/>
      <c r="JHD138" s="86"/>
      <c r="JHE138" s="86"/>
      <c r="JHF138" s="86"/>
      <c r="JHG138" s="86"/>
      <c r="JHH138" s="86"/>
      <c r="JHI138" s="86"/>
      <c r="JHJ138" s="86"/>
      <c r="JHK138" s="86"/>
      <c r="JHL138" s="86"/>
      <c r="JHM138" s="86"/>
      <c r="JHN138" s="86"/>
      <c r="JHO138" s="86"/>
      <c r="JHP138" s="86"/>
      <c r="JHQ138" s="86"/>
      <c r="JHR138" s="86"/>
      <c r="JHS138" s="86"/>
      <c r="JHT138" s="86"/>
      <c r="JHU138" s="86"/>
      <c r="JHV138" s="86"/>
      <c r="JHW138" s="86"/>
      <c r="JHX138" s="86"/>
      <c r="JHY138" s="86"/>
      <c r="JHZ138" s="86"/>
      <c r="JIA138" s="86"/>
      <c r="JIB138" s="86"/>
      <c r="JIC138" s="86"/>
      <c r="JID138" s="86"/>
      <c r="JIE138" s="86"/>
      <c r="JIF138" s="86"/>
      <c r="JIG138" s="86"/>
      <c r="JIH138" s="86"/>
      <c r="JII138" s="86"/>
      <c r="JIJ138" s="86"/>
      <c r="JIK138" s="86"/>
      <c r="JIL138" s="86"/>
      <c r="JIM138" s="86"/>
      <c r="JIN138" s="86"/>
      <c r="JIO138" s="86"/>
      <c r="JIP138" s="86"/>
      <c r="JIQ138" s="86"/>
      <c r="JIR138" s="86"/>
      <c r="JIS138" s="86"/>
      <c r="JIT138" s="86"/>
      <c r="JIU138" s="86"/>
      <c r="JIV138" s="86"/>
      <c r="JIW138" s="86"/>
      <c r="JIX138" s="86"/>
      <c r="JIY138" s="86"/>
      <c r="JIZ138" s="86"/>
      <c r="JJA138" s="86"/>
      <c r="JJB138" s="86"/>
      <c r="JJC138" s="86"/>
      <c r="JJD138" s="86"/>
      <c r="JJE138" s="86"/>
      <c r="JJF138" s="86"/>
      <c r="JJG138" s="86"/>
      <c r="JJH138" s="86"/>
      <c r="JJI138" s="86"/>
      <c r="JJJ138" s="86"/>
      <c r="JJK138" s="86"/>
      <c r="JJL138" s="86"/>
      <c r="JJM138" s="86"/>
      <c r="JJN138" s="86"/>
      <c r="JJO138" s="86"/>
      <c r="JJP138" s="86"/>
      <c r="JJQ138" s="86"/>
      <c r="JJR138" s="86"/>
      <c r="JJS138" s="86"/>
      <c r="JJT138" s="86"/>
      <c r="JJU138" s="86"/>
      <c r="JJV138" s="86"/>
      <c r="JJW138" s="86"/>
      <c r="JJX138" s="86"/>
      <c r="JJY138" s="86"/>
      <c r="JJZ138" s="86"/>
      <c r="JKA138" s="86"/>
      <c r="JKB138" s="86"/>
      <c r="JKC138" s="86"/>
      <c r="JKD138" s="86"/>
      <c r="JKE138" s="86"/>
      <c r="JKF138" s="86"/>
      <c r="JKG138" s="86"/>
      <c r="JKH138" s="86"/>
      <c r="JKI138" s="86"/>
      <c r="JKJ138" s="86"/>
      <c r="JKK138" s="86"/>
      <c r="JKL138" s="86"/>
      <c r="JKM138" s="86"/>
      <c r="JKN138" s="86"/>
      <c r="JKO138" s="86"/>
      <c r="JKP138" s="86"/>
      <c r="JKQ138" s="86"/>
      <c r="JKR138" s="86"/>
      <c r="JKS138" s="86"/>
      <c r="JKT138" s="86"/>
      <c r="JKU138" s="86"/>
      <c r="JKV138" s="86"/>
      <c r="JKW138" s="86"/>
      <c r="JKX138" s="86"/>
      <c r="JKY138" s="86"/>
      <c r="JKZ138" s="86"/>
      <c r="JLA138" s="86"/>
      <c r="JLB138" s="86"/>
      <c r="JLC138" s="86"/>
      <c r="JLD138" s="86"/>
      <c r="JLE138" s="86"/>
      <c r="JLF138" s="86"/>
      <c r="JLG138" s="86"/>
      <c r="JLH138" s="86"/>
      <c r="JLI138" s="86"/>
      <c r="JLJ138" s="86"/>
      <c r="JLK138" s="86"/>
      <c r="JLL138" s="86"/>
      <c r="JLM138" s="86"/>
      <c r="JLN138" s="86"/>
      <c r="JLO138" s="86"/>
      <c r="JLP138" s="86"/>
      <c r="JLQ138" s="86"/>
      <c r="JLR138" s="86"/>
      <c r="JLS138" s="86"/>
      <c r="JLT138" s="86"/>
      <c r="JLU138" s="86"/>
      <c r="JLV138" s="86"/>
      <c r="JLW138" s="86"/>
      <c r="JLX138" s="86"/>
      <c r="JLY138" s="86"/>
      <c r="JLZ138" s="86"/>
      <c r="JMA138" s="86"/>
      <c r="JMB138" s="86"/>
      <c r="JMC138" s="86"/>
      <c r="JMD138" s="86"/>
      <c r="JME138" s="86"/>
      <c r="JMF138" s="86"/>
      <c r="JMG138" s="86"/>
      <c r="JMH138" s="86"/>
      <c r="JMI138" s="86"/>
      <c r="JMJ138" s="86"/>
      <c r="JMK138" s="86"/>
      <c r="JML138" s="86"/>
      <c r="JMM138" s="86"/>
      <c r="JMN138" s="86"/>
      <c r="JMO138" s="86"/>
      <c r="JMP138" s="86"/>
      <c r="JMQ138" s="86"/>
      <c r="JMR138" s="86"/>
      <c r="JMS138" s="86"/>
      <c r="JMT138" s="86"/>
      <c r="JMU138" s="86"/>
      <c r="JMV138" s="86"/>
      <c r="JMW138" s="86"/>
      <c r="JMX138" s="86"/>
      <c r="JNE138" s="86"/>
      <c r="JNF138" s="86"/>
      <c r="JNG138" s="86"/>
      <c r="JNH138" s="86"/>
      <c r="JNI138" s="86"/>
      <c r="JNJ138" s="86"/>
      <c r="JNK138" s="86"/>
      <c r="JNL138" s="86"/>
      <c r="JNM138" s="86"/>
      <c r="JNN138" s="86"/>
      <c r="JNO138" s="86"/>
      <c r="JNP138" s="86"/>
      <c r="JNQ138" s="86"/>
      <c r="JNR138" s="86"/>
      <c r="JNS138" s="86"/>
      <c r="JNT138" s="86"/>
      <c r="JNU138" s="86"/>
      <c r="JNV138" s="86"/>
      <c r="JNW138" s="86"/>
      <c r="JNX138" s="86"/>
      <c r="JNY138" s="86"/>
      <c r="JNZ138" s="86"/>
      <c r="JOA138" s="86"/>
      <c r="JOB138" s="86"/>
      <c r="JOC138" s="86"/>
      <c r="JOD138" s="86"/>
      <c r="JOE138" s="86"/>
      <c r="JOF138" s="86"/>
      <c r="JOG138" s="86"/>
      <c r="JOH138" s="86"/>
      <c r="JOI138" s="86"/>
      <c r="JOJ138" s="86"/>
      <c r="JOK138" s="86"/>
      <c r="JOL138" s="86"/>
      <c r="JOM138" s="86"/>
      <c r="JON138" s="86"/>
      <c r="JOO138" s="86"/>
      <c r="JOP138" s="86"/>
      <c r="JOQ138" s="86"/>
      <c r="JOR138" s="86"/>
      <c r="JOS138" s="86"/>
      <c r="JOT138" s="86"/>
      <c r="JOU138" s="86"/>
      <c r="JOV138" s="86"/>
      <c r="JOW138" s="86"/>
      <c r="JOX138" s="86"/>
      <c r="JOY138" s="86"/>
      <c r="JOZ138" s="86"/>
      <c r="JPA138" s="86"/>
      <c r="JPB138" s="86"/>
      <c r="JPC138" s="86"/>
      <c r="JPD138" s="86"/>
      <c r="JPE138" s="86"/>
      <c r="JPF138" s="86"/>
      <c r="JPG138" s="86"/>
      <c r="JPH138" s="86"/>
      <c r="JPI138" s="86"/>
      <c r="JPJ138" s="86"/>
      <c r="JPK138" s="86"/>
      <c r="JPL138" s="86"/>
      <c r="JPM138" s="86"/>
      <c r="JPN138" s="86"/>
      <c r="JPO138" s="86"/>
      <c r="JPP138" s="86"/>
      <c r="JPQ138" s="86"/>
      <c r="JPR138" s="86"/>
      <c r="JPS138" s="86"/>
      <c r="JPT138" s="86"/>
      <c r="JPU138" s="86"/>
      <c r="JPV138" s="86"/>
      <c r="JPW138" s="86"/>
      <c r="JPX138" s="86"/>
      <c r="JPY138" s="86"/>
      <c r="JPZ138" s="86"/>
      <c r="JQA138" s="86"/>
      <c r="JQB138" s="86"/>
      <c r="JQC138" s="86"/>
      <c r="JQD138" s="86"/>
      <c r="JQE138" s="86"/>
      <c r="JQF138" s="86"/>
      <c r="JQG138" s="86"/>
      <c r="JQH138" s="86"/>
      <c r="JQI138" s="86"/>
      <c r="JQJ138" s="86"/>
      <c r="JQK138" s="86"/>
      <c r="JQL138" s="86"/>
      <c r="JQM138" s="86"/>
      <c r="JQN138" s="86"/>
      <c r="JQO138" s="86"/>
      <c r="JQP138" s="86"/>
      <c r="JQQ138" s="86"/>
      <c r="JQR138" s="86"/>
      <c r="JQS138" s="86"/>
      <c r="JQT138" s="86"/>
      <c r="JQU138" s="86"/>
      <c r="JQV138" s="86"/>
      <c r="JQW138" s="86"/>
      <c r="JQX138" s="86"/>
      <c r="JQY138" s="86"/>
      <c r="JQZ138" s="86"/>
      <c r="JRA138" s="86"/>
      <c r="JRB138" s="86"/>
      <c r="JRC138" s="86"/>
      <c r="JRD138" s="86"/>
      <c r="JRE138" s="86"/>
      <c r="JRF138" s="86"/>
      <c r="JRG138" s="86"/>
      <c r="JRH138" s="86"/>
      <c r="JRI138" s="86"/>
      <c r="JRJ138" s="86"/>
      <c r="JRK138" s="86"/>
      <c r="JRL138" s="86"/>
      <c r="JRM138" s="86"/>
      <c r="JRN138" s="86"/>
      <c r="JRO138" s="86"/>
      <c r="JRP138" s="86"/>
      <c r="JRQ138" s="86"/>
      <c r="JRR138" s="86"/>
      <c r="JRS138" s="86"/>
      <c r="JRT138" s="86"/>
      <c r="JRU138" s="86"/>
      <c r="JRV138" s="86"/>
      <c r="JRW138" s="86"/>
      <c r="JRX138" s="86"/>
      <c r="JRY138" s="86"/>
      <c r="JRZ138" s="86"/>
      <c r="JSA138" s="86"/>
      <c r="JSB138" s="86"/>
      <c r="JSC138" s="86"/>
      <c r="JSD138" s="86"/>
      <c r="JSE138" s="86"/>
      <c r="JSF138" s="86"/>
      <c r="JSG138" s="86"/>
      <c r="JSH138" s="86"/>
      <c r="JSI138" s="86"/>
      <c r="JSJ138" s="86"/>
      <c r="JSK138" s="86"/>
      <c r="JSL138" s="86"/>
      <c r="JSM138" s="86"/>
      <c r="JSN138" s="86"/>
      <c r="JSO138" s="86"/>
      <c r="JSP138" s="86"/>
      <c r="JSQ138" s="86"/>
      <c r="JSR138" s="86"/>
      <c r="JSS138" s="86"/>
      <c r="JST138" s="86"/>
      <c r="JSU138" s="86"/>
      <c r="JSV138" s="86"/>
      <c r="JSW138" s="86"/>
      <c r="JSX138" s="86"/>
      <c r="JSY138" s="86"/>
      <c r="JSZ138" s="86"/>
      <c r="JTA138" s="86"/>
      <c r="JTB138" s="86"/>
      <c r="JTC138" s="86"/>
      <c r="JTD138" s="86"/>
      <c r="JTE138" s="86"/>
      <c r="JTF138" s="86"/>
      <c r="JTG138" s="86"/>
      <c r="JTH138" s="86"/>
      <c r="JTI138" s="86"/>
      <c r="JTJ138" s="86"/>
      <c r="JTK138" s="86"/>
      <c r="JTL138" s="86"/>
      <c r="JTM138" s="86"/>
      <c r="JTN138" s="86"/>
      <c r="JTO138" s="86"/>
      <c r="JTP138" s="86"/>
      <c r="JTQ138" s="86"/>
      <c r="JTR138" s="86"/>
      <c r="JTS138" s="86"/>
      <c r="JTT138" s="86"/>
      <c r="JTU138" s="86"/>
      <c r="JTV138" s="86"/>
      <c r="JTW138" s="86"/>
      <c r="JTX138" s="86"/>
      <c r="JTY138" s="86"/>
      <c r="JTZ138" s="86"/>
      <c r="JUA138" s="86"/>
      <c r="JUB138" s="86"/>
      <c r="JUC138" s="86"/>
      <c r="JUD138" s="86"/>
      <c r="JUE138" s="86"/>
      <c r="JUF138" s="86"/>
      <c r="JUG138" s="86"/>
      <c r="JUH138" s="86"/>
      <c r="JUI138" s="86"/>
      <c r="JUJ138" s="86"/>
      <c r="JUK138" s="86"/>
      <c r="JUL138" s="86"/>
      <c r="JUM138" s="86"/>
      <c r="JUN138" s="86"/>
      <c r="JUO138" s="86"/>
      <c r="JUP138" s="86"/>
      <c r="JUQ138" s="86"/>
      <c r="JUR138" s="86"/>
      <c r="JUS138" s="86"/>
      <c r="JUT138" s="86"/>
      <c r="JUU138" s="86"/>
      <c r="JUV138" s="86"/>
      <c r="JUW138" s="86"/>
      <c r="JUX138" s="86"/>
      <c r="JUY138" s="86"/>
      <c r="JUZ138" s="86"/>
      <c r="JVA138" s="86"/>
      <c r="JVB138" s="86"/>
      <c r="JVC138" s="86"/>
      <c r="JVD138" s="86"/>
      <c r="JVE138" s="86"/>
      <c r="JVF138" s="86"/>
      <c r="JVG138" s="86"/>
      <c r="JVH138" s="86"/>
      <c r="JVI138" s="86"/>
      <c r="JVJ138" s="86"/>
      <c r="JVK138" s="86"/>
      <c r="JVL138" s="86"/>
      <c r="JVM138" s="86"/>
      <c r="JVN138" s="86"/>
      <c r="JVO138" s="86"/>
      <c r="JVP138" s="86"/>
      <c r="JVQ138" s="86"/>
      <c r="JVR138" s="86"/>
      <c r="JVS138" s="86"/>
      <c r="JVT138" s="86"/>
      <c r="JVU138" s="86"/>
      <c r="JVV138" s="86"/>
      <c r="JVW138" s="86"/>
      <c r="JVX138" s="86"/>
      <c r="JVY138" s="86"/>
      <c r="JVZ138" s="86"/>
      <c r="JWA138" s="86"/>
      <c r="JWB138" s="86"/>
      <c r="JWC138" s="86"/>
      <c r="JWD138" s="86"/>
      <c r="JWE138" s="86"/>
      <c r="JWF138" s="86"/>
      <c r="JWG138" s="86"/>
      <c r="JWH138" s="86"/>
      <c r="JWI138" s="86"/>
      <c r="JWJ138" s="86"/>
      <c r="JWK138" s="86"/>
      <c r="JWL138" s="86"/>
      <c r="JWM138" s="86"/>
      <c r="JWN138" s="86"/>
      <c r="JWO138" s="86"/>
      <c r="JWP138" s="86"/>
      <c r="JWQ138" s="86"/>
      <c r="JWR138" s="86"/>
      <c r="JWS138" s="86"/>
      <c r="JWT138" s="86"/>
      <c r="JXA138" s="86"/>
      <c r="JXB138" s="86"/>
      <c r="JXC138" s="86"/>
      <c r="JXD138" s="86"/>
      <c r="JXE138" s="86"/>
      <c r="JXF138" s="86"/>
      <c r="JXG138" s="86"/>
      <c r="JXH138" s="86"/>
      <c r="JXI138" s="86"/>
      <c r="JXJ138" s="86"/>
      <c r="JXK138" s="86"/>
      <c r="JXL138" s="86"/>
      <c r="JXM138" s="86"/>
      <c r="JXN138" s="86"/>
      <c r="JXO138" s="86"/>
      <c r="JXP138" s="86"/>
      <c r="JXQ138" s="86"/>
      <c r="JXR138" s="86"/>
      <c r="JXS138" s="86"/>
      <c r="JXT138" s="86"/>
      <c r="JXU138" s="86"/>
      <c r="JXV138" s="86"/>
      <c r="JXW138" s="86"/>
      <c r="JXX138" s="86"/>
      <c r="JXY138" s="86"/>
      <c r="JXZ138" s="86"/>
      <c r="JYA138" s="86"/>
      <c r="JYB138" s="86"/>
      <c r="JYC138" s="86"/>
      <c r="JYD138" s="86"/>
      <c r="JYE138" s="86"/>
      <c r="JYF138" s="86"/>
      <c r="JYG138" s="86"/>
      <c r="JYH138" s="86"/>
      <c r="JYI138" s="86"/>
      <c r="JYJ138" s="86"/>
      <c r="JYK138" s="86"/>
      <c r="JYL138" s="86"/>
      <c r="JYM138" s="86"/>
      <c r="JYN138" s="86"/>
      <c r="JYO138" s="86"/>
      <c r="JYP138" s="86"/>
      <c r="JYQ138" s="86"/>
      <c r="JYR138" s="86"/>
      <c r="JYS138" s="86"/>
      <c r="JYT138" s="86"/>
      <c r="JYU138" s="86"/>
      <c r="JYV138" s="86"/>
      <c r="JYW138" s="86"/>
      <c r="JYX138" s="86"/>
      <c r="JYY138" s="86"/>
      <c r="JYZ138" s="86"/>
      <c r="JZA138" s="86"/>
      <c r="JZB138" s="86"/>
      <c r="JZC138" s="86"/>
      <c r="JZD138" s="86"/>
      <c r="JZE138" s="86"/>
      <c r="JZF138" s="86"/>
      <c r="JZG138" s="86"/>
      <c r="JZH138" s="86"/>
      <c r="JZI138" s="86"/>
      <c r="JZJ138" s="86"/>
      <c r="JZK138" s="86"/>
      <c r="JZL138" s="86"/>
      <c r="JZM138" s="86"/>
      <c r="JZN138" s="86"/>
      <c r="JZO138" s="86"/>
      <c r="JZP138" s="86"/>
      <c r="JZQ138" s="86"/>
      <c r="JZR138" s="86"/>
      <c r="JZS138" s="86"/>
      <c r="JZT138" s="86"/>
      <c r="JZU138" s="86"/>
      <c r="JZV138" s="86"/>
      <c r="JZW138" s="86"/>
      <c r="JZX138" s="86"/>
      <c r="JZY138" s="86"/>
      <c r="JZZ138" s="86"/>
      <c r="KAA138" s="86"/>
      <c r="KAB138" s="86"/>
      <c r="KAC138" s="86"/>
      <c r="KAD138" s="86"/>
      <c r="KAE138" s="86"/>
      <c r="KAF138" s="86"/>
      <c r="KAG138" s="86"/>
      <c r="KAH138" s="86"/>
      <c r="KAI138" s="86"/>
      <c r="KAJ138" s="86"/>
      <c r="KAK138" s="86"/>
      <c r="KAL138" s="86"/>
      <c r="KAM138" s="86"/>
      <c r="KAN138" s="86"/>
      <c r="KAO138" s="86"/>
      <c r="KAP138" s="86"/>
      <c r="KAQ138" s="86"/>
      <c r="KAR138" s="86"/>
      <c r="KAS138" s="86"/>
      <c r="KAT138" s="86"/>
      <c r="KAU138" s="86"/>
      <c r="KAV138" s="86"/>
      <c r="KAW138" s="86"/>
      <c r="KAX138" s="86"/>
      <c r="KAY138" s="86"/>
      <c r="KAZ138" s="86"/>
      <c r="KBA138" s="86"/>
      <c r="KBB138" s="86"/>
      <c r="KBC138" s="86"/>
      <c r="KBD138" s="86"/>
      <c r="KBE138" s="86"/>
      <c r="KBF138" s="86"/>
      <c r="KBG138" s="86"/>
      <c r="KBH138" s="86"/>
      <c r="KBI138" s="86"/>
      <c r="KBJ138" s="86"/>
      <c r="KBK138" s="86"/>
      <c r="KBL138" s="86"/>
      <c r="KBM138" s="86"/>
      <c r="KBN138" s="86"/>
      <c r="KBO138" s="86"/>
      <c r="KBP138" s="86"/>
      <c r="KBQ138" s="86"/>
      <c r="KBR138" s="86"/>
      <c r="KBS138" s="86"/>
      <c r="KBT138" s="86"/>
      <c r="KBU138" s="86"/>
      <c r="KBV138" s="86"/>
      <c r="KBW138" s="86"/>
      <c r="KBX138" s="86"/>
      <c r="KBY138" s="86"/>
      <c r="KBZ138" s="86"/>
      <c r="KCA138" s="86"/>
      <c r="KCB138" s="86"/>
      <c r="KCC138" s="86"/>
      <c r="KCD138" s="86"/>
      <c r="KCE138" s="86"/>
      <c r="KCF138" s="86"/>
      <c r="KCG138" s="86"/>
      <c r="KCH138" s="86"/>
      <c r="KCI138" s="86"/>
      <c r="KCJ138" s="86"/>
      <c r="KCK138" s="86"/>
      <c r="KCL138" s="86"/>
      <c r="KCM138" s="86"/>
      <c r="KCN138" s="86"/>
      <c r="KCO138" s="86"/>
      <c r="KCP138" s="86"/>
      <c r="KCQ138" s="86"/>
      <c r="KCR138" s="86"/>
      <c r="KCS138" s="86"/>
      <c r="KCT138" s="86"/>
      <c r="KCU138" s="86"/>
      <c r="KCV138" s="86"/>
      <c r="KCW138" s="86"/>
      <c r="KCX138" s="86"/>
      <c r="KCY138" s="86"/>
      <c r="KCZ138" s="86"/>
      <c r="KDA138" s="86"/>
      <c r="KDB138" s="86"/>
      <c r="KDC138" s="86"/>
      <c r="KDD138" s="86"/>
      <c r="KDE138" s="86"/>
      <c r="KDF138" s="86"/>
      <c r="KDG138" s="86"/>
      <c r="KDH138" s="86"/>
      <c r="KDI138" s="86"/>
      <c r="KDJ138" s="86"/>
      <c r="KDK138" s="86"/>
      <c r="KDL138" s="86"/>
      <c r="KDM138" s="86"/>
      <c r="KDN138" s="86"/>
      <c r="KDO138" s="86"/>
      <c r="KDP138" s="86"/>
      <c r="KDQ138" s="86"/>
      <c r="KDR138" s="86"/>
      <c r="KDS138" s="86"/>
      <c r="KDT138" s="86"/>
      <c r="KDU138" s="86"/>
      <c r="KDV138" s="86"/>
      <c r="KDW138" s="86"/>
      <c r="KDX138" s="86"/>
      <c r="KDY138" s="86"/>
      <c r="KDZ138" s="86"/>
      <c r="KEA138" s="86"/>
      <c r="KEB138" s="86"/>
      <c r="KEC138" s="86"/>
      <c r="KED138" s="86"/>
      <c r="KEE138" s="86"/>
      <c r="KEF138" s="86"/>
      <c r="KEG138" s="86"/>
      <c r="KEH138" s="86"/>
      <c r="KEI138" s="86"/>
      <c r="KEJ138" s="86"/>
      <c r="KEK138" s="86"/>
      <c r="KEL138" s="86"/>
      <c r="KEM138" s="86"/>
      <c r="KEN138" s="86"/>
      <c r="KEO138" s="86"/>
      <c r="KEP138" s="86"/>
      <c r="KEQ138" s="86"/>
      <c r="KER138" s="86"/>
      <c r="KES138" s="86"/>
      <c r="KET138" s="86"/>
      <c r="KEU138" s="86"/>
      <c r="KEV138" s="86"/>
      <c r="KEW138" s="86"/>
      <c r="KEX138" s="86"/>
      <c r="KEY138" s="86"/>
      <c r="KEZ138" s="86"/>
      <c r="KFA138" s="86"/>
      <c r="KFB138" s="86"/>
      <c r="KFC138" s="86"/>
      <c r="KFD138" s="86"/>
      <c r="KFE138" s="86"/>
      <c r="KFF138" s="86"/>
      <c r="KFG138" s="86"/>
      <c r="KFH138" s="86"/>
      <c r="KFI138" s="86"/>
      <c r="KFJ138" s="86"/>
      <c r="KFK138" s="86"/>
      <c r="KFL138" s="86"/>
      <c r="KFM138" s="86"/>
      <c r="KFN138" s="86"/>
      <c r="KFO138" s="86"/>
      <c r="KFP138" s="86"/>
      <c r="KFQ138" s="86"/>
      <c r="KFR138" s="86"/>
      <c r="KFS138" s="86"/>
      <c r="KFT138" s="86"/>
      <c r="KFU138" s="86"/>
      <c r="KFV138" s="86"/>
      <c r="KFW138" s="86"/>
      <c r="KFX138" s="86"/>
      <c r="KFY138" s="86"/>
      <c r="KFZ138" s="86"/>
      <c r="KGA138" s="86"/>
      <c r="KGB138" s="86"/>
      <c r="KGC138" s="86"/>
      <c r="KGD138" s="86"/>
      <c r="KGE138" s="86"/>
      <c r="KGF138" s="86"/>
      <c r="KGG138" s="86"/>
      <c r="KGH138" s="86"/>
      <c r="KGI138" s="86"/>
      <c r="KGJ138" s="86"/>
      <c r="KGK138" s="86"/>
      <c r="KGL138" s="86"/>
      <c r="KGM138" s="86"/>
      <c r="KGN138" s="86"/>
      <c r="KGO138" s="86"/>
      <c r="KGP138" s="86"/>
      <c r="KGW138" s="86"/>
      <c r="KGX138" s="86"/>
      <c r="KGY138" s="86"/>
      <c r="KGZ138" s="86"/>
      <c r="KHA138" s="86"/>
      <c r="KHB138" s="86"/>
      <c r="KHC138" s="86"/>
      <c r="KHD138" s="86"/>
      <c r="KHE138" s="86"/>
      <c r="KHF138" s="86"/>
      <c r="KHG138" s="86"/>
      <c r="KHH138" s="86"/>
      <c r="KHI138" s="86"/>
      <c r="KHJ138" s="86"/>
      <c r="KHK138" s="86"/>
      <c r="KHL138" s="86"/>
      <c r="KHM138" s="86"/>
      <c r="KHN138" s="86"/>
      <c r="KHO138" s="86"/>
      <c r="KHP138" s="86"/>
      <c r="KHQ138" s="86"/>
      <c r="KHR138" s="86"/>
      <c r="KHS138" s="86"/>
      <c r="KHT138" s="86"/>
      <c r="KHU138" s="86"/>
      <c r="KHV138" s="86"/>
      <c r="KHW138" s="86"/>
      <c r="KHX138" s="86"/>
      <c r="KHY138" s="86"/>
      <c r="KHZ138" s="86"/>
      <c r="KIA138" s="86"/>
      <c r="KIB138" s="86"/>
      <c r="KIC138" s="86"/>
      <c r="KID138" s="86"/>
      <c r="KIE138" s="86"/>
      <c r="KIF138" s="86"/>
      <c r="KIG138" s="86"/>
      <c r="KIH138" s="86"/>
      <c r="KII138" s="86"/>
      <c r="KIJ138" s="86"/>
      <c r="KIK138" s="86"/>
      <c r="KIL138" s="86"/>
      <c r="KIM138" s="86"/>
      <c r="KIN138" s="86"/>
      <c r="KIO138" s="86"/>
      <c r="KIP138" s="86"/>
      <c r="KIQ138" s="86"/>
      <c r="KIR138" s="86"/>
      <c r="KIS138" s="86"/>
      <c r="KIT138" s="86"/>
      <c r="KIU138" s="86"/>
      <c r="KIV138" s="86"/>
      <c r="KIW138" s="86"/>
      <c r="KIX138" s="86"/>
      <c r="KIY138" s="86"/>
      <c r="KIZ138" s="86"/>
      <c r="KJA138" s="86"/>
      <c r="KJB138" s="86"/>
      <c r="KJC138" s="86"/>
      <c r="KJD138" s="86"/>
      <c r="KJE138" s="86"/>
      <c r="KJF138" s="86"/>
      <c r="KJG138" s="86"/>
      <c r="KJH138" s="86"/>
      <c r="KJI138" s="86"/>
      <c r="KJJ138" s="86"/>
      <c r="KJK138" s="86"/>
      <c r="KJL138" s="86"/>
      <c r="KJM138" s="86"/>
      <c r="KJN138" s="86"/>
      <c r="KJO138" s="86"/>
      <c r="KJP138" s="86"/>
      <c r="KJQ138" s="86"/>
      <c r="KJR138" s="86"/>
      <c r="KJS138" s="86"/>
      <c r="KJT138" s="86"/>
      <c r="KJU138" s="86"/>
      <c r="KJV138" s="86"/>
      <c r="KJW138" s="86"/>
      <c r="KJX138" s="86"/>
      <c r="KJY138" s="86"/>
      <c r="KJZ138" s="86"/>
      <c r="KKA138" s="86"/>
      <c r="KKB138" s="86"/>
      <c r="KKC138" s="86"/>
      <c r="KKD138" s="86"/>
      <c r="KKE138" s="86"/>
      <c r="KKF138" s="86"/>
      <c r="KKG138" s="86"/>
      <c r="KKH138" s="86"/>
      <c r="KKI138" s="86"/>
      <c r="KKJ138" s="86"/>
      <c r="KKK138" s="86"/>
      <c r="KKL138" s="86"/>
      <c r="KKM138" s="86"/>
      <c r="KKN138" s="86"/>
      <c r="KKO138" s="86"/>
      <c r="KKP138" s="86"/>
      <c r="KKQ138" s="86"/>
      <c r="KKR138" s="86"/>
      <c r="KKS138" s="86"/>
      <c r="KKT138" s="86"/>
      <c r="KKU138" s="86"/>
      <c r="KKV138" s="86"/>
      <c r="KKW138" s="86"/>
      <c r="KKX138" s="86"/>
      <c r="KKY138" s="86"/>
      <c r="KKZ138" s="86"/>
      <c r="KLA138" s="86"/>
      <c r="KLB138" s="86"/>
      <c r="KLC138" s="86"/>
      <c r="KLD138" s="86"/>
      <c r="KLE138" s="86"/>
      <c r="KLF138" s="86"/>
      <c r="KLG138" s="86"/>
      <c r="KLH138" s="86"/>
      <c r="KLI138" s="86"/>
      <c r="KLJ138" s="86"/>
      <c r="KLK138" s="86"/>
      <c r="KLL138" s="86"/>
      <c r="KLM138" s="86"/>
      <c r="KLN138" s="86"/>
      <c r="KLO138" s="86"/>
      <c r="KLP138" s="86"/>
      <c r="KLQ138" s="86"/>
      <c r="KLR138" s="86"/>
      <c r="KLS138" s="86"/>
      <c r="KLT138" s="86"/>
      <c r="KLU138" s="86"/>
      <c r="KLV138" s="86"/>
      <c r="KLW138" s="86"/>
      <c r="KLX138" s="86"/>
      <c r="KLY138" s="86"/>
      <c r="KLZ138" s="86"/>
      <c r="KMA138" s="86"/>
      <c r="KMB138" s="86"/>
      <c r="KMC138" s="86"/>
      <c r="KMD138" s="86"/>
      <c r="KME138" s="86"/>
      <c r="KMF138" s="86"/>
      <c r="KMG138" s="86"/>
      <c r="KMH138" s="86"/>
      <c r="KMI138" s="86"/>
      <c r="KMJ138" s="86"/>
      <c r="KMK138" s="86"/>
      <c r="KML138" s="86"/>
      <c r="KMM138" s="86"/>
      <c r="KMN138" s="86"/>
      <c r="KMO138" s="86"/>
      <c r="KMP138" s="86"/>
      <c r="KMQ138" s="86"/>
      <c r="KMR138" s="86"/>
      <c r="KMS138" s="86"/>
      <c r="KMT138" s="86"/>
      <c r="KMU138" s="86"/>
      <c r="KMV138" s="86"/>
      <c r="KMW138" s="86"/>
      <c r="KMX138" s="86"/>
      <c r="KMY138" s="86"/>
      <c r="KMZ138" s="86"/>
      <c r="KNA138" s="86"/>
      <c r="KNB138" s="86"/>
      <c r="KNC138" s="86"/>
      <c r="KND138" s="86"/>
      <c r="KNE138" s="86"/>
      <c r="KNF138" s="86"/>
      <c r="KNG138" s="86"/>
      <c r="KNH138" s="86"/>
      <c r="KNI138" s="86"/>
      <c r="KNJ138" s="86"/>
      <c r="KNK138" s="86"/>
      <c r="KNL138" s="86"/>
      <c r="KNM138" s="86"/>
      <c r="KNN138" s="86"/>
      <c r="KNO138" s="86"/>
      <c r="KNP138" s="86"/>
      <c r="KNQ138" s="86"/>
      <c r="KNR138" s="86"/>
      <c r="KNS138" s="86"/>
      <c r="KNT138" s="86"/>
      <c r="KNU138" s="86"/>
      <c r="KNV138" s="86"/>
      <c r="KNW138" s="86"/>
      <c r="KNX138" s="86"/>
      <c r="KNY138" s="86"/>
      <c r="KNZ138" s="86"/>
      <c r="KOA138" s="86"/>
      <c r="KOB138" s="86"/>
      <c r="KOC138" s="86"/>
      <c r="KOD138" s="86"/>
      <c r="KOE138" s="86"/>
      <c r="KOF138" s="86"/>
      <c r="KOG138" s="86"/>
      <c r="KOH138" s="86"/>
      <c r="KOI138" s="86"/>
      <c r="KOJ138" s="86"/>
      <c r="KOK138" s="86"/>
      <c r="KOL138" s="86"/>
      <c r="KOM138" s="86"/>
      <c r="KON138" s="86"/>
      <c r="KOO138" s="86"/>
      <c r="KOP138" s="86"/>
      <c r="KOQ138" s="86"/>
      <c r="KOR138" s="86"/>
      <c r="KOS138" s="86"/>
      <c r="KOT138" s="86"/>
      <c r="KOU138" s="86"/>
      <c r="KOV138" s="86"/>
      <c r="KOW138" s="86"/>
      <c r="KOX138" s="86"/>
      <c r="KOY138" s="86"/>
      <c r="KOZ138" s="86"/>
      <c r="KPA138" s="86"/>
      <c r="KPB138" s="86"/>
      <c r="KPC138" s="86"/>
      <c r="KPD138" s="86"/>
      <c r="KPE138" s="86"/>
      <c r="KPF138" s="86"/>
      <c r="KPG138" s="86"/>
      <c r="KPH138" s="86"/>
      <c r="KPI138" s="86"/>
      <c r="KPJ138" s="86"/>
      <c r="KPK138" s="86"/>
      <c r="KPL138" s="86"/>
      <c r="KPM138" s="86"/>
      <c r="KPN138" s="86"/>
      <c r="KPO138" s="86"/>
      <c r="KPP138" s="86"/>
      <c r="KPQ138" s="86"/>
      <c r="KPR138" s="86"/>
      <c r="KPS138" s="86"/>
      <c r="KPT138" s="86"/>
      <c r="KPU138" s="86"/>
      <c r="KPV138" s="86"/>
      <c r="KPW138" s="86"/>
      <c r="KPX138" s="86"/>
      <c r="KPY138" s="86"/>
      <c r="KPZ138" s="86"/>
      <c r="KQA138" s="86"/>
      <c r="KQB138" s="86"/>
      <c r="KQC138" s="86"/>
      <c r="KQD138" s="86"/>
      <c r="KQE138" s="86"/>
      <c r="KQF138" s="86"/>
      <c r="KQG138" s="86"/>
      <c r="KQH138" s="86"/>
      <c r="KQI138" s="86"/>
      <c r="KQJ138" s="86"/>
      <c r="KQK138" s="86"/>
      <c r="KQL138" s="86"/>
      <c r="KQS138" s="86"/>
      <c r="KQT138" s="86"/>
      <c r="KQU138" s="86"/>
      <c r="KQV138" s="86"/>
      <c r="KQW138" s="86"/>
      <c r="KQX138" s="86"/>
      <c r="KQY138" s="86"/>
      <c r="KQZ138" s="86"/>
      <c r="KRA138" s="86"/>
      <c r="KRB138" s="86"/>
      <c r="KRC138" s="86"/>
      <c r="KRD138" s="86"/>
      <c r="KRE138" s="86"/>
      <c r="KRF138" s="86"/>
      <c r="KRG138" s="86"/>
      <c r="KRH138" s="86"/>
      <c r="KRI138" s="86"/>
      <c r="KRJ138" s="86"/>
      <c r="KRK138" s="86"/>
      <c r="KRL138" s="86"/>
      <c r="KRM138" s="86"/>
      <c r="KRN138" s="86"/>
      <c r="KRO138" s="86"/>
      <c r="KRP138" s="86"/>
      <c r="KRQ138" s="86"/>
      <c r="KRR138" s="86"/>
      <c r="KRS138" s="86"/>
      <c r="KRT138" s="86"/>
      <c r="KRU138" s="86"/>
      <c r="KRV138" s="86"/>
      <c r="KRW138" s="86"/>
      <c r="KRX138" s="86"/>
      <c r="KRY138" s="86"/>
      <c r="KRZ138" s="86"/>
      <c r="KSA138" s="86"/>
      <c r="KSB138" s="86"/>
      <c r="KSC138" s="86"/>
      <c r="KSD138" s="86"/>
      <c r="KSE138" s="86"/>
      <c r="KSF138" s="86"/>
      <c r="KSG138" s="86"/>
      <c r="KSH138" s="86"/>
      <c r="KSI138" s="86"/>
      <c r="KSJ138" s="86"/>
      <c r="KSK138" s="86"/>
      <c r="KSL138" s="86"/>
      <c r="KSM138" s="86"/>
      <c r="KSN138" s="86"/>
      <c r="KSO138" s="86"/>
      <c r="KSP138" s="86"/>
      <c r="KSQ138" s="86"/>
      <c r="KSR138" s="86"/>
      <c r="KSS138" s="86"/>
      <c r="KST138" s="86"/>
      <c r="KSU138" s="86"/>
      <c r="KSV138" s="86"/>
      <c r="KSW138" s="86"/>
      <c r="KSX138" s="86"/>
      <c r="KSY138" s="86"/>
      <c r="KSZ138" s="86"/>
      <c r="KTA138" s="86"/>
      <c r="KTB138" s="86"/>
      <c r="KTC138" s="86"/>
      <c r="KTD138" s="86"/>
      <c r="KTE138" s="86"/>
      <c r="KTF138" s="86"/>
      <c r="KTG138" s="86"/>
      <c r="KTH138" s="86"/>
      <c r="KTI138" s="86"/>
      <c r="KTJ138" s="86"/>
      <c r="KTK138" s="86"/>
      <c r="KTL138" s="86"/>
      <c r="KTM138" s="86"/>
      <c r="KTN138" s="86"/>
      <c r="KTO138" s="86"/>
      <c r="KTP138" s="86"/>
      <c r="KTQ138" s="86"/>
      <c r="KTR138" s="86"/>
      <c r="KTS138" s="86"/>
      <c r="KTT138" s="86"/>
      <c r="KTU138" s="86"/>
      <c r="KTV138" s="86"/>
      <c r="KTW138" s="86"/>
      <c r="KTX138" s="86"/>
      <c r="KTY138" s="86"/>
      <c r="KTZ138" s="86"/>
      <c r="KUA138" s="86"/>
      <c r="KUB138" s="86"/>
      <c r="KUC138" s="86"/>
      <c r="KUD138" s="86"/>
      <c r="KUE138" s="86"/>
      <c r="KUF138" s="86"/>
      <c r="KUG138" s="86"/>
      <c r="KUH138" s="86"/>
      <c r="KUI138" s="86"/>
      <c r="KUJ138" s="86"/>
      <c r="KUK138" s="86"/>
      <c r="KUL138" s="86"/>
      <c r="KUM138" s="86"/>
      <c r="KUN138" s="86"/>
      <c r="KUO138" s="86"/>
      <c r="KUP138" s="86"/>
      <c r="KUQ138" s="86"/>
      <c r="KUR138" s="86"/>
      <c r="KUS138" s="86"/>
      <c r="KUT138" s="86"/>
      <c r="KUU138" s="86"/>
      <c r="KUV138" s="86"/>
      <c r="KUW138" s="86"/>
      <c r="KUX138" s="86"/>
      <c r="KUY138" s="86"/>
      <c r="KUZ138" s="86"/>
      <c r="KVA138" s="86"/>
      <c r="KVB138" s="86"/>
      <c r="KVC138" s="86"/>
      <c r="KVD138" s="86"/>
      <c r="KVE138" s="86"/>
      <c r="KVF138" s="86"/>
      <c r="KVG138" s="86"/>
      <c r="KVH138" s="86"/>
      <c r="KVI138" s="86"/>
      <c r="KVJ138" s="86"/>
      <c r="KVK138" s="86"/>
      <c r="KVL138" s="86"/>
      <c r="KVM138" s="86"/>
      <c r="KVN138" s="86"/>
      <c r="KVO138" s="86"/>
      <c r="KVP138" s="86"/>
      <c r="KVQ138" s="86"/>
      <c r="KVR138" s="86"/>
      <c r="KVS138" s="86"/>
      <c r="KVT138" s="86"/>
      <c r="KVU138" s="86"/>
      <c r="KVV138" s="86"/>
      <c r="KVW138" s="86"/>
      <c r="KVX138" s="86"/>
      <c r="KVY138" s="86"/>
      <c r="KVZ138" s="86"/>
      <c r="KWA138" s="86"/>
      <c r="KWB138" s="86"/>
      <c r="KWC138" s="86"/>
      <c r="KWD138" s="86"/>
      <c r="KWE138" s="86"/>
      <c r="KWF138" s="86"/>
      <c r="KWG138" s="86"/>
      <c r="KWH138" s="86"/>
      <c r="KWI138" s="86"/>
      <c r="KWJ138" s="86"/>
      <c r="KWK138" s="86"/>
      <c r="KWL138" s="86"/>
      <c r="KWM138" s="86"/>
      <c r="KWN138" s="86"/>
      <c r="KWO138" s="86"/>
      <c r="KWP138" s="86"/>
      <c r="KWQ138" s="86"/>
      <c r="KWR138" s="86"/>
      <c r="KWS138" s="86"/>
      <c r="KWT138" s="86"/>
      <c r="KWU138" s="86"/>
      <c r="KWV138" s="86"/>
      <c r="KWW138" s="86"/>
      <c r="KWX138" s="86"/>
      <c r="KWY138" s="86"/>
      <c r="KWZ138" s="86"/>
      <c r="KXA138" s="86"/>
      <c r="KXB138" s="86"/>
      <c r="KXC138" s="86"/>
      <c r="KXD138" s="86"/>
      <c r="KXE138" s="86"/>
      <c r="KXF138" s="86"/>
      <c r="KXG138" s="86"/>
      <c r="KXH138" s="86"/>
      <c r="KXI138" s="86"/>
      <c r="KXJ138" s="86"/>
      <c r="KXK138" s="86"/>
      <c r="KXL138" s="86"/>
      <c r="KXM138" s="86"/>
      <c r="KXN138" s="86"/>
      <c r="KXO138" s="86"/>
      <c r="KXP138" s="86"/>
      <c r="KXQ138" s="86"/>
      <c r="KXR138" s="86"/>
      <c r="KXS138" s="86"/>
      <c r="KXT138" s="86"/>
      <c r="KXU138" s="86"/>
      <c r="KXV138" s="86"/>
      <c r="KXW138" s="86"/>
      <c r="KXX138" s="86"/>
      <c r="KXY138" s="86"/>
      <c r="KXZ138" s="86"/>
      <c r="KYA138" s="86"/>
      <c r="KYB138" s="86"/>
      <c r="KYC138" s="86"/>
      <c r="KYD138" s="86"/>
      <c r="KYE138" s="86"/>
      <c r="KYF138" s="86"/>
      <c r="KYG138" s="86"/>
      <c r="KYH138" s="86"/>
      <c r="KYI138" s="86"/>
      <c r="KYJ138" s="86"/>
      <c r="KYK138" s="86"/>
      <c r="KYL138" s="86"/>
      <c r="KYM138" s="86"/>
      <c r="KYN138" s="86"/>
      <c r="KYO138" s="86"/>
      <c r="KYP138" s="86"/>
      <c r="KYQ138" s="86"/>
      <c r="KYR138" s="86"/>
      <c r="KYS138" s="86"/>
      <c r="KYT138" s="86"/>
      <c r="KYU138" s="86"/>
      <c r="KYV138" s="86"/>
      <c r="KYW138" s="86"/>
      <c r="KYX138" s="86"/>
      <c r="KYY138" s="86"/>
      <c r="KYZ138" s="86"/>
      <c r="KZA138" s="86"/>
      <c r="KZB138" s="86"/>
      <c r="KZC138" s="86"/>
      <c r="KZD138" s="86"/>
      <c r="KZE138" s="86"/>
      <c r="KZF138" s="86"/>
      <c r="KZG138" s="86"/>
      <c r="KZH138" s="86"/>
      <c r="KZI138" s="86"/>
      <c r="KZJ138" s="86"/>
      <c r="KZK138" s="86"/>
      <c r="KZL138" s="86"/>
      <c r="KZM138" s="86"/>
      <c r="KZN138" s="86"/>
      <c r="KZO138" s="86"/>
      <c r="KZP138" s="86"/>
      <c r="KZQ138" s="86"/>
      <c r="KZR138" s="86"/>
      <c r="KZS138" s="86"/>
      <c r="KZT138" s="86"/>
      <c r="KZU138" s="86"/>
      <c r="KZV138" s="86"/>
      <c r="KZW138" s="86"/>
      <c r="KZX138" s="86"/>
      <c r="KZY138" s="86"/>
      <c r="KZZ138" s="86"/>
      <c r="LAA138" s="86"/>
      <c r="LAB138" s="86"/>
      <c r="LAC138" s="86"/>
      <c r="LAD138" s="86"/>
      <c r="LAE138" s="86"/>
      <c r="LAF138" s="86"/>
      <c r="LAG138" s="86"/>
      <c r="LAH138" s="86"/>
      <c r="LAO138" s="86"/>
      <c r="LAP138" s="86"/>
      <c r="LAQ138" s="86"/>
      <c r="LAR138" s="86"/>
      <c r="LAS138" s="86"/>
      <c r="LAT138" s="86"/>
      <c r="LAU138" s="86"/>
      <c r="LAV138" s="86"/>
      <c r="LAW138" s="86"/>
      <c r="LAX138" s="86"/>
      <c r="LAY138" s="86"/>
      <c r="LAZ138" s="86"/>
      <c r="LBA138" s="86"/>
      <c r="LBB138" s="86"/>
      <c r="LBC138" s="86"/>
      <c r="LBD138" s="86"/>
      <c r="LBE138" s="86"/>
      <c r="LBF138" s="86"/>
      <c r="LBG138" s="86"/>
      <c r="LBH138" s="86"/>
      <c r="LBI138" s="86"/>
      <c r="LBJ138" s="86"/>
      <c r="LBK138" s="86"/>
      <c r="LBL138" s="86"/>
      <c r="LBM138" s="86"/>
      <c r="LBN138" s="86"/>
      <c r="LBO138" s="86"/>
      <c r="LBP138" s="86"/>
      <c r="LBQ138" s="86"/>
      <c r="LBR138" s="86"/>
      <c r="LBS138" s="86"/>
      <c r="LBT138" s="86"/>
      <c r="LBU138" s="86"/>
      <c r="LBV138" s="86"/>
      <c r="LBW138" s="86"/>
      <c r="LBX138" s="86"/>
      <c r="LBY138" s="86"/>
      <c r="LBZ138" s="86"/>
      <c r="LCA138" s="86"/>
      <c r="LCB138" s="86"/>
      <c r="LCC138" s="86"/>
      <c r="LCD138" s="86"/>
      <c r="LCE138" s="86"/>
      <c r="LCF138" s="86"/>
      <c r="LCG138" s="86"/>
      <c r="LCH138" s="86"/>
      <c r="LCI138" s="86"/>
      <c r="LCJ138" s="86"/>
      <c r="LCK138" s="86"/>
      <c r="LCL138" s="86"/>
      <c r="LCM138" s="86"/>
      <c r="LCN138" s="86"/>
      <c r="LCO138" s="86"/>
      <c r="LCP138" s="86"/>
      <c r="LCQ138" s="86"/>
      <c r="LCR138" s="86"/>
      <c r="LCS138" s="86"/>
      <c r="LCT138" s="86"/>
      <c r="LCU138" s="86"/>
      <c r="LCV138" s="86"/>
      <c r="LCW138" s="86"/>
      <c r="LCX138" s="86"/>
      <c r="LCY138" s="86"/>
      <c r="LCZ138" s="86"/>
      <c r="LDA138" s="86"/>
      <c r="LDB138" s="86"/>
      <c r="LDC138" s="86"/>
      <c r="LDD138" s="86"/>
      <c r="LDE138" s="86"/>
      <c r="LDF138" s="86"/>
      <c r="LDG138" s="86"/>
      <c r="LDH138" s="86"/>
      <c r="LDI138" s="86"/>
      <c r="LDJ138" s="86"/>
      <c r="LDK138" s="86"/>
      <c r="LDL138" s="86"/>
      <c r="LDM138" s="86"/>
      <c r="LDN138" s="86"/>
      <c r="LDO138" s="86"/>
      <c r="LDP138" s="86"/>
      <c r="LDQ138" s="86"/>
      <c r="LDR138" s="86"/>
      <c r="LDS138" s="86"/>
      <c r="LDT138" s="86"/>
      <c r="LDU138" s="86"/>
      <c r="LDV138" s="86"/>
      <c r="LDW138" s="86"/>
      <c r="LDX138" s="86"/>
      <c r="LDY138" s="86"/>
      <c r="LDZ138" s="86"/>
      <c r="LEA138" s="86"/>
      <c r="LEB138" s="86"/>
      <c r="LEC138" s="86"/>
      <c r="LED138" s="86"/>
      <c r="LEE138" s="86"/>
      <c r="LEF138" s="86"/>
      <c r="LEG138" s="86"/>
      <c r="LEH138" s="86"/>
      <c r="LEI138" s="86"/>
      <c r="LEJ138" s="86"/>
      <c r="LEK138" s="86"/>
      <c r="LEL138" s="86"/>
      <c r="LEM138" s="86"/>
      <c r="LEN138" s="86"/>
      <c r="LEO138" s="86"/>
      <c r="LEP138" s="86"/>
      <c r="LEQ138" s="86"/>
      <c r="LER138" s="86"/>
      <c r="LES138" s="86"/>
      <c r="LET138" s="86"/>
      <c r="LEU138" s="86"/>
      <c r="LEV138" s="86"/>
      <c r="LEW138" s="86"/>
      <c r="LEX138" s="86"/>
      <c r="LEY138" s="86"/>
      <c r="LEZ138" s="86"/>
      <c r="LFA138" s="86"/>
      <c r="LFB138" s="86"/>
      <c r="LFC138" s="86"/>
      <c r="LFD138" s="86"/>
      <c r="LFE138" s="86"/>
      <c r="LFF138" s="86"/>
      <c r="LFG138" s="86"/>
      <c r="LFH138" s="86"/>
      <c r="LFI138" s="86"/>
      <c r="LFJ138" s="86"/>
      <c r="LFK138" s="86"/>
      <c r="LFL138" s="86"/>
      <c r="LFM138" s="86"/>
      <c r="LFN138" s="86"/>
      <c r="LFO138" s="86"/>
      <c r="LFP138" s="86"/>
      <c r="LFQ138" s="86"/>
      <c r="LFR138" s="86"/>
      <c r="LFS138" s="86"/>
      <c r="LFT138" s="86"/>
      <c r="LFU138" s="86"/>
      <c r="LFV138" s="86"/>
      <c r="LFW138" s="86"/>
      <c r="LFX138" s="86"/>
      <c r="LFY138" s="86"/>
      <c r="LFZ138" s="86"/>
      <c r="LGA138" s="86"/>
      <c r="LGB138" s="86"/>
      <c r="LGC138" s="86"/>
      <c r="LGD138" s="86"/>
      <c r="LGE138" s="86"/>
      <c r="LGF138" s="86"/>
      <c r="LGG138" s="86"/>
      <c r="LGH138" s="86"/>
      <c r="LGI138" s="86"/>
      <c r="LGJ138" s="86"/>
      <c r="LGK138" s="86"/>
      <c r="LGL138" s="86"/>
      <c r="LGM138" s="86"/>
      <c r="LGN138" s="86"/>
      <c r="LGO138" s="86"/>
      <c r="LGP138" s="86"/>
      <c r="LGQ138" s="86"/>
      <c r="LGR138" s="86"/>
      <c r="LGS138" s="86"/>
      <c r="LGT138" s="86"/>
      <c r="LGU138" s="86"/>
      <c r="LGV138" s="86"/>
      <c r="LGW138" s="86"/>
      <c r="LGX138" s="86"/>
      <c r="LGY138" s="86"/>
      <c r="LGZ138" s="86"/>
      <c r="LHA138" s="86"/>
      <c r="LHB138" s="86"/>
      <c r="LHC138" s="86"/>
      <c r="LHD138" s="86"/>
      <c r="LHE138" s="86"/>
      <c r="LHF138" s="86"/>
      <c r="LHG138" s="86"/>
      <c r="LHH138" s="86"/>
      <c r="LHI138" s="86"/>
      <c r="LHJ138" s="86"/>
      <c r="LHK138" s="86"/>
      <c r="LHL138" s="86"/>
      <c r="LHM138" s="86"/>
      <c r="LHN138" s="86"/>
      <c r="LHO138" s="86"/>
      <c r="LHP138" s="86"/>
      <c r="LHQ138" s="86"/>
      <c r="LHR138" s="86"/>
      <c r="LHS138" s="86"/>
      <c r="LHT138" s="86"/>
      <c r="LHU138" s="86"/>
      <c r="LHV138" s="86"/>
      <c r="LHW138" s="86"/>
      <c r="LHX138" s="86"/>
      <c r="LHY138" s="86"/>
      <c r="LHZ138" s="86"/>
      <c r="LIA138" s="86"/>
      <c r="LIB138" s="86"/>
      <c r="LIC138" s="86"/>
      <c r="LID138" s="86"/>
      <c r="LIE138" s="86"/>
      <c r="LIF138" s="86"/>
      <c r="LIG138" s="86"/>
      <c r="LIH138" s="86"/>
      <c r="LII138" s="86"/>
      <c r="LIJ138" s="86"/>
      <c r="LIK138" s="86"/>
      <c r="LIL138" s="86"/>
      <c r="LIM138" s="86"/>
      <c r="LIN138" s="86"/>
      <c r="LIO138" s="86"/>
      <c r="LIP138" s="86"/>
      <c r="LIQ138" s="86"/>
      <c r="LIR138" s="86"/>
      <c r="LIS138" s="86"/>
      <c r="LIT138" s="86"/>
      <c r="LIU138" s="86"/>
      <c r="LIV138" s="86"/>
      <c r="LIW138" s="86"/>
      <c r="LIX138" s="86"/>
      <c r="LIY138" s="86"/>
      <c r="LIZ138" s="86"/>
      <c r="LJA138" s="86"/>
      <c r="LJB138" s="86"/>
      <c r="LJC138" s="86"/>
      <c r="LJD138" s="86"/>
      <c r="LJE138" s="86"/>
      <c r="LJF138" s="86"/>
      <c r="LJG138" s="86"/>
      <c r="LJH138" s="86"/>
      <c r="LJI138" s="86"/>
      <c r="LJJ138" s="86"/>
      <c r="LJK138" s="86"/>
      <c r="LJL138" s="86"/>
      <c r="LJM138" s="86"/>
      <c r="LJN138" s="86"/>
      <c r="LJO138" s="86"/>
      <c r="LJP138" s="86"/>
      <c r="LJQ138" s="86"/>
      <c r="LJR138" s="86"/>
      <c r="LJS138" s="86"/>
      <c r="LJT138" s="86"/>
      <c r="LJU138" s="86"/>
      <c r="LJV138" s="86"/>
      <c r="LJW138" s="86"/>
      <c r="LJX138" s="86"/>
      <c r="LJY138" s="86"/>
      <c r="LJZ138" s="86"/>
      <c r="LKA138" s="86"/>
      <c r="LKB138" s="86"/>
      <c r="LKC138" s="86"/>
      <c r="LKD138" s="86"/>
      <c r="LKK138" s="86"/>
      <c r="LKL138" s="86"/>
      <c r="LKM138" s="86"/>
      <c r="LKN138" s="86"/>
      <c r="LKO138" s="86"/>
      <c r="LKP138" s="86"/>
      <c r="LKQ138" s="86"/>
      <c r="LKR138" s="86"/>
      <c r="LKS138" s="86"/>
      <c r="LKT138" s="86"/>
      <c r="LKU138" s="86"/>
      <c r="LKV138" s="86"/>
      <c r="LKW138" s="86"/>
      <c r="LKX138" s="86"/>
      <c r="LKY138" s="86"/>
      <c r="LKZ138" s="86"/>
      <c r="LLA138" s="86"/>
      <c r="LLB138" s="86"/>
      <c r="LLC138" s="86"/>
      <c r="LLD138" s="86"/>
      <c r="LLE138" s="86"/>
      <c r="LLF138" s="86"/>
      <c r="LLG138" s="86"/>
      <c r="LLH138" s="86"/>
      <c r="LLI138" s="86"/>
      <c r="LLJ138" s="86"/>
      <c r="LLK138" s="86"/>
      <c r="LLL138" s="86"/>
      <c r="LLM138" s="86"/>
      <c r="LLN138" s="86"/>
      <c r="LLO138" s="86"/>
      <c r="LLP138" s="86"/>
      <c r="LLQ138" s="86"/>
      <c r="LLR138" s="86"/>
      <c r="LLS138" s="86"/>
      <c r="LLT138" s="86"/>
      <c r="LLU138" s="86"/>
      <c r="LLV138" s="86"/>
      <c r="LLW138" s="86"/>
      <c r="LLX138" s="86"/>
      <c r="LLY138" s="86"/>
      <c r="LLZ138" s="86"/>
      <c r="LMA138" s="86"/>
      <c r="LMB138" s="86"/>
      <c r="LMC138" s="86"/>
      <c r="LMD138" s="86"/>
      <c r="LME138" s="86"/>
      <c r="LMF138" s="86"/>
      <c r="LMG138" s="86"/>
      <c r="LMH138" s="86"/>
      <c r="LMI138" s="86"/>
      <c r="LMJ138" s="86"/>
      <c r="LMK138" s="86"/>
      <c r="LML138" s="86"/>
      <c r="LMM138" s="86"/>
      <c r="LMN138" s="86"/>
      <c r="LMO138" s="86"/>
      <c r="LMP138" s="86"/>
      <c r="LMQ138" s="86"/>
      <c r="LMR138" s="86"/>
      <c r="LMS138" s="86"/>
      <c r="LMT138" s="86"/>
      <c r="LMU138" s="86"/>
      <c r="LMV138" s="86"/>
      <c r="LMW138" s="86"/>
      <c r="LMX138" s="86"/>
      <c r="LMY138" s="86"/>
      <c r="LMZ138" s="86"/>
      <c r="LNA138" s="86"/>
      <c r="LNB138" s="86"/>
      <c r="LNC138" s="86"/>
      <c r="LND138" s="86"/>
      <c r="LNE138" s="86"/>
      <c r="LNF138" s="86"/>
      <c r="LNG138" s="86"/>
      <c r="LNH138" s="86"/>
      <c r="LNI138" s="86"/>
      <c r="LNJ138" s="86"/>
      <c r="LNK138" s="86"/>
      <c r="LNL138" s="86"/>
      <c r="LNM138" s="86"/>
      <c r="LNN138" s="86"/>
      <c r="LNO138" s="86"/>
      <c r="LNP138" s="86"/>
      <c r="LNQ138" s="86"/>
      <c r="LNR138" s="86"/>
      <c r="LNS138" s="86"/>
      <c r="LNT138" s="86"/>
      <c r="LNU138" s="86"/>
      <c r="LNV138" s="86"/>
      <c r="LNW138" s="86"/>
      <c r="LNX138" s="86"/>
      <c r="LNY138" s="86"/>
      <c r="LNZ138" s="86"/>
      <c r="LOA138" s="86"/>
      <c r="LOB138" s="86"/>
      <c r="LOC138" s="86"/>
      <c r="LOD138" s="86"/>
      <c r="LOE138" s="86"/>
      <c r="LOF138" s="86"/>
      <c r="LOG138" s="86"/>
      <c r="LOH138" s="86"/>
      <c r="LOI138" s="86"/>
      <c r="LOJ138" s="86"/>
      <c r="LOK138" s="86"/>
      <c r="LOL138" s="86"/>
      <c r="LOM138" s="86"/>
      <c r="LON138" s="86"/>
      <c r="LOO138" s="86"/>
      <c r="LOP138" s="86"/>
      <c r="LOQ138" s="86"/>
      <c r="LOR138" s="86"/>
      <c r="LOS138" s="86"/>
      <c r="LOT138" s="86"/>
      <c r="LOU138" s="86"/>
      <c r="LOV138" s="86"/>
      <c r="LOW138" s="86"/>
      <c r="LOX138" s="86"/>
      <c r="LOY138" s="86"/>
      <c r="LOZ138" s="86"/>
      <c r="LPA138" s="86"/>
      <c r="LPB138" s="86"/>
      <c r="LPC138" s="86"/>
      <c r="LPD138" s="86"/>
      <c r="LPE138" s="86"/>
      <c r="LPF138" s="86"/>
      <c r="LPG138" s="86"/>
      <c r="LPH138" s="86"/>
      <c r="LPI138" s="86"/>
      <c r="LPJ138" s="86"/>
      <c r="LPK138" s="86"/>
      <c r="LPL138" s="86"/>
      <c r="LPM138" s="86"/>
      <c r="LPN138" s="86"/>
      <c r="LPO138" s="86"/>
      <c r="LPP138" s="86"/>
      <c r="LPQ138" s="86"/>
      <c r="LPR138" s="86"/>
      <c r="LPS138" s="86"/>
      <c r="LPT138" s="86"/>
      <c r="LPU138" s="86"/>
      <c r="LPV138" s="86"/>
      <c r="LPW138" s="86"/>
      <c r="LPX138" s="86"/>
      <c r="LPY138" s="86"/>
      <c r="LPZ138" s="86"/>
      <c r="LQA138" s="86"/>
      <c r="LQB138" s="86"/>
      <c r="LQC138" s="86"/>
      <c r="LQD138" s="86"/>
      <c r="LQE138" s="86"/>
      <c r="LQF138" s="86"/>
      <c r="LQG138" s="86"/>
      <c r="LQH138" s="86"/>
      <c r="LQI138" s="86"/>
      <c r="LQJ138" s="86"/>
      <c r="LQK138" s="86"/>
      <c r="LQL138" s="86"/>
      <c r="LQM138" s="86"/>
      <c r="LQN138" s="86"/>
      <c r="LQO138" s="86"/>
      <c r="LQP138" s="86"/>
      <c r="LQQ138" s="86"/>
      <c r="LQR138" s="86"/>
      <c r="LQS138" s="86"/>
      <c r="LQT138" s="86"/>
      <c r="LQU138" s="86"/>
      <c r="LQV138" s="86"/>
      <c r="LQW138" s="86"/>
      <c r="LQX138" s="86"/>
      <c r="LQY138" s="86"/>
      <c r="LQZ138" s="86"/>
      <c r="LRA138" s="86"/>
      <c r="LRB138" s="86"/>
      <c r="LRC138" s="86"/>
      <c r="LRD138" s="86"/>
      <c r="LRE138" s="86"/>
      <c r="LRF138" s="86"/>
      <c r="LRG138" s="86"/>
      <c r="LRH138" s="86"/>
      <c r="LRI138" s="86"/>
      <c r="LRJ138" s="86"/>
      <c r="LRK138" s="86"/>
      <c r="LRL138" s="86"/>
      <c r="LRM138" s="86"/>
      <c r="LRN138" s="86"/>
      <c r="LRO138" s="86"/>
      <c r="LRP138" s="86"/>
      <c r="LRQ138" s="86"/>
      <c r="LRR138" s="86"/>
      <c r="LRS138" s="86"/>
      <c r="LRT138" s="86"/>
      <c r="LRU138" s="86"/>
      <c r="LRV138" s="86"/>
      <c r="LRW138" s="86"/>
      <c r="LRX138" s="86"/>
      <c r="LRY138" s="86"/>
      <c r="LRZ138" s="86"/>
      <c r="LSA138" s="86"/>
      <c r="LSB138" s="86"/>
      <c r="LSC138" s="86"/>
      <c r="LSD138" s="86"/>
      <c r="LSE138" s="86"/>
      <c r="LSF138" s="86"/>
      <c r="LSG138" s="86"/>
      <c r="LSH138" s="86"/>
      <c r="LSI138" s="86"/>
      <c r="LSJ138" s="86"/>
      <c r="LSK138" s="86"/>
      <c r="LSL138" s="86"/>
      <c r="LSM138" s="86"/>
      <c r="LSN138" s="86"/>
      <c r="LSO138" s="86"/>
      <c r="LSP138" s="86"/>
      <c r="LSQ138" s="86"/>
      <c r="LSR138" s="86"/>
      <c r="LSS138" s="86"/>
      <c r="LST138" s="86"/>
      <c r="LSU138" s="86"/>
      <c r="LSV138" s="86"/>
      <c r="LSW138" s="86"/>
      <c r="LSX138" s="86"/>
      <c r="LSY138" s="86"/>
      <c r="LSZ138" s="86"/>
      <c r="LTA138" s="86"/>
      <c r="LTB138" s="86"/>
      <c r="LTC138" s="86"/>
      <c r="LTD138" s="86"/>
      <c r="LTE138" s="86"/>
      <c r="LTF138" s="86"/>
      <c r="LTG138" s="86"/>
      <c r="LTH138" s="86"/>
      <c r="LTI138" s="86"/>
      <c r="LTJ138" s="86"/>
      <c r="LTK138" s="86"/>
      <c r="LTL138" s="86"/>
      <c r="LTM138" s="86"/>
      <c r="LTN138" s="86"/>
      <c r="LTO138" s="86"/>
      <c r="LTP138" s="86"/>
      <c r="LTQ138" s="86"/>
      <c r="LTR138" s="86"/>
      <c r="LTS138" s="86"/>
      <c r="LTT138" s="86"/>
      <c r="LTU138" s="86"/>
      <c r="LTV138" s="86"/>
      <c r="LTW138" s="86"/>
      <c r="LTX138" s="86"/>
      <c r="LTY138" s="86"/>
      <c r="LTZ138" s="86"/>
      <c r="LUG138" s="86"/>
      <c r="LUH138" s="86"/>
      <c r="LUI138" s="86"/>
      <c r="LUJ138" s="86"/>
      <c r="LUK138" s="86"/>
      <c r="LUL138" s="86"/>
      <c r="LUM138" s="86"/>
      <c r="LUN138" s="86"/>
      <c r="LUO138" s="86"/>
      <c r="LUP138" s="86"/>
      <c r="LUQ138" s="86"/>
      <c r="LUR138" s="86"/>
      <c r="LUS138" s="86"/>
      <c r="LUT138" s="86"/>
      <c r="LUU138" s="86"/>
      <c r="LUV138" s="86"/>
      <c r="LUW138" s="86"/>
      <c r="LUX138" s="86"/>
      <c r="LUY138" s="86"/>
      <c r="LUZ138" s="86"/>
      <c r="LVA138" s="86"/>
      <c r="LVB138" s="86"/>
      <c r="LVC138" s="86"/>
      <c r="LVD138" s="86"/>
      <c r="LVE138" s="86"/>
      <c r="LVF138" s="86"/>
      <c r="LVG138" s="86"/>
      <c r="LVH138" s="86"/>
      <c r="LVI138" s="86"/>
      <c r="LVJ138" s="86"/>
      <c r="LVK138" s="86"/>
      <c r="LVL138" s="86"/>
      <c r="LVM138" s="86"/>
      <c r="LVN138" s="86"/>
      <c r="LVO138" s="86"/>
      <c r="LVP138" s="86"/>
      <c r="LVQ138" s="86"/>
      <c r="LVR138" s="86"/>
      <c r="LVS138" s="86"/>
      <c r="LVT138" s="86"/>
      <c r="LVU138" s="86"/>
      <c r="LVV138" s="86"/>
      <c r="LVW138" s="86"/>
      <c r="LVX138" s="86"/>
      <c r="LVY138" s="86"/>
      <c r="LVZ138" s="86"/>
      <c r="LWA138" s="86"/>
      <c r="LWB138" s="86"/>
      <c r="LWC138" s="86"/>
      <c r="LWD138" s="86"/>
      <c r="LWE138" s="86"/>
      <c r="LWF138" s="86"/>
      <c r="LWG138" s="86"/>
      <c r="LWH138" s="86"/>
      <c r="LWI138" s="86"/>
      <c r="LWJ138" s="86"/>
      <c r="LWK138" s="86"/>
      <c r="LWL138" s="86"/>
      <c r="LWM138" s="86"/>
      <c r="LWN138" s="86"/>
      <c r="LWO138" s="86"/>
      <c r="LWP138" s="86"/>
      <c r="LWQ138" s="86"/>
      <c r="LWR138" s="86"/>
      <c r="LWS138" s="86"/>
      <c r="LWT138" s="86"/>
      <c r="LWU138" s="86"/>
      <c r="LWV138" s="86"/>
      <c r="LWW138" s="86"/>
      <c r="LWX138" s="86"/>
      <c r="LWY138" s="86"/>
      <c r="LWZ138" s="86"/>
      <c r="LXA138" s="86"/>
      <c r="LXB138" s="86"/>
      <c r="LXC138" s="86"/>
      <c r="LXD138" s="86"/>
      <c r="LXE138" s="86"/>
      <c r="LXF138" s="86"/>
      <c r="LXG138" s="86"/>
      <c r="LXH138" s="86"/>
      <c r="LXI138" s="86"/>
      <c r="LXJ138" s="86"/>
      <c r="LXK138" s="86"/>
      <c r="LXL138" s="86"/>
      <c r="LXM138" s="86"/>
      <c r="LXN138" s="86"/>
      <c r="LXO138" s="86"/>
      <c r="LXP138" s="86"/>
      <c r="LXQ138" s="86"/>
      <c r="LXR138" s="86"/>
      <c r="LXS138" s="86"/>
      <c r="LXT138" s="86"/>
      <c r="LXU138" s="86"/>
      <c r="LXV138" s="86"/>
      <c r="LXW138" s="86"/>
      <c r="LXX138" s="86"/>
      <c r="LXY138" s="86"/>
      <c r="LXZ138" s="86"/>
      <c r="LYA138" s="86"/>
      <c r="LYB138" s="86"/>
      <c r="LYC138" s="86"/>
      <c r="LYD138" s="86"/>
      <c r="LYE138" s="86"/>
      <c r="LYF138" s="86"/>
      <c r="LYG138" s="86"/>
      <c r="LYH138" s="86"/>
      <c r="LYI138" s="86"/>
      <c r="LYJ138" s="86"/>
      <c r="LYK138" s="86"/>
      <c r="LYL138" s="86"/>
      <c r="LYM138" s="86"/>
      <c r="LYN138" s="86"/>
      <c r="LYO138" s="86"/>
      <c r="LYP138" s="86"/>
      <c r="LYQ138" s="86"/>
      <c r="LYR138" s="86"/>
      <c r="LYS138" s="86"/>
      <c r="LYT138" s="86"/>
      <c r="LYU138" s="86"/>
      <c r="LYV138" s="86"/>
      <c r="LYW138" s="86"/>
      <c r="LYX138" s="86"/>
      <c r="LYY138" s="86"/>
      <c r="LYZ138" s="86"/>
      <c r="LZA138" s="86"/>
      <c r="LZB138" s="86"/>
      <c r="LZC138" s="86"/>
      <c r="LZD138" s="86"/>
      <c r="LZE138" s="86"/>
      <c r="LZF138" s="86"/>
      <c r="LZG138" s="86"/>
      <c r="LZH138" s="86"/>
      <c r="LZI138" s="86"/>
      <c r="LZJ138" s="86"/>
      <c r="LZK138" s="86"/>
      <c r="LZL138" s="86"/>
      <c r="LZM138" s="86"/>
      <c r="LZN138" s="86"/>
      <c r="LZO138" s="86"/>
      <c r="LZP138" s="86"/>
      <c r="LZQ138" s="86"/>
      <c r="LZR138" s="86"/>
      <c r="LZS138" s="86"/>
      <c r="LZT138" s="86"/>
      <c r="LZU138" s="86"/>
      <c r="LZV138" s="86"/>
      <c r="LZW138" s="86"/>
      <c r="LZX138" s="86"/>
      <c r="LZY138" s="86"/>
      <c r="LZZ138" s="86"/>
      <c r="MAA138" s="86"/>
      <c r="MAB138" s="86"/>
      <c r="MAC138" s="86"/>
      <c r="MAD138" s="86"/>
      <c r="MAE138" s="86"/>
      <c r="MAF138" s="86"/>
      <c r="MAG138" s="86"/>
      <c r="MAH138" s="86"/>
      <c r="MAI138" s="86"/>
      <c r="MAJ138" s="86"/>
      <c r="MAK138" s="86"/>
      <c r="MAL138" s="86"/>
      <c r="MAM138" s="86"/>
      <c r="MAN138" s="86"/>
      <c r="MAO138" s="86"/>
      <c r="MAP138" s="86"/>
      <c r="MAQ138" s="86"/>
      <c r="MAR138" s="86"/>
      <c r="MAS138" s="86"/>
      <c r="MAT138" s="86"/>
      <c r="MAU138" s="86"/>
      <c r="MAV138" s="86"/>
      <c r="MAW138" s="86"/>
      <c r="MAX138" s="86"/>
      <c r="MAY138" s="86"/>
      <c r="MAZ138" s="86"/>
      <c r="MBA138" s="86"/>
      <c r="MBB138" s="86"/>
      <c r="MBC138" s="86"/>
      <c r="MBD138" s="86"/>
      <c r="MBE138" s="86"/>
      <c r="MBF138" s="86"/>
      <c r="MBG138" s="86"/>
      <c r="MBH138" s="86"/>
      <c r="MBI138" s="86"/>
      <c r="MBJ138" s="86"/>
      <c r="MBK138" s="86"/>
      <c r="MBL138" s="86"/>
      <c r="MBM138" s="86"/>
      <c r="MBN138" s="86"/>
      <c r="MBO138" s="86"/>
      <c r="MBP138" s="86"/>
      <c r="MBQ138" s="86"/>
      <c r="MBR138" s="86"/>
      <c r="MBS138" s="86"/>
      <c r="MBT138" s="86"/>
      <c r="MBU138" s="86"/>
      <c r="MBV138" s="86"/>
      <c r="MBW138" s="86"/>
      <c r="MBX138" s="86"/>
      <c r="MBY138" s="86"/>
      <c r="MBZ138" s="86"/>
      <c r="MCA138" s="86"/>
      <c r="MCB138" s="86"/>
      <c r="MCC138" s="86"/>
      <c r="MCD138" s="86"/>
      <c r="MCE138" s="86"/>
      <c r="MCF138" s="86"/>
      <c r="MCG138" s="86"/>
      <c r="MCH138" s="86"/>
      <c r="MCI138" s="86"/>
      <c r="MCJ138" s="86"/>
      <c r="MCK138" s="86"/>
      <c r="MCL138" s="86"/>
      <c r="MCM138" s="86"/>
      <c r="MCN138" s="86"/>
      <c r="MCO138" s="86"/>
      <c r="MCP138" s="86"/>
      <c r="MCQ138" s="86"/>
      <c r="MCR138" s="86"/>
      <c r="MCS138" s="86"/>
      <c r="MCT138" s="86"/>
      <c r="MCU138" s="86"/>
      <c r="MCV138" s="86"/>
      <c r="MCW138" s="86"/>
      <c r="MCX138" s="86"/>
      <c r="MCY138" s="86"/>
      <c r="MCZ138" s="86"/>
      <c r="MDA138" s="86"/>
      <c r="MDB138" s="86"/>
      <c r="MDC138" s="86"/>
      <c r="MDD138" s="86"/>
      <c r="MDE138" s="86"/>
      <c r="MDF138" s="86"/>
      <c r="MDG138" s="86"/>
      <c r="MDH138" s="86"/>
      <c r="MDI138" s="86"/>
      <c r="MDJ138" s="86"/>
      <c r="MDK138" s="86"/>
      <c r="MDL138" s="86"/>
      <c r="MDM138" s="86"/>
      <c r="MDN138" s="86"/>
      <c r="MDO138" s="86"/>
      <c r="MDP138" s="86"/>
      <c r="MDQ138" s="86"/>
      <c r="MDR138" s="86"/>
      <c r="MDS138" s="86"/>
      <c r="MDT138" s="86"/>
      <c r="MDU138" s="86"/>
      <c r="MDV138" s="86"/>
      <c r="MEC138" s="86"/>
      <c r="MED138" s="86"/>
      <c r="MEE138" s="86"/>
      <c r="MEF138" s="86"/>
      <c r="MEG138" s="86"/>
      <c r="MEH138" s="86"/>
      <c r="MEI138" s="86"/>
      <c r="MEJ138" s="86"/>
      <c r="MEK138" s="86"/>
      <c r="MEL138" s="86"/>
      <c r="MEM138" s="86"/>
      <c r="MEN138" s="86"/>
      <c r="MEO138" s="86"/>
      <c r="MEP138" s="86"/>
      <c r="MEQ138" s="86"/>
      <c r="MER138" s="86"/>
      <c r="MES138" s="86"/>
      <c r="MET138" s="86"/>
      <c r="MEU138" s="86"/>
      <c r="MEV138" s="86"/>
      <c r="MEW138" s="86"/>
      <c r="MEX138" s="86"/>
      <c r="MEY138" s="86"/>
      <c r="MEZ138" s="86"/>
      <c r="MFA138" s="86"/>
      <c r="MFB138" s="86"/>
      <c r="MFC138" s="86"/>
      <c r="MFD138" s="86"/>
      <c r="MFE138" s="86"/>
      <c r="MFF138" s="86"/>
      <c r="MFG138" s="86"/>
      <c r="MFH138" s="86"/>
      <c r="MFI138" s="86"/>
      <c r="MFJ138" s="86"/>
      <c r="MFK138" s="86"/>
      <c r="MFL138" s="86"/>
      <c r="MFM138" s="86"/>
      <c r="MFN138" s="86"/>
      <c r="MFO138" s="86"/>
      <c r="MFP138" s="86"/>
      <c r="MFQ138" s="86"/>
      <c r="MFR138" s="86"/>
      <c r="MFS138" s="86"/>
      <c r="MFT138" s="86"/>
      <c r="MFU138" s="86"/>
      <c r="MFV138" s="86"/>
      <c r="MFW138" s="86"/>
      <c r="MFX138" s="86"/>
      <c r="MFY138" s="86"/>
      <c r="MFZ138" s="86"/>
      <c r="MGA138" s="86"/>
      <c r="MGB138" s="86"/>
      <c r="MGC138" s="86"/>
      <c r="MGD138" s="86"/>
      <c r="MGE138" s="86"/>
      <c r="MGF138" s="86"/>
      <c r="MGG138" s="86"/>
      <c r="MGH138" s="86"/>
      <c r="MGI138" s="86"/>
      <c r="MGJ138" s="86"/>
      <c r="MGK138" s="86"/>
      <c r="MGL138" s="86"/>
      <c r="MGM138" s="86"/>
      <c r="MGN138" s="86"/>
      <c r="MGO138" s="86"/>
      <c r="MGP138" s="86"/>
      <c r="MGQ138" s="86"/>
      <c r="MGR138" s="86"/>
      <c r="MGS138" s="86"/>
      <c r="MGT138" s="86"/>
      <c r="MGU138" s="86"/>
      <c r="MGV138" s="86"/>
      <c r="MGW138" s="86"/>
      <c r="MGX138" s="86"/>
      <c r="MGY138" s="86"/>
      <c r="MGZ138" s="86"/>
      <c r="MHA138" s="86"/>
      <c r="MHB138" s="86"/>
      <c r="MHC138" s="86"/>
      <c r="MHD138" s="86"/>
      <c r="MHE138" s="86"/>
      <c r="MHF138" s="86"/>
      <c r="MHG138" s="86"/>
      <c r="MHH138" s="86"/>
      <c r="MHI138" s="86"/>
      <c r="MHJ138" s="86"/>
      <c r="MHK138" s="86"/>
      <c r="MHL138" s="86"/>
      <c r="MHM138" s="86"/>
      <c r="MHN138" s="86"/>
      <c r="MHO138" s="86"/>
      <c r="MHP138" s="86"/>
      <c r="MHQ138" s="86"/>
      <c r="MHR138" s="86"/>
      <c r="MHS138" s="86"/>
      <c r="MHT138" s="86"/>
      <c r="MHU138" s="86"/>
      <c r="MHV138" s="86"/>
      <c r="MHW138" s="86"/>
      <c r="MHX138" s="86"/>
      <c r="MHY138" s="86"/>
      <c r="MHZ138" s="86"/>
      <c r="MIA138" s="86"/>
      <c r="MIB138" s="86"/>
      <c r="MIC138" s="86"/>
      <c r="MID138" s="86"/>
      <c r="MIE138" s="86"/>
      <c r="MIF138" s="86"/>
      <c r="MIG138" s="86"/>
      <c r="MIH138" s="86"/>
      <c r="MII138" s="86"/>
      <c r="MIJ138" s="86"/>
      <c r="MIK138" s="86"/>
      <c r="MIL138" s="86"/>
      <c r="MIM138" s="86"/>
      <c r="MIN138" s="86"/>
      <c r="MIO138" s="86"/>
      <c r="MIP138" s="86"/>
      <c r="MIQ138" s="86"/>
      <c r="MIR138" s="86"/>
      <c r="MIS138" s="86"/>
      <c r="MIT138" s="86"/>
      <c r="MIU138" s="86"/>
      <c r="MIV138" s="86"/>
      <c r="MIW138" s="86"/>
      <c r="MIX138" s="86"/>
      <c r="MIY138" s="86"/>
      <c r="MIZ138" s="86"/>
      <c r="MJA138" s="86"/>
      <c r="MJB138" s="86"/>
      <c r="MJC138" s="86"/>
      <c r="MJD138" s="86"/>
      <c r="MJE138" s="86"/>
      <c r="MJF138" s="86"/>
      <c r="MJG138" s="86"/>
      <c r="MJH138" s="86"/>
      <c r="MJI138" s="86"/>
      <c r="MJJ138" s="86"/>
      <c r="MJK138" s="86"/>
      <c r="MJL138" s="86"/>
      <c r="MJM138" s="86"/>
      <c r="MJN138" s="86"/>
      <c r="MJO138" s="86"/>
      <c r="MJP138" s="86"/>
      <c r="MJQ138" s="86"/>
      <c r="MJR138" s="86"/>
      <c r="MJS138" s="86"/>
      <c r="MJT138" s="86"/>
      <c r="MJU138" s="86"/>
      <c r="MJV138" s="86"/>
      <c r="MJW138" s="86"/>
      <c r="MJX138" s="86"/>
      <c r="MJY138" s="86"/>
      <c r="MJZ138" s="86"/>
      <c r="MKA138" s="86"/>
      <c r="MKB138" s="86"/>
      <c r="MKC138" s="86"/>
      <c r="MKD138" s="86"/>
      <c r="MKE138" s="86"/>
      <c r="MKF138" s="86"/>
      <c r="MKG138" s="86"/>
      <c r="MKH138" s="86"/>
      <c r="MKI138" s="86"/>
      <c r="MKJ138" s="86"/>
      <c r="MKK138" s="86"/>
      <c r="MKL138" s="86"/>
      <c r="MKM138" s="86"/>
      <c r="MKN138" s="86"/>
      <c r="MKO138" s="86"/>
      <c r="MKP138" s="86"/>
      <c r="MKQ138" s="86"/>
      <c r="MKR138" s="86"/>
      <c r="MKS138" s="86"/>
      <c r="MKT138" s="86"/>
      <c r="MKU138" s="86"/>
      <c r="MKV138" s="86"/>
      <c r="MKW138" s="86"/>
      <c r="MKX138" s="86"/>
      <c r="MKY138" s="86"/>
      <c r="MKZ138" s="86"/>
      <c r="MLA138" s="86"/>
      <c r="MLB138" s="86"/>
      <c r="MLC138" s="86"/>
      <c r="MLD138" s="86"/>
      <c r="MLE138" s="86"/>
      <c r="MLF138" s="86"/>
      <c r="MLG138" s="86"/>
      <c r="MLH138" s="86"/>
      <c r="MLI138" s="86"/>
      <c r="MLJ138" s="86"/>
      <c r="MLK138" s="86"/>
      <c r="MLL138" s="86"/>
      <c r="MLM138" s="86"/>
      <c r="MLN138" s="86"/>
      <c r="MLO138" s="86"/>
      <c r="MLP138" s="86"/>
      <c r="MLQ138" s="86"/>
      <c r="MLR138" s="86"/>
      <c r="MLS138" s="86"/>
      <c r="MLT138" s="86"/>
      <c r="MLU138" s="86"/>
      <c r="MLV138" s="86"/>
      <c r="MLW138" s="86"/>
      <c r="MLX138" s="86"/>
      <c r="MLY138" s="86"/>
      <c r="MLZ138" s="86"/>
      <c r="MMA138" s="86"/>
      <c r="MMB138" s="86"/>
      <c r="MMC138" s="86"/>
      <c r="MMD138" s="86"/>
      <c r="MME138" s="86"/>
      <c r="MMF138" s="86"/>
      <c r="MMG138" s="86"/>
      <c r="MMH138" s="86"/>
      <c r="MMI138" s="86"/>
      <c r="MMJ138" s="86"/>
      <c r="MMK138" s="86"/>
      <c r="MML138" s="86"/>
      <c r="MMM138" s="86"/>
      <c r="MMN138" s="86"/>
      <c r="MMO138" s="86"/>
      <c r="MMP138" s="86"/>
      <c r="MMQ138" s="86"/>
      <c r="MMR138" s="86"/>
      <c r="MMS138" s="86"/>
      <c r="MMT138" s="86"/>
      <c r="MMU138" s="86"/>
      <c r="MMV138" s="86"/>
      <c r="MMW138" s="86"/>
      <c r="MMX138" s="86"/>
      <c r="MMY138" s="86"/>
      <c r="MMZ138" s="86"/>
      <c r="MNA138" s="86"/>
      <c r="MNB138" s="86"/>
      <c r="MNC138" s="86"/>
      <c r="MND138" s="86"/>
      <c r="MNE138" s="86"/>
      <c r="MNF138" s="86"/>
      <c r="MNG138" s="86"/>
      <c r="MNH138" s="86"/>
      <c r="MNI138" s="86"/>
      <c r="MNJ138" s="86"/>
      <c r="MNK138" s="86"/>
      <c r="MNL138" s="86"/>
      <c r="MNM138" s="86"/>
      <c r="MNN138" s="86"/>
      <c r="MNO138" s="86"/>
      <c r="MNP138" s="86"/>
      <c r="MNQ138" s="86"/>
      <c r="MNR138" s="86"/>
      <c r="MNY138" s="86"/>
      <c r="MNZ138" s="86"/>
      <c r="MOA138" s="86"/>
      <c r="MOB138" s="86"/>
      <c r="MOC138" s="86"/>
      <c r="MOD138" s="86"/>
      <c r="MOE138" s="86"/>
      <c r="MOF138" s="86"/>
      <c r="MOG138" s="86"/>
      <c r="MOH138" s="86"/>
      <c r="MOI138" s="86"/>
      <c r="MOJ138" s="86"/>
      <c r="MOK138" s="86"/>
      <c r="MOL138" s="86"/>
      <c r="MOM138" s="86"/>
      <c r="MON138" s="86"/>
      <c r="MOO138" s="86"/>
      <c r="MOP138" s="86"/>
      <c r="MOQ138" s="86"/>
      <c r="MOR138" s="86"/>
      <c r="MOS138" s="86"/>
      <c r="MOT138" s="86"/>
      <c r="MOU138" s="86"/>
      <c r="MOV138" s="86"/>
      <c r="MOW138" s="86"/>
      <c r="MOX138" s="86"/>
      <c r="MOY138" s="86"/>
      <c r="MOZ138" s="86"/>
      <c r="MPA138" s="86"/>
      <c r="MPB138" s="86"/>
      <c r="MPC138" s="86"/>
      <c r="MPD138" s="86"/>
      <c r="MPE138" s="86"/>
      <c r="MPF138" s="86"/>
      <c r="MPG138" s="86"/>
      <c r="MPH138" s="86"/>
      <c r="MPI138" s="86"/>
      <c r="MPJ138" s="86"/>
      <c r="MPK138" s="86"/>
      <c r="MPL138" s="86"/>
      <c r="MPM138" s="86"/>
      <c r="MPN138" s="86"/>
      <c r="MPO138" s="86"/>
      <c r="MPP138" s="86"/>
      <c r="MPQ138" s="86"/>
      <c r="MPR138" s="86"/>
      <c r="MPS138" s="86"/>
      <c r="MPT138" s="86"/>
      <c r="MPU138" s="86"/>
      <c r="MPV138" s="86"/>
      <c r="MPW138" s="86"/>
      <c r="MPX138" s="86"/>
      <c r="MPY138" s="86"/>
      <c r="MPZ138" s="86"/>
      <c r="MQA138" s="86"/>
      <c r="MQB138" s="86"/>
      <c r="MQC138" s="86"/>
      <c r="MQD138" s="86"/>
      <c r="MQE138" s="86"/>
      <c r="MQF138" s="86"/>
      <c r="MQG138" s="86"/>
      <c r="MQH138" s="86"/>
      <c r="MQI138" s="86"/>
      <c r="MQJ138" s="86"/>
      <c r="MQK138" s="86"/>
      <c r="MQL138" s="86"/>
      <c r="MQM138" s="86"/>
      <c r="MQN138" s="86"/>
      <c r="MQO138" s="86"/>
      <c r="MQP138" s="86"/>
      <c r="MQQ138" s="86"/>
      <c r="MQR138" s="86"/>
      <c r="MQS138" s="86"/>
      <c r="MQT138" s="86"/>
      <c r="MQU138" s="86"/>
      <c r="MQV138" s="86"/>
      <c r="MQW138" s="86"/>
      <c r="MQX138" s="86"/>
      <c r="MQY138" s="86"/>
      <c r="MQZ138" s="86"/>
      <c r="MRA138" s="86"/>
      <c r="MRB138" s="86"/>
      <c r="MRC138" s="86"/>
      <c r="MRD138" s="86"/>
      <c r="MRE138" s="86"/>
      <c r="MRF138" s="86"/>
      <c r="MRG138" s="86"/>
      <c r="MRH138" s="86"/>
      <c r="MRI138" s="86"/>
      <c r="MRJ138" s="86"/>
      <c r="MRK138" s="86"/>
      <c r="MRL138" s="86"/>
      <c r="MRM138" s="86"/>
      <c r="MRN138" s="86"/>
      <c r="MRO138" s="86"/>
      <c r="MRP138" s="86"/>
      <c r="MRQ138" s="86"/>
      <c r="MRR138" s="86"/>
      <c r="MRS138" s="86"/>
      <c r="MRT138" s="86"/>
      <c r="MRU138" s="86"/>
      <c r="MRV138" s="86"/>
      <c r="MRW138" s="86"/>
      <c r="MRX138" s="86"/>
      <c r="MRY138" s="86"/>
      <c r="MRZ138" s="86"/>
      <c r="MSA138" s="86"/>
      <c r="MSB138" s="86"/>
      <c r="MSC138" s="86"/>
      <c r="MSD138" s="86"/>
      <c r="MSE138" s="86"/>
      <c r="MSF138" s="86"/>
      <c r="MSG138" s="86"/>
      <c r="MSH138" s="86"/>
      <c r="MSI138" s="86"/>
      <c r="MSJ138" s="86"/>
      <c r="MSK138" s="86"/>
      <c r="MSL138" s="86"/>
      <c r="MSM138" s="86"/>
      <c r="MSN138" s="86"/>
      <c r="MSO138" s="86"/>
      <c r="MSP138" s="86"/>
      <c r="MSQ138" s="86"/>
      <c r="MSR138" s="86"/>
      <c r="MSS138" s="86"/>
      <c r="MST138" s="86"/>
      <c r="MSU138" s="86"/>
      <c r="MSV138" s="86"/>
      <c r="MSW138" s="86"/>
      <c r="MSX138" s="86"/>
      <c r="MSY138" s="86"/>
      <c r="MSZ138" s="86"/>
      <c r="MTA138" s="86"/>
      <c r="MTB138" s="86"/>
      <c r="MTC138" s="86"/>
      <c r="MTD138" s="86"/>
      <c r="MTE138" s="86"/>
      <c r="MTF138" s="86"/>
      <c r="MTG138" s="86"/>
      <c r="MTH138" s="86"/>
      <c r="MTI138" s="86"/>
      <c r="MTJ138" s="86"/>
      <c r="MTK138" s="86"/>
      <c r="MTL138" s="86"/>
      <c r="MTM138" s="86"/>
      <c r="MTN138" s="86"/>
      <c r="MTO138" s="86"/>
      <c r="MTP138" s="86"/>
      <c r="MTQ138" s="86"/>
      <c r="MTR138" s="86"/>
      <c r="MTS138" s="86"/>
      <c r="MTT138" s="86"/>
      <c r="MTU138" s="86"/>
      <c r="MTV138" s="86"/>
      <c r="MTW138" s="86"/>
      <c r="MTX138" s="86"/>
      <c r="MTY138" s="86"/>
      <c r="MTZ138" s="86"/>
      <c r="MUA138" s="86"/>
      <c r="MUB138" s="86"/>
      <c r="MUC138" s="86"/>
      <c r="MUD138" s="86"/>
      <c r="MUE138" s="86"/>
      <c r="MUF138" s="86"/>
      <c r="MUG138" s="86"/>
      <c r="MUH138" s="86"/>
      <c r="MUI138" s="86"/>
      <c r="MUJ138" s="86"/>
      <c r="MUK138" s="86"/>
      <c r="MUL138" s="86"/>
      <c r="MUM138" s="86"/>
      <c r="MUN138" s="86"/>
      <c r="MUO138" s="86"/>
      <c r="MUP138" s="86"/>
      <c r="MUQ138" s="86"/>
      <c r="MUR138" s="86"/>
      <c r="MUS138" s="86"/>
      <c r="MUT138" s="86"/>
      <c r="MUU138" s="86"/>
      <c r="MUV138" s="86"/>
      <c r="MUW138" s="86"/>
      <c r="MUX138" s="86"/>
      <c r="MUY138" s="86"/>
      <c r="MUZ138" s="86"/>
      <c r="MVA138" s="86"/>
      <c r="MVB138" s="86"/>
      <c r="MVC138" s="86"/>
      <c r="MVD138" s="86"/>
      <c r="MVE138" s="86"/>
      <c r="MVF138" s="86"/>
      <c r="MVG138" s="86"/>
      <c r="MVH138" s="86"/>
      <c r="MVI138" s="86"/>
      <c r="MVJ138" s="86"/>
      <c r="MVK138" s="86"/>
      <c r="MVL138" s="86"/>
      <c r="MVM138" s="86"/>
      <c r="MVN138" s="86"/>
      <c r="MVO138" s="86"/>
      <c r="MVP138" s="86"/>
      <c r="MVQ138" s="86"/>
      <c r="MVR138" s="86"/>
      <c r="MVS138" s="86"/>
      <c r="MVT138" s="86"/>
      <c r="MVU138" s="86"/>
      <c r="MVV138" s="86"/>
      <c r="MVW138" s="86"/>
      <c r="MVX138" s="86"/>
      <c r="MVY138" s="86"/>
      <c r="MVZ138" s="86"/>
      <c r="MWA138" s="86"/>
      <c r="MWB138" s="86"/>
      <c r="MWC138" s="86"/>
      <c r="MWD138" s="86"/>
      <c r="MWE138" s="86"/>
      <c r="MWF138" s="86"/>
      <c r="MWG138" s="86"/>
      <c r="MWH138" s="86"/>
      <c r="MWI138" s="86"/>
      <c r="MWJ138" s="86"/>
      <c r="MWK138" s="86"/>
      <c r="MWL138" s="86"/>
      <c r="MWM138" s="86"/>
      <c r="MWN138" s="86"/>
      <c r="MWO138" s="86"/>
      <c r="MWP138" s="86"/>
      <c r="MWQ138" s="86"/>
      <c r="MWR138" s="86"/>
      <c r="MWS138" s="86"/>
      <c r="MWT138" s="86"/>
      <c r="MWU138" s="86"/>
      <c r="MWV138" s="86"/>
      <c r="MWW138" s="86"/>
      <c r="MWX138" s="86"/>
      <c r="MWY138" s="86"/>
      <c r="MWZ138" s="86"/>
      <c r="MXA138" s="86"/>
      <c r="MXB138" s="86"/>
      <c r="MXC138" s="86"/>
      <c r="MXD138" s="86"/>
      <c r="MXE138" s="86"/>
      <c r="MXF138" s="86"/>
      <c r="MXG138" s="86"/>
      <c r="MXH138" s="86"/>
      <c r="MXI138" s="86"/>
      <c r="MXJ138" s="86"/>
      <c r="MXK138" s="86"/>
      <c r="MXL138" s="86"/>
      <c r="MXM138" s="86"/>
      <c r="MXN138" s="86"/>
      <c r="MXU138" s="86"/>
      <c r="MXV138" s="86"/>
      <c r="MXW138" s="86"/>
      <c r="MXX138" s="86"/>
      <c r="MXY138" s="86"/>
      <c r="MXZ138" s="86"/>
      <c r="MYA138" s="86"/>
      <c r="MYB138" s="86"/>
      <c r="MYC138" s="86"/>
      <c r="MYD138" s="86"/>
      <c r="MYE138" s="86"/>
      <c r="MYF138" s="86"/>
      <c r="MYG138" s="86"/>
      <c r="MYH138" s="86"/>
      <c r="MYI138" s="86"/>
      <c r="MYJ138" s="86"/>
      <c r="MYK138" s="86"/>
      <c r="MYL138" s="86"/>
      <c r="MYM138" s="86"/>
      <c r="MYN138" s="86"/>
      <c r="MYO138" s="86"/>
      <c r="MYP138" s="86"/>
      <c r="MYQ138" s="86"/>
      <c r="MYR138" s="86"/>
      <c r="MYS138" s="86"/>
      <c r="MYT138" s="86"/>
      <c r="MYU138" s="86"/>
      <c r="MYV138" s="86"/>
      <c r="MYW138" s="86"/>
      <c r="MYX138" s="86"/>
      <c r="MYY138" s="86"/>
      <c r="MYZ138" s="86"/>
      <c r="MZA138" s="86"/>
      <c r="MZB138" s="86"/>
      <c r="MZC138" s="86"/>
      <c r="MZD138" s="86"/>
      <c r="MZE138" s="86"/>
      <c r="MZF138" s="86"/>
      <c r="MZG138" s="86"/>
      <c r="MZH138" s="86"/>
      <c r="MZI138" s="86"/>
      <c r="MZJ138" s="86"/>
      <c r="MZK138" s="86"/>
      <c r="MZL138" s="86"/>
      <c r="MZM138" s="86"/>
      <c r="MZN138" s="86"/>
      <c r="MZO138" s="86"/>
      <c r="MZP138" s="86"/>
      <c r="MZQ138" s="86"/>
      <c r="MZR138" s="86"/>
      <c r="MZS138" s="86"/>
      <c r="MZT138" s="86"/>
      <c r="MZU138" s="86"/>
      <c r="MZV138" s="86"/>
      <c r="MZW138" s="86"/>
      <c r="MZX138" s="86"/>
      <c r="MZY138" s="86"/>
      <c r="MZZ138" s="86"/>
      <c r="NAA138" s="86"/>
      <c r="NAB138" s="86"/>
      <c r="NAC138" s="86"/>
      <c r="NAD138" s="86"/>
      <c r="NAE138" s="86"/>
      <c r="NAF138" s="86"/>
      <c r="NAG138" s="86"/>
      <c r="NAH138" s="86"/>
      <c r="NAI138" s="86"/>
      <c r="NAJ138" s="86"/>
      <c r="NAK138" s="86"/>
      <c r="NAL138" s="86"/>
      <c r="NAM138" s="86"/>
      <c r="NAN138" s="86"/>
      <c r="NAO138" s="86"/>
      <c r="NAP138" s="86"/>
      <c r="NAQ138" s="86"/>
      <c r="NAR138" s="86"/>
      <c r="NAS138" s="86"/>
      <c r="NAT138" s="86"/>
      <c r="NAU138" s="86"/>
      <c r="NAV138" s="86"/>
      <c r="NAW138" s="86"/>
      <c r="NAX138" s="86"/>
      <c r="NAY138" s="86"/>
      <c r="NAZ138" s="86"/>
      <c r="NBA138" s="86"/>
      <c r="NBB138" s="86"/>
      <c r="NBC138" s="86"/>
      <c r="NBD138" s="86"/>
      <c r="NBE138" s="86"/>
      <c r="NBF138" s="86"/>
      <c r="NBG138" s="86"/>
      <c r="NBH138" s="86"/>
      <c r="NBI138" s="86"/>
      <c r="NBJ138" s="86"/>
      <c r="NBK138" s="86"/>
      <c r="NBL138" s="86"/>
      <c r="NBM138" s="86"/>
      <c r="NBN138" s="86"/>
      <c r="NBO138" s="86"/>
      <c r="NBP138" s="86"/>
      <c r="NBQ138" s="86"/>
      <c r="NBR138" s="86"/>
      <c r="NBS138" s="86"/>
      <c r="NBT138" s="86"/>
      <c r="NBU138" s="86"/>
      <c r="NBV138" s="86"/>
      <c r="NBW138" s="86"/>
      <c r="NBX138" s="86"/>
      <c r="NBY138" s="86"/>
      <c r="NBZ138" s="86"/>
      <c r="NCA138" s="86"/>
      <c r="NCB138" s="86"/>
      <c r="NCC138" s="86"/>
      <c r="NCD138" s="86"/>
      <c r="NCE138" s="86"/>
      <c r="NCF138" s="86"/>
      <c r="NCG138" s="86"/>
      <c r="NCH138" s="86"/>
      <c r="NCI138" s="86"/>
      <c r="NCJ138" s="86"/>
      <c r="NCK138" s="86"/>
      <c r="NCL138" s="86"/>
      <c r="NCM138" s="86"/>
      <c r="NCN138" s="86"/>
      <c r="NCO138" s="86"/>
      <c r="NCP138" s="86"/>
      <c r="NCQ138" s="86"/>
      <c r="NCR138" s="86"/>
      <c r="NCS138" s="86"/>
      <c r="NCT138" s="86"/>
      <c r="NCU138" s="86"/>
      <c r="NCV138" s="86"/>
      <c r="NCW138" s="86"/>
      <c r="NCX138" s="86"/>
      <c r="NCY138" s="86"/>
      <c r="NCZ138" s="86"/>
      <c r="NDA138" s="86"/>
      <c r="NDB138" s="86"/>
      <c r="NDC138" s="86"/>
      <c r="NDD138" s="86"/>
      <c r="NDE138" s="86"/>
      <c r="NDF138" s="86"/>
      <c r="NDG138" s="86"/>
      <c r="NDH138" s="86"/>
      <c r="NDI138" s="86"/>
      <c r="NDJ138" s="86"/>
      <c r="NDK138" s="86"/>
      <c r="NDL138" s="86"/>
      <c r="NDM138" s="86"/>
      <c r="NDN138" s="86"/>
      <c r="NDO138" s="86"/>
      <c r="NDP138" s="86"/>
      <c r="NDQ138" s="86"/>
      <c r="NDR138" s="86"/>
      <c r="NDS138" s="86"/>
      <c r="NDT138" s="86"/>
      <c r="NDU138" s="86"/>
      <c r="NDV138" s="86"/>
      <c r="NDW138" s="86"/>
      <c r="NDX138" s="86"/>
      <c r="NDY138" s="86"/>
      <c r="NDZ138" s="86"/>
      <c r="NEA138" s="86"/>
      <c r="NEB138" s="86"/>
      <c r="NEC138" s="86"/>
      <c r="NED138" s="86"/>
      <c r="NEE138" s="86"/>
      <c r="NEF138" s="86"/>
      <c r="NEG138" s="86"/>
      <c r="NEH138" s="86"/>
      <c r="NEI138" s="86"/>
      <c r="NEJ138" s="86"/>
      <c r="NEK138" s="86"/>
      <c r="NEL138" s="86"/>
      <c r="NEM138" s="86"/>
      <c r="NEN138" s="86"/>
      <c r="NEO138" s="86"/>
      <c r="NEP138" s="86"/>
      <c r="NEQ138" s="86"/>
      <c r="NER138" s="86"/>
      <c r="NES138" s="86"/>
      <c r="NET138" s="86"/>
      <c r="NEU138" s="86"/>
      <c r="NEV138" s="86"/>
      <c r="NEW138" s="86"/>
      <c r="NEX138" s="86"/>
      <c r="NEY138" s="86"/>
      <c r="NEZ138" s="86"/>
      <c r="NFA138" s="86"/>
      <c r="NFB138" s="86"/>
      <c r="NFC138" s="86"/>
      <c r="NFD138" s="86"/>
      <c r="NFE138" s="86"/>
      <c r="NFF138" s="86"/>
      <c r="NFG138" s="86"/>
      <c r="NFH138" s="86"/>
      <c r="NFI138" s="86"/>
      <c r="NFJ138" s="86"/>
      <c r="NFK138" s="86"/>
      <c r="NFL138" s="86"/>
      <c r="NFM138" s="86"/>
      <c r="NFN138" s="86"/>
      <c r="NFO138" s="86"/>
      <c r="NFP138" s="86"/>
      <c r="NFQ138" s="86"/>
      <c r="NFR138" s="86"/>
      <c r="NFS138" s="86"/>
      <c r="NFT138" s="86"/>
      <c r="NFU138" s="86"/>
      <c r="NFV138" s="86"/>
      <c r="NFW138" s="86"/>
      <c r="NFX138" s="86"/>
      <c r="NFY138" s="86"/>
      <c r="NFZ138" s="86"/>
      <c r="NGA138" s="86"/>
      <c r="NGB138" s="86"/>
      <c r="NGC138" s="86"/>
      <c r="NGD138" s="86"/>
      <c r="NGE138" s="86"/>
      <c r="NGF138" s="86"/>
      <c r="NGG138" s="86"/>
      <c r="NGH138" s="86"/>
      <c r="NGI138" s="86"/>
      <c r="NGJ138" s="86"/>
      <c r="NGK138" s="86"/>
      <c r="NGL138" s="86"/>
      <c r="NGM138" s="86"/>
      <c r="NGN138" s="86"/>
      <c r="NGO138" s="86"/>
      <c r="NGP138" s="86"/>
      <c r="NGQ138" s="86"/>
      <c r="NGR138" s="86"/>
      <c r="NGS138" s="86"/>
      <c r="NGT138" s="86"/>
      <c r="NGU138" s="86"/>
      <c r="NGV138" s="86"/>
      <c r="NGW138" s="86"/>
      <c r="NGX138" s="86"/>
      <c r="NGY138" s="86"/>
      <c r="NGZ138" s="86"/>
      <c r="NHA138" s="86"/>
      <c r="NHB138" s="86"/>
      <c r="NHC138" s="86"/>
      <c r="NHD138" s="86"/>
      <c r="NHE138" s="86"/>
      <c r="NHF138" s="86"/>
      <c r="NHG138" s="86"/>
      <c r="NHH138" s="86"/>
      <c r="NHI138" s="86"/>
      <c r="NHJ138" s="86"/>
      <c r="NHQ138" s="86"/>
      <c r="NHR138" s="86"/>
      <c r="NHS138" s="86"/>
      <c r="NHT138" s="86"/>
      <c r="NHU138" s="86"/>
      <c r="NHV138" s="86"/>
      <c r="NHW138" s="86"/>
      <c r="NHX138" s="86"/>
      <c r="NHY138" s="86"/>
      <c r="NHZ138" s="86"/>
      <c r="NIA138" s="86"/>
      <c r="NIB138" s="86"/>
      <c r="NIC138" s="86"/>
      <c r="NID138" s="86"/>
      <c r="NIE138" s="86"/>
      <c r="NIF138" s="86"/>
      <c r="NIG138" s="86"/>
      <c r="NIH138" s="86"/>
      <c r="NII138" s="86"/>
      <c r="NIJ138" s="86"/>
      <c r="NIK138" s="86"/>
      <c r="NIL138" s="86"/>
      <c r="NIM138" s="86"/>
      <c r="NIN138" s="86"/>
      <c r="NIO138" s="86"/>
      <c r="NIP138" s="86"/>
      <c r="NIQ138" s="86"/>
      <c r="NIR138" s="86"/>
      <c r="NIS138" s="86"/>
      <c r="NIT138" s="86"/>
      <c r="NIU138" s="86"/>
      <c r="NIV138" s="86"/>
      <c r="NIW138" s="86"/>
      <c r="NIX138" s="86"/>
      <c r="NIY138" s="86"/>
      <c r="NIZ138" s="86"/>
      <c r="NJA138" s="86"/>
      <c r="NJB138" s="86"/>
      <c r="NJC138" s="86"/>
      <c r="NJD138" s="86"/>
      <c r="NJE138" s="86"/>
      <c r="NJF138" s="86"/>
      <c r="NJG138" s="86"/>
      <c r="NJH138" s="86"/>
      <c r="NJI138" s="86"/>
      <c r="NJJ138" s="86"/>
      <c r="NJK138" s="86"/>
      <c r="NJL138" s="86"/>
      <c r="NJM138" s="86"/>
      <c r="NJN138" s="86"/>
      <c r="NJO138" s="86"/>
      <c r="NJP138" s="86"/>
      <c r="NJQ138" s="86"/>
      <c r="NJR138" s="86"/>
      <c r="NJS138" s="86"/>
      <c r="NJT138" s="86"/>
      <c r="NJU138" s="86"/>
      <c r="NJV138" s="86"/>
      <c r="NJW138" s="86"/>
      <c r="NJX138" s="86"/>
      <c r="NJY138" s="86"/>
      <c r="NJZ138" s="86"/>
      <c r="NKA138" s="86"/>
      <c r="NKB138" s="86"/>
      <c r="NKC138" s="86"/>
      <c r="NKD138" s="86"/>
      <c r="NKE138" s="86"/>
      <c r="NKF138" s="86"/>
      <c r="NKG138" s="86"/>
      <c r="NKH138" s="86"/>
      <c r="NKI138" s="86"/>
      <c r="NKJ138" s="86"/>
      <c r="NKK138" s="86"/>
      <c r="NKL138" s="86"/>
      <c r="NKM138" s="86"/>
      <c r="NKN138" s="86"/>
      <c r="NKO138" s="86"/>
      <c r="NKP138" s="86"/>
      <c r="NKQ138" s="86"/>
      <c r="NKR138" s="86"/>
      <c r="NKS138" s="86"/>
      <c r="NKT138" s="86"/>
      <c r="NKU138" s="86"/>
      <c r="NKV138" s="86"/>
      <c r="NKW138" s="86"/>
      <c r="NKX138" s="86"/>
      <c r="NKY138" s="86"/>
      <c r="NKZ138" s="86"/>
      <c r="NLA138" s="86"/>
      <c r="NLB138" s="86"/>
      <c r="NLC138" s="86"/>
      <c r="NLD138" s="86"/>
      <c r="NLE138" s="86"/>
      <c r="NLF138" s="86"/>
      <c r="NLG138" s="86"/>
      <c r="NLH138" s="86"/>
      <c r="NLI138" s="86"/>
      <c r="NLJ138" s="86"/>
      <c r="NLK138" s="86"/>
      <c r="NLL138" s="86"/>
      <c r="NLM138" s="86"/>
      <c r="NLN138" s="86"/>
      <c r="NLO138" s="86"/>
      <c r="NLP138" s="86"/>
      <c r="NLQ138" s="86"/>
      <c r="NLR138" s="86"/>
      <c r="NLS138" s="86"/>
      <c r="NLT138" s="86"/>
      <c r="NLU138" s="86"/>
      <c r="NLV138" s="86"/>
      <c r="NLW138" s="86"/>
      <c r="NLX138" s="86"/>
      <c r="NLY138" s="86"/>
      <c r="NLZ138" s="86"/>
      <c r="NMA138" s="86"/>
      <c r="NMB138" s="86"/>
      <c r="NMC138" s="86"/>
      <c r="NMD138" s="86"/>
      <c r="NME138" s="86"/>
      <c r="NMF138" s="86"/>
      <c r="NMG138" s="86"/>
      <c r="NMH138" s="86"/>
      <c r="NMI138" s="86"/>
      <c r="NMJ138" s="86"/>
      <c r="NMK138" s="86"/>
      <c r="NML138" s="86"/>
      <c r="NMM138" s="86"/>
      <c r="NMN138" s="86"/>
      <c r="NMO138" s="86"/>
      <c r="NMP138" s="86"/>
      <c r="NMQ138" s="86"/>
      <c r="NMR138" s="86"/>
      <c r="NMS138" s="86"/>
      <c r="NMT138" s="86"/>
      <c r="NMU138" s="86"/>
      <c r="NMV138" s="86"/>
      <c r="NMW138" s="86"/>
      <c r="NMX138" s="86"/>
      <c r="NMY138" s="86"/>
      <c r="NMZ138" s="86"/>
      <c r="NNA138" s="86"/>
      <c r="NNB138" s="86"/>
      <c r="NNC138" s="86"/>
      <c r="NND138" s="86"/>
      <c r="NNE138" s="86"/>
      <c r="NNF138" s="86"/>
      <c r="NNG138" s="86"/>
      <c r="NNH138" s="86"/>
      <c r="NNI138" s="86"/>
      <c r="NNJ138" s="86"/>
      <c r="NNK138" s="86"/>
      <c r="NNL138" s="86"/>
      <c r="NNM138" s="86"/>
      <c r="NNN138" s="86"/>
      <c r="NNO138" s="86"/>
      <c r="NNP138" s="86"/>
      <c r="NNQ138" s="86"/>
      <c r="NNR138" s="86"/>
      <c r="NNS138" s="86"/>
      <c r="NNT138" s="86"/>
      <c r="NNU138" s="86"/>
      <c r="NNV138" s="86"/>
      <c r="NNW138" s="86"/>
      <c r="NNX138" s="86"/>
      <c r="NNY138" s="86"/>
      <c r="NNZ138" s="86"/>
      <c r="NOA138" s="86"/>
      <c r="NOB138" s="86"/>
      <c r="NOC138" s="86"/>
      <c r="NOD138" s="86"/>
      <c r="NOE138" s="86"/>
      <c r="NOF138" s="86"/>
      <c r="NOG138" s="86"/>
      <c r="NOH138" s="86"/>
      <c r="NOI138" s="86"/>
      <c r="NOJ138" s="86"/>
      <c r="NOK138" s="86"/>
      <c r="NOL138" s="86"/>
      <c r="NOM138" s="86"/>
      <c r="NON138" s="86"/>
      <c r="NOO138" s="86"/>
      <c r="NOP138" s="86"/>
      <c r="NOQ138" s="86"/>
      <c r="NOR138" s="86"/>
      <c r="NOS138" s="86"/>
      <c r="NOT138" s="86"/>
      <c r="NOU138" s="86"/>
      <c r="NOV138" s="86"/>
      <c r="NOW138" s="86"/>
      <c r="NOX138" s="86"/>
      <c r="NOY138" s="86"/>
      <c r="NOZ138" s="86"/>
      <c r="NPA138" s="86"/>
      <c r="NPB138" s="86"/>
      <c r="NPC138" s="86"/>
      <c r="NPD138" s="86"/>
      <c r="NPE138" s="86"/>
      <c r="NPF138" s="86"/>
      <c r="NPG138" s="86"/>
      <c r="NPH138" s="86"/>
      <c r="NPI138" s="86"/>
      <c r="NPJ138" s="86"/>
      <c r="NPK138" s="86"/>
      <c r="NPL138" s="86"/>
      <c r="NPM138" s="86"/>
      <c r="NPN138" s="86"/>
      <c r="NPO138" s="86"/>
      <c r="NPP138" s="86"/>
      <c r="NPQ138" s="86"/>
      <c r="NPR138" s="86"/>
      <c r="NPS138" s="86"/>
      <c r="NPT138" s="86"/>
      <c r="NPU138" s="86"/>
      <c r="NPV138" s="86"/>
      <c r="NPW138" s="86"/>
      <c r="NPX138" s="86"/>
      <c r="NPY138" s="86"/>
      <c r="NPZ138" s="86"/>
      <c r="NQA138" s="86"/>
      <c r="NQB138" s="86"/>
      <c r="NQC138" s="86"/>
      <c r="NQD138" s="86"/>
      <c r="NQE138" s="86"/>
      <c r="NQF138" s="86"/>
      <c r="NQG138" s="86"/>
      <c r="NQH138" s="86"/>
      <c r="NQI138" s="86"/>
      <c r="NQJ138" s="86"/>
      <c r="NQK138" s="86"/>
      <c r="NQL138" s="86"/>
      <c r="NQM138" s="86"/>
      <c r="NQN138" s="86"/>
      <c r="NQO138" s="86"/>
      <c r="NQP138" s="86"/>
      <c r="NQQ138" s="86"/>
      <c r="NQR138" s="86"/>
      <c r="NQS138" s="86"/>
      <c r="NQT138" s="86"/>
      <c r="NQU138" s="86"/>
      <c r="NQV138" s="86"/>
      <c r="NQW138" s="86"/>
      <c r="NQX138" s="86"/>
      <c r="NQY138" s="86"/>
      <c r="NQZ138" s="86"/>
      <c r="NRA138" s="86"/>
      <c r="NRB138" s="86"/>
      <c r="NRC138" s="86"/>
      <c r="NRD138" s="86"/>
      <c r="NRE138" s="86"/>
      <c r="NRF138" s="86"/>
      <c r="NRM138" s="86"/>
      <c r="NRN138" s="86"/>
      <c r="NRO138" s="86"/>
      <c r="NRP138" s="86"/>
      <c r="NRQ138" s="86"/>
      <c r="NRR138" s="86"/>
      <c r="NRS138" s="86"/>
      <c r="NRT138" s="86"/>
      <c r="NRU138" s="86"/>
      <c r="NRV138" s="86"/>
      <c r="NRW138" s="86"/>
      <c r="NRX138" s="86"/>
      <c r="NRY138" s="86"/>
      <c r="NRZ138" s="86"/>
      <c r="NSA138" s="86"/>
      <c r="NSB138" s="86"/>
      <c r="NSC138" s="86"/>
      <c r="NSD138" s="86"/>
      <c r="NSE138" s="86"/>
      <c r="NSF138" s="86"/>
      <c r="NSG138" s="86"/>
      <c r="NSH138" s="86"/>
      <c r="NSI138" s="86"/>
      <c r="NSJ138" s="86"/>
      <c r="NSK138" s="86"/>
      <c r="NSL138" s="86"/>
      <c r="NSM138" s="86"/>
      <c r="NSN138" s="86"/>
      <c r="NSO138" s="86"/>
      <c r="NSP138" s="86"/>
      <c r="NSQ138" s="86"/>
      <c r="NSR138" s="86"/>
      <c r="NSS138" s="86"/>
      <c r="NST138" s="86"/>
      <c r="NSU138" s="86"/>
      <c r="NSV138" s="86"/>
      <c r="NSW138" s="86"/>
      <c r="NSX138" s="86"/>
      <c r="NSY138" s="86"/>
      <c r="NSZ138" s="86"/>
      <c r="NTA138" s="86"/>
      <c r="NTB138" s="86"/>
      <c r="NTC138" s="86"/>
      <c r="NTD138" s="86"/>
      <c r="NTE138" s="86"/>
      <c r="NTF138" s="86"/>
      <c r="NTG138" s="86"/>
      <c r="NTH138" s="86"/>
      <c r="NTI138" s="86"/>
      <c r="NTJ138" s="86"/>
      <c r="NTK138" s="86"/>
      <c r="NTL138" s="86"/>
      <c r="NTM138" s="86"/>
      <c r="NTN138" s="86"/>
      <c r="NTO138" s="86"/>
      <c r="NTP138" s="86"/>
      <c r="NTQ138" s="86"/>
      <c r="NTR138" s="86"/>
      <c r="NTS138" s="86"/>
      <c r="NTT138" s="86"/>
      <c r="NTU138" s="86"/>
      <c r="NTV138" s="86"/>
      <c r="NTW138" s="86"/>
      <c r="NTX138" s="86"/>
      <c r="NTY138" s="86"/>
      <c r="NTZ138" s="86"/>
      <c r="NUA138" s="86"/>
      <c r="NUB138" s="86"/>
      <c r="NUC138" s="86"/>
      <c r="NUD138" s="86"/>
      <c r="NUE138" s="86"/>
      <c r="NUF138" s="86"/>
      <c r="NUG138" s="86"/>
      <c r="NUH138" s="86"/>
      <c r="NUI138" s="86"/>
      <c r="NUJ138" s="86"/>
      <c r="NUK138" s="86"/>
      <c r="NUL138" s="86"/>
      <c r="NUM138" s="86"/>
      <c r="NUN138" s="86"/>
      <c r="NUO138" s="86"/>
      <c r="NUP138" s="86"/>
      <c r="NUQ138" s="86"/>
      <c r="NUR138" s="86"/>
      <c r="NUS138" s="86"/>
      <c r="NUT138" s="86"/>
      <c r="NUU138" s="86"/>
      <c r="NUV138" s="86"/>
      <c r="NUW138" s="86"/>
      <c r="NUX138" s="86"/>
      <c r="NUY138" s="86"/>
      <c r="NUZ138" s="86"/>
      <c r="NVA138" s="86"/>
      <c r="NVB138" s="86"/>
      <c r="NVC138" s="86"/>
      <c r="NVD138" s="86"/>
      <c r="NVE138" s="86"/>
      <c r="NVF138" s="86"/>
      <c r="NVG138" s="86"/>
      <c r="NVH138" s="86"/>
      <c r="NVI138" s="86"/>
      <c r="NVJ138" s="86"/>
      <c r="NVK138" s="86"/>
      <c r="NVL138" s="86"/>
      <c r="NVM138" s="86"/>
      <c r="NVN138" s="86"/>
      <c r="NVO138" s="86"/>
      <c r="NVP138" s="86"/>
      <c r="NVQ138" s="86"/>
      <c r="NVR138" s="86"/>
      <c r="NVS138" s="86"/>
      <c r="NVT138" s="86"/>
      <c r="NVU138" s="86"/>
      <c r="NVV138" s="86"/>
      <c r="NVW138" s="86"/>
      <c r="NVX138" s="86"/>
      <c r="NVY138" s="86"/>
      <c r="NVZ138" s="86"/>
      <c r="NWA138" s="86"/>
      <c r="NWB138" s="86"/>
      <c r="NWC138" s="86"/>
      <c r="NWD138" s="86"/>
      <c r="NWE138" s="86"/>
      <c r="NWF138" s="86"/>
      <c r="NWG138" s="86"/>
      <c r="NWH138" s="86"/>
      <c r="NWI138" s="86"/>
      <c r="NWJ138" s="86"/>
      <c r="NWK138" s="86"/>
      <c r="NWL138" s="86"/>
      <c r="NWM138" s="86"/>
      <c r="NWN138" s="86"/>
      <c r="NWO138" s="86"/>
      <c r="NWP138" s="86"/>
      <c r="NWQ138" s="86"/>
      <c r="NWR138" s="86"/>
      <c r="NWS138" s="86"/>
      <c r="NWT138" s="86"/>
      <c r="NWU138" s="86"/>
      <c r="NWV138" s="86"/>
      <c r="NWW138" s="86"/>
      <c r="NWX138" s="86"/>
      <c r="NWY138" s="86"/>
      <c r="NWZ138" s="86"/>
      <c r="NXA138" s="86"/>
      <c r="NXB138" s="86"/>
      <c r="NXC138" s="86"/>
      <c r="NXD138" s="86"/>
      <c r="NXE138" s="86"/>
      <c r="NXF138" s="86"/>
      <c r="NXG138" s="86"/>
      <c r="NXH138" s="86"/>
      <c r="NXI138" s="86"/>
      <c r="NXJ138" s="86"/>
      <c r="NXK138" s="86"/>
      <c r="NXL138" s="86"/>
      <c r="NXM138" s="86"/>
      <c r="NXN138" s="86"/>
      <c r="NXO138" s="86"/>
      <c r="NXP138" s="86"/>
      <c r="NXQ138" s="86"/>
      <c r="NXR138" s="86"/>
      <c r="NXS138" s="86"/>
      <c r="NXT138" s="86"/>
      <c r="NXU138" s="86"/>
      <c r="NXV138" s="86"/>
      <c r="NXW138" s="86"/>
      <c r="NXX138" s="86"/>
      <c r="NXY138" s="86"/>
      <c r="NXZ138" s="86"/>
      <c r="NYA138" s="86"/>
      <c r="NYB138" s="86"/>
      <c r="NYC138" s="86"/>
      <c r="NYD138" s="86"/>
      <c r="NYE138" s="86"/>
      <c r="NYF138" s="86"/>
      <c r="NYG138" s="86"/>
      <c r="NYH138" s="86"/>
      <c r="NYI138" s="86"/>
      <c r="NYJ138" s="86"/>
      <c r="NYK138" s="86"/>
      <c r="NYL138" s="86"/>
      <c r="NYM138" s="86"/>
      <c r="NYN138" s="86"/>
      <c r="NYO138" s="86"/>
      <c r="NYP138" s="86"/>
      <c r="NYQ138" s="86"/>
      <c r="NYR138" s="86"/>
      <c r="NYS138" s="86"/>
      <c r="NYT138" s="86"/>
      <c r="NYU138" s="86"/>
      <c r="NYV138" s="86"/>
      <c r="NYW138" s="86"/>
      <c r="NYX138" s="86"/>
      <c r="NYY138" s="86"/>
      <c r="NYZ138" s="86"/>
      <c r="NZA138" s="86"/>
      <c r="NZB138" s="86"/>
      <c r="NZC138" s="86"/>
      <c r="NZD138" s="86"/>
      <c r="NZE138" s="86"/>
      <c r="NZF138" s="86"/>
      <c r="NZG138" s="86"/>
      <c r="NZH138" s="86"/>
      <c r="NZI138" s="86"/>
      <c r="NZJ138" s="86"/>
      <c r="NZK138" s="86"/>
      <c r="NZL138" s="86"/>
      <c r="NZM138" s="86"/>
      <c r="NZN138" s="86"/>
      <c r="NZO138" s="86"/>
      <c r="NZP138" s="86"/>
      <c r="NZQ138" s="86"/>
      <c r="NZR138" s="86"/>
      <c r="NZS138" s="86"/>
      <c r="NZT138" s="86"/>
      <c r="NZU138" s="86"/>
      <c r="NZV138" s="86"/>
      <c r="NZW138" s="86"/>
      <c r="NZX138" s="86"/>
      <c r="NZY138" s="86"/>
      <c r="NZZ138" s="86"/>
      <c r="OAA138" s="86"/>
      <c r="OAB138" s="86"/>
      <c r="OAC138" s="86"/>
      <c r="OAD138" s="86"/>
      <c r="OAE138" s="86"/>
      <c r="OAF138" s="86"/>
      <c r="OAG138" s="86"/>
      <c r="OAH138" s="86"/>
      <c r="OAI138" s="86"/>
      <c r="OAJ138" s="86"/>
      <c r="OAK138" s="86"/>
      <c r="OAL138" s="86"/>
      <c r="OAM138" s="86"/>
      <c r="OAN138" s="86"/>
      <c r="OAO138" s="86"/>
      <c r="OAP138" s="86"/>
      <c r="OAQ138" s="86"/>
      <c r="OAR138" s="86"/>
      <c r="OAS138" s="86"/>
      <c r="OAT138" s="86"/>
      <c r="OAU138" s="86"/>
      <c r="OAV138" s="86"/>
      <c r="OAW138" s="86"/>
      <c r="OAX138" s="86"/>
      <c r="OAY138" s="86"/>
      <c r="OAZ138" s="86"/>
      <c r="OBA138" s="86"/>
      <c r="OBB138" s="86"/>
      <c r="OBI138" s="86"/>
      <c r="OBJ138" s="86"/>
      <c r="OBK138" s="86"/>
      <c r="OBL138" s="86"/>
      <c r="OBM138" s="86"/>
      <c r="OBN138" s="86"/>
      <c r="OBO138" s="86"/>
      <c r="OBP138" s="86"/>
      <c r="OBQ138" s="86"/>
      <c r="OBR138" s="86"/>
      <c r="OBS138" s="86"/>
      <c r="OBT138" s="86"/>
      <c r="OBU138" s="86"/>
      <c r="OBV138" s="86"/>
      <c r="OBW138" s="86"/>
      <c r="OBX138" s="86"/>
      <c r="OBY138" s="86"/>
      <c r="OBZ138" s="86"/>
      <c r="OCA138" s="86"/>
      <c r="OCB138" s="86"/>
      <c r="OCC138" s="86"/>
      <c r="OCD138" s="86"/>
      <c r="OCE138" s="86"/>
      <c r="OCF138" s="86"/>
      <c r="OCG138" s="86"/>
      <c r="OCH138" s="86"/>
      <c r="OCI138" s="86"/>
      <c r="OCJ138" s="86"/>
      <c r="OCK138" s="86"/>
      <c r="OCL138" s="86"/>
      <c r="OCM138" s="86"/>
      <c r="OCN138" s="86"/>
      <c r="OCO138" s="86"/>
      <c r="OCP138" s="86"/>
      <c r="OCQ138" s="86"/>
      <c r="OCR138" s="86"/>
      <c r="OCS138" s="86"/>
      <c r="OCT138" s="86"/>
      <c r="OCU138" s="86"/>
      <c r="OCV138" s="86"/>
      <c r="OCW138" s="86"/>
      <c r="OCX138" s="86"/>
      <c r="OCY138" s="86"/>
      <c r="OCZ138" s="86"/>
      <c r="ODA138" s="86"/>
      <c r="ODB138" s="86"/>
      <c r="ODC138" s="86"/>
      <c r="ODD138" s="86"/>
      <c r="ODE138" s="86"/>
      <c r="ODF138" s="86"/>
      <c r="ODG138" s="86"/>
      <c r="ODH138" s="86"/>
      <c r="ODI138" s="86"/>
      <c r="ODJ138" s="86"/>
      <c r="ODK138" s="86"/>
      <c r="ODL138" s="86"/>
      <c r="ODM138" s="86"/>
      <c r="ODN138" s="86"/>
      <c r="ODO138" s="86"/>
      <c r="ODP138" s="86"/>
      <c r="ODQ138" s="86"/>
      <c r="ODR138" s="86"/>
      <c r="ODS138" s="86"/>
      <c r="ODT138" s="86"/>
      <c r="ODU138" s="86"/>
      <c r="ODV138" s="86"/>
      <c r="ODW138" s="86"/>
      <c r="ODX138" s="86"/>
      <c r="ODY138" s="86"/>
      <c r="ODZ138" s="86"/>
      <c r="OEA138" s="86"/>
      <c r="OEB138" s="86"/>
      <c r="OEC138" s="86"/>
      <c r="OED138" s="86"/>
      <c r="OEE138" s="86"/>
      <c r="OEF138" s="86"/>
      <c r="OEG138" s="86"/>
      <c r="OEH138" s="86"/>
      <c r="OEI138" s="86"/>
      <c r="OEJ138" s="86"/>
      <c r="OEK138" s="86"/>
      <c r="OEL138" s="86"/>
      <c r="OEM138" s="86"/>
      <c r="OEN138" s="86"/>
      <c r="OEO138" s="86"/>
      <c r="OEP138" s="86"/>
      <c r="OEQ138" s="86"/>
      <c r="OER138" s="86"/>
      <c r="OES138" s="86"/>
      <c r="OET138" s="86"/>
      <c r="OEU138" s="86"/>
      <c r="OEV138" s="86"/>
      <c r="OEW138" s="86"/>
      <c r="OEX138" s="86"/>
      <c r="OEY138" s="86"/>
      <c r="OEZ138" s="86"/>
      <c r="OFA138" s="86"/>
      <c r="OFB138" s="86"/>
      <c r="OFC138" s="86"/>
      <c r="OFD138" s="86"/>
      <c r="OFE138" s="86"/>
      <c r="OFF138" s="86"/>
      <c r="OFG138" s="86"/>
      <c r="OFH138" s="86"/>
      <c r="OFI138" s="86"/>
      <c r="OFJ138" s="86"/>
      <c r="OFK138" s="86"/>
      <c r="OFL138" s="86"/>
      <c r="OFM138" s="86"/>
      <c r="OFN138" s="86"/>
      <c r="OFO138" s="86"/>
      <c r="OFP138" s="86"/>
      <c r="OFQ138" s="86"/>
      <c r="OFR138" s="86"/>
      <c r="OFS138" s="86"/>
      <c r="OFT138" s="86"/>
      <c r="OFU138" s="86"/>
      <c r="OFV138" s="86"/>
      <c r="OFW138" s="86"/>
      <c r="OFX138" s="86"/>
      <c r="OFY138" s="86"/>
      <c r="OFZ138" s="86"/>
      <c r="OGA138" s="86"/>
      <c r="OGB138" s="86"/>
      <c r="OGC138" s="86"/>
      <c r="OGD138" s="86"/>
      <c r="OGE138" s="86"/>
      <c r="OGF138" s="86"/>
      <c r="OGG138" s="86"/>
      <c r="OGH138" s="86"/>
      <c r="OGI138" s="86"/>
      <c r="OGJ138" s="86"/>
      <c r="OGK138" s="86"/>
      <c r="OGL138" s="86"/>
      <c r="OGM138" s="86"/>
      <c r="OGN138" s="86"/>
      <c r="OGO138" s="86"/>
      <c r="OGP138" s="86"/>
      <c r="OGQ138" s="86"/>
      <c r="OGR138" s="86"/>
      <c r="OGS138" s="86"/>
      <c r="OGT138" s="86"/>
      <c r="OGU138" s="86"/>
      <c r="OGV138" s="86"/>
      <c r="OGW138" s="86"/>
      <c r="OGX138" s="86"/>
      <c r="OGY138" s="86"/>
      <c r="OGZ138" s="86"/>
      <c r="OHA138" s="86"/>
      <c r="OHB138" s="86"/>
      <c r="OHC138" s="86"/>
      <c r="OHD138" s="86"/>
      <c r="OHE138" s="86"/>
      <c r="OHF138" s="86"/>
      <c r="OHG138" s="86"/>
      <c r="OHH138" s="86"/>
      <c r="OHI138" s="86"/>
      <c r="OHJ138" s="86"/>
      <c r="OHK138" s="86"/>
      <c r="OHL138" s="86"/>
      <c r="OHM138" s="86"/>
      <c r="OHN138" s="86"/>
      <c r="OHO138" s="86"/>
      <c r="OHP138" s="86"/>
      <c r="OHQ138" s="86"/>
      <c r="OHR138" s="86"/>
      <c r="OHS138" s="86"/>
      <c r="OHT138" s="86"/>
      <c r="OHU138" s="86"/>
      <c r="OHV138" s="86"/>
      <c r="OHW138" s="86"/>
      <c r="OHX138" s="86"/>
      <c r="OHY138" s="86"/>
      <c r="OHZ138" s="86"/>
      <c r="OIA138" s="86"/>
      <c r="OIB138" s="86"/>
      <c r="OIC138" s="86"/>
      <c r="OID138" s="86"/>
      <c r="OIE138" s="86"/>
      <c r="OIF138" s="86"/>
      <c r="OIG138" s="86"/>
      <c r="OIH138" s="86"/>
      <c r="OII138" s="86"/>
      <c r="OIJ138" s="86"/>
      <c r="OIK138" s="86"/>
      <c r="OIL138" s="86"/>
      <c r="OIM138" s="86"/>
      <c r="OIN138" s="86"/>
      <c r="OIO138" s="86"/>
      <c r="OIP138" s="86"/>
      <c r="OIQ138" s="86"/>
      <c r="OIR138" s="86"/>
      <c r="OIS138" s="86"/>
      <c r="OIT138" s="86"/>
      <c r="OIU138" s="86"/>
      <c r="OIV138" s="86"/>
      <c r="OIW138" s="86"/>
      <c r="OIX138" s="86"/>
      <c r="OIY138" s="86"/>
      <c r="OIZ138" s="86"/>
      <c r="OJA138" s="86"/>
      <c r="OJB138" s="86"/>
      <c r="OJC138" s="86"/>
      <c r="OJD138" s="86"/>
      <c r="OJE138" s="86"/>
      <c r="OJF138" s="86"/>
      <c r="OJG138" s="86"/>
      <c r="OJH138" s="86"/>
      <c r="OJI138" s="86"/>
      <c r="OJJ138" s="86"/>
      <c r="OJK138" s="86"/>
      <c r="OJL138" s="86"/>
      <c r="OJM138" s="86"/>
      <c r="OJN138" s="86"/>
      <c r="OJO138" s="86"/>
      <c r="OJP138" s="86"/>
      <c r="OJQ138" s="86"/>
      <c r="OJR138" s="86"/>
      <c r="OJS138" s="86"/>
      <c r="OJT138" s="86"/>
      <c r="OJU138" s="86"/>
      <c r="OJV138" s="86"/>
      <c r="OJW138" s="86"/>
      <c r="OJX138" s="86"/>
      <c r="OJY138" s="86"/>
      <c r="OJZ138" s="86"/>
      <c r="OKA138" s="86"/>
      <c r="OKB138" s="86"/>
      <c r="OKC138" s="86"/>
      <c r="OKD138" s="86"/>
      <c r="OKE138" s="86"/>
      <c r="OKF138" s="86"/>
      <c r="OKG138" s="86"/>
      <c r="OKH138" s="86"/>
      <c r="OKI138" s="86"/>
      <c r="OKJ138" s="86"/>
      <c r="OKK138" s="86"/>
      <c r="OKL138" s="86"/>
      <c r="OKM138" s="86"/>
      <c r="OKN138" s="86"/>
      <c r="OKO138" s="86"/>
      <c r="OKP138" s="86"/>
      <c r="OKQ138" s="86"/>
      <c r="OKR138" s="86"/>
      <c r="OKS138" s="86"/>
      <c r="OKT138" s="86"/>
      <c r="OKU138" s="86"/>
      <c r="OKV138" s="86"/>
      <c r="OKW138" s="86"/>
      <c r="OKX138" s="86"/>
      <c r="OLE138" s="86"/>
      <c r="OLF138" s="86"/>
      <c r="OLG138" s="86"/>
      <c r="OLH138" s="86"/>
      <c r="OLI138" s="86"/>
      <c r="OLJ138" s="86"/>
      <c r="OLK138" s="86"/>
      <c r="OLL138" s="86"/>
      <c r="OLM138" s="86"/>
      <c r="OLN138" s="86"/>
      <c r="OLO138" s="86"/>
      <c r="OLP138" s="86"/>
      <c r="OLQ138" s="86"/>
      <c r="OLR138" s="86"/>
      <c r="OLS138" s="86"/>
      <c r="OLT138" s="86"/>
      <c r="OLU138" s="86"/>
      <c r="OLV138" s="86"/>
      <c r="OLW138" s="86"/>
      <c r="OLX138" s="86"/>
      <c r="OLY138" s="86"/>
      <c r="OLZ138" s="86"/>
      <c r="OMA138" s="86"/>
      <c r="OMB138" s="86"/>
      <c r="OMC138" s="86"/>
      <c r="OMD138" s="86"/>
      <c r="OME138" s="86"/>
      <c r="OMF138" s="86"/>
      <c r="OMG138" s="86"/>
      <c r="OMH138" s="86"/>
      <c r="OMI138" s="86"/>
      <c r="OMJ138" s="86"/>
      <c r="OMK138" s="86"/>
      <c r="OML138" s="86"/>
      <c r="OMM138" s="86"/>
      <c r="OMN138" s="86"/>
      <c r="OMO138" s="86"/>
      <c r="OMP138" s="86"/>
      <c r="OMQ138" s="86"/>
      <c r="OMR138" s="86"/>
      <c r="OMS138" s="86"/>
      <c r="OMT138" s="86"/>
      <c r="OMU138" s="86"/>
      <c r="OMV138" s="86"/>
      <c r="OMW138" s="86"/>
      <c r="OMX138" s="86"/>
      <c r="OMY138" s="86"/>
      <c r="OMZ138" s="86"/>
      <c r="ONA138" s="86"/>
      <c r="ONB138" s="86"/>
      <c r="ONC138" s="86"/>
      <c r="OND138" s="86"/>
      <c r="ONE138" s="86"/>
      <c r="ONF138" s="86"/>
      <c r="ONG138" s="86"/>
      <c r="ONH138" s="86"/>
      <c r="ONI138" s="86"/>
      <c r="ONJ138" s="86"/>
      <c r="ONK138" s="86"/>
      <c r="ONL138" s="86"/>
      <c r="ONM138" s="86"/>
      <c r="ONN138" s="86"/>
      <c r="ONO138" s="86"/>
      <c r="ONP138" s="86"/>
      <c r="ONQ138" s="86"/>
      <c r="ONR138" s="86"/>
      <c r="ONS138" s="86"/>
      <c r="ONT138" s="86"/>
      <c r="ONU138" s="86"/>
      <c r="ONV138" s="86"/>
      <c r="ONW138" s="86"/>
      <c r="ONX138" s="86"/>
      <c r="ONY138" s="86"/>
      <c r="ONZ138" s="86"/>
      <c r="OOA138" s="86"/>
      <c r="OOB138" s="86"/>
      <c r="OOC138" s="86"/>
      <c r="OOD138" s="86"/>
      <c r="OOE138" s="86"/>
      <c r="OOF138" s="86"/>
      <c r="OOG138" s="86"/>
      <c r="OOH138" s="86"/>
      <c r="OOI138" s="86"/>
      <c r="OOJ138" s="86"/>
      <c r="OOK138" s="86"/>
      <c r="OOL138" s="86"/>
      <c r="OOM138" s="86"/>
      <c r="OON138" s="86"/>
      <c r="OOO138" s="86"/>
      <c r="OOP138" s="86"/>
      <c r="OOQ138" s="86"/>
      <c r="OOR138" s="86"/>
      <c r="OOS138" s="86"/>
      <c r="OOT138" s="86"/>
      <c r="OOU138" s="86"/>
      <c r="OOV138" s="86"/>
      <c r="OOW138" s="86"/>
      <c r="OOX138" s="86"/>
      <c r="OOY138" s="86"/>
      <c r="OOZ138" s="86"/>
      <c r="OPA138" s="86"/>
      <c r="OPB138" s="86"/>
      <c r="OPC138" s="86"/>
      <c r="OPD138" s="86"/>
      <c r="OPE138" s="86"/>
      <c r="OPF138" s="86"/>
      <c r="OPG138" s="86"/>
      <c r="OPH138" s="86"/>
      <c r="OPI138" s="86"/>
      <c r="OPJ138" s="86"/>
      <c r="OPK138" s="86"/>
      <c r="OPL138" s="86"/>
      <c r="OPM138" s="86"/>
      <c r="OPN138" s="86"/>
      <c r="OPO138" s="86"/>
      <c r="OPP138" s="86"/>
      <c r="OPQ138" s="86"/>
      <c r="OPR138" s="86"/>
      <c r="OPS138" s="86"/>
      <c r="OPT138" s="86"/>
      <c r="OPU138" s="86"/>
      <c r="OPV138" s="86"/>
      <c r="OPW138" s="86"/>
      <c r="OPX138" s="86"/>
      <c r="OPY138" s="86"/>
      <c r="OPZ138" s="86"/>
      <c r="OQA138" s="86"/>
      <c r="OQB138" s="86"/>
      <c r="OQC138" s="86"/>
      <c r="OQD138" s="86"/>
      <c r="OQE138" s="86"/>
      <c r="OQF138" s="86"/>
      <c r="OQG138" s="86"/>
      <c r="OQH138" s="86"/>
      <c r="OQI138" s="86"/>
      <c r="OQJ138" s="86"/>
      <c r="OQK138" s="86"/>
      <c r="OQL138" s="86"/>
      <c r="OQM138" s="86"/>
      <c r="OQN138" s="86"/>
      <c r="OQO138" s="86"/>
      <c r="OQP138" s="86"/>
      <c r="OQQ138" s="86"/>
      <c r="OQR138" s="86"/>
      <c r="OQS138" s="86"/>
      <c r="OQT138" s="86"/>
      <c r="OQU138" s="86"/>
      <c r="OQV138" s="86"/>
      <c r="OQW138" s="86"/>
      <c r="OQX138" s="86"/>
      <c r="OQY138" s="86"/>
      <c r="OQZ138" s="86"/>
      <c r="ORA138" s="86"/>
      <c r="ORB138" s="86"/>
      <c r="ORC138" s="86"/>
      <c r="ORD138" s="86"/>
      <c r="ORE138" s="86"/>
      <c r="ORF138" s="86"/>
      <c r="ORG138" s="86"/>
      <c r="ORH138" s="86"/>
      <c r="ORI138" s="86"/>
      <c r="ORJ138" s="86"/>
      <c r="ORK138" s="86"/>
      <c r="ORL138" s="86"/>
      <c r="ORM138" s="86"/>
      <c r="ORN138" s="86"/>
      <c r="ORO138" s="86"/>
      <c r="ORP138" s="86"/>
      <c r="ORQ138" s="86"/>
      <c r="ORR138" s="86"/>
      <c r="ORS138" s="86"/>
      <c r="ORT138" s="86"/>
      <c r="ORU138" s="86"/>
      <c r="ORV138" s="86"/>
      <c r="ORW138" s="86"/>
      <c r="ORX138" s="86"/>
      <c r="ORY138" s="86"/>
      <c r="ORZ138" s="86"/>
      <c r="OSA138" s="86"/>
      <c r="OSB138" s="86"/>
      <c r="OSC138" s="86"/>
      <c r="OSD138" s="86"/>
      <c r="OSE138" s="86"/>
      <c r="OSF138" s="86"/>
      <c r="OSG138" s="86"/>
      <c r="OSH138" s="86"/>
      <c r="OSI138" s="86"/>
      <c r="OSJ138" s="86"/>
      <c r="OSK138" s="86"/>
      <c r="OSL138" s="86"/>
      <c r="OSM138" s="86"/>
      <c r="OSN138" s="86"/>
      <c r="OSO138" s="86"/>
      <c r="OSP138" s="86"/>
      <c r="OSQ138" s="86"/>
      <c r="OSR138" s="86"/>
      <c r="OSS138" s="86"/>
      <c r="OST138" s="86"/>
      <c r="OSU138" s="86"/>
      <c r="OSV138" s="86"/>
      <c r="OSW138" s="86"/>
      <c r="OSX138" s="86"/>
      <c r="OSY138" s="86"/>
      <c r="OSZ138" s="86"/>
      <c r="OTA138" s="86"/>
      <c r="OTB138" s="86"/>
      <c r="OTC138" s="86"/>
      <c r="OTD138" s="86"/>
      <c r="OTE138" s="86"/>
      <c r="OTF138" s="86"/>
      <c r="OTG138" s="86"/>
      <c r="OTH138" s="86"/>
      <c r="OTI138" s="86"/>
      <c r="OTJ138" s="86"/>
      <c r="OTK138" s="86"/>
      <c r="OTL138" s="86"/>
      <c r="OTM138" s="86"/>
      <c r="OTN138" s="86"/>
      <c r="OTO138" s="86"/>
      <c r="OTP138" s="86"/>
      <c r="OTQ138" s="86"/>
      <c r="OTR138" s="86"/>
      <c r="OTS138" s="86"/>
      <c r="OTT138" s="86"/>
      <c r="OTU138" s="86"/>
      <c r="OTV138" s="86"/>
      <c r="OTW138" s="86"/>
      <c r="OTX138" s="86"/>
      <c r="OTY138" s="86"/>
      <c r="OTZ138" s="86"/>
      <c r="OUA138" s="86"/>
      <c r="OUB138" s="86"/>
      <c r="OUC138" s="86"/>
      <c r="OUD138" s="86"/>
      <c r="OUE138" s="86"/>
      <c r="OUF138" s="86"/>
      <c r="OUG138" s="86"/>
      <c r="OUH138" s="86"/>
      <c r="OUI138" s="86"/>
      <c r="OUJ138" s="86"/>
      <c r="OUK138" s="86"/>
      <c r="OUL138" s="86"/>
      <c r="OUM138" s="86"/>
      <c r="OUN138" s="86"/>
      <c r="OUO138" s="86"/>
      <c r="OUP138" s="86"/>
      <c r="OUQ138" s="86"/>
      <c r="OUR138" s="86"/>
      <c r="OUS138" s="86"/>
      <c r="OUT138" s="86"/>
      <c r="OVA138" s="86"/>
      <c r="OVB138" s="86"/>
      <c r="OVC138" s="86"/>
      <c r="OVD138" s="86"/>
      <c r="OVE138" s="86"/>
      <c r="OVF138" s="86"/>
      <c r="OVG138" s="86"/>
      <c r="OVH138" s="86"/>
      <c r="OVI138" s="86"/>
      <c r="OVJ138" s="86"/>
      <c r="OVK138" s="86"/>
      <c r="OVL138" s="86"/>
      <c r="OVM138" s="86"/>
      <c r="OVN138" s="86"/>
      <c r="OVO138" s="86"/>
      <c r="OVP138" s="86"/>
      <c r="OVQ138" s="86"/>
      <c r="OVR138" s="86"/>
      <c r="OVS138" s="86"/>
      <c r="OVT138" s="86"/>
      <c r="OVU138" s="86"/>
      <c r="OVV138" s="86"/>
      <c r="OVW138" s="86"/>
      <c r="OVX138" s="86"/>
      <c r="OVY138" s="86"/>
      <c r="OVZ138" s="86"/>
      <c r="OWA138" s="86"/>
      <c r="OWB138" s="86"/>
      <c r="OWC138" s="86"/>
      <c r="OWD138" s="86"/>
      <c r="OWE138" s="86"/>
      <c r="OWF138" s="86"/>
      <c r="OWG138" s="86"/>
      <c r="OWH138" s="86"/>
      <c r="OWI138" s="86"/>
      <c r="OWJ138" s="86"/>
      <c r="OWK138" s="86"/>
      <c r="OWL138" s="86"/>
      <c r="OWM138" s="86"/>
      <c r="OWN138" s="86"/>
      <c r="OWO138" s="86"/>
      <c r="OWP138" s="86"/>
      <c r="OWQ138" s="86"/>
      <c r="OWR138" s="86"/>
      <c r="OWS138" s="86"/>
      <c r="OWT138" s="86"/>
      <c r="OWU138" s="86"/>
      <c r="OWV138" s="86"/>
      <c r="OWW138" s="86"/>
      <c r="OWX138" s="86"/>
      <c r="OWY138" s="86"/>
      <c r="OWZ138" s="86"/>
      <c r="OXA138" s="86"/>
      <c r="OXB138" s="86"/>
      <c r="OXC138" s="86"/>
      <c r="OXD138" s="86"/>
      <c r="OXE138" s="86"/>
      <c r="OXF138" s="86"/>
      <c r="OXG138" s="86"/>
      <c r="OXH138" s="86"/>
      <c r="OXI138" s="86"/>
      <c r="OXJ138" s="86"/>
      <c r="OXK138" s="86"/>
      <c r="OXL138" s="86"/>
      <c r="OXM138" s="86"/>
      <c r="OXN138" s="86"/>
      <c r="OXO138" s="86"/>
      <c r="OXP138" s="86"/>
      <c r="OXQ138" s="86"/>
      <c r="OXR138" s="86"/>
      <c r="OXS138" s="86"/>
      <c r="OXT138" s="86"/>
      <c r="OXU138" s="86"/>
      <c r="OXV138" s="86"/>
      <c r="OXW138" s="86"/>
      <c r="OXX138" s="86"/>
      <c r="OXY138" s="86"/>
      <c r="OXZ138" s="86"/>
      <c r="OYA138" s="86"/>
      <c r="OYB138" s="86"/>
      <c r="OYC138" s="86"/>
      <c r="OYD138" s="86"/>
      <c r="OYE138" s="86"/>
      <c r="OYF138" s="86"/>
      <c r="OYG138" s="86"/>
      <c r="OYH138" s="86"/>
      <c r="OYI138" s="86"/>
      <c r="OYJ138" s="86"/>
      <c r="OYK138" s="86"/>
      <c r="OYL138" s="86"/>
      <c r="OYM138" s="86"/>
      <c r="OYN138" s="86"/>
      <c r="OYO138" s="86"/>
      <c r="OYP138" s="86"/>
      <c r="OYQ138" s="86"/>
      <c r="OYR138" s="86"/>
      <c r="OYS138" s="86"/>
      <c r="OYT138" s="86"/>
      <c r="OYU138" s="86"/>
      <c r="OYV138" s="86"/>
      <c r="OYW138" s="86"/>
      <c r="OYX138" s="86"/>
      <c r="OYY138" s="86"/>
      <c r="OYZ138" s="86"/>
      <c r="OZA138" s="86"/>
      <c r="OZB138" s="86"/>
      <c r="OZC138" s="86"/>
      <c r="OZD138" s="86"/>
      <c r="OZE138" s="86"/>
      <c r="OZF138" s="86"/>
      <c r="OZG138" s="86"/>
      <c r="OZH138" s="86"/>
      <c r="OZI138" s="86"/>
      <c r="OZJ138" s="86"/>
      <c r="OZK138" s="86"/>
      <c r="OZL138" s="86"/>
      <c r="OZM138" s="86"/>
      <c r="OZN138" s="86"/>
      <c r="OZO138" s="86"/>
      <c r="OZP138" s="86"/>
      <c r="OZQ138" s="86"/>
      <c r="OZR138" s="86"/>
      <c r="OZS138" s="86"/>
      <c r="OZT138" s="86"/>
      <c r="OZU138" s="86"/>
      <c r="OZV138" s="86"/>
      <c r="OZW138" s="86"/>
      <c r="OZX138" s="86"/>
      <c r="OZY138" s="86"/>
      <c r="OZZ138" s="86"/>
      <c r="PAA138" s="86"/>
      <c r="PAB138" s="86"/>
      <c r="PAC138" s="86"/>
      <c r="PAD138" s="86"/>
      <c r="PAE138" s="86"/>
      <c r="PAF138" s="86"/>
      <c r="PAG138" s="86"/>
      <c r="PAH138" s="86"/>
      <c r="PAI138" s="86"/>
      <c r="PAJ138" s="86"/>
      <c r="PAK138" s="86"/>
      <c r="PAL138" s="86"/>
      <c r="PAM138" s="86"/>
      <c r="PAN138" s="86"/>
      <c r="PAO138" s="86"/>
      <c r="PAP138" s="86"/>
      <c r="PAQ138" s="86"/>
      <c r="PAR138" s="86"/>
      <c r="PAS138" s="86"/>
      <c r="PAT138" s="86"/>
      <c r="PAU138" s="86"/>
      <c r="PAV138" s="86"/>
      <c r="PAW138" s="86"/>
      <c r="PAX138" s="86"/>
      <c r="PAY138" s="86"/>
      <c r="PAZ138" s="86"/>
      <c r="PBA138" s="86"/>
      <c r="PBB138" s="86"/>
      <c r="PBC138" s="86"/>
      <c r="PBD138" s="86"/>
      <c r="PBE138" s="86"/>
      <c r="PBF138" s="86"/>
      <c r="PBG138" s="86"/>
      <c r="PBH138" s="86"/>
      <c r="PBI138" s="86"/>
      <c r="PBJ138" s="86"/>
      <c r="PBK138" s="86"/>
      <c r="PBL138" s="86"/>
      <c r="PBM138" s="86"/>
      <c r="PBN138" s="86"/>
      <c r="PBO138" s="86"/>
      <c r="PBP138" s="86"/>
      <c r="PBQ138" s="86"/>
      <c r="PBR138" s="86"/>
      <c r="PBS138" s="86"/>
      <c r="PBT138" s="86"/>
      <c r="PBU138" s="86"/>
      <c r="PBV138" s="86"/>
      <c r="PBW138" s="86"/>
      <c r="PBX138" s="86"/>
      <c r="PBY138" s="86"/>
      <c r="PBZ138" s="86"/>
      <c r="PCA138" s="86"/>
      <c r="PCB138" s="86"/>
      <c r="PCC138" s="86"/>
      <c r="PCD138" s="86"/>
      <c r="PCE138" s="86"/>
      <c r="PCF138" s="86"/>
      <c r="PCG138" s="86"/>
      <c r="PCH138" s="86"/>
      <c r="PCI138" s="86"/>
      <c r="PCJ138" s="86"/>
      <c r="PCK138" s="86"/>
      <c r="PCL138" s="86"/>
      <c r="PCM138" s="86"/>
      <c r="PCN138" s="86"/>
      <c r="PCO138" s="86"/>
      <c r="PCP138" s="86"/>
      <c r="PCQ138" s="86"/>
      <c r="PCR138" s="86"/>
      <c r="PCS138" s="86"/>
      <c r="PCT138" s="86"/>
      <c r="PCU138" s="86"/>
      <c r="PCV138" s="86"/>
      <c r="PCW138" s="86"/>
      <c r="PCX138" s="86"/>
      <c r="PCY138" s="86"/>
      <c r="PCZ138" s="86"/>
      <c r="PDA138" s="86"/>
      <c r="PDB138" s="86"/>
      <c r="PDC138" s="86"/>
      <c r="PDD138" s="86"/>
      <c r="PDE138" s="86"/>
      <c r="PDF138" s="86"/>
      <c r="PDG138" s="86"/>
      <c r="PDH138" s="86"/>
      <c r="PDI138" s="86"/>
      <c r="PDJ138" s="86"/>
      <c r="PDK138" s="86"/>
      <c r="PDL138" s="86"/>
      <c r="PDM138" s="86"/>
      <c r="PDN138" s="86"/>
      <c r="PDO138" s="86"/>
      <c r="PDP138" s="86"/>
      <c r="PDQ138" s="86"/>
      <c r="PDR138" s="86"/>
      <c r="PDS138" s="86"/>
      <c r="PDT138" s="86"/>
      <c r="PDU138" s="86"/>
      <c r="PDV138" s="86"/>
      <c r="PDW138" s="86"/>
      <c r="PDX138" s="86"/>
      <c r="PDY138" s="86"/>
      <c r="PDZ138" s="86"/>
      <c r="PEA138" s="86"/>
      <c r="PEB138" s="86"/>
      <c r="PEC138" s="86"/>
      <c r="PED138" s="86"/>
      <c r="PEE138" s="86"/>
      <c r="PEF138" s="86"/>
      <c r="PEG138" s="86"/>
      <c r="PEH138" s="86"/>
      <c r="PEI138" s="86"/>
      <c r="PEJ138" s="86"/>
      <c r="PEK138" s="86"/>
      <c r="PEL138" s="86"/>
      <c r="PEM138" s="86"/>
      <c r="PEN138" s="86"/>
      <c r="PEO138" s="86"/>
      <c r="PEP138" s="86"/>
      <c r="PEW138" s="86"/>
      <c r="PEX138" s="86"/>
      <c r="PEY138" s="86"/>
      <c r="PEZ138" s="86"/>
      <c r="PFA138" s="86"/>
      <c r="PFB138" s="86"/>
      <c r="PFC138" s="86"/>
      <c r="PFD138" s="86"/>
      <c r="PFE138" s="86"/>
      <c r="PFF138" s="86"/>
      <c r="PFG138" s="86"/>
      <c r="PFH138" s="86"/>
      <c r="PFI138" s="86"/>
      <c r="PFJ138" s="86"/>
      <c r="PFK138" s="86"/>
      <c r="PFL138" s="86"/>
      <c r="PFM138" s="86"/>
      <c r="PFN138" s="86"/>
      <c r="PFO138" s="86"/>
      <c r="PFP138" s="86"/>
      <c r="PFQ138" s="86"/>
      <c r="PFR138" s="86"/>
      <c r="PFS138" s="86"/>
      <c r="PFT138" s="86"/>
      <c r="PFU138" s="86"/>
      <c r="PFV138" s="86"/>
      <c r="PFW138" s="86"/>
      <c r="PFX138" s="86"/>
      <c r="PFY138" s="86"/>
      <c r="PFZ138" s="86"/>
      <c r="PGA138" s="86"/>
      <c r="PGB138" s="86"/>
      <c r="PGC138" s="86"/>
      <c r="PGD138" s="86"/>
      <c r="PGE138" s="86"/>
      <c r="PGF138" s="86"/>
      <c r="PGG138" s="86"/>
      <c r="PGH138" s="86"/>
      <c r="PGI138" s="86"/>
      <c r="PGJ138" s="86"/>
      <c r="PGK138" s="86"/>
      <c r="PGL138" s="86"/>
      <c r="PGM138" s="86"/>
      <c r="PGN138" s="86"/>
      <c r="PGO138" s="86"/>
      <c r="PGP138" s="86"/>
      <c r="PGQ138" s="86"/>
      <c r="PGR138" s="86"/>
      <c r="PGS138" s="86"/>
      <c r="PGT138" s="86"/>
      <c r="PGU138" s="86"/>
      <c r="PGV138" s="86"/>
      <c r="PGW138" s="86"/>
      <c r="PGX138" s="86"/>
      <c r="PGY138" s="86"/>
      <c r="PGZ138" s="86"/>
      <c r="PHA138" s="86"/>
      <c r="PHB138" s="86"/>
      <c r="PHC138" s="86"/>
      <c r="PHD138" s="86"/>
      <c r="PHE138" s="86"/>
      <c r="PHF138" s="86"/>
      <c r="PHG138" s="86"/>
      <c r="PHH138" s="86"/>
      <c r="PHI138" s="86"/>
      <c r="PHJ138" s="86"/>
      <c r="PHK138" s="86"/>
      <c r="PHL138" s="86"/>
      <c r="PHM138" s="86"/>
      <c r="PHN138" s="86"/>
      <c r="PHO138" s="86"/>
      <c r="PHP138" s="86"/>
      <c r="PHQ138" s="86"/>
      <c r="PHR138" s="86"/>
      <c r="PHS138" s="86"/>
      <c r="PHT138" s="86"/>
      <c r="PHU138" s="86"/>
      <c r="PHV138" s="86"/>
      <c r="PHW138" s="86"/>
      <c r="PHX138" s="86"/>
      <c r="PHY138" s="86"/>
      <c r="PHZ138" s="86"/>
      <c r="PIA138" s="86"/>
      <c r="PIB138" s="86"/>
      <c r="PIC138" s="86"/>
      <c r="PID138" s="86"/>
      <c r="PIE138" s="86"/>
      <c r="PIF138" s="86"/>
      <c r="PIG138" s="86"/>
      <c r="PIH138" s="86"/>
      <c r="PII138" s="86"/>
      <c r="PIJ138" s="86"/>
      <c r="PIK138" s="86"/>
      <c r="PIL138" s="86"/>
      <c r="PIM138" s="86"/>
      <c r="PIN138" s="86"/>
      <c r="PIO138" s="86"/>
      <c r="PIP138" s="86"/>
      <c r="PIQ138" s="86"/>
      <c r="PIR138" s="86"/>
      <c r="PIS138" s="86"/>
      <c r="PIT138" s="86"/>
      <c r="PIU138" s="86"/>
      <c r="PIV138" s="86"/>
      <c r="PIW138" s="86"/>
      <c r="PIX138" s="86"/>
      <c r="PIY138" s="86"/>
      <c r="PIZ138" s="86"/>
      <c r="PJA138" s="86"/>
      <c r="PJB138" s="86"/>
      <c r="PJC138" s="86"/>
      <c r="PJD138" s="86"/>
      <c r="PJE138" s="86"/>
      <c r="PJF138" s="86"/>
      <c r="PJG138" s="86"/>
      <c r="PJH138" s="86"/>
      <c r="PJI138" s="86"/>
      <c r="PJJ138" s="86"/>
      <c r="PJK138" s="86"/>
      <c r="PJL138" s="86"/>
      <c r="PJM138" s="86"/>
      <c r="PJN138" s="86"/>
      <c r="PJO138" s="86"/>
      <c r="PJP138" s="86"/>
      <c r="PJQ138" s="86"/>
      <c r="PJR138" s="86"/>
      <c r="PJS138" s="86"/>
      <c r="PJT138" s="86"/>
      <c r="PJU138" s="86"/>
      <c r="PJV138" s="86"/>
      <c r="PJW138" s="86"/>
      <c r="PJX138" s="86"/>
      <c r="PJY138" s="86"/>
      <c r="PJZ138" s="86"/>
      <c r="PKA138" s="86"/>
      <c r="PKB138" s="86"/>
      <c r="PKC138" s="86"/>
      <c r="PKD138" s="86"/>
      <c r="PKE138" s="86"/>
      <c r="PKF138" s="86"/>
      <c r="PKG138" s="86"/>
      <c r="PKH138" s="86"/>
      <c r="PKI138" s="86"/>
      <c r="PKJ138" s="86"/>
      <c r="PKK138" s="86"/>
      <c r="PKL138" s="86"/>
      <c r="PKM138" s="86"/>
      <c r="PKN138" s="86"/>
      <c r="PKO138" s="86"/>
      <c r="PKP138" s="86"/>
      <c r="PKQ138" s="86"/>
      <c r="PKR138" s="86"/>
      <c r="PKS138" s="86"/>
      <c r="PKT138" s="86"/>
      <c r="PKU138" s="86"/>
      <c r="PKV138" s="86"/>
      <c r="PKW138" s="86"/>
      <c r="PKX138" s="86"/>
      <c r="PKY138" s="86"/>
      <c r="PKZ138" s="86"/>
      <c r="PLA138" s="86"/>
      <c r="PLB138" s="86"/>
      <c r="PLC138" s="86"/>
      <c r="PLD138" s="86"/>
      <c r="PLE138" s="86"/>
      <c r="PLF138" s="86"/>
      <c r="PLG138" s="86"/>
      <c r="PLH138" s="86"/>
      <c r="PLI138" s="86"/>
      <c r="PLJ138" s="86"/>
      <c r="PLK138" s="86"/>
      <c r="PLL138" s="86"/>
      <c r="PLM138" s="86"/>
      <c r="PLN138" s="86"/>
      <c r="PLO138" s="86"/>
      <c r="PLP138" s="86"/>
      <c r="PLQ138" s="86"/>
      <c r="PLR138" s="86"/>
      <c r="PLS138" s="86"/>
      <c r="PLT138" s="86"/>
      <c r="PLU138" s="86"/>
      <c r="PLV138" s="86"/>
      <c r="PLW138" s="86"/>
      <c r="PLX138" s="86"/>
      <c r="PLY138" s="86"/>
      <c r="PLZ138" s="86"/>
      <c r="PMA138" s="86"/>
      <c r="PMB138" s="86"/>
      <c r="PMC138" s="86"/>
      <c r="PMD138" s="86"/>
      <c r="PME138" s="86"/>
      <c r="PMF138" s="86"/>
      <c r="PMG138" s="86"/>
      <c r="PMH138" s="86"/>
      <c r="PMI138" s="86"/>
      <c r="PMJ138" s="86"/>
      <c r="PMK138" s="86"/>
      <c r="PML138" s="86"/>
      <c r="PMM138" s="86"/>
      <c r="PMN138" s="86"/>
      <c r="PMO138" s="86"/>
      <c r="PMP138" s="86"/>
      <c r="PMQ138" s="86"/>
      <c r="PMR138" s="86"/>
      <c r="PMS138" s="86"/>
      <c r="PMT138" s="86"/>
      <c r="PMU138" s="86"/>
      <c r="PMV138" s="86"/>
      <c r="PMW138" s="86"/>
      <c r="PMX138" s="86"/>
      <c r="PMY138" s="86"/>
      <c r="PMZ138" s="86"/>
      <c r="PNA138" s="86"/>
      <c r="PNB138" s="86"/>
      <c r="PNC138" s="86"/>
      <c r="PND138" s="86"/>
      <c r="PNE138" s="86"/>
      <c r="PNF138" s="86"/>
      <c r="PNG138" s="86"/>
      <c r="PNH138" s="86"/>
      <c r="PNI138" s="86"/>
      <c r="PNJ138" s="86"/>
      <c r="PNK138" s="86"/>
      <c r="PNL138" s="86"/>
      <c r="PNM138" s="86"/>
      <c r="PNN138" s="86"/>
      <c r="PNO138" s="86"/>
      <c r="PNP138" s="86"/>
      <c r="PNQ138" s="86"/>
      <c r="PNR138" s="86"/>
      <c r="PNS138" s="86"/>
      <c r="PNT138" s="86"/>
      <c r="PNU138" s="86"/>
      <c r="PNV138" s="86"/>
      <c r="PNW138" s="86"/>
      <c r="PNX138" s="86"/>
      <c r="PNY138" s="86"/>
      <c r="PNZ138" s="86"/>
      <c r="POA138" s="86"/>
      <c r="POB138" s="86"/>
      <c r="POC138" s="86"/>
      <c r="POD138" s="86"/>
      <c r="POE138" s="86"/>
      <c r="POF138" s="86"/>
      <c r="POG138" s="86"/>
      <c r="POH138" s="86"/>
      <c r="POI138" s="86"/>
      <c r="POJ138" s="86"/>
      <c r="POK138" s="86"/>
      <c r="POL138" s="86"/>
      <c r="POS138" s="86"/>
      <c r="POT138" s="86"/>
      <c r="POU138" s="86"/>
      <c r="POV138" s="86"/>
      <c r="POW138" s="86"/>
      <c r="POX138" s="86"/>
      <c r="POY138" s="86"/>
      <c r="POZ138" s="86"/>
      <c r="PPA138" s="86"/>
      <c r="PPB138" s="86"/>
      <c r="PPC138" s="86"/>
      <c r="PPD138" s="86"/>
      <c r="PPE138" s="86"/>
      <c r="PPF138" s="86"/>
      <c r="PPG138" s="86"/>
      <c r="PPH138" s="86"/>
      <c r="PPI138" s="86"/>
      <c r="PPJ138" s="86"/>
      <c r="PPK138" s="86"/>
      <c r="PPL138" s="86"/>
      <c r="PPM138" s="86"/>
      <c r="PPN138" s="86"/>
      <c r="PPO138" s="86"/>
      <c r="PPP138" s="86"/>
      <c r="PPQ138" s="86"/>
      <c r="PPR138" s="86"/>
      <c r="PPS138" s="86"/>
      <c r="PPT138" s="86"/>
      <c r="PPU138" s="86"/>
      <c r="PPV138" s="86"/>
      <c r="PPW138" s="86"/>
      <c r="PPX138" s="86"/>
      <c r="PPY138" s="86"/>
      <c r="PPZ138" s="86"/>
      <c r="PQA138" s="86"/>
      <c r="PQB138" s="86"/>
      <c r="PQC138" s="86"/>
      <c r="PQD138" s="86"/>
      <c r="PQE138" s="86"/>
      <c r="PQF138" s="86"/>
      <c r="PQG138" s="86"/>
      <c r="PQH138" s="86"/>
      <c r="PQI138" s="86"/>
      <c r="PQJ138" s="86"/>
      <c r="PQK138" s="86"/>
      <c r="PQL138" s="86"/>
      <c r="PQM138" s="86"/>
      <c r="PQN138" s="86"/>
      <c r="PQO138" s="86"/>
      <c r="PQP138" s="86"/>
      <c r="PQQ138" s="86"/>
      <c r="PQR138" s="86"/>
      <c r="PQS138" s="86"/>
      <c r="PQT138" s="86"/>
      <c r="PQU138" s="86"/>
      <c r="PQV138" s="86"/>
      <c r="PQW138" s="86"/>
      <c r="PQX138" s="86"/>
      <c r="PQY138" s="86"/>
      <c r="PQZ138" s="86"/>
      <c r="PRA138" s="86"/>
      <c r="PRB138" s="86"/>
      <c r="PRC138" s="86"/>
      <c r="PRD138" s="86"/>
      <c r="PRE138" s="86"/>
      <c r="PRF138" s="86"/>
      <c r="PRG138" s="86"/>
      <c r="PRH138" s="86"/>
      <c r="PRI138" s="86"/>
      <c r="PRJ138" s="86"/>
      <c r="PRK138" s="86"/>
      <c r="PRL138" s="86"/>
      <c r="PRM138" s="86"/>
      <c r="PRN138" s="86"/>
      <c r="PRO138" s="86"/>
      <c r="PRP138" s="86"/>
      <c r="PRQ138" s="86"/>
      <c r="PRR138" s="86"/>
      <c r="PRS138" s="86"/>
      <c r="PRT138" s="86"/>
      <c r="PRU138" s="86"/>
      <c r="PRV138" s="86"/>
      <c r="PRW138" s="86"/>
      <c r="PRX138" s="86"/>
      <c r="PRY138" s="86"/>
      <c r="PRZ138" s="86"/>
      <c r="PSA138" s="86"/>
      <c r="PSB138" s="86"/>
      <c r="PSC138" s="86"/>
      <c r="PSD138" s="86"/>
      <c r="PSE138" s="86"/>
      <c r="PSF138" s="86"/>
      <c r="PSG138" s="86"/>
      <c r="PSH138" s="86"/>
      <c r="PSI138" s="86"/>
      <c r="PSJ138" s="86"/>
      <c r="PSK138" s="86"/>
      <c r="PSL138" s="86"/>
      <c r="PSM138" s="86"/>
      <c r="PSN138" s="86"/>
      <c r="PSO138" s="86"/>
      <c r="PSP138" s="86"/>
      <c r="PSQ138" s="86"/>
      <c r="PSR138" s="86"/>
      <c r="PSS138" s="86"/>
      <c r="PST138" s="86"/>
      <c r="PSU138" s="86"/>
      <c r="PSV138" s="86"/>
      <c r="PSW138" s="86"/>
      <c r="PSX138" s="86"/>
      <c r="PSY138" s="86"/>
      <c r="PSZ138" s="86"/>
      <c r="PTA138" s="86"/>
      <c r="PTB138" s="86"/>
      <c r="PTC138" s="86"/>
      <c r="PTD138" s="86"/>
      <c r="PTE138" s="86"/>
      <c r="PTF138" s="86"/>
      <c r="PTG138" s="86"/>
      <c r="PTH138" s="86"/>
      <c r="PTI138" s="86"/>
      <c r="PTJ138" s="86"/>
      <c r="PTK138" s="86"/>
      <c r="PTL138" s="86"/>
      <c r="PTM138" s="86"/>
      <c r="PTN138" s="86"/>
      <c r="PTO138" s="86"/>
      <c r="PTP138" s="86"/>
      <c r="PTQ138" s="86"/>
      <c r="PTR138" s="86"/>
      <c r="PTS138" s="86"/>
      <c r="PTT138" s="86"/>
      <c r="PTU138" s="86"/>
      <c r="PTV138" s="86"/>
      <c r="PTW138" s="86"/>
      <c r="PTX138" s="86"/>
      <c r="PTY138" s="86"/>
      <c r="PTZ138" s="86"/>
      <c r="PUA138" s="86"/>
      <c r="PUB138" s="86"/>
      <c r="PUC138" s="86"/>
      <c r="PUD138" s="86"/>
      <c r="PUE138" s="86"/>
      <c r="PUF138" s="86"/>
      <c r="PUG138" s="86"/>
      <c r="PUH138" s="86"/>
      <c r="PUI138" s="86"/>
      <c r="PUJ138" s="86"/>
      <c r="PUK138" s="86"/>
      <c r="PUL138" s="86"/>
      <c r="PUM138" s="86"/>
      <c r="PUN138" s="86"/>
      <c r="PUO138" s="86"/>
      <c r="PUP138" s="86"/>
      <c r="PUQ138" s="86"/>
      <c r="PUR138" s="86"/>
      <c r="PUS138" s="86"/>
      <c r="PUT138" s="86"/>
      <c r="PUU138" s="86"/>
      <c r="PUV138" s="86"/>
      <c r="PUW138" s="86"/>
      <c r="PUX138" s="86"/>
      <c r="PUY138" s="86"/>
      <c r="PUZ138" s="86"/>
      <c r="PVA138" s="86"/>
      <c r="PVB138" s="86"/>
      <c r="PVC138" s="86"/>
      <c r="PVD138" s="86"/>
      <c r="PVE138" s="86"/>
      <c r="PVF138" s="86"/>
      <c r="PVG138" s="86"/>
      <c r="PVH138" s="86"/>
      <c r="PVI138" s="86"/>
      <c r="PVJ138" s="86"/>
      <c r="PVK138" s="86"/>
      <c r="PVL138" s="86"/>
      <c r="PVM138" s="86"/>
      <c r="PVN138" s="86"/>
      <c r="PVO138" s="86"/>
      <c r="PVP138" s="86"/>
      <c r="PVQ138" s="86"/>
      <c r="PVR138" s="86"/>
      <c r="PVS138" s="86"/>
      <c r="PVT138" s="86"/>
      <c r="PVU138" s="86"/>
      <c r="PVV138" s="86"/>
      <c r="PVW138" s="86"/>
      <c r="PVX138" s="86"/>
      <c r="PVY138" s="86"/>
      <c r="PVZ138" s="86"/>
      <c r="PWA138" s="86"/>
      <c r="PWB138" s="86"/>
      <c r="PWC138" s="86"/>
      <c r="PWD138" s="86"/>
      <c r="PWE138" s="86"/>
      <c r="PWF138" s="86"/>
      <c r="PWG138" s="86"/>
      <c r="PWH138" s="86"/>
      <c r="PWI138" s="86"/>
      <c r="PWJ138" s="86"/>
      <c r="PWK138" s="86"/>
      <c r="PWL138" s="86"/>
      <c r="PWM138" s="86"/>
      <c r="PWN138" s="86"/>
      <c r="PWO138" s="86"/>
      <c r="PWP138" s="86"/>
      <c r="PWQ138" s="86"/>
      <c r="PWR138" s="86"/>
      <c r="PWS138" s="86"/>
      <c r="PWT138" s="86"/>
      <c r="PWU138" s="86"/>
      <c r="PWV138" s="86"/>
      <c r="PWW138" s="86"/>
      <c r="PWX138" s="86"/>
      <c r="PWY138" s="86"/>
      <c r="PWZ138" s="86"/>
      <c r="PXA138" s="86"/>
      <c r="PXB138" s="86"/>
      <c r="PXC138" s="86"/>
      <c r="PXD138" s="86"/>
      <c r="PXE138" s="86"/>
      <c r="PXF138" s="86"/>
      <c r="PXG138" s="86"/>
      <c r="PXH138" s="86"/>
      <c r="PXI138" s="86"/>
      <c r="PXJ138" s="86"/>
      <c r="PXK138" s="86"/>
      <c r="PXL138" s="86"/>
      <c r="PXM138" s="86"/>
      <c r="PXN138" s="86"/>
      <c r="PXO138" s="86"/>
      <c r="PXP138" s="86"/>
      <c r="PXQ138" s="86"/>
      <c r="PXR138" s="86"/>
      <c r="PXS138" s="86"/>
      <c r="PXT138" s="86"/>
      <c r="PXU138" s="86"/>
      <c r="PXV138" s="86"/>
      <c r="PXW138" s="86"/>
      <c r="PXX138" s="86"/>
      <c r="PXY138" s="86"/>
      <c r="PXZ138" s="86"/>
      <c r="PYA138" s="86"/>
      <c r="PYB138" s="86"/>
      <c r="PYC138" s="86"/>
      <c r="PYD138" s="86"/>
      <c r="PYE138" s="86"/>
      <c r="PYF138" s="86"/>
      <c r="PYG138" s="86"/>
      <c r="PYH138" s="86"/>
      <c r="PYO138" s="86"/>
      <c r="PYP138" s="86"/>
      <c r="PYQ138" s="86"/>
      <c r="PYR138" s="86"/>
      <c r="PYS138" s="86"/>
      <c r="PYT138" s="86"/>
      <c r="PYU138" s="86"/>
      <c r="PYV138" s="86"/>
      <c r="PYW138" s="86"/>
      <c r="PYX138" s="86"/>
      <c r="PYY138" s="86"/>
      <c r="PYZ138" s="86"/>
      <c r="PZA138" s="86"/>
      <c r="PZB138" s="86"/>
      <c r="PZC138" s="86"/>
      <c r="PZD138" s="86"/>
      <c r="PZE138" s="86"/>
      <c r="PZF138" s="86"/>
      <c r="PZG138" s="86"/>
      <c r="PZH138" s="86"/>
      <c r="PZI138" s="86"/>
      <c r="PZJ138" s="86"/>
      <c r="PZK138" s="86"/>
      <c r="PZL138" s="86"/>
      <c r="PZM138" s="86"/>
      <c r="PZN138" s="86"/>
      <c r="PZO138" s="86"/>
      <c r="PZP138" s="86"/>
      <c r="PZQ138" s="86"/>
      <c r="PZR138" s="86"/>
      <c r="PZS138" s="86"/>
      <c r="PZT138" s="86"/>
      <c r="PZU138" s="86"/>
      <c r="PZV138" s="86"/>
      <c r="PZW138" s="86"/>
      <c r="PZX138" s="86"/>
      <c r="PZY138" s="86"/>
      <c r="PZZ138" s="86"/>
      <c r="QAA138" s="86"/>
      <c r="QAB138" s="86"/>
      <c r="QAC138" s="86"/>
      <c r="QAD138" s="86"/>
      <c r="QAE138" s="86"/>
      <c r="QAF138" s="86"/>
      <c r="QAG138" s="86"/>
      <c r="QAH138" s="86"/>
      <c r="QAI138" s="86"/>
      <c r="QAJ138" s="86"/>
      <c r="QAK138" s="86"/>
      <c r="QAL138" s="86"/>
      <c r="QAM138" s="86"/>
      <c r="QAN138" s="86"/>
      <c r="QAO138" s="86"/>
      <c r="QAP138" s="86"/>
      <c r="QAQ138" s="86"/>
      <c r="QAR138" s="86"/>
      <c r="QAS138" s="86"/>
      <c r="QAT138" s="86"/>
      <c r="QAU138" s="86"/>
      <c r="QAV138" s="86"/>
      <c r="QAW138" s="86"/>
      <c r="QAX138" s="86"/>
      <c r="QAY138" s="86"/>
      <c r="QAZ138" s="86"/>
      <c r="QBA138" s="86"/>
      <c r="QBB138" s="86"/>
      <c r="QBC138" s="86"/>
      <c r="QBD138" s="86"/>
      <c r="QBE138" s="86"/>
      <c r="QBF138" s="86"/>
      <c r="QBG138" s="86"/>
      <c r="QBH138" s="86"/>
      <c r="QBI138" s="86"/>
      <c r="QBJ138" s="86"/>
      <c r="QBK138" s="86"/>
      <c r="QBL138" s="86"/>
      <c r="QBM138" s="86"/>
      <c r="QBN138" s="86"/>
      <c r="QBO138" s="86"/>
      <c r="QBP138" s="86"/>
      <c r="QBQ138" s="86"/>
      <c r="QBR138" s="86"/>
      <c r="QBS138" s="86"/>
      <c r="QBT138" s="86"/>
      <c r="QBU138" s="86"/>
      <c r="QBV138" s="86"/>
      <c r="QBW138" s="86"/>
      <c r="QBX138" s="86"/>
      <c r="QBY138" s="86"/>
      <c r="QBZ138" s="86"/>
      <c r="QCA138" s="86"/>
      <c r="QCB138" s="86"/>
      <c r="QCC138" s="86"/>
      <c r="QCD138" s="86"/>
      <c r="QCE138" s="86"/>
      <c r="QCF138" s="86"/>
      <c r="QCG138" s="86"/>
      <c r="QCH138" s="86"/>
      <c r="QCI138" s="86"/>
      <c r="QCJ138" s="86"/>
      <c r="QCK138" s="86"/>
      <c r="QCL138" s="86"/>
      <c r="QCM138" s="86"/>
      <c r="QCN138" s="86"/>
      <c r="QCO138" s="86"/>
      <c r="QCP138" s="86"/>
      <c r="QCQ138" s="86"/>
      <c r="QCR138" s="86"/>
      <c r="QCS138" s="86"/>
      <c r="QCT138" s="86"/>
      <c r="QCU138" s="86"/>
      <c r="QCV138" s="86"/>
      <c r="QCW138" s="86"/>
      <c r="QCX138" s="86"/>
      <c r="QCY138" s="86"/>
      <c r="QCZ138" s="86"/>
      <c r="QDA138" s="86"/>
      <c r="QDB138" s="86"/>
      <c r="QDC138" s="86"/>
      <c r="QDD138" s="86"/>
      <c r="QDE138" s="86"/>
      <c r="QDF138" s="86"/>
      <c r="QDG138" s="86"/>
      <c r="QDH138" s="86"/>
      <c r="QDI138" s="86"/>
      <c r="QDJ138" s="86"/>
      <c r="QDK138" s="86"/>
      <c r="QDL138" s="86"/>
      <c r="QDM138" s="86"/>
      <c r="QDN138" s="86"/>
      <c r="QDO138" s="86"/>
      <c r="QDP138" s="86"/>
      <c r="QDQ138" s="86"/>
      <c r="QDR138" s="86"/>
      <c r="QDS138" s="86"/>
      <c r="QDT138" s="86"/>
      <c r="QDU138" s="86"/>
      <c r="QDV138" s="86"/>
      <c r="QDW138" s="86"/>
      <c r="QDX138" s="86"/>
      <c r="QDY138" s="86"/>
      <c r="QDZ138" s="86"/>
      <c r="QEA138" s="86"/>
      <c r="QEB138" s="86"/>
      <c r="QEC138" s="86"/>
      <c r="QED138" s="86"/>
      <c r="QEE138" s="86"/>
      <c r="QEF138" s="86"/>
      <c r="QEG138" s="86"/>
      <c r="QEH138" s="86"/>
      <c r="QEI138" s="86"/>
      <c r="QEJ138" s="86"/>
      <c r="QEK138" s="86"/>
      <c r="QEL138" s="86"/>
      <c r="QEM138" s="86"/>
      <c r="QEN138" s="86"/>
      <c r="QEO138" s="86"/>
      <c r="QEP138" s="86"/>
      <c r="QEQ138" s="86"/>
      <c r="QER138" s="86"/>
      <c r="QES138" s="86"/>
      <c r="QET138" s="86"/>
      <c r="QEU138" s="86"/>
      <c r="QEV138" s="86"/>
      <c r="QEW138" s="86"/>
      <c r="QEX138" s="86"/>
      <c r="QEY138" s="86"/>
      <c r="QEZ138" s="86"/>
      <c r="QFA138" s="86"/>
      <c r="QFB138" s="86"/>
      <c r="QFC138" s="86"/>
      <c r="QFD138" s="86"/>
      <c r="QFE138" s="86"/>
      <c r="QFF138" s="86"/>
      <c r="QFG138" s="86"/>
      <c r="QFH138" s="86"/>
      <c r="QFI138" s="86"/>
      <c r="QFJ138" s="86"/>
      <c r="QFK138" s="86"/>
      <c r="QFL138" s="86"/>
      <c r="QFM138" s="86"/>
      <c r="QFN138" s="86"/>
      <c r="QFO138" s="86"/>
      <c r="QFP138" s="86"/>
      <c r="QFQ138" s="86"/>
      <c r="QFR138" s="86"/>
      <c r="QFS138" s="86"/>
      <c r="QFT138" s="86"/>
      <c r="QFU138" s="86"/>
      <c r="QFV138" s="86"/>
      <c r="QFW138" s="86"/>
      <c r="QFX138" s="86"/>
      <c r="QFY138" s="86"/>
      <c r="QFZ138" s="86"/>
      <c r="QGA138" s="86"/>
      <c r="QGB138" s="86"/>
      <c r="QGC138" s="86"/>
      <c r="QGD138" s="86"/>
      <c r="QGE138" s="86"/>
      <c r="QGF138" s="86"/>
      <c r="QGG138" s="86"/>
      <c r="QGH138" s="86"/>
      <c r="QGI138" s="86"/>
      <c r="QGJ138" s="86"/>
      <c r="QGK138" s="86"/>
      <c r="QGL138" s="86"/>
      <c r="QGM138" s="86"/>
      <c r="QGN138" s="86"/>
      <c r="QGO138" s="86"/>
      <c r="QGP138" s="86"/>
      <c r="QGQ138" s="86"/>
      <c r="QGR138" s="86"/>
      <c r="QGS138" s="86"/>
      <c r="QGT138" s="86"/>
      <c r="QGU138" s="86"/>
      <c r="QGV138" s="86"/>
      <c r="QGW138" s="86"/>
      <c r="QGX138" s="86"/>
      <c r="QGY138" s="86"/>
      <c r="QGZ138" s="86"/>
      <c r="QHA138" s="86"/>
      <c r="QHB138" s="86"/>
      <c r="QHC138" s="86"/>
      <c r="QHD138" s="86"/>
      <c r="QHE138" s="86"/>
      <c r="QHF138" s="86"/>
      <c r="QHG138" s="86"/>
      <c r="QHH138" s="86"/>
      <c r="QHI138" s="86"/>
      <c r="QHJ138" s="86"/>
      <c r="QHK138" s="86"/>
      <c r="QHL138" s="86"/>
      <c r="QHM138" s="86"/>
      <c r="QHN138" s="86"/>
      <c r="QHO138" s="86"/>
      <c r="QHP138" s="86"/>
      <c r="QHQ138" s="86"/>
      <c r="QHR138" s="86"/>
      <c r="QHS138" s="86"/>
      <c r="QHT138" s="86"/>
      <c r="QHU138" s="86"/>
      <c r="QHV138" s="86"/>
      <c r="QHW138" s="86"/>
      <c r="QHX138" s="86"/>
      <c r="QHY138" s="86"/>
      <c r="QHZ138" s="86"/>
      <c r="QIA138" s="86"/>
      <c r="QIB138" s="86"/>
      <c r="QIC138" s="86"/>
      <c r="QID138" s="86"/>
      <c r="QIK138" s="86"/>
      <c r="QIL138" s="86"/>
      <c r="QIM138" s="86"/>
      <c r="QIN138" s="86"/>
      <c r="QIO138" s="86"/>
      <c r="QIP138" s="86"/>
      <c r="QIQ138" s="86"/>
      <c r="QIR138" s="86"/>
      <c r="QIS138" s="86"/>
      <c r="QIT138" s="86"/>
      <c r="QIU138" s="86"/>
      <c r="QIV138" s="86"/>
      <c r="QIW138" s="86"/>
      <c r="QIX138" s="86"/>
      <c r="QIY138" s="86"/>
      <c r="QIZ138" s="86"/>
      <c r="QJA138" s="86"/>
      <c r="QJB138" s="86"/>
      <c r="QJC138" s="86"/>
      <c r="QJD138" s="86"/>
      <c r="QJE138" s="86"/>
      <c r="QJF138" s="86"/>
      <c r="QJG138" s="86"/>
      <c r="QJH138" s="86"/>
      <c r="QJI138" s="86"/>
      <c r="QJJ138" s="86"/>
      <c r="QJK138" s="86"/>
      <c r="QJL138" s="86"/>
      <c r="QJM138" s="86"/>
      <c r="QJN138" s="86"/>
      <c r="QJO138" s="86"/>
      <c r="QJP138" s="86"/>
      <c r="QJQ138" s="86"/>
      <c r="QJR138" s="86"/>
      <c r="QJS138" s="86"/>
      <c r="QJT138" s="86"/>
      <c r="QJU138" s="86"/>
      <c r="QJV138" s="86"/>
      <c r="QJW138" s="86"/>
      <c r="QJX138" s="86"/>
      <c r="QJY138" s="86"/>
      <c r="QJZ138" s="86"/>
      <c r="QKA138" s="86"/>
      <c r="QKB138" s="86"/>
      <c r="QKC138" s="86"/>
      <c r="QKD138" s="86"/>
      <c r="QKE138" s="86"/>
      <c r="QKF138" s="86"/>
      <c r="QKG138" s="86"/>
      <c r="QKH138" s="86"/>
      <c r="QKI138" s="86"/>
      <c r="QKJ138" s="86"/>
      <c r="QKK138" s="86"/>
      <c r="QKL138" s="86"/>
      <c r="QKM138" s="86"/>
      <c r="QKN138" s="86"/>
      <c r="QKO138" s="86"/>
      <c r="QKP138" s="86"/>
      <c r="QKQ138" s="86"/>
      <c r="QKR138" s="86"/>
      <c r="QKS138" s="86"/>
      <c r="QKT138" s="86"/>
      <c r="QKU138" s="86"/>
      <c r="QKV138" s="86"/>
      <c r="QKW138" s="86"/>
      <c r="QKX138" s="86"/>
      <c r="QKY138" s="86"/>
      <c r="QKZ138" s="86"/>
      <c r="QLA138" s="86"/>
      <c r="QLB138" s="86"/>
      <c r="QLC138" s="86"/>
      <c r="QLD138" s="86"/>
      <c r="QLE138" s="86"/>
      <c r="QLF138" s="86"/>
      <c r="QLG138" s="86"/>
      <c r="QLH138" s="86"/>
      <c r="QLI138" s="86"/>
      <c r="QLJ138" s="86"/>
      <c r="QLK138" s="86"/>
      <c r="QLL138" s="86"/>
      <c r="QLM138" s="86"/>
      <c r="QLN138" s="86"/>
      <c r="QLO138" s="86"/>
      <c r="QLP138" s="86"/>
      <c r="QLQ138" s="86"/>
      <c r="QLR138" s="86"/>
      <c r="QLS138" s="86"/>
      <c r="QLT138" s="86"/>
      <c r="QLU138" s="86"/>
      <c r="QLV138" s="86"/>
      <c r="QLW138" s="86"/>
      <c r="QLX138" s="86"/>
      <c r="QLY138" s="86"/>
      <c r="QLZ138" s="86"/>
      <c r="QMA138" s="86"/>
      <c r="QMB138" s="86"/>
      <c r="QMC138" s="86"/>
      <c r="QMD138" s="86"/>
      <c r="QME138" s="86"/>
      <c r="QMF138" s="86"/>
      <c r="QMG138" s="86"/>
      <c r="QMH138" s="86"/>
      <c r="QMI138" s="86"/>
      <c r="QMJ138" s="86"/>
      <c r="QMK138" s="86"/>
      <c r="QML138" s="86"/>
      <c r="QMM138" s="86"/>
      <c r="QMN138" s="86"/>
      <c r="QMO138" s="86"/>
      <c r="QMP138" s="86"/>
      <c r="QMQ138" s="86"/>
      <c r="QMR138" s="86"/>
      <c r="QMS138" s="86"/>
      <c r="QMT138" s="86"/>
      <c r="QMU138" s="86"/>
      <c r="QMV138" s="86"/>
      <c r="QMW138" s="86"/>
      <c r="QMX138" s="86"/>
      <c r="QMY138" s="86"/>
      <c r="QMZ138" s="86"/>
      <c r="QNA138" s="86"/>
      <c r="QNB138" s="86"/>
      <c r="QNC138" s="86"/>
      <c r="QND138" s="86"/>
      <c r="QNE138" s="86"/>
      <c r="QNF138" s="86"/>
      <c r="QNG138" s="86"/>
      <c r="QNH138" s="86"/>
      <c r="QNI138" s="86"/>
      <c r="QNJ138" s="86"/>
      <c r="QNK138" s="86"/>
      <c r="QNL138" s="86"/>
      <c r="QNM138" s="86"/>
      <c r="QNN138" s="86"/>
      <c r="QNO138" s="86"/>
      <c r="QNP138" s="86"/>
      <c r="QNQ138" s="86"/>
      <c r="QNR138" s="86"/>
      <c r="QNS138" s="86"/>
      <c r="QNT138" s="86"/>
      <c r="QNU138" s="86"/>
      <c r="QNV138" s="86"/>
      <c r="QNW138" s="86"/>
      <c r="QNX138" s="86"/>
      <c r="QNY138" s="86"/>
      <c r="QNZ138" s="86"/>
      <c r="QOA138" s="86"/>
      <c r="QOB138" s="86"/>
      <c r="QOC138" s="86"/>
      <c r="QOD138" s="86"/>
      <c r="QOE138" s="86"/>
      <c r="QOF138" s="86"/>
      <c r="QOG138" s="86"/>
      <c r="QOH138" s="86"/>
      <c r="QOI138" s="86"/>
      <c r="QOJ138" s="86"/>
      <c r="QOK138" s="86"/>
      <c r="QOL138" s="86"/>
      <c r="QOM138" s="86"/>
      <c r="QON138" s="86"/>
      <c r="QOO138" s="86"/>
      <c r="QOP138" s="86"/>
      <c r="QOQ138" s="86"/>
      <c r="QOR138" s="86"/>
      <c r="QOS138" s="86"/>
      <c r="QOT138" s="86"/>
      <c r="QOU138" s="86"/>
      <c r="QOV138" s="86"/>
      <c r="QOW138" s="86"/>
      <c r="QOX138" s="86"/>
      <c r="QOY138" s="86"/>
      <c r="QOZ138" s="86"/>
      <c r="QPA138" s="86"/>
      <c r="QPB138" s="86"/>
      <c r="QPC138" s="86"/>
      <c r="QPD138" s="86"/>
      <c r="QPE138" s="86"/>
      <c r="QPF138" s="86"/>
      <c r="QPG138" s="86"/>
      <c r="QPH138" s="86"/>
      <c r="QPI138" s="86"/>
      <c r="QPJ138" s="86"/>
      <c r="QPK138" s="86"/>
      <c r="QPL138" s="86"/>
      <c r="QPM138" s="86"/>
      <c r="QPN138" s="86"/>
      <c r="QPO138" s="86"/>
      <c r="QPP138" s="86"/>
      <c r="QPQ138" s="86"/>
      <c r="QPR138" s="86"/>
      <c r="QPS138" s="86"/>
      <c r="QPT138" s="86"/>
      <c r="QPU138" s="86"/>
      <c r="QPV138" s="86"/>
      <c r="QPW138" s="86"/>
      <c r="QPX138" s="86"/>
      <c r="QPY138" s="86"/>
      <c r="QPZ138" s="86"/>
      <c r="QQA138" s="86"/>
      <c r="QQB138" s="86"/>
      <c r="QQC138" s="86"/>
      <c r="QQD138" s="86"/>
      <c r="QQE138" s="86"/>
      <c r="QQF138" s="86"/>
      <c r="QQG138" s="86"/>
      <c r="QQH138" s="86"/>
      <c r="QQI138" s="86"/>
      <c r="QQJ138" s="86"/>
      <c r="QQK138" s="86"/>
      <c r="QQL138" s="86"/>
      <c r="QQM138" s="86"/>
      <c r="QQN138" s="86"/>
      <c r="QQO138" s="86"/>
      <c r="QQP138" s="86"/>
      <c r="QQQ138" s="86"/>
      <c r="QQR138" s="86"/>
      <c r="QQS138" s="86"/>
      <c r="QQT138" s="86"/>
      <c r="QQU138" s="86"/>
      <c r="QQV138" s="86"/>
      <c r="QQW138" s="86"/>
      <c r="QQX138" s="86"/>
      <c r="QQY138" s="86"/>
      <c r="QQZ138" s="86"/>
      <c r="QRA138" s="86"/>
      <c r="QRB138" s="86"/>
      <c r="QRC138" s="86"/>
      <c r="QRD138" s="86"/>
      <c r="QRE138" s="86"/>
      <c r="QRF138" s="86"/>
      <c r="QRG138" s="86"/>
      <c r="QRH138" s="86"/>
      <c r="QRI138" s="86"/>
      <c r="QRJ138" s="86"/>
      <c r="QRK138" s="86"/>
      <c r="QRL138" s="86"/>
      <c r="QRM138" s="86"/>
      <c r="QRN138" s="86"/>
      <c r="QRO138" s="86"/>
      <c r="QRP138" s="86"/>
      <c r="QRQ138" s="86"/>
      <c r="QRR138" s="86"/>
      <c r="QRS138" s="86"/>
      <c r="QRT138" s="86"/>
      <c r="QRU138" s="86"/>
      <c r="QRV138" s="86"/>
      <c r="QRW138" s="86"/>
      <c r="QRX138" s="86"/>
      <c r="QRY138" s="86"/>
      <c r="QRZ138" s="86"/>
      <c r="QSG138" s="86"/>
      <c r="QSH138" s="86"/>
      <c r="QSI138" s="86"/>
      <c r="QSJ138" s="86"/>
      <c r="QSK138" s="86"/>
      <c r="QSL138" s="86"/>
      <c r="QSM138" s="86"/>
      <c r="QSN138" s="86"/>
      <c r="QSO138" s="86"/>
      <c r="QSP138" s="86"/>
      <c r="QSQ138" s="86"/>
      <c r="QSR138" s="86"/>
      <c r="QSS138" s="86"/>
      <c r="QST138" s="86"/>
      <c r="QSU138" s="86"/>
      <c r="QSV138" s="86"/>
      <c r="QSW138" s="86"/>
      <c r="QSX138" s="86"/>
      <c r="QSY138" s="86"/>
      <c r="QSZ138" s="86"/>
      <c r="QTA138" s="86"/>
      <c r="QTB138" s="86"/>
      <c r="QTC138" s="86"/>
      <c r="QTD138" s="86"/>
      <c r="QTE138" s="86"/>
      <c r="QTF138" s="86"/>
      <c r="QTG138" s="86"/>
      <c r="QTH138" s="86"/>
      <c r="QTI138" s="86"/>
      <c r="QTJ138" s="86"/>
      <c r="QTK138" s="86"/>
      <c r="QTL138" s="86"/>
      <c r="QTM138" s="86"/>
      <c r="QTN138" s="86"/>
      <c r="QTO138" s="86"/>
      <c r="QTP138" s="86"/>
      <c r="QTQ138" s="86"/>
      <c r="QTR138" s="86"/>
      <c r="QTS138" s="86"/>
      <c r="QTT138" s="86"/>
      <c r="QTU138" s="86"/>
      <c r="QTV138" s="86"/>
      <c r="QTW138" s="86"/>
      <c r="QTX138" s="86"/>
      <c r="QTY138" s="86"/>
      <c r="QTZ138" s="86"/>
      <c r="QUA138" s="86"/>
      <c r="QUB138" s="86"/>
      <c r="QUC138" s="86"/>
      <c r="QUD138" s="86"/>
      <c r="QUE138" s="86"/>
      <c r="QUF138" s="86"/>
      <c r="QUG138" s="86"/>
      <c r="QUH138" s="86"/>
      <c r="QUI138" s="86"/>
      <c r="QUJ138" s="86"/>
      <c r="QUK138" s="86"/>
      <c r="QUL138" s="86"/>
      <c r="QUM138" s="86"/>
      <c r="QUN138" s="86"/>
      <c r="QUO138" s="86"/>
      <c r="QUP138" s="86"/>
      <c r="QUQ138" s="86"/>
      <c r="QUR138" s="86"/>
      <c r="QUS138" s="86"/>
      <c r="QUT138" s="86"/>
      <c r="QUU138" s="86"/>
      <c r="QUV138" s="86"/>
      <c r="QUW138" s="86"/>
      <c r="QUX138" s="86"/>
      <c r="QUY138" s="86"/>
      <c r="QUZ138" s="86"/>
      <c r="QVA138" s="86"/>
      <c r="QVB138" s="86"/>
      <c r="QVC138" s="86"/>
      <c r="QVD138" s="86"/>
      <c r="QVE138" s="86"/>
      <c r="QVF138" s="86"/>
      <c r="QVG138" s="86"/>
      <c r="QVH138" s="86"/>
      <c r="QVI138" s="86"/>
      <c r="QVJ138" s="86"/>
      <c r="QVK138" s="86"/>
      <c r="QVL138" s="86"/>
      <c r="QVM138" s="86"/>
      <c r="QVN138" s="86"/>
      <c r="QVO138" s="86"/>
      <c r="QVP138" s="86"/>
      <c r="QVQ138" s="86"/>
      <c r="QVR138" s="86"/>
      <c r="QVS138" s="86"/>
      <c r="QVT138" s="86"/>
      <c r="QVU138" s="86"/>
      <c r="QVV138" s="86"/>
      <c r="QVW138" s="86"/>
      <c r="QVX138" s="86"/>
      <c r="QVY138" s="86"/>
      <c r="QVZ138" s="86"/>
      <c r="QWA138" s="86"/>
      <c r="QWB138" s="86"/>
      <c r="QWC138" s="86"/>
      <c r="QWD138" s="86"/>
      <c r="QWE138" s="86"/>
      <c r="QWF138" s="86"/>
      <c r="QWG138" s="86"/>
      <c r="QWH138" s="86"/>
      <c r="QWI138" s="86"/>
      <c r="QWJ138" s="86"/>
      <c r="QWK138" s="86"/>
      <c r="QWL138" s="86"/>
      <c r="QWM138" s="86"/>
      <c r="QWN138" s="86"/>
      <c r="QWO138" s="86"/>
      <c r="QWP138" s="86"/>
      <c r="QWQ138" s="86"/>
      <c r="QWR138" s="86"/>
      <c r="QWS138" s="86"/>
      <c r="QWT138" s="86"/>
      <c r="QWU138" s="86"/>
      <c r="QWV138" s="86"/>
      <c r="QWW138" s="86"/>
      <c r="QWX138" s="86"/>
      <c r="QWY138" s="86"/>
      <c r="QWZ138" s="86"/>
      <c r="QXA138" s="86"/>
      <c r="QXB138" s="86"/>
      <c r="QXC138" s="86"/>
      <c r="QXD138" s="86"/>
      <c r="QXE138" s="86"/>
      <c r="QXF138" s="86"/>
      <c r="QXG138" s="86"/>
      <c r="QXH138" s="86"/>
      <c r="QXI138" s="86"/>
      <c r="QXJ138" s="86"/>
      <c r="QXK138" s="86"/>
      <c r="QXL138" s="86"/>
      <c r="QXM138" s="86"/>
      <c r="QXN138" s="86"/>
      <c r="QXO138" s="86"/>
      <c r="QXP138" s="86"/>
      <c r="QXQ138" s="86"/>
      <c r="QXR138" s="86"/>
      <c r="QXS138" s="86"/>
      <c r="QXT138" s="86"/>
      <c r="QXU138" s="86"/>
      <c r="QXV138" s="86"/>
      <c r="QXW138" s="86"/>
      <c r="QXX138" s="86"/>
      <c r="QXY138" s="86"/>
      <c r="QXZ138" s="86"/>
      <c r="QYA138" s="86"/>
      <c r="QYB138" s="86"/>
      <c r="QYC138" s="86"/>
      <c r="QYD138" s="86"/>
      <c r="QYE138" s="86"/>
      <c r="QYF138" s="86"/>
      <c r="QYG138" s="86"/>
      <c r="QYH138" s="86"/>
      <c r="QYI138" s="86"/>
      <c r="QYJ138" s="86"/>
      <c r="QYK138" s="86"/>
      <c r="QYL138" s="86"/>
      <c r="QYM138" s="86"/>
      <c r="QYN138" s="86"/>
      <c r="QYO138" s="86"/>
      <c r="QYP138" s="86"/>
      <c r="QYQ138" s="86"/>
      <c r="QYR138" s="86"/>
      <c r="QYS138" s="86"/>
      <c r="QYT138" s="86"/>
      <c r="QYU138" s="86"/>
      <c r="QYV138" s="86"/>
      <c r="QYW138" s="86"/>
      <c r="QYX138" s="86"/>
      <c r="QYY138" s="86"/>
      <c r="QYZ138" s="86"/>
      <c r="QZA138" s="86"/>
      <c r="QZB138" s="86"/>
      <c r="QZC138" s="86"/>
      <c r="QZD138" s="86"/>
      <c r="QZE138" s="86"/>
      <c r="QZF138" s="86"/>
      <c r="QZG138" s="86"/>
      <c r="QZH138" s="86"/>
      <c r="QZI138" s="86"/>
      <c r="QZJ138" s="86"/>
      <c r="QZK138" s="86"/>
      <c r="QZL138" s="86"/>
      <c r="QZM138" s="86"/>
      <c r="QZN138" s="86"/>
      <c r="QZO138" s="86"/>
      <c r="QZP138" s="86"/>
      <c r="QZQ138" s="86"/>
      <c r="QZR138" s="86"/>
      <c r="QZS138" s="86"/>
      <c r="QZT138" s="86"/>
      <c r="QZU138" s="86"/>
      <c r="QZV138" s="86"/>
      <c r="QZW138" s="86"/>
      <c r="QZX138" s="86"/>
      <c r="QZY138" s="86"/>
      <c r="QZZ138" s="86"/>
      <c r="RAA138" s="86"/>
      <c r="RAB138" s="86"/>
      <c r="RAC138" s="86"/>
      <c r="RAD138" s="86"/>
      <c r="RAE138" s="86"/>
      <c r="RAF138" s="86"/>
      <c r="RAG138" s="86"/>
      <c r="RAH138" s="86"/>
      <c r="RAI138" s="86"/>
      <c r="RAJ138" s="86"/>
      <c r="RAK138" s="86"/>
      <c r="RAL138" s="86"/>
      <c r="RAM138" s="86"/>
      <c r="RAN138" s="86"/>
      <c r="RAO138" s="86"/>
      <c r="RAP138" s="86"/>
      <c r="RAQ138" s="86"/>
      <c r="RAR138" s="86"/>
      <c r="RAS138" s="86"/>
      <c r="RAT138" s="86"/>
      <c r="RAU138" s="86"/>
      <c r="RAV138" s="86"/>
      <c r="RAW138" s="86"/>
      <c r="RAX138" s="86"/>
      <c r="RAY138" s="86"/>
      <c r="RAZ138" s="86"/>
      <c r="RBA138" s="86"/>
      <c r="RBB138" s="86"/>
      <c r="RBC138" s="86"/>
      <c r="RBD138" s="86"/>
      <c r="RBE138" s="86"/>
      <c r="RBF138" s="86"/>
      <c r="RBG138" s="86"/>
      <c r="RBH138" s="86"/>
      <c r="RBI138" s="86"/>
      <c r="RBJ138" s="86"/>
      <c r="RBK138" s="86"/>
      <c r="RBL138" s="86"/>
      <c r="RBM138" s="86"/>
      <c r="RBN138" s="86"/>
      <c r="RBO138" s="86"/>
      <c r="RBP138" s="86"/>
      <c r="RBQ138" s="86"/>
      <c r="RBR138" s="86"/>
      <c r="RBS138" s="86"/>
      <c r="RBT138" s="86"/>
      <c r="RBU138" s="86"/>
      <c r="RBV138" s="86"/>
      <c r="RCC138" s="86"/>
      <c r="RCD138" s="86"/>
      <c r="RCE138" s="86"/>
      <c r="RCF138" s="86"/>
      <c r="RCG138" s="86"/>
      <c r="RCH138" s="86"/>
      <c r="RCI138" s="86"/>
      <c r="RCJ138" s="86"/>
      <c r="RCK138" s="86"/>
      <c r="RCL138" s="86"/>
      <c r="RCM138" s="86"/>
      <c r="RCN138" s="86"/>
      <c r="RCO138" s="86"/>
      <c r="RCP138" s="86"/>
      <c r="RCQ138" s="86"/>
      <c r="RCR138" s="86"/>
      <c r="RCS138" s="86"/>
      <c r="RCT138" s="86"/>
      <c r="RCU138" s="86"/>
      <c r="RCV138" s="86"/>
      <c r="RCW138" s="86"/>
      <c r="RCX138" s="86"/>
      <c r="RCY138" s="86"/>
      <c r="RCZ138" s="86"/>
      <c r="RDA138" s="86"/>
      <c r="RDB138" s="86"/>
      <c r="RDC138" s="86"/>
      <c r="RDD138" s="86"/>
      <c r="RDE138" s="86"/>
      <c r="RDF138" s="86"/>
      <c r="RDG138" s="86"/>
      <c r="RDH138" s="86"/>
      <c r="RDI138" s="86"/>
      <c r="RDJ138" s="86"/>
      <c r="RDK138" s="86"/>
      <c r="RDL138" s="86"/>
      <c r="RDM138" s="86"/>
      <c r="RDN138" s="86"/>
      <c r="RDO138" s="86"/>
      <c r="RDP138" s="86"/>
      <c r="RDQ138" s="86"/>
      <c r="RDR138" s="86"/>
      <c r="RDS138" s="86"/>
      <c r="RDT138" s="86"/>
      <c r="RDU138" s="86"/>
      <c r="RDV138" s="86"/>
      <c r="RDW138" s="86"/>
      <c r="RDX138" s="86"/>
      <c r="RDY138" s="86"/>
      <c r="RDZ138" s="86"/>
      <c r="REA138" s="86"/>
      <c r="REB138" s="86"/>
      <c r="REC138" s="86"/>
      <c r="RED138" s="86"/>
      <c r="REE138" s="86"/>
      <c r="REF138" s="86"/>
      <c r="REG138" s="86"/>
      <c r="REH138" s="86"/>
      <c r="REI138" s="86"/>
      <c r="REJ138" s="86"/>
      <c r="REK138" s="86"/>
      <c r="REL138" s="86"/>
      <c r="REM138" s="86"/>
      <c r="REN138" s="86"/>
      <c r="REO138" s="86"/>
      <c r="REP138" s="86"/>
      <c r="REQ138" s="86"/>
      <c r="RER138" s="86"/>
      <c r="RES138" s="86"/>
      <c r="RET138" s="86"/>
      <c r="REU138" s="86"/>
      <c r="REV138" s="86"/>
      <c r="REW138" s="86"/>
      <c r="REX138" s="86"/>
      <c r="REY138" s="86"/>
      <c r="REZ138" s="86"/>
      <c r="RFA138" s="86"/>
      <c r="RFB138" s="86"/>
      <c r="RFC138" s="86"/>
      <c r="RFD138" s="86"/>
      <c r="RFE138" s="86"/>
      <c r="RFF138" s="86"/>
      <c r="RFG138" s="86"/>
      <c r="RFH138" s="86"/>
      <c r="RFI138" s="86"/>
      <c r="RFJ138" s="86"/>
      <c r="RFK138" s="86"/>
      <c r="RFL138" s="86"/>
      <c r="RFM138" s="86"/>
      <c r="RFN138" s="86"/>
      <c r="RFO138" s="86"/>
      <c r="RFP138" s="86"/>
      <c r="RFQ138" s="86"/>
      <c r="RFR138" s="86"/>
      <c r="RFS138" s="86"/>
      <c r="RFT138" s="86"/>
      <c r="RFU138" s="86"/>
      <c r="RFV138" s="86"/>
      <c r="RFW138" s="86"/>
      <c r="RFX138" s="86"/>
      <c r="RFY138" s="86"/>
      <c r="RFZ138" s="86"/>
      <c r="RGA138" s="86"/>
      <c r="RGB138" s="86"/>
      <c r="RGC138" s="86"/>
      <c r="RGD138" s="86"/>
      <c r="RGE138" s="86"/>
      <c r="RGF138" s="86"/>
      <c r="RGG138" s="86"/>
      <c r="RGH138" s="86"/>
      <c r="RGI138" s="86"/>
      <c r="RGJ138" s="86"/>
      <c r="RGK138" s="86"/>
      <c r="RGL138" s="86"/>
      <c r="RGM138" s="86"/>
      <c r="RGN138" s="86"/>
      <c r="RGO138" s="86"/>
      <c r="RGP138" s="86"/>
      <c r="RGQ138" s="86"/>
      <c r="RGR138" s="86"/>
      <c r="RGS138" s="86"/>
      <c r="RGT138" s="86"/>
      <c r="RGU138" s="86"/>
      <c r="RGV138" s="86"/>
      <c r="RGW138" s="86"/>
      <c r="RGX138" s="86"/>
      <c r="RGY138" s="86"/>
      <c r="RGZ138" s="86"/>
      <c r="RHA138" s="86"/>
      <c r="RHB138" s="86"/>
      <c r="RHC138" s="86"/>
      <c r="RHD138" s="86"/>
      <c r="RHE138" s="86"/>
      <c r="RHF138" s="86"/>
      <c r="RHG138" s="86"/>
      <c r="RHH138" s="86"/>
      <c r="RHI138" s="86"/>
      <c r="RHJ138" s="86"/>
      <c r="RHK138" s="86"/>
      <c r="RHL138" s="86"/>
      <c r="RHM138" s="86"/>
      <c r="RHN138" s="86"/>
      <c r="RHO138" s="86"/>
      <c r="RHP138" s="86"/>
      <c r="RHQ138" s="86"/>
      <c r="RHR138" s="86"/>
      <c r="RHS138" s="86"/>
      <c r="RHT138" s="86"/>
      <c r="RHU138" s="86"/>
      <c r="RHV138" s="86"/>
      <c r="RHW138" s="86"/>
      <c r="RHX138" s="86"/>
      <c r="RHY138" s="86"/>
      <c r="RHZ138" s="86"/>
      <c r="RIA138" s="86"/>
      <c r="RIB138" s="86"/>
      <c r="RIC138" s="86"/>
      <c r="RID138" s="86"/>
      <c r="RIE138" s="86"/>
      <c r="RIF138" s="86"/>
      <c r="RIG138" s="86"/>
      <c r="RIH138" s="86"/>
      <c r="RII138" s="86"/>
      <c r="RIJ138" s="86"/>
      <c r="RIK138" s="86"/>
      <c r="RIL138" s="86"/>
      <c r="RIM138" s="86"/>
      <c r="RIN138" s="86"/>
      <c r="RIO138" s="86"/>
      <c r="RIP138" s="86"/>
      <c r="RIQ138" s="86"/>
      <c r="RIR138" s="86"/>
      <c r="RIS138" s="86"/>
      <c r="RIT138" s="86"/>
      <c r="RIU138" s="86"/>
      <c r="RIV138" s="86"/>
      <c r="RIW138" s="86"/>
      <c r="RIX138" s="86"/>
      <c r="RIY138" s="86"/>
      <c r="RIZ138" s="86"/>
      <c r="RJA138" s="86"/>
      <c r="RJB138" s="86"/>
      <c r="RJC138" s="86"/>
      <c r="RJD138" s="86"/>
      <c r="RJE138" s="86"/>
      <c r="RJF138" s="86"/>
      <c r="RJG138" s="86"/>
      <c r="RJH138" s="86"/>
      <c r="RJI138" s="86"/>
      <c r="RJJ138" s="86"/>
      <c r="RJK138" s="86"/>
      <c r="RJL138" s="86"/>
      <c r="RJM138" s="86"/>
      <c r="RJN138" s="86"/>
      <c r="RJO138" s="86"/>
      <c r="RJP138" s="86"/>
      <c r="RJQ138" s="86"/>
      <c r="RJR138" s="86"/>
      <c r="RJS138" s="86"/>
      <c r="RJT138" s="86"/>
      <c r="RJU138" s="86"/>
      <c r="RJV138" s="86"/>
      <c r="RJW138" s="86"/>
      <c r="RJX138" s="86"/>
      <c r="RJY138" s="86"/>
      <c r="RJZ138" s="86"/>
      <c r="RKA138" s="86"/>
      <c r="RKB138" s="86"/>
      <c r="RKC138" s="86"/>
      <c r="RKD138" s="86"/>
      <c r="RKE138" s="86"/>
      <c r="RKF138" s="86"/>
      <c r="RKG138" s="86"/>
      <c r="RKH138" s="86"/>
      <c r="RKI138" s="86"/>
      <c r="RKJ138" s="86"/>
      <c r="RKK138" s="86"/>
      <c r="RKL138" s="86"/>
      <c r="RKM138" s="86"/>
      <c r="RKN138" s="86"/>
      <c r="RKO138" s="86"/>
      <c r="RKP138" s="86"/>
      <c r="RKQ138" s="86"/>
      <c r="RKR138" s="86"/>
      <c r="RKS138" s="86"/>
      <c r="RKT138" s="86"/>
      <c r="RKU138" s="86"/>
      <c r="RKV138" s="86"/>
      <c r="RKW138" s="86"/>
      <c r="RKX138" s="86"/>
      <c r="RKY138" s="86"/>
      <c r="RKZ138" s="86"/>
      <c r="RLA138" s="86"/>
      <c r="RLB138" s="86"/>
      <c r="RLC138" s="86"/>
      <c r="RLD138" s="86"/>
      <c r="RLE138" s="86"/>
      <c r="RLF138" s="86"/>
      <c r="RLG138" s="86"/>
      <c r="RLH138" s="86"/>
      <c r="RLI138" s="86"/>
      <c r="RLJ138" s="86"/>
      <c r="RLK138" s="86"/>
      <c r="RLL138" s="86"/>
      <c r="RLM138" s="86"/>
      <c r="RLN138" s="86"/>
      <c r="RLO138" s="86"/>
      <c r="RLP138" s="86"/>
      <c r="RLQ138" s="86"/>
      <c r="RLR138" s="86"/>
      <c r="RLY138" s="86"/>
      <c r="RLZ138" s="86"/>
      <c r="RMA138" s="86"/>
      <c r="RMB138" s="86"/>
      <c r="RMC138" s="86"/>
      <c r="RMD138" s="86"/>
      <c r="RME138" s="86"/>
      <c r="RMF138" s="86"/>
      <c r="RMG138" s="86"/>
      <c r="RMH138" s="86"/>
      <c r="RMI138" s="86"/>
      <c r="RMJ138" s="86"/>
      <c r="RMK138" s="86"/>
      <c r="RML138" s="86"/>
      <c r="RMM138" s="86"/>
      <c r="RMN138" s="86"/>
      <c r="RMO138" s="86"/>
      <c r="RMP138" s="86"/>
      <c r="RMQ138" s="86"/>
      <c r="RMR138" s="86"/>
      <c r="RMS138" s="86"/>
      <c r="RMT138" s="86"/>
      <c r="RMU138" s="86"/>
      <c r="RMV138" s="86"/>
      <c r="RMW138" s="86"/>
      <c r="RMX138" s="86"/>
      <c r="RMY138" s="86"/>
      <c r="RMZ138" s="86"/>
      <c r="RNA138" s="86"/>
      <c r="RNB138" s="86"/>
      <c r="RNC138" s="86"/>
      <c r="RND138" s="86"/>
      <c r="RNE138" s="86"/>
      <c r="RNF138" s="86"/>
      <c r="RNG138" s="86"/>
      <c r="RNH138" s="86"/>
      <c r="RNI138" s="86"/>
      <c r="RNJ138" s="86"/>
      <c r="RNK138" s="86"/>
      <c r="RNL138" s="86"/>
      <c r="RNM138" s="86"/>
      <c r="RNN138" s="86"/>
      <c r="RNO138" s="86"/>
      <c r="RNP138" s="86"/>
      <c r="RNQ138" s="86"/>
      <c r="RNR138" s="86"/>
      <c r="RNS138" s="86"/>
      <c r="RNT138" s="86"/>
      <c r="RNU138" s="86"/>
      <c r="RNV138" s="86"/>
      <c r="RNW138" s="86"/>
      <c r="RNX138" s="86"/>
      <c r="RNY138" s="86"/>
      <c r="RNZ138" s="86"/>
      <c r="ROA138" s="86"/>
      <c r="ROB138" s="86"/>
      <c r="ROC138" s="86"/>
      <c r="ROD138" s="86"/>
      <c r="ROE138" s="86"/>
      <c r="ROF138" s="86"/>
      <c r="ROG138" s="86"/>
      <c r="ROH138" s="86"/>
      <c r="ROI138" s="86"/>
      <c r="ROJ138" s="86"/>
      <c r="ROK138" s="86"/>
      <c r="ROL138" s="86"/>
      <c r="ROM138" s="86"/>
      <c r="RON138" s="86"/>
      <c r="ROO138" s="86"/>
      <c r="ROP138" s="86"/>
      <c r="ROQ138" s="86"/>
      <c r="ROR138" s="86"/>
      <c r="ROS138" s="86"/>
      <c r="ROT138" s="86"/>
      <c r="ROU138" s="86"/>
      <c r="ROV138" s="86"/>
      <c r="ROW138" s="86"/>
      <c r="ROX138" s="86"/>
      <c r="ROY138" s="86"/>
      <c r="ROZ138" s="86"/>
      <c r="RPA138" s="86"/>
      <c r="RPB138" s="86"/>
      <c r="RPC138" s="86"/>
      <c r="RPD138" s="86"/>
      <c r="RPE138" s="86"/>
      <c r="RPF138" s="86"/>
      <c r="RPG138" s="86"/>
      <c r="RPH138" s="86"/>
      <c r="RPI138" s="86"/>
      <c r="RPJ138" s="86"/>
      <c r="RPK138" s="86"/>
      <c r="RPL138" s="86"/>
      <c r="RPM138" s="86"/>
      <c r="RPN138" s="86"/>
      <c r="RPO138" s="86"/>
      <c r="RPP138" s="86"/>
      <c r="RPQ138" s="86"/>
      <c r="RPR138" s="86"/>
      <c r="RPS138" s="86"/>
      <c r="RPT138" s="86"/>
      <c r="RPU138" s="86"/>
      <c r="RPV138" s="86"/>
      <c r="RPW138" s="86"/>
      <c r="RPX138" s="86"/>
      <c r="RPY138" s="86"/>
      <c r="RPZ138" s="86"/>
      <c r="RQA138" s="86"/>
      <c r="RQB138" s="86"/>
      <c r="RQC138" s="86"/>
      <c r="RQD138" s="86"/>
      <c r="RQE138" s="86"/>
      <c r="RQF138" s="86"/>
      <c r="RQG138" s="86"/>
      <c r="RQH138" s="86"/>
      <c r="RQI138" s="86"/>
      <c r="RQJ138" s="86"/>
      <c r="RQK138" s="86"/>
      <c r="RQL138" s="86"/>
      <c r="RQM138" s="86"/>
      <c r="RQN138" s="86"/>
      <c r="RQO138" s="86"/>
      <c r="RQP138" s="86"/>
      <c r="RQQ138" s="86"/>
      <c r="RQR138" s="86"/>
      <c r="RQS138" s="86"/>
      <c r="RQT138" s="86"/>
      <c r="RQU138" s="86"/>
      <c r="RQV138" s="86"/>
      <c r="RQW138" s="86"/>
      <c r="RQX138" s="86"/>
      <c r="RQY138" s="86"/>
      <c r="RQZ138" s="86"/>
      <c r="RRA138" s="86"/>
      <c r="RRB138" s="86"/>
      <c r="RRC138" s="86"/>
      <c r="RRD138" s="86"/>
      <c r="RRE138" s="86"/>
      <c r="RRF138" s="86"/>
      <c r="RRG138" s="86"/>
      <c r="RRH138" s="86"/>
      <c r="RRI138" s="86"/>
      <c r="RRJ138" s="86"/>
      <c r="RRK138" s="86"/>
      <c r="RRL138" s="86"/>
      <c r="RRM138" s="86"/>
      <c r="RRN138" s="86"/>
      <c r="RRO138" s="86"/>
      <c r="RRP138" s="86"/>
      <c r="RRQ138" s="86"/>
      <c r="RRR138" s="86"/>
      <c r="RRS138" s="86"/>
      <c r="RRT138" s="86"/>
      <c r="RRU138" s="86"/>
      <c r="RRV138" s="86"/>
      <c r="RRW138" s="86"/>
      <c r="RRX138" s="86"/>
      <c r="RRY138" s="86"/>
      <c r="RRZ138" s="86"/>
      <c r="RSA138" s="86"/>
      <c r="RSB138" s="86"/>
      <c r="RSC138" s="86"/>
      <c r="RSD138" s="86"/>
      <c r="RSE138" s="86"/>
      <c r="RSF138" s="86"/>
      <c r="RSG138" s="86"/>
      <c r="RSH138" s="86"/>
      <c r="RSI138" s="86"/>
      <c r="RSJ138" s="86"/>
      <c r="RSK138" s="86"/>
      <c r="RSL138" s="86"/>
      <c r="RSM138" s="86"/>
      <c r="RSN138" s="86"/>
      <c r="RSO138" s="86"/>
      <c r="RSP138" s="86"/>
      <c r="RSQ138" s="86"/>
      <c r="RSR138" s="86"/>
      <c r="RSS138" s="86"/>
      <c r="RST138" s="86"/>
      <c r="RSU138" s="86"/>
      <c r="RSV138" s="86"/>
      <c r="RSW138" s="86"/>
      <c r="RSX138" s="86"/>
      <c r="RSY138" s="86"/>
      <c r="RSZ138" s="86"/>
      <c r="RTA138" s="86"/>
      <c r="RTB138" s="86"/>
      <c r="RTC138" s="86"/>
      <c r="RTD138" s="86"/>
      <c r="RTE138" s="86"/>
      <c r="RTF138" s="86"/>
      <c r="RTG138" s="86"/>
      <c r="RTH138" s="86"/>
      <c r="RTI138" s="86"/>
      <c r="RTJ138" s="86"/>
      <c r="RTK138" s="86"/>
      <c r="RTL138" s="86"/>
      <c r="RTM138" s="86"/>
      <c r="RTN138" s="86"/>
      <c r="RTO138" s="86"/>
      <c r="RTP138" s="86"/>
      <c r="RTQ138" s="86"/>
      <c r="RTR138" s="86"/>
      <c r="RTS138" s="86"/>
      <c r="RTT138" s="86"/>
      <c r="RTU138" s="86"/>
      <c r="RTV138" s="86"/>
      <c r="RTW138" s="86"/>
      <c r="RTX138" s="86"/>
      <c r="RTY138" s="86"/>
      <c r="RTZ138" s="86"/>
      <c r="RUA138" s="86"/>
      <c r="RUB138" s="86"/>
      <c r="RUC138" s="86"/>
      <c r="RUD138" s="86"/>
      <c r="RUE138" s="86"/>
      <c r="RUF138" s="86"/>
      <c r="RUG138" s="86"/>
      <c r="RUH138" s="86"/>
      <c r="RUI138" s="86"/>
      <c r="RUJ138" s="86"/>
      <c r="RUK138" s="86"/>
      <c r="RUL138" s="86"/>
      <c r="RUM138" s="86"/>
      <c r="RUN138" s="86"/>
      <c r="RUO138" s="86"/>
      <c r="RUP138" s="86"/>
      <c r="RUQ138" s="86"/>
      <c r="RUR138" s="86"/>
      <c r="RUS138" s="86"/>
      <c r="RUT138" s="86"/>
      <c r="RUU138" s="86"/>
      <c r="RUV138" s="86"/>
      <c r="RUW138" s="86"/>
      <c r="RUX138" s="86"/>
      <c r="RUY138" s="86"/>
      <c r="RUZ138" s="86"/>
      <c r="RVA138" s="86"/>
      <c r="RVB138" s="86"/>
      <c r="RVC138" s="86"/>
      <c r="RVD138" s="86"/>
      <c r="RVE138" s="86"/>
      <c r="RVF138" s="86"/>
      <c r="RVG138" s="86"/>
      <c r="RVH138" s="86"/>
      <c r="RVI138" s="86"/>
      <c r="RVJ138" s="86"/>
      <c r="RVK138" s="86"/>
      <c r="RVL138" s="86"/>
      <c r="RVM138" s="86"/>
      <c r="RVN138" s="86"/>
      <c r="RVU138" s="86"/>
      <c r="RVV138" s="86"/>
      <c r="RVW138" s="86"/>
      <c r="RVX138" s="86"/>
      <c r="RVY138" s="86"/>
      <c r="RVZ138" s="86"/>
      <c r="RWA138" s="86"/>
      <c r="RWB138" s="86"/>
      <c r="RWC138" s="86"/>
      <c r="RWD138" s="86"/>
      <c r="RWE138" s="86"/>
      <c r="RWF138" s="86"/>
      <c r="RWG138" s="86"/>
      <c r="RWH138" s="86"/>
      <c r="RWI138" s="86"/>
      <c r="RWJ138" s="86"/>
      <c r="RWK138" s="86"/>
      <c r="RWL138" s="86"/>
      <c r="RWM138" s="86"/>
      <c r="RWN138" s="86"/>
      <c r="RWO138" s="86"/>
      <c r="RWP138" s="86"/>
      <c r="RWQ138" s="86"/>
      <c r="RWR138" s="86"/>
      <c r="RWS138" s="86"/>
      <c r="RWT138" s="86"/>
      <c r="RWU138" s="86"/>
      <c r="RWV138" s="86"/>
      <c r="RWW138" s="86"/>
      <c r="RWX138" s="86"/>
      <c r="RWY138" s="86"/>
      <c r="RWZ138" s="86"/>
      <c r="RXA138" s="86"/>
      <c r="RXB138" s="86"/>
      <c r="RXC138" s="86"/>
      <c r="RXD138" s="86"/>
      <c r="RXE138" s="86"/>
      <c r="RXF138" s="86"/>
      <c r="RXG138" s="86"/>
      <c r="RXH138" s="86"/>
      <c r="RXI138" s="86"/>
      <c r="RXJ138" s="86"/>
      <c r="RXK138" s="86"/>
      <c r="RXL138" s="86"/>
      <c r="RXM138" s="86"/>
      <c r="RXN138" s="86"/>
      <c r="RXO138" s="86"/>
      <c r="RXP138" s="86"/>
      <c r="RXQ138" s="86"/>
      <c r="RXR138" s="86"/>
      <c r="RXS138" s="86"/>
      <c r="RXT138" s="86"/>
      <c r="RXU138" s="86"/>
      <c r="RXV138" s="86"/>
      <c r="RXW138" s="86"/>
      <c r="RXX138" s="86"/>
      <c r="RXY138" s="86"/>
      <c r="RXZ138" s="86"/>
      <c r="RYA138" s="86"/>
      <c r="RYB138" s="86"/>
      <c r="RYC138" s="86"/>
      <c r="RYD138" s="86"/>
      <c r="RYE138" s="86"/>
      <c r="RYF138" s="86"/>
      <c r="RYG138" s="86"/>
      <c r="RYH138" s="86"/>
      <c r="RYI138" s="86"/>
      <c r="RYJ138" s="86"/>
      <c r="RYK138" s="86"/>
      <c r="RYL138" s="86"/>
      <c r="RYM138" s="86"/>
      <c r="RYN138" s="86"/>
      <c r="RYO138" s="86"/>
      <c r="RYP138" s="86"/>
      <c r="RYQ138" s="86"/>
      <c r="RYR138" s="86"/>
      <c r="RYS138" s="86"/>
      <c r="RYT138" s="86"/>
      <c r="RYU138" s="86"/>
      <c r="RYV138" s="86"/>
      <c r="RYW138" s="86"/>
      <c r="RYX138" s="86"/>
      <c r="RYY138" s="86"/>
      <c r="RYZ138" s="86"/>
      <c r="RZA138" s="86"/>
      <c r="RZB138" s="86"/>
      <c r="RZC138" s="86"/>
      <c r="RZD138" s="86"/>
      <c r="RZE138" s="86"/>
      <c r="RZF138" s="86"/>
      <c r="RZG138" s="86"/>
      <c r="RZH138" s="86"/>
      <c r="RZI138" s="86"/>
      <c r="RZJ138" s="86"/>
      <c r="RZK138" s="86"/>
      <c r="RZL138" s="86"/>
      <c r="RZM138" s="86"/>
      <c r="RZN138" s="86"/>
      <c r="RZO138" s="86"/>
      <c r="RZP138" s="86"/>
      <c r="RZQ138" s="86"/>
      <c r="RZR138" s="86"/>
      <c r="RZS138" s="86"/>
      <c r="RZT138" s="86"/>
      <c r="RZU138" s="86"/>
      <c r="RZV138" s="86"/>
      <c r="RZW138" s="86"/>
      <c r="RZX138" s="86"/>
      <c r="RZY138" s="86"/>
      <c r="RZZ138" s="86"/>
      <c r="SAA138" s="86"/>
      <c r="SAB138" s="86"/>
      <c r="SAC138" s="86"/>
      <c r="SAD138" s="86"/>
      <c r="SAE138" s="86"/>
      <c r="SAF138" s="86"/>
      <c r="SAG138" s="86"/>
      <c r="SAH138" s="86"/>
      <c r="SAI138" s="86"/>
      <c r="SAJ138" s="86"/>
      <c r="SAK138" s="86"/>
      <c r="SAL138" s="86"/>
      <c r="SAM138" s="86"/>
      <c r="SAN138" s="86"/>
      <c r="SAO138" s="86"/>
      <c r="SAP138" s="86"/>
      <c r="SAQ138" s="86"/>
      <c r="SAR138" s="86"/>
      <c r="SAS138" s="86"/>
      <c r="SAT138" s="86"/>
      <c r="SAU138" s="86"/>
      <c r="SAV138" s="86"/>
      <c r="SAW138" s="86"/>
      <c r="SAX138" s="86"/>
      <c r="SAY138" s="86"/>
      <c r="SAZ138" s="86"/>
      <c r="SBA138" s="86"/>
      <c r="SBB138" s="86"/>
      <c r="SBC138" s="86"/>
      <c r="SBD138" s="86"/>
      <c r="SBE138" s="86"/>
      <c r="SBF138" s="86"/>
      <c r="SBG138" s="86"/>
      <c r="SBH138" s="86"/>
      <c r="SBI138" s="86"/>
      <c r="SBJ138" s="86"/>
      <c r="SBK138" s="86"/>
      <c r="SBL138" s="86"/>
      <c r="SBM138" s="86"/>
      <c r="SBN138" s="86"/>
      <c r="SBO138" s="86"/>
      <c r="SBP138" s="86"/>
      <c r="SBQ138" s="86"/>
      <c r="SBR138" s="86"/>
      <c r="SBS138" s="86"/>
      <c r="SBT138" s="86"/>
      <c r="SBU138" s="86"/>
      <c r="SBV138" s="86"/>
      <c r="SBW138" s="86"/>
      <c r="SBX138" s="86"/>
      <c r="SBY138" s="86"/>
      <c r="SBZ138" s="86"/>
      <c r="SCA138" s="86"/>
      <c r="SCB138" s="86"/>
      <c r="SCC138" s="86"/>
      <c r="SCD138" s="86"/>
      <c r="SCE138" s="86"/>
      <c r="SCF138" s="86"/>
      <c r="SCG138" s="86"/>
      <c r="SCH138" s="86"/>
      <c r="SCI138" s="86"/>
      <c r="SCJ138" s="86"/>
      <c r="SCK138" s="86"/>
      <c r="SCL138" s="86"/>
      <c r="SCM138" s="86"/>
      <c r="SCN138" s="86"/>
      <c r="SCO138" s="86"/>
      <c r="SCP138" s="86"/>
      <c r="SCQ138" s="86"/>
      <c r="SCR138" s="86"/>
      <c r="SCS138" s="86"/>
      <c r="SCT138" s="86"/>
      <c r="SCU138" s="86"/>
      <c r="SCV138" s="86"/>
      <c r="SCW138" s="86"/>
      <c r="SCX138" s="86"/>
      <c r="SCY138" s="86"/>
      <c r="SCZ138" s="86"/>
      <c r="SDA138" s="86"/>
      <c r="SDB138" s="86"/>
      <c r="SDC138" s="86"/>
      <c r="SDD138" s="86"/>
      <c r="SDE138" s="86"/>
      <c r="SDF138" s="86"/>
      <c r="SDG138" s="86"/>
      <c r="SDH138" s="86"/>
      <c r="SDI138" s="86"/>
      <c r="SDJ138" s="86"/>
      <c r="SDK138" s="86"/>
      <c r="SDL138" s="86"/>
      <c r="SDM138" s="86"/>
      <c r="SDN138" s="86"/>
      <c r="SDO138" s="86"/>
      <c r="SDP138" s="86"/>
      <c r="SDQ138" s="86"/>
      <c r="SDR138" s="86"/>
      <c r="SDS138" s="86"/>
      <c r="SDT138" s="86"/>
      <c r="SDU138" s="86"/>
      <c r="SDV138" s="86"/>
      <c r="SDW138" s="86"/>
      <c r="SDX138" s="86"/>
      <c r="SDY138" s="86"/>
      <c r="SDZ138" s="86"/>
      <c r="SEA138" s="86"/>
      <c r="SEB138" s="86"/>
      <c r="SEC138" s="86"/>
      <c r="SED138" s="86"/>
      <c r="SEE138" s="86"/>
      <c r="SEF138" s="86"/>
      <c r="SEG138" s="86"/>
      <c r="SEH138" s="86"/>
      <c r="SEI138" s="86"/>
      <c r="SEJ138" s="86"/>
      <c r="SEK138" s="86"/>
      <c r="SEL138" s="86"/>
      <c r="SEM138" s="86"/>
      <c r="SEN138" s="86"/>
      <c r="SEO138" s="86"/>
      <c r="SEP138" s="86"/>
      <c r="SEQ138" s="86"/>
      <c r="SER138" s="86"/>
      <c r="SES138" s="86"/>
      <c r="SET138" s="86"/>
      <c r="SEU138" s="86"/>
      <c r="SEV138" s="86"/>
      <c r="SEW138" s="86"/>
      <c r="SEX138" s="86"/>
      <c r="SEY138" s="86"/>
      <c r="SEZ138" s="86"/>
      <c r="SFA138" s="86"/>
      <c r="SFB138" s="86"/>
      <c r="SFC138" s="86"/>
      <c r="SFD138" s="86"/>
      <c r="SFE138" s="86"/>
      <c r="SFF138" s="86"/>
      <c r="SFG138" s="86"/>
      <c r="SFH138" s="86"/>
      <c r="SFI138" s="86"/>
      <c r="SFJ138" s="86"/>
      <c r="SFQ138" s="86"/>
      <c r="SFR138" s="86"/>
      <c r="SFS138" s="86"/>
      <c r="SFT138" s="86"/>
      <c r="SFU138" s="86"/>
      <c r="SFV138" s="86"/>
      <c r="SFW138" s="86"/>
      <c r="SFX138" s="86"/>
      <c r="SFY138" s="86"/>
      <c r="SFZ138" s="86"/>
      <c r="SGA138" s="86"/>
      <c r="SGB138" s="86"/>
      <c r="SGC138" s="86"/>
      <c r="SGD138" s="86"/>
      <c r="SGE138" s="86"/>
      <c r="SGF138" s="86"/>
      <c r="SGG138" s="86"/>
      <c r="SGH138" s="86"/>
      <c r="SGI138" s="86"/>
      <c r="SGJ138" s="86"/>
      <c r="SGK138" s="86"/>
      <c r="SGL138" s="86"/>
      <c r="SGM138" s="86"/>
      <c r="SGN138" s="86"/>
      <c r="SGO138" s="86"/>
      <c r="SGP138" s="86"/>
      <c r="SGQ138" s="86"/>
      <c r="SGR138" s="86"/>
      <c r="SGS138" s="86"/>
      <c r="SGT138" s="86"/>
      <c r="SGU138" s="86"/>
      <c r="SGV138" s="86"/>
      <c r="SGW138" s="86"/>
      <c r="SGX138" s="86"/>
      <c r="SGY138" s="86"/>
      <c r="SGZ138" s="86"/>
      <c r="SHA138" s="86"/>
      <c r="SHB138" s="86"/>
      <c r="SHC138" s="86"/>
      <c r="SHD138" s="86"/>
      <c r="SHE138" s="86"/>
      <c r="SHF138" s="86"/>
      <c r="SHG138" s="86"/>
      <c r="SHH138" s="86"/>
      <c r="SHI138" s="86"/>
      <c r="SHJ138" s="86"/>
      <c r="SHK138" s="86"/>
      <c r="SHL138" s="86"/>
      <c r="SHM138" s="86"/>
      <c r="SHN138" s="86"/>
      <c r="SHO138" s="86"/>
      <c r="SHP138" s="86"/>
      <c r="SHQ138" s="86"/>
      <c r="SHR138" s="86"/>
      <c r="SHS138" s="86"/>
      <c r="SHT138" s="86"/>
      <c r="SHU138" s="86"/>
      <c r="SHV138" s="86"/>
      <c r="SHW138" s="86"/>
      <c r="SHX138" s="86"/>
      <c r="SHY138" s="86"/>
      <c r="SHZ138" s="86"/>
      <c r="SIA138" s="86"/>
      <c r="SIB138" s="86"/>
      <c r="SIC138" s="86"/>
      <c r="SID138" s="86"/>
      <c r="SIE138" s="86"/>
      <c r="SIF138" s="86"/>
      <c r="SIG138" s="86"/>
      <c r="SIH138" s="86"/>
      <c r="SII138" s="86"/>
      <c r="SIJ138" s="86"/>
      <c r="SIK138" s="86"/>
      <c r="SIL138" s="86"/>
      <c r="SIM138" s="86"/>
      <c r="SIN138" s="86"/>
      <c r="SIO138" s="86"/>
      <c r="SIP138" s="86"/>
      <c r="SIQ138" s="86"/>
      <c r="SIR138" s="86"/>
      <c r="SIS138" s="86"/>
      <c r="SIT138" s="86"/>
      <c r="SIU138" s="86"/>
      <c r="SIV138" s="86"/>
      <c r="SIW138" s="86"/>
      <c r="SIX138" s="86"/>
      <c r="SIY138" s="86"/>
      <c r="SIZ138" s="86"/>
      <c r="SJA138" s="86"/>
      <c r="SJB138" s="86"/>
      <c r="SJC138" s="86"/>
      <c r="SJD138" s="86"/>
      <c r="SJE138" s="86"/>
      <c r="SJF138" s="86"/>
      <c r="SJG138" s="86"/>
      <c r="SJH138" s="86"/>
      <c r="SJI138" s="86"/>
      <c r="SJJ138" s="86"/>
      <c r="SJK138" s="86"/>
      <c r="SJL138" s="86"/>
      <c r="SJM138" s="86"/>
      <c r="SJN138" s="86"/>
      <c r="SJO138" s="86"/>
      <c r="SJP138" s="86"/>
      <c r="SJQ138" s="86"/>
      <c r="SJR138" s="86"/>
      <c r="SJS138" s="86"/>
      <c r="SJT138" s="86"/>
      <c r="SJU138" s="86"/>
      <c r="SJV138" s="86"/>
      <c r="SJW138" s="86"/>
      <c r="SJX138" s="86"/>
      <c r="SJY138" s="86"/>
      <c r="SJZ138" s="86"/>
      <c r="SKA138" s="86"/>
      <c r="SKB138" s="86"/>
      <c r="SKC138" s="86"/>
      <c r="SKD138" s="86"/>
      <c r="SKE138" s="86"/>
      <c r="SKF138" s="86"/>
      <c r="SKG138" s="86"/>
      <c r="SKH138" s="86"/>
      <c r="SKI138" s="86"/>
      <c r="SKJ138" s="86"/>
      <c r="SKK138" s="86"/>
      <c r="SKL138" s="86"/>
      <c r="SKM138" s="86"/>
      <c r="SKN138" s="86"/>
      <c r="SKO138" s="86"/>
      <c r="SKP138" s="86"/>
      <c r="SKQ138" s="86"/>
      <c r="SKR138" s="86"/>
      <c r="SKS138" s="86"/>
      <c r="SKT138" s="86"/>
      <c r="SKU138" s="86"/>
      <c r="SKV138" s="86"/>
      <c r="SKW138" s="86"/>
      <c r="SKX138" s="86"/>
      <c r="SKY138" s="86"/>
      <c r="SKZ138" s="86"/>
      <c r="SLA138" s="86"/>
      <c r="SLB138" s="86"/>
      <c r="SLC138" s="86"/>
      <c r="SLD138" s="86"/>
      <c r="SLE138" s="86"/>
      <c r="SLF138" s="86"/>
      <c r="SLG138" s="86"/>
      <c r="SLH138" s="86"/>
      <c r="SLI138" s="86"/>
      <c r="SLJ138" s="86"/>
      <c r="SLK138" s="86"/>
      <c r="SLL138" s="86"/>
      <c r="SLM138" s="86"/>
      <c r="SLN138" s="86"/>
      <c r="SLO138" s="86"/>
      <c r="SLP138" s="86"/>
      <c r="SLQ138" s="86"/>
      <c r="SLR138" s="86"/>
      <c r="SLS138" s="86"/>
      <c r="SLT138" s="86"/>
      <c r="SLU138" s="86"/>
      <c r="SLV138" s="86"/>
      <c r="SLW138" s="86"/>
      <c r="SLX138" s="86"/>
      <c r="SLY138" s="86"/>
      <c r="SLZ138" s="86"/>
      <c r="SMA138" s="86"/>
      <c r="SMB138" s="86"/>
      <c r="SMC138" s="86"/>
      <c r="SMD138" s="86"/>
      <c r="SME138" s="86"/>
      <c r="SMF138" s="86"/>
      <c r="SMG138" s="86"/>
      <c r="SMH138" s="86"/>
      <c r="SMI138" s="86"/>
      <c r="SMJ138" s="86"/>
      <c r="SMK138" s="86"/>
      <c r="SML138" s="86"/>
      <c r="SMM138" s="86"/>
      <c r="SMN138" s="86"/>
      <c r="SMO138" s="86"/>
      <c r="SMP138" s="86"/>
      <c r="SMQ138" s="86"/>
      <c r="SMR138" s="86"/>
      <c r="SMS138" s="86"/>
      <c r="SMT138" s="86"/>
      <c r="SMU138" s="86"/>
      <c r="SMV138" s="86"/>
      <c r="SMW138" s="86"/>
      <c r="SMX138" s="86"/>
      <c r="SMY138" s="86"/>
      <c r="SMZ138" s="86"/>
      <c r="SNA138" s="86"/>
      <c r="SNB138" s="86"/>
      <c r="SNC138" s="86"/>
      <c r="SND138" s="86"/>
      <c r="SNE138" s="86"/>
      <c r="SNF138" s="86"/>
      <c r="SNG138" s="86"/>
      <c r="SNH138" s="86"/>
      <c r="SNI138" s="86"/>
      <c r="SNJ138" s="86"/>
      <c r="SNK138" s="86"/>
      <c r="SNL138" s="86"/>
      <c r="SNM138" s="86"/>
      <c r="SNN138" s="86"/>
      <c r="SNO138" s="86"/>
      <c r="SNP138" s="86"/>
      <c r="SNQ138" s="86"/>
      <c r="SNR138" s="86"/>
      <c r="SNS138" s="86"/>
      <c r="SNT138" s="86"/>
      <c r="SNU138" s="86"/>
      <c r="SNV138" s="86"/>
      <c r="SNW138" s="86"/>
      <c r="SNX138" s="86"/>
      <c r="SNY138" s="86"/>
      <c r="SNZ138" s="86"/>
      <c r="SOA138" s="86"/>
      <c r="SOB138" s="86"/>
      <c r="SOC138" s="86"/>
      <c r="SOD138" s="86"/>
      <c r="SOE138" s="86"/>
      <c r="SOF138" s="86"/>
      <c r="SOG138" s="86"/>
      <c r="SOH138" s="86"/>
      <c r="SOI138" s="86"/>
      <c r="SOJ138" s="86"/>
      <c r="SOK138" s="86"/>
      <c r="SOL138" s="86"/>
      <c r="SOM138" s="86"/>
      <c r="SON138" s="86"/>
      <c r="SOO138" s="86"/>
      <c r="SOP138" s="86"/>
      <c r="SOQ138" s="86"/>
      <c r="SOR138" s="86"/>
      <c r="SOS138" s="86"/>
      <c r="SOT138" s="86"/>
      <c r="SOU138" s="86"/>
      <c r="SOV138" s="86"/>
      <c r="SOW138" s="86"/>
      <c r="SOX138" s="86"/>
      <c r="SOY138" s="86"/>
      <c r="SOZ138" s="86"/>
      <c r="SPA138" s="86"/>
      <c r="SPB138" s="86"/>
      <c r="SPC138" s="86"/>
      <c r="SPD138" s="86"/>
      <c r="SPE138" s="86"/>
      <c r="SPF138" s="86"/>
      <c r="SPM138" s="86"/>
      <c r="SPN138" s="86"/>
      <c r="SPO138" s="86"/>
      <c r="SPP138" s="86"/>
      <c r="SPQ138" s="86"/>
      <c r="SPR138" s="86"/>
      <c r="SPS138" s="86"/>
      <c r="SPT138" s="86"/>
      <c r="SPU138" s="86"/>
      <c r="SPV138" s="86"/>
      <c r="SPW138" s="86"/>
      <c r="SPX138" s="86"/>
      <c r="SPY138" s="86"/>
      <c r="SPZ138" s="86"/>
      <c r="SQA138" s="86"/>
      <c r="SQB138" s="86"/>
      <c r="SQC138" s="86"/>
      <c r="SQD138" s="86"/>
      <c r="SQE138" s="86"/>
      <c r="SQF138" s="86"/>
      <c r="SQG138" s="86"/>
      <c r="SQH138" s="86"/>
      <c r="SQI138" s="86"/>
      <c r="SQJ138" s="86"/>
      <c r="SQK138" s="86"/>
      <c r="SQL138" s="86"/>
      <c r="SQM138" s="86"/>
      <c r="SQN138" s="86"/>
      <c r="SQO138" s="86"/>
      <c r="SQP138" s="86"/>
      <c r="SQQ138" s="86"/>
      <c r="SQR138" s="86"/>
      <c r="SQS138" s="86"/>
      <c r="SQT138" s="86"/>
      <c r="SQU138" s="86"/>
      <c r="SQV138" s="86"/>
      <c r="SQW138" s="86"/>
      <c r="SQX138" s="86"/>
      <c r="SQY138" s="86"/>
      <c r="SQZ138" s="86"/>
      <c r="SRA138" s="86"/>
      <c r="SRB138" s="86"/>
      <c r="SRC138" s="86"/>
      <c r="SRD138" s="86"/>
      <c r="SRE138" s="86"/>
      <c r="SRF138" s="86"/>
      <c r="SRG138" s="86"/>
      <c r="SRH138" s="86"/>
      <c r="SRI138" s="86"/>
      <c r="SRJ138" s="86"/>
      <c r="SRK138" s="86"/>
      <c r="SRL138" s="86"/>
      <c r="SRM138" s="86"/>
      <c r="SRN138" s="86"/>
      <c r="SRO138" s="86"/>
      <c r="SRP138" s="86"/>
      <c r="SRQ138" s="86"/>
      <c r="SRR138" s="86"/>
      <c r="SRS138" s="86"/>
      <c r="SRT138" s="86"/>
      <c r="SRU138" s="86"/>
      <c r="SRV138" s="86"/>
      <c r="SRW138" s="86"/>
      <c r="SRX138" s="86"/>
      <c r="SRY138" s="86"/>
      <c r="SRZ138" s="86"/>
      <c r="SSA138" s="86"/>
      <c r="SSB138" s="86"/>
      <c r="SSC138" s="86"/>
      <c r="SSD138" s="86"/>
      <c r="SSE138" s="86"/>
      <c r="SSF138" s="86"/>
      <c r="SSG138" s="86"/>
      <c r="SSH138" s="86"/>
      <c r="SSI138" s="86"/>
      <c r="SSJ138" s="86"/>
      <c r="SSK138" s="86"/>
      <c r="SSL138" s="86"/>
      <c r="SSM138" s="86"/>
      <c r="SSN138" s="86"/>
      <c r="SSO138" s="86"/>
      <c r="SSP138" s="86"/>
      <c r="SSQ138" s="86"/>
      <c r="SSR138" s="86"/>
      <c r="SSS138" s="86"/>
      <c r="SST138" s="86"/>
      <c r="SSU138" s="86"/>
      <c r="SSV138" s="86"/>
      <c r="SSW138" s="86"/>
      <c r="SSX138" s="86"/>
      <c r="SSY138" s="86"/>
      <c r="SSZ138" s="86"/>
      <c r="STA138" s="86"/>
      <c r="STB138" s="86"/>
      <c r="STC138" s="86"/>
      <c r="STD138" s="86"/>
      <c r="STE138" s="86"/>
      <c r="STF138" s="86"/>
      <c r="STG138" s="86"/>
      <c r="STH138" s="86"/>
      <c r="STI138" s="86"/>
      <c r="STJ138" s="86"/>
      <c r="STK138" s="86"/>
      <c r="STL138" s="86"/>
      <c r="STM138" s="86"/>
      <c r="STN138" s="86"/>
      <c r="STO138" s="86"/>
      <c r="STP138" s="86"/>
      <c r="STQ138" s="86"/>
      <c r="STR138" s="86"/>
      <c r="STS138" s="86"/>
      <c r="STT138" s="86"/>
      <c r="STU138" s="86"/>
      <c r="STV138" s="86"/>
      <c r="STW138" s="86"/>
      <c r="STX138" s="86"/>
      <c r="STY138" s="86"/>
      <c r="STZ138" s="86"/>
      <c r="SUA138" s="86"/>
      <c r="SUB138" s="86"/>
      <c r="SUC138" s="86"/>
      <c r="SUD138" s="86"/>
      <c r="SUE138" s="86"/>
      <c r="SUF138" s="86"/>
      <c r="SUG138" s="86"/>
      <c r="SUH138" s="86"/>
      <c r="SUI138" s="86"/>
      <c r="SUJ138" s="86"/>
      <c r="SUK138" s="86"/>
      <c r="SUL138" s="86"/>
      <c r="SUM138" s="86"/>
      <c r="SUN138" s="86"/>
      <c r="SUO138" s="86"/>
      <c r="SUP138" s="86"/>
      <c r="SUQ138" s="86"/>
      <c r="SUR138" s="86"/>
      <c r="SUS138" s="86"/>
      <c r="SUT138" s="86"/>
      <c r="SUU138" s="86"/>
      <c r="SUV138" s="86"/>
      <c r="SUW138" s="86"/>
      <c r="SUX138" s="86"/>
      <c r="SUY138" s="86"/>
      <c r="SUZ138" s="86"/>
      <c r="SVA138" s="86"/>
      <c r="SVB138" s="86"/>
      <c r="SVC138" s="86"/>
      <c r="SVD138" s="86"/>
      <c r="SVE138" s="86"/>
      <c r="SVF138" s="86"/>
      <c r="SVG138" s="86"/>
      <c r="SVH138" s="86"/>
      <c r="SVI138" s="86"/>
      <c r="SVJ138" s="86"/>
      <c r="SVK138" s="86"/>
      <c r="SVL138" s="86"/>
      <c r="SVM138" s="86"/>
      <c r="SVN138" s="86"/>
      <c r="SVO138" s="86"/>
      <c r="SVP138" s="86"/>
      <c r="SVQ138" s="86"/>
      <c r="SVR138" s="86"/>
      <c r="SVS138" s="86"/>
      <c r="SVT138" s="86"/>
      <c r="SVU138" s="86"/>
      <c r="SVV138" s="86"/>
      <c r="SVW138" s="86"/>
      <c r="SVX138" s="86"/>
      <c r="SVY138" s="86"/>
      <c r="SVZ138" s="86"/>
      <c r="SWA138" s="86"/>
      <c r="SWB138" s="86"/>
      <c r="SWC138" s="86"/>
      <c r="SWD138" s="86"/>
      <c r="SWE138" s="86"/>
      <c r="SWF138" s="86"/>
      <c r="SWG138" s="86"/>
      <c r="SWH138" s="86"/>
      <c r="SWI138" s="86"/>
      <c r="SWJ138" s="86"/>
      <c r="SWK138" s="86"/>
      <c r="SWL138" s="86"/>
      <c r="SWM138" s="86"/>
      <c r="SWN138" s="86"/>
      <c r="SWO138" s="86"/>
      <c r="SWP138" s="86"/>
      <c r="SWQ138" s="86"/>
      <c r="SWR138" s="86"/>
      <c r="SWS138" s="86"/>
      <c r="SWT138" s="86"/>
      <c r="SWU138" s="86"/>
      <c r="SWV138" s="86"/>
      <c r="SWW138" s="86"/>
      <c r="SWX138" s="86"/>
      <c r="SWY138" s="86"/>
      <c r="SWZ138" s="86"/>
      <c r="SXA138" s="86"/>
      <c r="SXB138" s="86"/>
      <c r="SXC138" s="86"/>
      <c r="SXD138" s="86"/>
      <c r="SXE138" s="86"/>
      <c r="SXF138" s="86"/>
      <c r="SXG138" s="86"/>
      <c r="SXH138" s="86"/>
      <c r="SXI138" s="86"/>
      <c r="SXJ138" s="86"/>
      <c r="SXK138" s="86"/>
      <c r="SXL138" s="86"/>
      <c r="SXM138" s="86"/>
      <c r="SXN138" s="86"/>
      <c r="SXO138" s="86"/>
      <c r="SXP138" s="86"/>
      <c r="SXQ138" s="86"/>
      <c r="SXR138" s="86"/>
      <c r="SXS138" s="86"/>
      <c r="SXT138" s="86"/>
      <c r="SXU138" s="86"/>
      <c r="SXV138" s="86"/>
      <c r="SXW138" s="86"/>
      <c r="SXX138" s="86"/>
      <c r="SXY138" s="86"/>
      <c r="SXZ138" s="86"/>
      <c r="SYA138" s="86"/>
      <c r="SYB138" s="86"/>
      <c r="SYC138" s="86"/>
      <c r="SYD138" s="86"/>
      <c r="SYE138" s="86"/>
      <c r="SYF138" s="86"/>
      <c r="SYG138" s="86"/>
      <c r="SYH138" s="86"/>
      <c r="SYI138" s="86"/>
      <c r="SYJ138" s="86"/>
      <c r="SYK138" s="86"/>
      <c r="SYL138" s="86"/>
      <c r="SYM138" s="86"/>
      <c r="SYN138" s="86"/>
      <c r="SYO138" s="86"/>
      <c r="SYP138" s="86"/>
      <c r="SYQ138" s="86"/>
      <c r="SYR138" s="86"/>
      <c r="SYS138" s="86"/>
      <c r="SYT138" s="86"/>
      <c r="SYU138" s="86"/>
      <c r="SYV138" s="86"/>
      <c r="SYW138" s="86"/>
      <c r="SYX138" s="86"/>
      <c r="SYY138" s="86"/>
      <c r="SYZ138" s="86"/>
      <c r="SZA138" s="86"/>
      <c r="SZB138" s="86"/>
      <c r="SZI138" s="86"/>
      <c r="SZJ138" s="86"/>
      <c r="SZK138" s="86"/>
      <c r="SZL138" s="86"/>
      <c r="SZM138" s="86"/>
      <c r="SZN138" s="86"/>
      <c r="SZO138" s="86"/>
      <c r="SZP138" s="86"/>
      <c r="SZQ138" s="86"/>
      <c r="SZR138" s="86"/>
      <c r="SZS138" s="86"/>
      <c r="SZT138" s="86"/>
      <c r="SZU138" s="86"/>
      <c r="SZV138" s="86"/>
      <c r="SZW138" s="86"/>
      <c r="SZX138" s="86"/>
      <c r="SZY138" s="86"/>
      <c r="SZZ138" s="86"/>
      <c r="TAA138" s="86"/>
      <c r="TAB138" s="86"/>
      <c r="TAC138" s="86"/>
      <c r="TAD138" s="86"/>
      <c r="TAE138" s="86"/>
      <c r="TAF138" s="86"/>
      <c r="TAG138" s="86"/>
      <c r="TAH138" s="86"/>
      <c r="TAI138" s="86"/>
      <c r="TAJ138" s="86"/>
      <c r="TAK138" s="86"/>
      <c r="TAL138" s="86"/>
      <c r="TAM138" s="86"/>
      <c r="TAN138" s="86"/>
      <c r="TAO138" s="86"/>
      <c r="TAP138" s="86"/>
      <c r="TAQ138" s="86"/>
      <c r="TAR138" s="86"/>
      <c r="TAS138" s="86"/>
      <c r="TAT138" s="86"/>
      <c r="TAU138" s="86"/>
      <c r="TAV138" s="86"/>
      <c r="TAW138" s="86"/>
      <c r="TAX138" s="86"/>
      <c r="TAY138" s="86"/>
      <c r="TAZ138" s="86"/>
      <c r="TBA138" s="86"/>
      <c r="TBB138" s="86"/>
      <c r="TBC138" s="86"/>
      <c r="TBD138" s="86"/>
      <c r="TBE138" s="86"/>
      <c r="TBF138" s="86"/>
      <c r="TBG138" s="86"/>
      <c r="TBH138" s="86"/>
      <c r="TBI138" s="86"/>
      <c r="TBJ138" s="86"/>
      <c r="TBK138" s="86"/>
      <c r="TBL138" s="86"/>
      <c r="TBM138" s="86"/>
      <c r="TBN138" s="86"/>
      <c r="TBO138" s="86"/>
      <c r="TBP138" s="86"/>
      <c r="TBQ138" s="86"/>
      <c r="TBR138" s="86"/>
      <c r="TBS138" s="86"/>
      <c r="TBT138" s="86"/>
      <c r="TBU138" s="86"/>
      <c r="TBV138" s="86"/>
      <c r="TBW138" s="86"/>
      <c r="TBX138" s="86"/>
      <c r="TBY138" s="86"/>
      <c r="TBZ138" s="86"/>
      <c r="TCA138" s="86"/>
      <c r="TCB138" s="86"/>
      <c r="TCC138" s="86"/>
      <c r="TCD138" s="86"/>
      <c r="TCE138" s="86"/>
      <c r="TCF138" s="86"/>
      <c r="TCG138" s="86"/>
      <c r="TCH138" s="86"/>
      <c r="TCI138" s="86"/>
      <c r="TCJ138" s="86"/>
      <c r="TCK138" s="86"/>
      <c r="TCL138" s="86"/>
      <c r="TCM138" s="86"/>
      <c r="TCN138" s="86"/>
      <c r="TCO138" s="86"/>
      <c r="TCP138" s="86"/>
      <c r="TCQ138" s="86"/>
      <c r="TCR138" s="86"/>
      <c r="TCS138" s="86"/>
      <c r="TCT138" s="86"/>
      <c r="TCU138" s="86"/>
      <c r="TCV138" s="86"/>
      <c r="TCW138" s="86"/>
      <c r="TCX138" s="86"/>
      <c r="TCY138" s="86"/>
      <c r="TCZ138" s="86"/>
      <c r="TDA138" s="86"/>
      <c r="TDB138" s="86"/>
      <c r="TDC138" s="86"/>
      <c r="TDD138" s="86"/>
      <c r="TDE138" s="86"/>
      <c r="TDF138" s="86"/>
      <c r="TDG138" s="86"/>
      <c r="TDH138" s="86"/>
      <c r="TDI138" s="86"/>
      <c r="TDJ138" s="86"/>
      <c r="TDK138" s="86"/>
      <c r="TDL138" s="86"/>
      <c r="TDM138" s="86"/>
      <c r="TDN138" s="86"/>
      <c r="TDO138" s="86"/>
      <c r="TDP138" s="86"/>
      <c r="TDQ138" s="86"/>
      <c r="TDR138" s="86"/>
      <c r="TDS138" s="86"/>
      <c r="TDT138" s="86"/>
      <c r="TDU138" s="86"/>
      <c r="TDV138" s="86"/>
      <c r="TDW138" s="86"/>
      <c r="TDX138" s="86"/>
      <c r="TDY138" s="86"/>
      <c r="TDZ138" s="86"/>
      <c r="TEA138" s="86"/>
      <c r="TEB138" s="86"/>
      <c r="TEC138" s="86"/>
      <c r="TED138" s="86"/>
      <c r="TEE138" s="86"/>
      <c r="TEF138" s="86"/>
      <c r="TEG138" s="86"/>
      <c r="TEH138" s="86"/>
      <c r="TEI138" s="86"/>
      <c r="TEJ138" s="86"/>
      <c r="TEK138" s="86"/>
      <c r="TEL138" s="86"/>
      <c r="TEM138" s="86"/>
      <c r="TEN138" s="86"/>
      <c r="TEO138" s="86"/>
      <c r="TEP138" s="86"/>
      <c r="TEQ138" s="86"/>
      <c r="TER138" s="86"/>
      <c r="TES138" s="86"/>
      <c r="TET138" s="86"/>
      <c r="TEU138" s="86"/>
      <c r="TEV138" s="86"/>
      <c r="TEW138" s="86"/>
      <c r="TEX138" s="86"/>
      <c r="TEY138" s="86"/>
      <c r="TEZ138" s="86"/>
      <c r="TFA138" s="86"/>
      <c r="TFB138" s="86"/>
      <c r="TFC138" s="86"/>
      <c r="TFD138" s="86"/>
      <c r="TFE138" s="86"/>
      <c r="TFF138" s="86"/>
      <c r="TFG138" s="86"/>
      <c r="TFH138" s="86"/>
      <c r="TFI138" s="86"/>
      <c r="TFJ138" s="86"/>
      <c r="TFK138" s="86"/>
      <c r="TFL138" s="86"/>
      <c r="TFM138" s="86"/>
      <c r="TFN138" s="86"/>
      <c r="TFO138" s="86"/>
      <c r="TFP138" s="86"/>
      <c r="TFQ138" s="86"/>
      <c r="TFR138" s="86"/>
      <c r="TFS138" s="86"/>
      <c r="TFT138" s="86"/>
      <c r="TFU138" s="86"/>
      <c r="TFV138" s="86"/>
      <c r="TFW138" s="86"/>
      <c r="TFX138" s="86"/>
      <c r="TFY138" s="86"/>
      <c r="TFZ138" s="86"/>
      <c r="TGA138" s="86"/>
      <c r="TGB138" s="86"/>
      <c r="TGC138" s="86"/>
      <c r="TGD138" s="86"/>
      <c r="TGE138" s="86"/>
      <c r="TGF138" s="86"/>
      <c r="TGG138" s="86"/>
      <c r="TGH138" s="86"/>
      <c r="TGI138" s="86"/>
      <c r="TGJ138" s="86"/>
      <c r="TGK138" s="86"/>
      <c r="TGL138" s="86"/>
      <c r="TGM138" s="86"/>
      <c r="TGN138" s="86"/>
      <c r="TGO138" s="86"/>
      <c r="TGP138" s="86"/>
      <c r="TGQ138" s="86"/>
      <c r="TGR138" s="86"/>
      <c r="TGS138" s="86"/>
      <c r="TGT138" s="86"/>
      <c r="TGU138" s="86"/>
      <c r="TGV138" s="86"/>
      <c r="TGW138" s="86"/>
      <c r="TGX138" s="86"/>
      <c r="TGY138" s="86"/>
      <c r="TGZ138" s="86"/>
      <c r="THA138" s="86"/>
      <c r="THB138" s="86"/>
      <c r="THC138" s="86"/>
      <c r="THD138" s="86"/>
      <c r="THE138" s="86"/>
      <c r="THF138" s="86"/>
      <c r="THG138" s="86"/>
      <c r="THH138" s="86"/>
      <c r="THI138" s="86"/>
      <c r="THJ138" s="86"/>
      <c r="THK138" s="86"/>
      <c r="THL138" s="86"/>
      <c r="THM138" s="86"/>
      <c r="THN138" s="86"/>
      <c r="THO138" s="86"/>
      <c r="THP138" s="86"/>
      <c r="THQ138" s="86"/>
      <c r="THR138" s="86"/>
      <c r="THS138" s="86"/>
      <c r="THT138" s="86"/>
      <c r="THU138" s="86"/>
      <c r="THV138" s="86"/>
      <c r="THW138" s="86"/>
      <c r="THX138" s="86"/>
      <c r="THY138" s="86"/>
      <c r="THZ138" s="86"/>
      <c r="TIA138" s="86"/>
      <c r="TIB138" s="86"/>
      <c r="TIC138" s="86"/>
      <c r="TID138" s="86"/>
      <c r="TIE138" s="86"/>
      <c r="TIF138" s="86"/>
      <c r="TIG138" s="86"/>
      <c r="TIH138" s="86"/>
      <c r="TII138" s="86"/>
      <c r="TIJ138" s="86"/>
      <c r="TIK138" s="86"/>
      <c r="TIL138" s="86"/>
      <c r="TIM138" s="86"/>
      <c r="TIN138" s="86"/>
      <c r="TIO138" s="86"/>
      <c r="TIP138" s="86"/>
      <c r="TIQ138" s="86"/>
      <c r="TIR138" s="86"/>
      <c r="TIS138" s="86"/>
      <c r="TIT138" s="86"/>
      <c r="TIU138" s="86"/>
      <c r="TIV138" s="86"/>
      <c r="TIW138" s="86"/>
      <c r="TIX138" s="86"/>
      <c r="TJE138" s="86"/>
      <c r="TJF138" s="86"/>
      <c r="TJG138" s="86"/>
      <c r="TJH138" s="86"/>
      <c r="TJI138" s="86"/>
      <c r="TJJ138" s="86"/>
      <c r="TJK138" s="86"/>
      <c r="TJL138" s="86"/>
      <c r="TJM138" s="86"/>
      <c r="TJN138" s="86"/>
      <c r="TJO138" s="86"/>
      <c r="TJP138" s="86"/>
      <c r="TJQ138" s="86"/>
      <c r="TJR138" s="86"/>
      <c r="TJS138" s="86"/>
      <c r="TJT138" s="86"/>
      <c r="TJU138" s="86"/>
      <c r="TJV138" s="86"/>
      <c r="TJW138" s="86"/>
      <c r="TJX138" s="86"/>
      <c r="TJY138" s="86"/>
      <c r="TJZ138" s="86"/>
      <c r="TKA138" s="86"/>
      <c r="TKB138" s="86"/>
      <c r="TKC138" s="86"/>
      <c r="TKD138" s="86"/>
      <c r="TKE138" s="86"/>
      <c r="TKF138" s="86"/>
      <c r="TKG138" s="86"/>
      <c r="TKH138" s="86"/>
      <c r="TKI138" s="86"/>
      <c r="TKJ138" s="86"/>
      <c r="TKK138" s="86"/>
      <c r="TKL138" s="86"/>
      <c r="TKM138" s="86"/>
      <c r="TKN138" s="86"/>
      <c r="TKO138" s="86"/>
      <c r="TKP138" s="86"/>
      <c r="TKQ138" s="86"/>
      <c r="TKR138" s="86"/>
      <c r="TKS138" s="86"/>
      <c r="TKT138" s="86"/>
      <c r="TKU138" s="86"/>
      <c r="TKV138" s="86"/>
      <c r="TKW138" s="86"/>
      <c r="TKX138" s="86"/>
      <c r="TKY138" s="86"/>
      <c r="TKZ138" s="86"/>
      <c r="TLA138" s="86"/>
      <c r="TLB138" s="86"/>
      <c r="TLC138" s="86"/>
      <c r="TLD138" s="86"/>
      <c r="TLE138" s="86"/>
      <c r="TLF138" s="86"/>
      <c r="TLG138" s="86"/>
      <c r="TLH138" s="86"/>
      <c r="TLI138" s="86"/>
      <c r="TLJ138" s="86"/>
      <c r="TLK138" s="86"/>
      <c r="TLL138" s="86"/>
      <c r="TLM138" s="86"/>
      <c r="TLN138" s="86"/>
      <c r="TLO138" s="86"/>
      <c r="TLP138" s="86"/>
      <c r="TLQ138" s="86"/>
      <c r="TLR138" s="86"/>
      <c r="TLS138" s="86"/>
      <c r="TLT138" s="86"/>
      <c r="TLU138" s="86"/>
      <c r="TLV138" s="86"/>
      <c r="TLW138" s="86"/>
      <c r="TLX138" s="86"/>
      <c r="TLY138" s="86"/>
      <c r="TLZ138" s="86"/>
      <c r="TMA138" s="86"/>
      <c r="TMB138" s="86"/>
      <c r="TMC138" s="86"/>
      <c r="TMD138" s="86"/>
      <c r="TME138" s="86"/>
      <c r="TMF138" s="86"/>
      <c r="TMG138" s="86"/>
      <c r="TMH138" s="86"/>
      <c r="TMI138" s="86"/>
      <c r="TMJ138" s="86"/>
      <c r="TMK138" s="86"/>
      <c r="TML138" s="86"/>
      <c r="TMM138" s="86"/>
      <c r="TMN138" s="86"/>
      <c r="TMO138" s="86"/>
      <c r="TMP138" s="86"/>
      <c r="TMQ138" s="86"/>
      <c r="TMR138" s="86"/>
      <c r="TMS138" s="86"/>
      <c r="TMT138" s="86"/>
      <c r="TMU138" s="86"/>
      <c r="TMV138" s="86"/>
      <c r="TMW138" s="86"/>
      <c r="TMX138" s="86"/>
      <c r="TMY138" s="86"/>
      <c r="TMZ138" s="86"/>
      <c r="TNA138" s="86"/>
      <c r="TNB138" s="86"/>
      <c r="TNC138" s="86"/>
      <c r="TND138" s="86"/>
      <c r="TNE138" s="86"/>
      <c r="TNF138" s="86"/>
      <c r="TNG138" s="86"/>
      <c r="TNH138" s="86"/>
      <c r="TNI138" s="86"/>
      <c r="TNJ138" s="86"/>
      <c r="TNK138" s="86"/>
      <c r="TNL138" s="86"/>
      <c r="TNM138" s="86"/>
      <c r="TNN138" s="86"/>
      <c r="TNO138" s="86"/>
      <c r="TNP138" s="86"/>
      <c r="TNQ138" s="86"/>
      <c r="TNR138" s="86"/>
      <c r="TNS138" s="86"/>
      <c r="TNT138" s="86"/>
      <c r="TNU138" s="86"/>
      <c r="TNV138" s="86"/>
      <c r="TNW138" s="86"/>
      <c r="TNX138" s="86"/>
      <c r="TNY138" s="86"/>
      <c r="TNZ138" s="86"/>
      <c r="TOA138" s="86"/>
      <c r="TOB138" s="86"/>
      <c r="TOC138" s="86"/>
      <c r="TOD138" s="86"/>
      <c r="TOE138" s="86"/>
      <c r="TOF138" s="86"/>
      <c r="TOG138" s="86"/>
      <c r="TOH138" s="86"/>
      <c r="TOI138" s="86"/>
      <c r="TOJ138" s="86"/>
      <c r="TOK138" s="86"/>
      <c r="TOL138" s="86"/>
      <c r="TOM138" s="86"/>
      <c r="TON138" s="86"/>
      <c r="TOO138" s="86"/>
      <c r="TOP138" s="86"/>
      <c r="TOQ138" s="86"/>
      <c r="TOR138" s="86"/>
      <c r="TOS138" s="86"/>
      <c r="TOT138" s="86"/>
      <c r="TOU138" s="86"/>
      <c r="TOV138" s="86"/>
      <c r="TOW138" s="86"/>
      <c r="TOX138" s="86"/>
      <c r="TOY138" s="86"/>
      <c r="TOZ138" s="86"/>
      <c r="TPA138" s="86"/>
      <c r="TPB138" s="86"/>
      <c r="TPC138" s="86"/>
      <c r="TPD138" s="86"/>
      <c r="TPE138" s="86"/>
      <c r="TPF138" s="86"/>
      <c r="TPG138" s="86"/>
      <c r="TPH138" s="86"/>
      <c r="TPI138" s="86"/>
      <c r="TPJ138" s="86"/>
      <c r="TPK138" s="86"/>
      <c r="TPL138" s="86"/>
      <c r="TPM138" s="86"/>
      <c r="TPN138" s="86"/>
      <c r="TPO138" s="86"/>
      <c r="TPP138" s="86"/>
      <c r="TPQ138" s="86"/>
      <c r="TPR138" s="86"/>
      <c r="TPS138" s="86"/>
      <c r="TPT138" s="86"/>
      <c r="TPU138" s="86"/>
      <c r="TPV138" s="86"/>
      <c r="TPW138" s="86"/>
      <c r="TPX138" s="86"/>
      <c r="TPY138" s="86"/>
      <c r="TPZ138" s="86"/>
      <c r="TQA138" s="86"/>
      <c r="TQB138" s="86"/>
      <c r="TQC138" s="86"/>
      <c r="TQD138" s="86"/>
      <c r="TQE138" s="86"/>
      <c r="TQF138" s="86"/>
      <c r="TQG138" s="86"/>
      <c r="TQH138" s="86"/>
      <c r="TQI138" s="86"/>
      <c r="TQJ138" s="86"/>
      <c r="TQK138" s="86"/>
      <c r="TQL138" s="86"/>
      <c r="TQM138" s="86"/>
      <c r="TQN138" s="86"/>
      <c r="TQO138" s="86"/>
      <c r="TQP138" s="86"/>
      <c r="TQQ138" s="86"/>
      <c r="TQR138" s="86"/>
      <c r="TQS138" s="86"/>
      <c r="TQT138" s="86"/>
      <c r="TQU138" s="86"/>
      <c r="TQV138" s="86"/>
      <c r="TQW138" s="86"/>
      <c r="TQX138" s="86"/>
      <c r="TQY138" s="86"/>
      <c r="TQZ138" s="86"/>
      <c r="TRA138" s="86"/>
      <c r="TRB138" s="86"/>
      <c r="TRC138" s="86"/>
      <c r="TRD138" s="86"/>
      <c r="TRE138" s="86"/>
      <c r="TRF138" s="86"/>
      <c r="TRG138" s="86"/>
      <c r="TRH138" s="86"/>
      <c r="TRI138" s="86"/>
      <c r="TRJ138" s="86"/>
      <c r="TRK138" s="86"/>
      <c r="TRL138" s="86"/>
      <c r="TRM138" s="86"/>
      <c r="TRN138" s="86"/>
      <c r="TRO138" s="86"/>
      <c r="TRP138" s="86"/>
      <c r="TRQ138" s="86"/>
      <c r="TRR138" s="86"/>
      <c r="TRS138" s="86"/>
      <c r="TRT138" s="86"/>
      <c r="TRU138" s="86"/>
      <c r="TRV138" s="86"/>
      <c r="TRW138" s="86"/>
      <c r="TRX138" s="86"/>
      <c r="TRY138" s="86"/>
      <c r="TRZ138" s="86"/>
      <c r="TSA138" s="86"/>
      <c r="TSB138" s="86"/>
      <c r="TSC138" s="86"/>
      <c r="TSD138" s="86"/>
      <c r="TSE138" s="86"/>
      <c r="TSF138" s="86"/>
      <c r="TSG138" s="86"/>
      <c r="TSH138" s="86"/>
      <c r="TSI138" s="86"/>
      <c r="TSJ138" s="86"/>
      <c r="TSK138" s="86"/>
      <c r="TSL138" s="86"/>
      <c r="TSM138" s="86"/>
      <c r="TSN138" s="86"/>
      <c r="TSO138" s="86"/>
      <c r="TSP138" s="86"/>
      <c r="TSQ138" s="86"/>
      <c r="TSR138" s="86"/>
      <c r="TSS138" s="86"/>
      <c r="TST138" s="86"/>
      <c r="TTA138" s="86"/>
      <c r="TTB138" s="86"/>
      <c r="TTC138" s="86"/>
      <c r="TTD138" s="86"/>
      <c r="TTE138" s="86"/>
      <c r="TTF138" s="86"/>
      <c r="TTG138" s="86"/>
      <c r="TTH138" s="86"/>
      <c r="TTI138" s="86"/>
      <c r="TTJ138" s="86"/>
      <c r="TTK138" s="86"/>
      <c r="TTL138" s="86"/>
      <c r="TTM138" s="86"/>
      <c r="TTN138" s="86"/>
      <c r="TTO138" s="86"/>
      <c r="TTP138" s="86"/>
      <c r="TTQ138" s="86"/>
      <c r="TTR138" s="86"/>
      <c r="TTS138" s="86"/>
      <c r="TTT138" s="86"/>
      <c r="TTU138" s="86"/>
      <c r="TTV138" s="86"/>
      <c r="TTW138" s="86"/>
      <c r="TTX138" s="86"/>
      <c r="TTY138" s="86"/>
      <c r="TTZ138" s="86"/>
      <c r="TUA138" s="86"/>
      <c r="TUB138" s="86"/>
      <c r="TUC138" s="86"/>
      <c r="TUD138" s="86"/>
      <c r="TUE138" s="86"/>
      <c r="TUF138" s="86"/>
      <c r="TUG138" s="86"/>
      <c r="TUH138" s="86"/>
      <c r="TUI138" s="86"/>
      <c r="TUJ138" s="86"/>
      <c r="TUK138" s="86"/>
      <c r="TUL138" s="86"/>
      <c r="TUM138" s="86"/>
      <c r="TUN138" s="86"/>
      <c r="TUO138" s="86"/>
      <c r="TUP138" s="86"/>
      <c r="TUQ138" s="86"/>
      <c r="TUR138" s="86"/>
      <c r="TUS138" s="86"/>
      <c r="TUT138" s="86"/>
      <c r="TUU138" s="86"/>
      <c r="TUV138" s="86"/>
      <c r="TUW138" s="86"/>
      <c r="TUX138" s="86"/>
      <c r="TUY138" s="86"/>
      <c r="TUZ138" s="86"/>
      <c r="TVA138" s="86"/>
      <c r="TVB138" s="86"/>
      <c r="TVC138" s="86"/>
      <c r="TVD138" s="86"/>
      <c r="TVE138" s="86"/>
      <c r="TVF138" s="86"/>
      <c r="TVG138" s="86"/>
      <c r="TVH138" s="86"/>
      <c r="TVI138" s="86"/>
      <c r="TVJ138" s="86"/>
      <c r="TVK138" s="86"/>
      <c r="TVL138" s="86"/>
      <c r="TVM138" s="86"/>
      <c r="TVN138" s="86"/>
      <c r="TVO138" s="86"/>
      <c r="TVP138" s="86"/>
      <c r="TVQ138" s="86"/>
      <c r="TVR138" s="86"/>
      <c r="TVS138" s="86"/>
      <c r="TVT138" s="86"/>
      <c r="TVU138" s="86"/>
      <c r="TVV138" s="86"/>
      <c r="TVW138" s="86"/>
      <c r="TVX138" s="86"/>
      <c r="TVY138" s="86"/>
      <c r="TVZ138" s="86"/>
      <c r="TWA138" s="86"/>
      <c r="TWB138" s="86"/>
      <c r="TWC138" s="86"/>
      <c r="TWD138" s="86"/>
      <c r="TWE138" s="86"/>
      <c r="TWF138" s="86"/>
      <c r="TWG138" s="86"/>
      <c r="TWH138" s="86"/>
      <c r="TWI138" s="86"/>
      <c r="TWJ138" s="86"/>
      <c r="TWK138" s="86"/>
      <c r="TWL138" s="86"/>
      <c r="TWM138" s="86"/>
      <c r="TWN138" s="86"/>
      <c r="TWO138" s="86"/>
      <c r="TWP138" s="86"/>
      <c r="TWQ138" s="86"/>
      <c r="TWR138" s="86"/>
      <c r="TWS138" s="86"/>
      <c r="TWT138" s="86"/>
      <c r="TWU138" s="86"/>
      <c r="TWV138" s="86"/>
      <c r="TWW138" s="86"/>
      <c r="TWX138" s="86"/>
      <c r="TWY138" s="86"/>
      <c r="TWZ138" s="86"/>
      <c r="TXA138" s="86"/>
      <c r="TXB138" s="86"/>
      <c r="TXC138" s="86"/>
      <c r="TXD138" s="86"/>
      <c r="TXE138" s="86"/>
      <c r="TXF138" s="86"/>
      <c r="TXG138" s="86"/>
      <c r="TXH138" s="86"/>
      <c r="TXI138" s="86"/>
      <c r="TXJ138" s="86"/>
      <c r="TXK138" s="86"/>
      <c r="TXL138" s="86"/>
      <c r="TXM138" s="86"/>
      <c r="TXN138" s="86"/>
      <c r="TXO138" s="86"/>
      <c r="TXP138" s="86"/>
      <c r="TXQ138" s="86"/>
      <c r="TXR138" s="86"/>
      <c r="TXS138" s="86"/>
      <c r="TXT138" s="86"/>
      <c r="TXU138" s="86"/>
      <c r="TXV138" s="86"/>
      <c r="TXW138" s="86"/>
      <c r="TXX138" s="86"/>
      <c r="TXY138" s="86"/>
      <c r="TXZ138" s="86"/>
      <c r="TYA138" s="86"/>
      <c r="TYB138" s="86"/>
      <c r="TYC138" s="86"/>
      <c r="TYD138" s="86"/>
      <c r="TYE138" s="86"/>
      <c r="TYF138" s="86"/>
      <c r="TYG138" s="86"/>
      <c r="TYH138" s="86"/>
      <c r="TYI138" s="86"/>
      <c r="TYJ138" s="86"/>
      <c r="TYK138" s="86"/>
      <c r="TYL138" s="86"/>
      <c r="TYM138" s="86"/>
      <c r="TYN138" s="86"/>
      <c r="TYO138" s="86"/>
      <c r="TYP138" s="86"/>
      <c r="TYQ138" s="86"/>
      <c r="TYR138" s="86"/>
      <c r="TYS138" s="86"/>
      <c r="TYT138" s="86"/>
      <c r="TYU138" s="86"/>
      <c r="TYV138" s="86"/>
      <c r="TYW138" s="86"/>
      <c r="TYX138" s="86"/>
      <c r="TYY138" s="86"/>
      <c r="TYZ138" s="86"/>
      <c r="TZA138" s="86"/>
      <c r="TZB138" s="86"/>
      <c r="TZC138" s="86"/>
      <c r="TZD138" s="86"/>
      <c r="TZE138" s="86"/>
      <c r="TZF138" s="86"/>
      <c r="TZG138" s="86"/>
      <c r="TZH138" s="86"/>
      <c r="TZI138" s="86"/>
      <c r="TZJ138" s="86"/>
      <c r="TZK138" s="86"/>
      <c r="TZL138" s="86"/>
      <c r="TZM138" s="86"/>
      <c r="TZN138" s="86"/>
      <c r="TZO138" s="86"/>
      <c r="TZP138" s="86"/>
      <c r="TZQ138" s="86"/>
      <c r="TZR138" s="86"/>
      <c r="TZS138" s="86"/>
      <c r="TZT138" s="86"/>
      <c r="TZU138" s="86"/>
      <c r="TZV138" s="86"/>
      <c r="TZW138" s="86"/>
      <c r="TZX138" s="86"/>
      <c r="TZY138" s="86"/>
      <c r="TZZ138" s="86"/>
      <c r="UAA138" s="86"/>
      <c r="UAB138" s="86"/>
      <c r="UAC138" s="86"/>
      <c r="UAD138" s="86"/>
      <c r="UAE138" s="86"/>
      <c r="UAF138" s="86"/>
      <c r="UAG138" s="86"/>
      <c r="UAH138" s="86"/>
      <c r="UAI138" s="86"/>
      <c r="UAJ138" s="86"/>
      <c r="UAK138" s="86"/>
      <c r="UAL138" s="86"/>
      <c r="UAM138" s="86"/>
      <c r="UAN138" s="86"/>
      <c r="UAO138" s="86"/>
      <c r="UAP138" s="86"/>
      <c r="UAQ138" s="86"/>
      <c r="UAR138" s="86"/>
      <c r="UAS138" s="86"/>
      <c r="UAT138" s="86"/>
      <c r="UAU138" s="86"/>
      <c r="UAV138" s="86"/>
      <c r="UAW138" s="86"/>
      <c r="UAX138" s="86"/>
      <c r="UAY138" s="86"/>
      <c r="UAZ138" s="86"/>
      <c r="UBA138" s="86"/>
      <c r="UBB138" s="86"/>
      <c r="UBC138" s="86"/>
      <c r="UBD138" s="86"/>
      <c r="UBE138" s="86"/>
      <c r="UBF138" s="86"/>
      <c r="UBG138" s="86"/>
      <c r="UBH138" s="86"/>
      <c r="UBI138" s="86"/>
      <c r="UBJ138" s="86"/>
      <c r="UBK138" s="86"/>
      <c r="UBL138" s="86"/>
      <c r="UBM138" s="86"/>
      <c r="UBN138" s="86"/>
      <c r="UBO138" s="86"/>
      <c r="UBP138" s="86"/>
      <c r="UBQ138" s="86"/>
      <c r="UBR138" s="86"/>
      <c r="UBS138" s="86"/>
      <c r="UBT138" s="86"/>
      <c r="UBU138" s="86"/>
      <c r="UBV138" s="86"/>
      <c r="UBW138" s="86"/>
      <c r="UBX138" s="86"/>
      <c r="UBY138" s="86"/>
      <c r="UBZ138" s="86"/>
      <c r="UCA138" s="86"/>
      <c r="UCB138" s="86"/>
      <c r="UCC138" s="86"/>
      <c r="UCD138" s="86"/>
      <c r="UCE138" s="86"/>
      <c r="UCF138" s="86"/>
      <c r="UCG138" s="86"/>
      <c r="UCH138" s="86"/>
      <c r="UCI138" s="86"/>
      <c r="UCJ138" s="86"/>
      <c r="UCK138" s="86"/>
      <c r="UCL138" s="86"/>
      <c r="UCM138" s="86"/>
      <c r="UCN138" s="86"/>
      <c r="UCO138" s="86"/>
      <c r="UCP138" s="86"/>
      <c r="UCW138" s="86"/>
      <c r="UCX138" s="86"/>
      <c r="UCY138" s="86"/>
      <c r="UCZ138" s="86"/>
      <c r="UDA138" s="86"/>
      <c r="UDB138" s="86"/>
      <c r="UDC138" s="86"/>
      <c r="UDD138" s="86"/>
      <c r="UDE138" s="86"/>
      <c r="UDF138" s="86"/>
      <c r="UDG138" s="86"/>
      <c r="UDH138" s="86"/>
      <c r="UDI138" s="86"/>
      <c r="UDJ138" s="86"/>
      <c r="UDK138" s="86"/>
      <c r="UDL138" s="86"/>
      <c r="UDM138" s="86"/>
      <c r="UDN138" s="86"/>
      <c r="UDO138" s="86"/>
      <c r="UDP138" s="86"/>
      <c r="UDQ138" s="86"/>
      <c r="UDR138" s="86"/>
      <c r="UDS138" s="86"/>
      <c r="UDT138" s="86"/>
      <c r="UDU138" s="86"/>
      <c r="UDV138" s="86"/>
      <c r="UDW138" s="86"/>
      <c r="UDX138" s="86"/>
      <c r="UDY138" s="86"/>
      <c r="UDZ138" s="86"/>
      <c r="UEA138" s="86"/>
      <c r="UEB138" s="86"/>
      <c r="UEC138" s="86"/>
      <c r="UED138" s="86"/>
      <c r="UEE138" s="86"/>
      <c r="UEF138" s="86"/>
      <c r="UEG138" s="86"/>
      <c r="UEH138" s="86"/>
      <c r="UEI138" s="86"/>
      <c r="UEJ138" s="86"/>
      <c r="UEK138" s="86"/>
      <c r="UEL138" s="86"/>
      <c r="UEM138" s="86"/>
      <c r="UEN138" s="86"/>
      <c r="UEO138" s="86"/>
      <c r="UEP138" s="86"/>
      <c r="UEQ138" s="86"/>
      <c r="UER138" s="86"/>
      <c r="UES138" s="86"/>
      <c r="UET138" s="86"/>
      <c r="UEU138" s="86"/>
      <c r="UEV138" s="86"/>
      <c r="UEW138" s="86"/>
      <c r="UEX138" s="86"/>
      <c r="UEY138" s="86"/>
      <c r="UEZ138" s="86"/>
      <c r="UFA138" s="86"/>
      <c r="UFB138" s="86"/>
      <c r="UFC138" s="86"/>
      <c r="UFD138" s="86"/>
      <c r="UFE138" s="86"/>
      <c r="UFF138" s="86"/>
      <c r="UFG138" s="86"/>
      <c r="UFH138" s="86"/>
      <c r="UFI138" s="86"/>
      <c r="UFJ138" s="86"/>
      <c r="UFK138" s="86"/>
      <c r="UFL138" s="86"/>
      <c r="UFM138" s="86"/>
      <c r="UFN138" s="86"/>
      <c r="UFO138" s="86"/>
      <c r="UFP138" s="86"/>
      <c r="UFQ138" s="86"/>
      <c r="UFR138" s="86"/>
      <c r="UFS138" s="86"/>
      <c r="UFT138" s="86"/>
      <c r="UFU138" s="86"/>
      <c r="UFV138" s="86"/>
      <c r="UFW138" s="86"/>
      <c r="UFX138" s="86"/>
      <c r="UFY138" s="86"/>
      <c r="UFZ138" s="86"/>
      <c r="UGA138" s="86"/>
      <c r="UGB138" s="86"/>
      <c r="UGC138" s="86"/>
      <c r="UGD138" s="86"/>
      <c r="UGE138" s="86"/>
      <c r="UGF138" s="86"/>
      <c r="UGG138" s="86"/>
      <c r="UGH138" s="86"/>
      <c r="UGI138" s="86"/>
      <c r="UGJ138" s="86"/>
      <c r="UGK138" s="86"/>
      <c r="UGL138" s="86"/>
      <c r="UGM138" s="86"/>
      <c r="UGN138" s="86"/>
      <c r="UGO138" s="86"/>
      <c r="UGP138" s="86"/>
      <c r="UGQ138" s="86"/>
      <c r="UGR138" s="86"/>
      <c r="UGS138" s="86"/>
      <c r="UGT138" s="86"/>
      <c r="UGU138" s="86"/>
      <c r="UGV138" s="86"/>
      <c r="UGW138" s="86"/>
      <c r="UGX138" s="86"/>
      <c r="UGY138" s="86"/>
      <c r="UGZ138" s="86"/>
      <c r="UHA138" s="86"/>
      <c r="UHB138" s="86"/>
      <c r="UHC138" s="86"/>
      <c r="UHD138" s="86"/>
      <c r="UHE138" s="86"/>
      <c r="UHF138" s="86"/>
      <c r="UHG138" s="86"/>
      <c r="UHH138" s="86"/>
      <c r="UHI138" s="86"/>
      <c r="UHJ138" s="86"/>
      <c r="UHK138" s="86"/>
      <c r="UHL138" s="86"/>
      <c r="UHM138" s="86"/>
      <c r="UHN138" s="86"/>
      <c r="UHO138" s="86"/>
      <c r="UHP138" s="86"/>
      <c r="UHQ138" s="86"/>
      <c r="UHR138" s="86"/>
      <c r="UHS138" s="86"/>
      <c r="UHT138" s="86"/>
      <c r="UHU138" s="86"/>
      <c r="UHV138" s="86"/>
      <c r="UHW138" s="86"/>
      <c r="UHX138" s="86"/>
      <c r="UHY138" s="86"/>
      <c r="UHZ138" s="86"/>
      <c r="UIA138" s="86"/>
      <c r="UIB138" s="86"/>
      <c r="UIC138" s="86"/>
      <c r="UID138" s="86"/>
      <c r="UIE138" s="86"/>
      <c r="UIF138" s="86"/>
      <c r="UIG138" s="86"/>
      <c r="UIH138" s="86"/>
      <c r="UII138" s="86"/>
      <c r="UIJ138" s="86"/>
      <c r="UIK138" s="86"/>
      <c r="UIL138" s="86"/>
      <c r="UIM138" s="86"/>
      <c r="UIN138" s="86"/>
      <c r="UIO138" s="86"/>
      <c r="UIP138" s="86"/>
      <c r="UIQ138" s="86"/>
      <c r="UIR138" s="86"/>
      <c r="UIS138" s="86"/>
      <c r="UIT138" s="86"/>
      <c r="UIU138" s="86"/>
      <c r="UIV138" s="86"/>
      <c r="UIW138" s="86"/>
      <c r="UIX138" s="86"/>
      <c r="UIY138" s="86"/>
      <c r="UIZ138" s="86"/>
      <c r="UJA138" s="86"/>
      <c r="UJB138" s="86"/>
      <c r="UJC138" s="86"/>
      <c r="UJD138" s="86"/>
      <c r="UJE138" s="86"/>
      <c r="UJF138" s="86"/>
      <c r="UJG138" s="86"/>
      <c r="UJH138" s="86"/>
      <c r="UJI138" s="86"/>
      <c r="UJJ138" s="86"/>
      <c r="UJK138" s="86"/>
      <c r="UJL138" s="86"/>
      <c r="UJM138" s="86"/>
      <c r="UJN138" s="86"/>
      <c r="UJO138" s="86"/>
      <c r="UJP138" s="86"/>
      <c r="UJQ138" s="86"/>
      <c r="UJR138" s="86"/>
      <c r="UJS138" s="86"/>
      <c r="UJT138" s="86"/>
      <c r="UJU138" s="86"/>
      <c r="UJV138" s="86"/>
      <c r="UJW138" s="86"/>
      <c r="UJX138" s="86"/>
      <c r="UJY138" s="86"/>
      <c r="UJZ138" s="86"/>
      <c r="UKA138" s="86"/>
      <c r="UKB138" s="86"/>
      <c r="UKC138" s="86"/>
      <c r="UKD138" s="86"/>
      <c r="UKE138" s="86"/>
      <c r="UKF138" s="86"/>
      <c r="UKG138" s="86"/>
      <c r="UKH138" s="86"/>
      <c r="UKI138" s="86"/>
      <c r="UKJ138" s="86"/>
      <c r="UKK138" s="86"/>
      <c r="UKL138" s="86"/>
      <c r="UKM138" s="86"/>
      <c r="UKN138" s="86"/>
      <c r="UKO138" s="86"/>
      <c r="UKP138" s="86"/>
      <c r="UKQ138" s="86"/>
      <c r="UKR138" s="86"/>
      <c r="UKS138" s="86"/>
      <c r="UKT138" s="86"/>
      <c r="UKU138" s="86"/>
      <c r="UKV138" s="86"/>
      <c r="UKW138" s="86"/>
      <c r="UKX138" s="86"/>
      <c r="UKY138" s="86"/>
      <c r="UKZ138" s="86"/>
      <c r="ULA138" s="86"/>
      <c r="ULB138" s="86"/>
      <c r="ULC138" s="86"/>
      <c r="ULD138" s="86"/>
      <c r="ULE138" s="86"/>
      <c r="ULF138" s="86"/>
      <c r="ULG138" s="86"/>
      <c r="ULH138" s="86"/>
      <c r="ULI138" s="86"/>
      <c r="ULJ138" s="86"/>
      <c r="ULK138" s="86"/>
      <c r="ULL138" s="86"/>
      <c r="ULM138" s="86"/>
      <c r="ULN138" s="86"/>
      <c r="ULO138" s="86"/>
      <c r="ULP138" s="86"/>
      <c r="ULQ138" s="86"/>
      <c r="ULR138" s="86"/>
      <c r="ULS138" s="86"/>
      <c r="ULT138" s="86"/>
      <c r="ULU138" s="86"/>
      <c r="ULV138" s="86"/>
      <c r="ULW138" s="86"/>
      <c r="ULX138" s="86"/>
      <c r="ULY138" s="86"/>
      <c r="ULZ138" s="86"/>
      <c r="UMA138" s="86"/>
      <c r="UMB138" s="86"/>
      <c r="UMC138" s="86"/>
      <c r="UMD138" s="86"/>
      <c r="UME138" s="86"/>
      <c r="UMF138" s="86"/>
      <c r="UMG138" s="86"/>
      <c r="UMH138" s="86"/>
      <c r="UMI138" s="86"/>
      <c r="UMJ138" s="86"/>
      <c r="UMK138" s="86"/>
      <c r="UML138" s="86"/>
      <c r="UMS138" s="86"/>
      <c r="UMT138" s="86"/>
      <c r="UMU138" s="86"/>
      <c r="UMV138" s="86"/>
      <c r="UMW138" s="86"/>
      <c r="UMX138" s="86"/>
      <c r="UMY138" s="86"/>
      <c r="UMZ138" s="86"/>
      <c r="UNA138" s="86"/>
      <c r="UNB138" s="86"/>
      <c r="UNC138" s="86"/>
      <c r="UND138" s="86"/>
      <c r="UNE138" s="86"/>
      <c r="UNF138" s="86"/>
      <c r="UNG138" s="86"/>
      <c r="UNH138" s="86"/>
      <c r="UNI138" s="86"/>
      <c r="UNJ138" s="86"/>
      <c r="UNK138" s="86"/>
      <c r="UNL138" s="86"/>
      <c r="UNM138" s="86"/>
      <c r="UNN138" s="86"/>
      <c r="UNO138" s="86"/>
      <c r="UNP138" s="86"/>
      <c r="UNQ138" s="86"/>
      <c r="UNR138" s="86"/>
      <c r="UNS138" s="86"/>
      <c r="UNT138" s="86"/>
      <c r="UNU138" s="86"/>
      <c r="UNV138" s="86"/>
      <c r="UNW138" s="86"/>
      <c r="UNX138" s="86"/>
      <c r="UNY138" s="86"/>
      <c r="UNZ138" s="86"/>
      <c r="UOA138" s="86"/>
      <c r="UOB138" s="86"/>
      <c r="UOC138" s="86"/>
      <c r="UOD138" s="86"/>
      <c r="UOE138" s="86"/>
      <c r="UOF138" s="86"/>
      <c r="UOG138" s="86"/>
      <c r="UOH138" s="86"/>
      <c r="UOI138" s="86"/>
      <c r="UOJ138" s="86"/>
      <c r="UOK138" s="86"/>
      <c r="UOL138" s="86"/>
      <c r="UOM138" s="86"/>
      <c r="UON138" s="86"/>
      <c r="UOO138" s="86"/>
      <c r="UOP138" s="86"/>
      <c r="UOQ138" s="86"/>
      <c r="UOR138" s="86"/>
      <c r="UOS138" s="86"/>
      <c r="UOT138" s="86"/>
      <c r="UOU138" s="86"/>
      <c r="UOV138" s="86"/>
      <c r="UOW138" s="86"/>
      <c r="UOX138" s="86"/>
      <c r="UOY138" s="86"/>
      <c r="UOZ138" s="86"/>
      <c r="UPA138" s="86"/>
      <c r="UPB138" s="86"/>
      <c r="UPC138" s="86"/>
      <c r="UPD138" s="86"/>
      <c r="UPE138" s="86"/>
      <c r="UPF138" s="86"/>
      <c r="UPG138" s="86"/>
      <c r="UPH138" s="86"/>
      <c r="UPI138" s="86"/>
      <c r="UPJ138" s="86"/>
      <c r="UPK138" s="86"/>
      <c r="UPL138" s="86"/>
      <c r="UPM138" s="86"/>
      <c r="UPN138" s="86"/>
      <c r="UPO138" s="86"/>
      <c r="UPP138" s="86"/>
      <c r="UPQ138" s="86"/>
      <c r="UPR138" s="86"/>
      <c r="UPS138" s="86"/>
      <c r="UPT138" s="86"/>
      <c r="UPU138" s="86"/>
      <c r="UPV138" s="86"/>
      <c r="UPW138" s="86"/>
      <c r="UPX138" s="86"/>
      <c r="UPY138" s="86"/>
      <c r="UPZ138" s="86"/>
      <c r="UQA138" s="86"/>
      <c r="UQB138" s="86"/>
      <c r="UQC138" s="86"/>
      <c r="UQD138" s="86"/>
      <c r="UQE138" s="86"/>
      <c r="UQF138" s="86"/>
      <c r="UQG138" s="86"/>
      <c r="UQH138" s="86"/>
      <c r="UQI138" s="86"/>
      <c r="UQJ138" s="86"/>
      <c r="UQK138" s="86"/>
      <c r="UQL138" s="86"/>
      <c r="UQM138" s="86"/>
      <c r="UQN138" s="86"/>
      <c r="UQO138" s="86"/>
      <c r="UQP138" s="86"/>
      <c r="UQQ138" s="86"/>
      <c r="UQR138" s="86"/>
      <c r="UQS138" s="86"/>
      <c r="UQT138" s="86"/>
      <c r="UQU138" s="86"/>
      <c r="UQV138" s="86"/>
      <c r="UQW138" s="86"/>
      <c r="UQX138" s="86"/>
      <c r="UQY138" s="86"/>
      <c r="UQZ138" s="86"/>
      <c r="URA138" s="86"/>
      <c r="URB138" s="86"/>
      <c r="URC138" s="86"/>
      <c r="URD138" s="86"/>
      <c r="URE138" s="86"/>
      <c r="URF138" s="86"/>
      <c r="URG138" s="86"/>
      <c r="URH138" s="86"/>
      <c r="URI138" s="86"/>
      <c r="URJ138" s="86"/>
      <c r="URK138" s="86"/>
      <c r="URL138" s="86"/>
      <c r="URM138" s="86"/>
      <c r="URN138" s="86"/>
      <c r="URO138" s="86"/>
      <c r="URP138" s="86"/>
      <c r="URQ138" s="86"/>
      <c r="URR138" s="86"/>
      <c r="URS138" s="86"/>
      <c r="URT138" s="86"/>
      <c r="URU138" s="86"/>
      <c r="URV138" s="86"/>
      <c r="URW138" s="86"/>
      <c r="URX138" s="86"/>
      <c r="URY138" s="86"/>
      <c r="URZ138" s="86"/>
      <c r="USA138" s="86"/>
      <c r="USB138" s="86"/>
      <c r="USC138" s="86"/>
      <c r="USD138" s="86"/>
      <c r="USE138" s="86"/>
      <c r="USF138" s="86"/>
      <c r="USG138" s="86"/>
      <c r="USH138" s="86"/>
      <c r="USI138" s="86"/>
      <c r="USJ138" s="86"/>
      <c r="USK138" s="86"/>
      <c r="USL138" s="86"/>
      <c r="USM138" s="86"/>
      <c r="USN138" s="86"/>
      <c r="USO138" s="86"/>
      <c r="USP138" s="86"/>
      <c r="USQ138" s="86"/>
      <c r="USR138" s="86"/>
      <c r="USS138" s="86"/>
      <c r="UST138" s="86"/>
      <c r="USU138" s="86"/>
      <c r="USV138" s="86"/>
      <c r="USW138" s="86"/>
      <c r="USX138" s="86"/>
      <c r="USY138" s="86"/>
      <c r="USZ138" s="86"/>
      <c r="UTA138" s="86"/>
      <c r="UTB138" s="86"/>
      <c r="UTC138" s="86"/>
      <c r="UTD138" s="86"/>
      <c r="UTE138" s="86"/>
      <c r="UTF138" s="86"/>
      <c r="UTG138" s="86"/>
      <c r="UTH138" s="86"/>
      <c r="UTI138" s="86"/>
      <c r="UTJ138" s="86"/>
      <c r="UTK138" s="86"/>
      <c r="UTL138" s="86"/>
      <c r="UTM138" s="86"/>
      <c r="UTN138" s="86"/>
      <c r="UTO138" s="86"/>
      <c r="UTP138" s="86"/>
      <c r="UTQ138" s="86"/>
      <c r="UTR138" s="86"/>
      <c r="UTS138" s="86"/>
      <c r="UTT138" s="86"/>
      <c r="UTU138" s="86"/>
      <c r="UTV138" s="86"/>
      <c r="UTW138" s="86"/>
      <c r="UTX138" s="86"/>
      <c r="UTY138" s="86"/>
      <c r="UTZ138" s="86"/>
      <c r="UUA138" s="86"/>
      <c r="UUB138" s="86"/>
      <c r="UUC138" s="86"/>
      <c r="UUD138" s="86"/>
      <c r="UUE138" s="86"/>
      <c r="UUF138" s="86"/>
      <c r="UUG138" s="86"/>
      <c r="UUH138" s="86"/>
      <c r="UUI138" s="86"/>
      <c r="UUJ138" s="86"/>
      <c r="UUK138" s="86"/>
      <c r="UUL138" s="86"/>
      <c r="UUM138" s="86"/>
      <c r="UUN138" s="86"/>
      <c r="UUO138" s="86"/>
      <c r="UUP138" s="86"/>
      <c r="UUQ138" s="86"/>
      <c r="UUR138" s="86"/>
      <c r="UUS138" s="86"/>
      <c r="UUT138" s="86"/>
      <c r="UUU138" s="86"/>
      <c r="UUV138" s="86"/>
      <c r="UUW138" s="86"/>
      <c r="UUX138" s="86"/>
      <c r="UUY138" s="86"/>
      <c r="UUZ138" s="86"/>
      <c r="UVA138" s="86"/>
      <c r="UVB138" s="86"/>
      <c r="UVC138" s="86"/>
      <c r="UVD138" s="86"/>
      <c r="UVE138" s="86"/>
      <c r="UVF138" s="86"/>
      <c r="UVG138" s="86"/>
      <c r="UVH138" s="86"/>
      <c r="UVI138" s="86"/>
      <c r="UVJ138" s="86"/>
      <c r="UVK138" s="86"/>
      <c r="UVL138" s="86"/>
      <c r="UVM138" s="86"/>
      <c r="UVN138" s="86"/>
      <c r="UVO138" s="86"/>
      <c r="UVP138" s="86"/>
      <c r="UVQ138" s="86"/>
      <c r="UVR138" s="86"/>
      <c r="UVS138" s="86"/>
      <c r="UVT138" s="86"/>
      <c r="UVU138" s="86"/>
      <c r="UVV138" s="86"/>
      <c r="UVW138" s="86"/>
      <c r="UVX138" s="86"/>
      <c r="UVY138" s="86"/>
      <c r="UVZ138" s="86"/>
      <c r="UWA138" s="86"/>
      <c r="UWB138" s="86"/>
      <c r="UWC138" s="86"/>
      <c r="UWD138" s="86"/>
      <c r="UWE138" s="86"/>
      <c r="UWF138" s="86"/>
      <c r="UWG138" s="86"/>
      <c r="UWH138" s="86"/>
      <c r="UWO138" s="86"/>
      <c r="UWP138" s="86"/>
      <c r="UWQ138" s="86"/>
      <c r="UWR138" s="86"/>
      <c r="UWS138" s="86"/>
      <c r="UWT138" s="86"/>
      <c r="UWU138" s="86"/>
      <c r="UWV138" s="86"/>
      <c r="UWW138" s="86"/>
      <c r="UWX138" s="86"/>
      <c r="UWY138" s="86"/>
      <c r="UWZ138" s="86"/>
      <c r="UXA138" s="86"/>
      <c r="UXB138" s="86"/>
      <c r="UXC138" s="86"/>
      <c r="UXD138" s="86"/>
      <c r="UXE138" s="86"/>
      <c r="UXF138" s="86"/>
      <c r="UXG138" s="86"/>
      <c r="UXH138" s="86"/>
      <c r="UXI138" s="86"/>
      <c r="UXJ138" s="86"/>
      <c r="UXK138" s="86"/>
      <c r="UXL138" s="86"/>
      <c r="UXM138" s="86"/>
      <c r="UXN138" s="86"/>
      <c r="UXO138" s="86"/>
      <c r="UXP138" s="86"/>
      <c r="UXQ138" s="86"/>
      <c r="UXR138" s="86"/>
      <c r="UXS138" s="86"/>
      <c r="UXT138" s="86"/>
      <c r="UXU138" s="86"/>
      <c r="UXV138" s="86"/>
      <c r="UXW138" s="86"/>
      <c r="UXX138" s="86"/>
      <c r="UXY138" s="86"/>
      <c r="UXZ138" s="86"/>
      <c r="UYA138" s="86"/>
      <c r="UYB138" s="86"/>
      <c r="UYC138" s="86"/>
      <c r="UYD138" s="86"/>
      <c r="UYE138" s="86"/>
      <c r="UYF138" s="86"/>
      <c r="UYG138" s="86"/>
      <c r="UYH138" s="86"/>
      <c r="UYI138" s="86"/>
      <c r="UYJ138" s="86"/>
      <c r="UYK138" s="86"/>
      <c r="UYL138" s="86"/>
      <c r="UYM138" s="86"/>
      <c r="UYN138" s="86"/>
      <c r="UYO138" s="86"/>
      <c r="UYP138" s="86"/>
      <c r="UYQ138" s="86"/>
      <c r="UYR138" s="86"/>
      <c r="UYS138" s="86"/>
      <c r="UYT138" s="86"/>
      <c r="UYU138" s="86"/>
      <c r="UYV138" s="86"/>
      <c r="UYW138" s="86"/>
      <c r="UYX138" s="86"/>
      <c r="UYY138" s="86"/>
      <c r="UYZ138" s="86"/>
      <c r="UZA138" s="86"/>
      <c r="UZB138" s="86"/>
      <c r="UZC138" s="86"/>
      <c r="UZD138" s="86"/>
      <c r="UZE138" s="86"/>
      <c r="UZF138" s="86"/>
      <c r="UZG138" s="86"/>
      <c r="UZH138" s="86"/>
      <c r="UZI138" s="86"/>
      <c r="UZJ138" s="86"/>
      <c r="UZK138" s="86"/>
      <c r="UZL138" s="86"/>
      <c r="UZM138" s="86"/>
      <c r="UZN138" s="86"/>
      <c r="UZO138" s="86"/>
      <c r="UZP138" s="86"/>
      <c r="UZQ138" s="86"/>
      <c r="UZR138" s="86"/>
      <c r="UZS138" s="86"/>
      <c r="UZT138" s="86"/>
      <c r="UZU138" s="86"/>
      <c r="UZV138" s="86"/>
      <c r="UZW138" s="86"/>
      <c r="UZX138" s="86"/>
      <c r="UZY138" s="86"/>
      <c r="UZZ138" s="86"/>
      <c r="VAA138" s="86"/>
      <c r="VAB138" s="86"/>
      <c r="VAC138" s="86"/>
      <c r="VAD138" s="86"/>
      <c r="VAE138" s="86"/>
      <c r="VAF138" s="86"/>
      <c r="VAG138" s="86"/>
      <c r="VAH138" s="86"/>
      <c r="VAI138" s="86"/>
      <c r="VAJ138" s="86"/>
      <c r="VAK138" s="86"/>
      <c r="VAL138" s="86"/>
      <c r="VAM138" s="86"/>
      <c r="VAN138" s="86"/>
      <c r="VAO138" s="86"/>
      <c r="VAP138" s="86"/>
      <c r="VAQ138" s="86"/>
      <c r="VAR138" s="86"/>
      <c r="VAS138" s="86"/>
      <c r="VAT138" s="86"/>
      <c r="VAU138" s="86"/>
      <c r="VAV138" s="86"/>
      <c r="VAW138" s="86"/>
      <c r="VAX138" s="86"/>
      <c r="VAY138" s="86"/>
      <c r="VAZ138" s="86"/>
      <c r="VBA138" s="86"/>
      <c r="VBB138" s="86"/>
      <c r="VBC138" s="86"/>
      <c r="VBD138" s="86"/>
      <c r="VBE138" s="86"/>
      <c r="VBF138" s="86"/>
      <c r="VBG138" s="86"/>
      <c r="VBH138" s="86"/>
      <c r="VBI138" s="86"/>
      <c r="VBJ138" s="86"/>
      <c r="VBK138" s="86"/>
      <c r="VBL138" s="86"/>
      <c r="VBM138" s="86"/>
      <c r="VBN138" s="86"/>
      <c r="VBO138" s="86"/>
      <c r="VBP138" s="86"/>
      <c r="VBQ138" s="86"/>
      <c r="VBR138" s="86"/>
      <c r="VBS138" s="86"/>
      <c r="VBT138" s="86"/>
      <c r="VBU138" s="86"/>
      <c r="VBV138" s="86"/>
      <c r="VBW138" s="86"/>
      <c r="VBX138" s="86"/>
      <c r="VBY138" s="86"/>
      <c r="VBZ138" s="86"/>
      <c r="VCA138" s="86"/>
      <c r="VCB138" s="86"/>
      <c r="VCC138" s="86"/>
      <c r="VCD138" s="86"/>
      <c r="VCE138" s="86"/>
      <c r="VCF138" s="86"/>
      <c r="VCG138" s="86"/>
      <c r="VCH138" s="86"/>
      <c r="VCI138" s="86"/>
      <c r="VCJ138" s="86"/>
      <c r="VCK138" s="86"/>
      <c r="VCL138" s="86"/>
      <c r="VCM138" s="86"/>
      <c r="VCN138" s="86"/>
      <c r="VCO138" s="86"/>
      <c r="VCP138" s="86"/>
      <c r="VCQ138" s="86"/>
      <c r="VCR138" s="86"/>
      <c r="VCS138" s="86"/>
      <c r="VCT138" s="86"/>
      <c r="VCU138" s="86"/>
      <c r="VCV138" s="86"/>
      <c r="VCW138" s="86"/>
      <c r="VCX138" s="86"/>
      <c r="VCY138" s="86"/>
      <c r="VCZ138" s="86"/>
      <c r="VDA138" s="86"/>
      <c r="VDB138" s="86"/>
      <c r="VDC138" s="86"/>
      <c r="VDD138" s="86"/>
      <c r="VDE138" s="86"/>
      <c r="VDF138" s="86"/>
      <c r="VDG138" s="86"/>
      <c r="VDH138" s="86"/>
      <c r="VDI138" s="86"/>
      <c r="VDJ138" s="86"/>
      <c r="VDK138" s="86"/>
      <c r="VDL138" s="86"/>
      <c r="VDM138" s="86"/>
      <c r="VDN138" s="86"/>
      <c r="VDO138" s="86"/>
      <c r="VDP138" s="86"/>
      <c r="VDQ138" s="86"/>
      <c r="VDR138" s="86"/>
      <c r="VDS138" s="86"/>
      <c r="VDT138" s="86"/>
      <c r="VDU138" s="86"/>
      <c r="VDV138" s="86"/>
      <c r="VDW138" s="86"/>
      <c r="VDX138" s="86"/>
      <c r="VDY138" s="86"/>
      <c r="VDZ138" s="86"/>
      <c r="VEA138" s="86"/>
      <c r="VEB138" s="86"/>
      <c r="VEC138" s="86"/>
      <c r="VED138" s="86"/>
      <c r="VEE138" s="86"/>
      <c r="VEF138" s="86"/>
      <c r="VEG138" s="86"/>
      <c r="VEH138" s="86"/>
      <c r="VEI138" s="86"/>
      <c r="VEJ138" s="86"/>
      <c r="VEK138" s="86"/>
      <c r="VEL138" s="86"/>
      <c r="VEM138" s="86"/>
      <c r="VEN138" s="86"/>
      <c r="VEO138" s="86"/>
      <c r="VEP138" s="86"/>
      <c r="VEQ138" s="86"/>
      <c r="VER138" s="86"/>
      <c r="VES138" s="86"/>
      <c r="VET138" s="86"/>
      <c r="VEU138" s="86"/>
      <c r="VEV138" s="86"/>
      <c r="VEW138" s="86"/>
      <c r="VEX138" s="86"/>
      <c r="VEY138" s="86"/>
      <c r="VEZ138" s="86"/>
      <c r="VFA138" s="86"/>
      <c r="VFB138" s="86"/>
      <c r="VFC138" s="86"/>
      <c r="VFD138" s="86"/>
      <c r="VFE138" s="86"/>
      <c r="VFF138" s="86"/>
      <c r="VFG138" s="86"/>
      <c r="VFH138" s="86"/>
      <c r="VFI138" s="86"/>
      <c r="VFJ138" s="86"/>
      <c r="VFK138" s="86"/>
      <c r="VFL138" s="86"/>
      <c r="VFM138" s="86"/>
      <c r="VFN138" s="86"/>
      <c r="VFO138" s="86"/>
      <c r="VFP138" s="86"/>
      <c r="VFQ138" s="86"/>
      <c r="VFR138" s="86"/>
      <c r="VFS138" s="86"/>
      <c r="VFT138" s="86"/>
      <c r="VFU138" s="86"/>
      <c r="VFV138" s="86"/>
      <c r="VFW138" s="86"/>
      <c r="VFX138" s="86"/>
      <c r="VFY138" s="86"/>
      <c r="VFZ138" s="86"/>
      <c r="VGA138" s="86"/>
      <c r="VGB138" s="86"/>
      <c r="VGC138" s="86"/>
      <c r="VGD138" s="86"/>
      <c r="VGK138" s="86"/>
      <c r="VGL138" s="86"/>
      <c r="VGM138" s="86"/>
      <c r="VGN138" s="86"/>
      <c r="VGO138" s="86"/>
      <c r="VGP138" s="86"/>
      <c r="VGQ138" s="86"/>
      <c r="VGR138" s="86"/>
      <c r="VGS138" s="86"/>
      <c r="VGT138" s="86"/>
      <c r="VGU138" s="86"/>
      <c r="VGV138" s="86"/>
      <c r="VGW138" s="86"/>
      <c r="VGX138" s="86"/>
      <c r="VGY138" s="86"/>
      <c r="VGZ138" s="86"/>
      <c r="VHA138" s="86"/>
      <c r="VHB138" s="86"/>
      <c r="VHC138" s="86"/>
      <c r="VHD138" s="86"/>
      <c r="VHE138" s="86"/>
      <c r="VHF138" s="86"/>
      <c r="VHG138" s="86"/>
      <c r="VHH138" s="86"/>
      <c r="VHI138" s="86"/>
      <c r="VHJ138" s="86"/>
      <c r="VHK138" s="86"/>
      <c r="VHL138" s="86"/>
      <c r="VHM138" s="86"/>
      <c r="VHN138" s="86"/>
      <c r="VHO138" s="86"/>
      <c r="VHP138" s="86"/>
      <c r="VHQ138" s="86"/>
      <c r="VHR138" s="86"/>
      <c r="VHS138" s="86"/>
      <c r="VHT138" s="86"/>
      <c r="VHU138" s="86"/>
      <c r="VHV138" s="86"/>
      <c r="VHW138" s="86"/>
      <c r="VHX138" s="86"/>
      <c r="VHY138" s="86"/>
      <c r="VHZ138" s="86"/>
      <c r="VIA138" s="86"/>
      <c r="VIB138" s="86"/>
      <c r="VIC138" s="86"/>
      <c r="VID138" s="86"/>
      <c r="VIE138" s="86"/>
      <c r="VIF138" s="86"/>
      <c r="VIG138" s="86"/>
      <c r="VIH138" s="86"/>
      <c r="VII138" s="86"/>
      <c r="VIJ138" s="86"/>
      <c r="VIK138" s="86"/>
      <c r="VIL138" s="86"/>
      <c r="VIM138" s="86"/>
      <c r="VIN138" s="86"/>
      <c r="VIO138" s="86"/>
      <c r="VIP138" s="86"/>
      <c r="VIQ138" s="86"/>
      <c r="VIR138" s="86"/>
      <c r="VIS138" s="86"/>
      <c r="VIT138" s="86"/>
      <c r="VIU138" s="86"/>
      <c r="VIV138" s="86"/>
      <c r="VIW138" s="86"/>
      <c r="VIX138" s="86"/>
      <c r="VIY138" s="86"/>
      <c r="VIZ138" s="86"/>
      <c r="VJA138" s="86"/>
      <c r="VJB138" s="86"/>
      <c r="VJC138" s="86"/>
      <c r="VJD138" s="86"/>
      <c r="VJE138" s="86"/>
      <c r="VJF138" s="86"/>
      <c r="VJG138" s="86"/>
      <c r="VJH138" s="86"/>
      <c r="VJI138" s="86"/>
      <c r="VJJ138" s="86"/>
      <c r="VJK138" s="86"/>
      <c r="VJL138" s="86"/>
      <c r="VJM138" s="86"/>
      <c r="VJN138" s="86"/>
      <c r="VJO138" s="86"/>
      <c r="VJP138" s="86"/>
      <c r="VJQ138" s="86"/>
      <c r="VJR138" s="86"/>
      <c r="VJS138" s="86"/>
      <c r="VJT138" s="86"/>
      <c r="VJU138" s="86"/>
      <c r="VJV138" s="86"/>
      <c r="VJW138" s="86"/>
      <c r="VJX138" s="86"/>
      <c r="VJY138" s="86"/>
      <c r="VJZ138" s="86"/>
      <c r="VKA138" s="86"/>
      <c r="VKB138" s="86"/>
      <c r="VKC138" s="86"/>
      <c r="VKD138" s="86"/>
      <c r="VKE138" s="86"/>
      <c r="VKF138" s="86"/>
      <c r="VKG138" s="86"/>
      <c r="VKH138" s="86"/>
      <c r="VKI138" s="86"/>
      <c r="VKJ138" s="86"/>
      <c r="VKK138" s="86"/>
      <c r="VKL138" s="86"/>
      <c r="VKM138" s="86"/>
      <c r="VKN138" s="86"/>
      <c r="VKO138" s="86"/>
      <c r="VKP138" s="86"/>
      <c r="VKQ138" s="86"/>
      <c r="VKR138" s="86"/>
      <c r="VKS138" s="86"/>
      <c r="VKT138" s="86"/>
      <c r="VKU138" s="86"/>
      <c r="VKV138" s="86"/>
      <c r="VKW138" s="86"/>
      <c r="VKX138" s="86"/>
      <c r="VKY138" s="86"/>
      <c r="VKZ138" s="86"/>
      <c r="VLA138" s="86"/>
      <c r="VLB138" s="86"/>
      <c r="VLC138" s="86"/>
      <c r="VLD138" s="86"/>
      <c r="VLE138" s="86"/>
      <c r="VLF138" s="86"/>
      <c r="VLG138" s="86"/>
      <c r="VLH138" s="86"/>
      <c r="VLI138" s="86"/>
      <c r="VLJ138" s="86"/>
      <c r="VLK138" s="86"/>
      <c r="VLL138" s="86"/>
      <c r="VLM138" s="86"/>
      <c r="VLN138" s="86"/>
      <c r="VLO138" s="86"/>
      <c r="VLP138" s="86"/>
      <c r="VLQ138" s="86"/>
      <c r="VLR138" s="86"/>
      <c r="VLS138" s="86"/>
      <c r="VLT138" s="86"/>
      <c r="VLU138" s="86"/>
      <c r="VLV138" s="86"/>
      <c r="VLW138" s="86"/>
      <c r="VLX138" s="86"/>
      <c r="VLY138" s="86"/>
      <c r="VLZ138" s="86"/>
      <c r="VMA138" s="86"/>
      <c r="VMB138" s="86"/>
      <c r="VMC138" s="86"/>
      <c r="VMD138" s="86"/>
      <c r="VME138" s="86"/>
      <c r="VMF138" s="86"/>
      <c r="VMG138" s="86"/>
      <c r="VMH138" s="86"/>
      <c r="VMI138" s="86"/>
      <c r="VMJ138" s="86"/>
      <c r="VMK138" s="86"/>
      <c r="VML138" s="86"/>
      <c r="VMM138" s="86"/>
      <c r="VMN138" s="86"/>
      <c r="VMO138" s="86"/>
      <c r="VMP138" s="86"/>
      <c r="VMQ138" s="86"/>
      <c r="VMR138" s="86"/>
      <c r="VMS138" s="86"/>
      <c r="VMT138" s="86"/>
      <c r="VMU138" s="86"/>
      <c r="VMV138" s="86"/>
      <c r="VMW138" s="86"/>
      <c r="VMX138" s="86"/>
      <c r="VMY138" s="86"/>
      <c r="VMZ138" s="86"/>
      <c r="VNA138" s="86"/>
      <c r="VNB138" s="86"/>
      <c r="VNC138" s="86"/>
      <c r="VND138" s="86"/>
      <c r="VNE138" s="86"/>
      <c r="VNF138" s="86"/>
      <c r="VNG138" s="86"/>
      <c r="VNH138" s="86"/>
      <c r="VNI138" s="86"/>
      <c r="VNJ138" s="86"/>
      <c r="VNK138" s="86"/>
      <c r="VNL138" s="86"/>
      <c r="VNM138" s="86"/>
      <c r="VNN138" s="86"/>
      <c r="VNO138" s="86"/>
      <c r="VNP138" s="86"/>
      <c r="VNQ138" s="86"/>
      <c r="VNR138" s="86"/>
      <c r="VNS138" s="86"/>
      <c r="VNT138" s="86"/>
      <c r="VNU138" s="86"/>
      <c r="VNV138" s="86"/>
      <c r="VNW138" s="86"/>
      <c r="VNX138" s="86"/>
      <c r="VNY138" s="86"/>
      <c r="VNZ138" s="86"/>
      <c r="VOA138" s="86"/>
      <c r="VOB138" s="86"/>
      <c r="VOC138" s="86"/>
      <c r="VOD138" s="86"/>
      <c r="VOE138" s="86"/>
      <c r="VOF138" s="86"/>
      <c r="VOG138" s="86"/>
      <c r="VOH138" s="86"/>
      <c r="VOI138" s="86"/>
      <c r="VOJ138" s="86"/>
      <c r="VOK138" s="86"/>
      <c r="VOL138" s="86"/>
      <c r="VOM138" s="86"/>
      <c r="VON138" s="86"/>
      <c r="VOO138" s="86"/>
      <c r="VOP138" s="86"/>
      <c r="VOQ138" s="86"/>
      <c r="VOR138" s="86"/>
      <c r="VOS138" s="86"/>
      <c r="VOT138" s="86"/>
      <c r="VOU138" s="86"/>
      <c r="VOV138" s="86"/>
      <c r="VOW138" s="86"/>
      <c r="VOX138" s="86"/>
      <c r="VOY138" s="86"/>
      <c r="VOZ138" s="86"/>
      <c r="VPA138" s="86"/>
      <c r="VPB138" s="86"/>
      <c r="VPC138" s="86"/>
      <c r="VPD138" s="86"/>
      <c r="VPE138" s="86"/>
      <c r="VPF138" s="86"/>
      <c r="VPG138" s="86"/>
      <c r="VPH138" s="86"/>
      <c r="VPI138" s="86"/>
      <c r="VPJ138" s="86"/>
      <c r="VPK138" s="86"/>
      <c r="VPL138" s="86"/>
      <c r="VPM138" s="86"/>
      <c r="VPN138" s="86"/>
      <c r="VPO138" s="86"/>
      <c r="VPP138" s="86"/>
      <c r="VPQ138" s="86"/>
      <c r="VPR138" s="86"/>
      <c r="VPS138" s="86"/>
      <c r="VPT138" s="86"/>
      <c r="VPU138" s="86"/>
      <c r="VPV138" s="86"/>
      <c r="VPW138" s="86"/>
      <c r="VPX138" s="86"/>
      <c r="VPY138" s="86"/>
      <c r="VPZ138" s="86"/>
      <c r="VQG138" s="86"/>
      <c r="VQH138" s="86"/>
      <c r="VQI138" s="86"/>
      <c r="VQJ138" s="86"/>
      <c r="VQK138" s="86"/>
      <c r="VQL138" s="86"/>
      <c r="VQM138" s="86"/>
      <c r="VQN138" s="86"/>
      <c r="VQO138" s="86"/>
      <c r="VQP138" s="86"/>
      <c r="VQQ138" s="86"/>
      <c r="VQR138" s="86"/>
      <c r="VQS138" s="86"/>
      <c r="VQT138" s="86"/>
      <c r="VQU138" s="86"/>
      <c r="VQV138" s="86"/>
      <c r="VQW138" s="86"/>
      <c r="VQX138" s="86"/>
      <c r="VQY138" s="86"/>
      <c r="VQZ138" s="86"/>
      <c r="VRA138" s="86"/>
      <c r="VRB138" s="86"/>
      <c r="VRC138" s="86"/>
      <c r="VRD138" s="86"/>
      <c r="VRE138" s="86"/>
      <c r="VRF138" s="86"/>
      <c r="VRG138" s="86"/>
      <c r="VRH138" s="86"/>
      <c r="VRI138" s="86"/>
      <c r="VRJ138" s="86"/>
      <c r="VRK138" s="86"/>
      <c r="VRL138" s="86"/>
      <c r="VRM138" s="86"/>
      <c r="VRN138" s="86"/>
      <c r="VRO138" s="86"/>
      <c r="VRP138" s="86"/>
      <c r="VRQ138" s="86"/>
      <c r="VRR138" s="86"/>
      <c r="VRS138" s="86"/>
      <c r="VRT138" s="86"/>
      <c r="VRU138" s="86"/>
      <c r="VRV138" s="86"/>
      <c r="VRW138" s="86"/>
      <c r="VRX138" s="86"/>
      <c r="VRY138" s="86"/>
      <c r="VRZ138" s="86"/>
      <c r="VSA138" s="86"/>
      <c r="VSB138" s="86"/>
      <c r="VSC138" s="86"/>
      <c r="VSD138" s="86"/>
      <c r="VSE138" s="86"/>
      <c r="VSF138" s="86"/>
      <c r="VSG138" s="86"/>
      <c r="VSH138" s="86"/>
      <c r="VSI138" s="86"/>
      <c r="VSJ138" s="86"/>
      <c r="VSK138" s="86"/>
      <c r="VSL138" s="86"/>
      <c r="VSM138" s="86"/>
      <c r="VSN138" s="86"/>
      <c r="VSO138" s="86"/>
      <c r="VSP138" s="86"/>
      <c r="VSQ138" s="86"/>
      <c r="VSR138" s="86"/>
      <c r="VSS138" s="86"/>
      <c r="VST138" s="86"/>
      <c r="VSU138" s="86"/>
      <c r="VSV138" s="86"/>
      <c r="VSW138" s="86"/>
      <c r="VSX138" s="86"/>
      <c r="VSY138" s="86"/>
      <c r="VSZ138" s="86"/>
      <c r="VTA138" s="86"/>
      <c r="VTB138" s="86"/>
      <c r="VTC138" s="86"/>
      <c r="VTD138" s="86"/>
      <c r="VTE138" s="86"/>
      <c r="VTF138" s="86"/>
      <c r="VTG138" s="86"/>
      <c r="VTH138" s="86"/>
      <c r="VTI138" s="86"/>
      <c r="VTJ138" s="86"/>
      <c r="VTK138" s="86"/>
      <c r="VTL138" s="86"/>
      <c r="VTM138" s="86"/>
      <c r="VTN138" s="86"/>
      <c r="VTO138" s="86"/>
      <c r="VTP138" s="86"/>
      <c r="VTQ138" s="86"/>
      <c r="VTR138" s="86"/>
      <c r="VTS138" s="86"/>
      <c r="VTT138" s="86"/>
      <c r="VTU138" s="86"/>
      <c r="VTV138" s="86"/>
      <c r="VTW138" s="86"/>
      <c r="VTX138" s="86"/>
      <c r="VTY138" s="86"/>
      <c r="VTZ138" s="86"/>
      <c r="VUA138" s="86"/>
      <c r="VUB138" s="86"/>
      <c r="VUC138" s="86"/>
      <c r="VUD138" s="86"/>
      <c r="VUE138" s="86"/>
      <c r="VUF138" s="86"/>
      <c r="VUG138" s="86"/>
      <c r="VUH138" s="86"/>
      <c r="VUI138" s="86"/>
      <c r="VUJ138" s="86"/>
      <c r="VUK138" s="86"/>
      <c r="VUL138" s="86"/>
      <c r="VUM138" s="86"/>
      <c r="VUN138" s="86"/>
      <c r="VUO138" s="86"/>
      <c r="VUP138" s="86"/>
      <c r="VUQ138" s="86"/>
      <c r="VUR138" s="86"/>
      <c r="VUS138" s="86"/>
      <c r="VUT138" s="86"/>
      <c r="VUU138" s="86"/>
      <c r="VUV138" s="86"/>
      <c r="VUW138" s="86"/>
      <c r="VUX138" s="86"/>
      <c r="VUY138" s="86"/>
      <c r="VUZ138" s="86"/>
      <c r="VVA138" s="86"/>
      <c r="VVB138" s="86"/>
      <c r="VVC138" s="86"/>
      <c r="VVD138" s="86"/>
      <c r="VVE138" s="86"/>
      <c r="VVF138" s="86"/>
      <c r="VVG138" s="86"/>
      <c r="VVH138" s="86"/>
      <c r="VVI138" s="86"/>
      <c r="VVJ138" s="86"/>
      <c r="VVK138" s="86"/>
      <c r="VVL138" s="86"/>
      <c r="VVM138" s="86"/>
      <c r="VVN138" s="86"/>
      <c r="VVO138" s="86"/>
      <c r="VVP138" s="86"/>
      <c r="VVQ138" s="86"/>
      <c r="VVR138" s="86"/>
      <c r="VVS138" s="86"/>
      <c r="VVT138" s="86"/>
      <c r="VVU138" s="86"/>
      <c r="VVV138" s="86"/>
      <c r="VVW138" s="86"/>
      <c r="VVX138" s="86"/>
      <c r="VVY138" s="86"/>
      <c r="VVZ138" s="86"/>
      <c r="VWA138" s="86"/>
      <c r="VWB138" s="86"/>
      <c r="VWC138" s="86"/>
      <c r="VWD138" s="86"/>
      <c r="VWE138" s="86"/>
      <c r="VWF138" s="86"/>
      <c r="VWG138" s="86"/>
      <c r="VWH138" s="86"/>
      <c r="VWI138" s="86"/>
      <c r="VWJ138" s="86"/>
      <c r="VWK138" s="86"/>
      <c r="VWL138" s="86"/>
      <c r="VWM138" s="86"/>
      <c r="VWN138" s="86"/>
      <c r="VWO138" s="86"/>
      <c r="VWP138" s="86"/>
      <c r="VWQ138" s="86"/>
      <c r="VWR138" s="86"/>
      <c r="VWS138" s="86"/>
      <c r="VWT138" s="86"/>
      <c r="VWU138" s="86"/>
      <c r="VWV138" s="86"/>
      <c r="VWW138" s="86"/>
      <c r="VWX138" s="86"/>
      <c r="VWY138" s="86"/>
      <c r="VWZ138" s="86"/>
      <c r="VXA138" s="86"/>
      <c r="VXB138" s="86"/>
      <c r="VXC138" s="86"/>
      <c r="VXD138" s="86"/>
      <c r="VXE138" s="86"/>
      <c r="VXF138" s="86"/>
      <c r="VXG138" s="86"/>
      <c r="VXH138" s="86"/>
      <c r="VXI138" s="86"/>
      <c r="VXJ138" s="86"/>
      <c r="VXK138" s="86"/>
      <c r="VXL138" s="86"/>
      <c r="VXM138" s="86"/>
      <c r="VXN138" s="86"/>
      <c r="VXO138" s="86"/>
      <c r="VXP138" s="86"/>
      <c r="VXQ138" s="86"/>
      <c r="VXR138" s="86"/>
      <c r="VXS138" s="86"/>
      <c r="VXT138" s="86"/>
      <c r="VXU138" s="86"/>
      <c r="VXV138" s="86"/>
      <c r="VXW138" s="86"/>
      <c r="VXX138" s="86"/>
      <c r="VXY138" s="86"/>
      <c r="VXZ138" s="86"/>
      <c r="VYA138" s="86"/>
      <c r="VYB138" s="86"/>
      <c r="VYC138" s="86"/>
      <c r="VYD138" s="86"/>
      <c r="VYE138" s="86"/>
      <c r="VYF138" s="86"/>
      <c r="VYG138" s="86"/>
      <c r="VYH138" s="86"/>
      <c r="VYI138" s="86"/>
      <c r="VYJ138" s="86"/>
      <c r="VYK138" s="86"/>
      <c r="VYL138" s="86"/>
      <c r="VYM138" s="86"/>
      <c r="VYN138" s="86"/>
      <c r="VYO138" s="86"/>
      <c r="VYP138" s="86"/>
      <c r="VYQ138" s="86"/>
      <c r="VYR138" s="86"/>
      <c r="VYS138" s="86"/>
      <c r="VYT138" s="86"/>
      <c r="VYU138" s="86"/>
      <c r="VYV138" s="86"/>
      <c r="VYW138" s="86"/>
      <c r="VYX138" s="86"/>
      <c r="VYY138" s="86"/>
      <c r="VYZ138" s="86"/>
      <c r="VZA138" s="86"/>
      <c r="VZB138" s="86"/>
      <c r="VZC138" s="86"/>
      <c r="VZD138" s="86"/>
      <c r="VZE138" s="86"/>
      <c r="VZF138" s="86"/>
      <c r="VZG138" s="86"/>
      <c r="VZH138" s="86"/>
      <c r="VZI138" s="86"/>
      <c r="VZJ138" s="86"/>
      <c r="VZK138" s="86"/>
      <c r="VZL138" s="86"/>
      <c r="VZM138" s="86"/>
      <c r="VZN138" s="86"/>
      <c r="VZO138" s="86"/>
      <c r="VZP138" s="86"/>
      <c r="VZQ138" s="86"/>
      <c r="VZR138" s="86"/>
      <c r="VZS138" s="86"/>
      <c r="VZT138" s="86"/>
      <c r="VZU138" s="86"/>
      <c r="VZV138" s="86"/>
      <c r="WAC138" s="86"/>
      <c r="WAD138" s="86"/>
      <c r="WAE138" s="86"/>
      <c r="WAF138" s="86"/>
      <c r="WAG138" s="86"/>
      <c r="WAH138" s="86"/>
      <c r="WAI138" s="86"/>
      <c r="WAJ138" s="86"/>
      <c r="WAK138" s="86"/>
      <c r="WAL138" s="86"/>
      <c r="WAM138" s="86"/>
      <c r="WAN138" s="86"/>
      <c r="WAO138" s="86"/>
      <c r="WAP138" s="86"/>
      <c r="WAQ138" s="86"/>
      <c r="WAR138" s="86"/>
      <c r="WAS138" s="86"/>
      <c r="WAT138" s="86"/>
      <c r="WAU138" s="86"/>
      <c r="WAV138" s="86"/>
      <c r="WAW138" s="86"/>
      <c r="WAX138" s="86"/>
      <c r="WAY138" s="86"/>
      <c r="WAZ138" s="86"/>
      <c r="WBA138" s="86"/>
      <c r="WBB138" s="86"/>
      <c r="WBC138" s="86"/>
      <c r="WBD138" s="86"/>
      <c r="WBE138" s="86"/>
      <c r="WBF138" s="86"/>
      <c r="WBG138" s="86"/>
      <c r="WBH138" s="86"/>
      <c r="WBI138" s="86"/>
      <c r="WBJ138" s="86"/>
      <c r="WBK138" s="86"/>
      <c r="WBL138" s="86"/>
      <c r="WBM138" s="86"/>
      <c r="WBN138" s="86"/>
      <c r="WBO138" s="86"/>
      <c r="WBP138" s="86"/>
      <c r="WBQ138" s="86"/>
      <c r="WBR138" s="86"/>
      <c r="WBS138" s="86"/>
      <c r="WBT138" s="86"/>
      <c r="WBU138" s="86"/>
      <c r="WBV138" s="86"/>
      <c r="WBW138" s="86"/>
      <c r="WBX138" s="86"/>
      <c r="WBY138" s="86"/>
      <c r="WBZ138" s="86"/>
      <c r="WCA138" s="86"/>
      <c r="WCB138" s="86"/>
      <c r="WCC138" s="86"/>
      <c r="WCD138" s="86"/>
      <c r="WCE138" s="86"/>
      <c r="WCF138" s="86"/>
      <c r="WCG138" s="86"/>
      <c r="WCH138" s="86"/>
      <c r="WCI138" s="86"/>
      <c r="WCJ138" s="86"/>
      <c r="WCK138" s="86"/>
      <c r="WCL138" s="86"/>
      <c r="WCM138" s="86"/>
      <c r="WCN138" s="86"/>
      <c r="WCO138" s="86"/>
      <c r="WCP138" s="86"/>
      <c r="WCQ138" s="86"/>
      <c r="WCR138" s="86"/>
      <c r="WCS138" s="86"/>
      <c r="WCT138" s="86"/>
      <c r="WCU138" s="86"/>
      <c r="WCV138" s="86"/>
      <c r="WCW138" s="86"/>
      <c r="WCX138" s="86"/>
      <c r="WCY138" s="86"/>
      <c r="WCZ138" s="86"/>
      <c r="WDA138" s="86"/>
      <c r="WDB138" s="86"/>
      <c r="WDC138" s="86"/>
      <c r="WDD138" s="86"/>
      <c r="WDE138" s="86"/>
      <c r="WDF138" s="86"/>
      <c r="WDG138" s="86"/>
      <c r="WDH138" s="86"/>
      <c r="WDI138" s="86"/>
      <c r="WDJ138" s="86"/>
      <c r="WDK138" s="86"/>
      <c r="WDL138" s="86"/>
      <c r="WDM138" s="86"/>
      <c r="WDN138" s="86"/>
      <c r="WDO138" s="86"/>
      <c r="WDP138" s="86"/>
      <c r="WDQ138" s="86"/>
      <c r="WDR138" s="86"/>
      <c r="WDS138" s="86"/>
      <c r="WDT138" s="86"/>
      <c r="WDU138" s="86"/>
      <c r="WDV138" s="86"/>
      <c r="WDW138" s="86"/>
      <c r="WDX138" s="86"/>
      <c r="WDY138" s="86"/>
      <c r="WDZ138" s="86"/>
      <c r="WEA138" s="86"/>
      <c r="WEB138" s="86"/>
      <c r="WEC138" s="86"/>
      <c r="WED138" s="86"/>
      <c r="WEE138" s="86"/>
      <c r="WEF138" s="86"/>
      <c r="WEG138" s="86"/>
      <c r="WEH138" s="86"/>
      <c r="WEI138" s="86"/>
      <c r="WEJ138" s="86"/>
      <c r="WEK138" s="86"/>
      <c r="WEL138" s="86"/>
      <c r="WEM138" s="86"/>
      <c r="WEN138" s="86"/>
      <c r="WEO138" s="86"/>
      <c r="WEP138" s="86"/>
      <c r="WEQ138" s="86"/>
      <c r="WER138" s="86"/>
      <c r="WES138" s="86"/>
      <c r="WET138" s="86"/>
      <c r="WEU138" s="86"/>
      <c r="WEV138" s="86"/>
      <c r="WEW138" s="86"/>
      <c r="WEX138" s="86"/>
      <c r="WEY138" s="86"/>
      <c r="WEZ138" s="86"/>
      <c r="WFA138" s="86"/>
      <c r="WFB138" s="86"/>
      <c r="WFC138" s="86"/>
      <c r="WFD138" s="86"/>
      <c r="WFE138" s="86"/>
      <c r="WFF138" s="86"/>
      <c r="WFG138" s="86"/>
      <c r="WFH138" s="86"/>
      <c r="WFI138" s="86"/>
      <c r="WFJ138" s="86"/>
      <c r="WFK138" s="86"/>
      <c r="WFL138" s="86"/>
      <c r="WFM138" s="86"/>
      <c r="WFN138" s="86"/>
      <c r="WFO138" s="86"/>
      <c r="WFP138" s="86"/>
      <c r="WFQ138" s="86"/>
      <c r="WFR138" s="86"/>
      <c r="WFS138" s="86"/>
      <c r="WFT138" s="86"/>
      <c r="WFU138" s="86"/>
      <c r="WFV138" s="86"/>
      <c r="WFW138" s="86"/>
      <c r="WFX138" s="86"/>
      <c r="WFY138" s="86"/>
      <c r="WFZ138" s="86"/>
      <c r="WGA138" s="86"/>
      <c r="WGB138" s="86"/>
      <c r="WGC138" s="86"/>
      <c r="WGD138" s="86"/>
      <c r="WGE138" s="86"/>
      <c r="WGF138" s="86"/>
      <c r="WGG138" s="86"/>
      <c r="WGH138" s="86"/>
      <c r="WGI138" s="86"/>
      <c r="WGJ138" s="86"/>
      <c r="WGK138" s="86"/>
      <c r="WGL138" s="86"/>
      <c r="WGM138" s="86"/>
      <c r="WGN138" s="86"/>
      <c r="WGO138" s="86"/>
      <c r="WGP138" s="86"/>
      <c r="WGQ138" s="86"/>
      <c r="WGR138" s="86"/>
      <c r="WGS138" s="86"/>
      <c r="WGT138" s="86"/>
      <c r="WGU138" s="86"/>
      <c r="WGV138" s="86"/>
      <c r="WGW138" s="86"/>
      <c r="WGX138" s="86"/>
      <c r="WGY138" s="86"/>
      <c r="WGZ138" s="86"/>
      <c r="WHA138" s="86"/>
      <c r="WHB138" s="86"/>
      <c r="WHC138" s="86"/>
      <c r="WHD138" s="86"/>
      <c r="WHE138" s="86"/>
      <c r="WHF138" s="86"/>
      <c r="WHG138" s="86"/>
      <c r="WHH138" s="86"/>
      <c r="WHI138" s="86"/>
      <c r="WHJ138" s="86"/>
      <c r="WHK138" s="86"/>
      <c r="WHL138" s="86"/>
      <c r="WHM138" s="86"/>
      <c r="WHN138" s="86"/>
      <c r="WHO138" s="86"/>
      <c r="WHP138" s="86"/>
      <c r="WHQ138" s="86"/>
      <c r="WHR138" s="86"/>
      <c r="WHS138" s="86"/>
      <c r="WHT138" s="86"/>
      <c r="WHU138" s="86"/>
      <c r="WHV138" s="86"/>
      <c r="WHW138" s="86"/>
      <c r="WHX138" s="86"/>
      <c r="WHY138" s="86"/>
      <c r="WHZ138" s="86"/>
      <c r="WIA138" s="86"/>
      <c r="WIB138" s="86"/>
      <c r="WIC138" s="86"/>
      <c r="WID138" s="86"/>
      <c r="WIE138" s="86"/>
      <c r="WIF138" s="86"/>
      <c r="WIG138" s="86"/>
      <c r="WIH138" s="86"/>
      <c r="WII138" s="86"/>
      <c r="WIJ138" s="86"/>
      <c r="WIK138" s="86"/>
      <c r="WIL138" s="86"/>
      <c r="WIM138" s="86"/>
      <c r="WIN138" s="86"/>
      <c r="WIO138" s="86"/>
      <c r="WIP138" s="86"/>
      <c r="WIQ138" s="86"/>
      <c r="WIR138" s="86"/>
      <c r="WIS138" s="86"/>
      <c r="WIT138" s="86"/>
      <c r="WIU138" s="86"/>
      <c r="WIV138" s="86"/>
      <c r="WIW138" s="86"/>
      <c r="WIX138" s="86"/>
      <c r="WIY138" s="86"/>
      <c r="WIZ138" s="86"/>
      <c r="WJA138" s="86"/>
      <c r="WJB138" s="86"/>
      <c r="WJC138" s="86"/>
      <c r="WJD138" s="86"/>
      <c r="WJE138" s="86"/>
      <c r="WJF138" s="86"/>
      <c r="WJG138" s="86"/>
      <c r="WJH138" s="86"/>
      <c r="WJI138" s="86"/>
      <c r="WJJ138" s="86"/>
      <c r="WJK138" s="86"/>
      <c r="WJL138" s="86"/>
      <c r="WJM138" s="86"/>
      <c r="WJN138" s="86"/>
      <c r="WJO138" s="86"/>
      <c r="WJP138" s="86"/>
      <c r="WJQ138" s="86"/>
      <c r="WJR138" s="86"/>
      <c r="WJY138" s="86"/>
      <c r="WJZ138" s="86"/>
      <c r="WKA138" s="86"/>
      <c r="WKB138" s="86"/>
      <c r="WKC138" s="86"/>
      <c r="WKD138" s="86"/>
      <c r="WKE138" s="86"/>
      <c r="WKF138" s="86"/>
      <c r="WKG138" s="86"/>
      <c r="WKH138" s="86"/>
      <c r="WKI138" s="86"/>
      <c r="WKJ138" s="86"/>
      <c r="WKK138" s="86"/>
      <c r="WKL138" s="86"/>
      <c r="WKM138" s="86"/>
      <c r="WKN138" s="86"/>
      <c r="WKO138" s="86"/>
      <c r="WKP138" s="86"/>
      <c r="WKQ138" s="86"/>
      <c r="WKR138" s="86"/>
      <c r="WKS138" s="86"/>
      <c r="WKT138" s="86"/>
      <c r="WKU138" s="86"/>
      <c r="WKV138" s="86"/>
      <c r="WKW138" s="86"/>
      <c r="WKX138" s="86"/>
      <c r="WKY138" s="86"/>
      <c r="WKZ138" s="86"/>
      <c r="WLA138" s="86"/>
      <c r="WLB138" s="86"/>
      <c r="WLC138" s="86"/>
      <c r="WLD138" s="86"/>
      <c r="WLE138" s="86"/>
      <c r="WLF138" s="86"/>
      <c r="WLG138" s="86"/>
      <c r="WLH138" s="86"/>
      <c r="WLI138" s="86"/>
      <c r="WLJ138" s="86"/>
      <c r="WLK138" s="86"/>
      <c r="WLL138" s="86"/>
      <c r="WLM138" s="86"/>
      <c r="WLN138" s="86"/>
      <c r="WLO138" s="86"/>
      <c r="WLP138" s="86"/>
      <c r="WLQ138" s="86"/>
      <c r="WLR138" s="86"/>
      <c r="WLS138" s="86"/>
      <c r="WLT138" s="86"/>
      <c r="WLU138" s="86"/>
      <c r="WLV138" s="86"/>
      <c r="WLW138" s="86"/>
      <c r="WLX138" s="86"/>
      <c r="WLY138" s="86"/>
      <c r="WLZ138" s="86"/>
      <c r="WMA138" s="86"/>
      <c r="WMB138" s="86"/>
      <c r="WMC138" s="86"/>
      <c r="WMD138" s="86"/>
      <c r="WME138" s="86"/>
      <c r="WMF138" s="86"/>
      <c r="WMG138" s="86"/>
      <c r="WMH138" s="86"/>
      <c r="WMI138" s="86"/>
      <c r="WMJ138" s="86"/>
      <c r="WMK138" s="86"/>
      <c r="WML138" s="86"/>
      <c r="WMM138" s="86"/>
      <c r="WMN138" s="86"/>
      <c r="WMO138" s="86"/>
      <c r="WMP138" s="86"/>
      <c r="WMQ138" s="86"/>
      <c r="WMR138" s="86"/>
      <c r="WMS138" s="86"/>
      <c r="WMT138" s="86"/>
      <c r="WMU138" s="86"/>
      <c r="WMV138" s="86"/>
      <c r="WMW138" s="86"/>
      <c r="WMX138" s="86"/>
      <c r="WMY138" s="86"/>
      <c r="WMZ138" s="86"/>
      <c r="WNA138" s="86"/>
      <c r="WNB138" s="86"/>
      <c r="WNC138" s="86"/>
      <c r="WND138" s="86"/>
      <c r="WNE138" s="86"/>
      <c r="WNF138" s="86"/>
      <c r="WNG138" s="86"/>
      <c r="WNH138" s="86"/>
      <c r="WNI138" s="86"/>
      <c r="WNJ138" s="86"/>
      <c r="WNK138" s="86"/>
      <c r="WNL138" s="86"/>
      <c r="WNM138" s="86"/>
      <c r="WNN138" s="86"/>
      <c r="WNO138" s="86"/>
      <c r="WNP138" s="86"/>
      <c r="WNQ138" s="86"/>
      <c r="WNR138" s="86"/>
      <c r="WNS138" s="86"/>
      <c r="WNT138" s="86"/>
      <c r="WNU138" s="86"/>
      <c r="WNV138" s="86"/>
      <c r="WNW138" s="86"/>
      <c r="WNX138" s="86"/>
      <c r="WNY138" s="86"/>
      <c r="WNZ138" s="86"/>
      <c r="WOA138" s="86"/>
      <c r="WOB138" s="86"/>
      <c r="WOC138" s="86"/>
      <c r="WOD138" s="86"/>
      <c r="WOE138" s="86"/>
      <c r="WOF138" s="86"/>
      <c r="WOG138" s="86"/>
      <c r="WOH138" s="86"/>
      <c r="WOI138" s="86"/>
      <c r="WOJ138" s="86"/>
      <c r="WOK138" s="86"/>
      <c r="WOL138" s="86"/>
      <c r="WOM138" s="86"/>
      <c r="WON138" s="86"/>
      <c r="WOO138" s="86"/>
      <c r="WOP138" s="86"/>
      <c r="WOQ138" s="86"/>
      <c r="WOR138" s="86"/>
      <c r="WOS138" s="86"/>
      <c r="WOT138" s="86"/>
      <c r="WOU138" s="86"/>
      <c r="WOV138" s="86"/>
      <c r="WOW138" s="86"/>
      <c r="WOX138" s="86"/>
      <c r="WOY138" s="86"/>
      <c r="WOZ138" s="86"/>
      <c r="WPA138" s="86"/>
      <c r="WPB138" s="86"/>
      <c r="WPC138" s="86"/>
      <c r="WPD138" s="86"/>
      <c r="WPE138" s="86"/>
      <c r="WPF138" s="86"/>
      <c r="WPG138" s="86"/>
      <c r="WPH138" s="86"/>
      <c r="WPI138" s="86"/>
      <c r="WPJ138" s="86"/>
      <c r="WPK138" s="86"/>
      <c r="WPL138" s="86"/>
      <c r="WPM138" s="86"/>
      <c r="WPN138" s="86"/>
      <c r="WPO138" s="86"/>
      <c r="WPP138" s="86"/>
      <c r="WPQ138" s="86"/>
      <c r="WPR138" s="86"/>
      <c r="WPS138" s="86"/>
      <c r="WPT138" s="86"/>
      <c r="WPU138" s="86"/>
      <c r="WPV138" s="86"/>
      <c r="WPW138" s="86"/>
      <c r="WPX138" s="86"/>
      <c r="WPY138" s="86"/>
      <c r="WPZ138" s="86"/>
      <c r="WQA138" s="86"/>
      <c r="WQB138" s="86"/>
      <c r="WQC138" s="86"/>
      <c r="WQD138" s="86"/>
      <c r="WQE138" s="86"/>
      <c r="WQF138" s="86"/>
      <c r="WQG138" s="86"/>
      <c r="WQH138" s="86"/>
      <c r="WQI138" s="86"/>
      <c r="WQJ138" s="86"/>
      <c r="WQK138" s="86"/>
      <c r="WQL138" s="86"/>
      <c r="WQM138" s="86"/>
      <c r="WQN138" s="86"/>
      <c r="WQO138" s="86"/>
      <c r="WQP138" s="86"/>
      <c r="WQQ138" s="86"/>
      <c r="WQR138" s="86"/>
      <c r="WQS138" s="86"/>
      <c r="WQT138" s="86"/>
      <c r="WQU138" s="86"/>
      <c r="WQV138" s="86"/>
      <c r="WQW138" s="86"/>
      <c r="WQX138" s="86"/>
      <c r="WQY138" s="86"/>
      <c r="WQZ138" s="86"/>
      <c r="WRA138" s="86"/>
      <c r="WRB138" s="86"/>
      <c r="WRC138" s="86"/>
      <c r="WRD138" s="86"/>
      <c r="WRE138" s="86"/>
      <c r="WRF138" s="86"/>
      <c r="WRG138" s="86"/>
      <c r="WRH138" s="86"/>
      <c r="WRI138" s="86"/>
      <c r="WRJ138" s="86"/>
      <c r="WRK138" s="86"/>
      <c r="WRL138" s="86"/>
      <c r="WRM138" s="86"/>
      <c r="WRN138" s="86"/>
      <c r="WRO138" s="86"/>
      <c r="WRP138" s="86"/>
      <c r="WRQ138" s="86"/>
      <c r="WRR138" s="86"/>
      <c r="WRS138" s="86"/>
      <c r="WRT138" s="86"/>
      <c r="WRU138" s="86"/>
      <c r="WRV138" s="86"/>
      <c r="WRW138" s="86"/>
      <c r="WRX138" s="86"/>
      <c r="WRY138" s="86"/>
      <c r="WRZ138" s="86"/>
      <c r="WSA138" s="86"/>
      <c r="WSB138" s="86"/>
      <c r="WSC138" s="86"/>
      <c r="WSD138" s="86"/>
      <c r="WSE138" s="86"/>
      <c r="WSF138" s="86"/>
      <c r="WSG138" s="86"/>
      <c r="WSH138" s="86"/>
      <c r="WSI138" s="86"/>
      <c r="WSJ138" s="86"/>
      <c r="WSK138" s="86"/>
      <c r="WSL138" s="86"/>
      <c r="WSM138" s="86"/>
      <c r="WSN138" s="86"/>
      <c r="WSO138" s="86"/>
      <c r="WSP138" s="86"/>
      <c r="WSQ138" s="86"/>
      <c r="WSR138" s="86"/>
      <c r="WSS138" s="86"/>
      <c r="WST138" s="86"/>
      <c r="WSU138" s="86"/>
      <c r="WSV138" s="86"/>
      <c r="WSW138" s="86"/>
      <c r="WSX138" s="86"/>
      <c r="WSY138" s="86"/>
      <c r="WSZ138" s="86"/>
      <c r="WTA138" s="86"/>
      <c r="WTB138" s="86"/>
      <c r="WTC138" s="86"/>
      <c r="WTD138" s="86"/>
      <c r="WTE138" s="86"/>
      <c r="WTF138" s="86"/>
      <c r="WTG138" s="86"/>
      <c r="WTH138" s="86"/>
      <c r="WTI138" s="86"/>
      <c r="WTJ138" s="86"/>
      <c r="WTK138" s="86"/>
      <c r="WTL138" s="86"/>
      <c r="WTM138" s="86"/>
      <c r="WTN138" s="86"/>
      <c r="WTU138" s="86"/>
      <c r="WTV138" s="86"/>
      <c r="WTW138" s="86"/>
      <c r="WTX138" s="86"/>
      <c r="WTY138" s="86"/>
      <c r="WTZ138" s="86"/>
      <c r="WUA138" s="86"/>
      <c r="WUB138" s="86"/>
      <c r="WUC138" s="86"/>
      <c r="WUD138" s="86"/>
      <c r="WUE138" s="86"/>
      <c r="WUF138" s="86"/>
      <c r="WUG138" s="86"/>
      <c r="WUH138" s="86"/>
      <c r="WUI138" s="86"/>
      <c r="WUJ138" s="86"/>
      <c r="WUK138" s="86"/>
      <c r="WUL138" s="86"/>
      <c r="WUM138" s="86"/>
      <c r="WUN138" s="86"/>
      <c r="WUO138" s="86"/>
      <c r="WUP138" s="86"/>
      <c r="WUQ138" s="86"/>
      <c r="WUR138" s="86"/>
      <c r="WUS138" s="86"/>
      <c r="WUT138" s="86"/>
      <c r="WUU138" s="86"/>
      <c r="WUV138" s="86"/>
      <c r="WUW138" s="86"/>
      <c r="WUX138" s="86"/>
      <c r="WUY138" s="86"/>
      <c r="WUZ138" s="86"/>
      <c r="WVA138" s="86"/>
      <c r="WVB138" s="86"/>
      <c r="WVC138" s="86"/>
      <c r="WVD138" s="86"/>
      <c r="WVE138" s="86"/>
      <c r="WVF138" s="86"/>
      <c r="WVG138" s="86"/>
      <c r="WVH138" s="86"/>
      <c r="WVI138" s="86"/>
      <c r="WVJ138" s="86"/>
      <c r="WVK138" s="86"/>
      <c r="WVL138" s="86"/>
      <c r="WVM138" s="86"/>
      <c r="WVN138" s="86"/>
      <c r="WVO138" s="86"/>
      <c r="WVP138" s="86"/>
      <c r="WVQ138" s="86"/>
      <c r="WVR138" s="86"/>
      <c r="WVS138" s="86"/>
      <c r="WVT138" s="86"/>
      <c r="WVU138" s="86"/>
      <c r="WVV138" s="86"/>
      <c r="WVW138" s="86"/>
      <c r="WVX138" s="86"/>
      <c r="WVY138" s="86"/>
      <c r="WVZ138" s="86"/>
      <c r="WWA138" s="86"/>
      <c r="WWB138" s="86"/>
      <c r="WWC138" s="86"/>
      <c r="WWD138" s="86"/>
      <c r="WWE138" s="86"/>
      <c r="WWF138" s="86"/>
      <c r="WWG138" s="86"/>
      <c r="WWH138" s="86"/>
      <c r="WWI138" s="86"/>
      <c r="WWJ138" s="86"/>
      <c r="WWK138" s="86"/>
      <c r="WWL138" s="86"/>
      <c r="WWM138" s="86"/>
      <c r="WWN138" s="86"/>
      <c r="WWO138" s="86"/>
      <c r="WWP138" s="86"/>
      <c r="WWQ138" s="86"/>
      <c r="WWR138" s="86"/>
      <c r="WWS138" s="86"/>
      <c r="WWT138" s="86"/>
      <c r="WWU138" s="86"/>
      <c r="WWV138" s="86"/>
      <c r="WWW138" s="86"/>
      <c r="WWX138" s="86"/>
      <c r="WWY138" s="86"/>
      <c r="WWZ138" s="86"/>
      <c r="WXA138" s="86"/>
      <c r="WXB138" s="86"/>
      <c r="WXC138" s="86"/>
      <c r="WXD138" s="86"/>
      <c r="WXE138" s="86"/>
      <c r="WXF138" s="86"/>
      <c r="WXG138" s="86"/>
      <c r="WXH138" s="86"/>
      <c r="WXI138" s="86"/>
      <c r="WXJ138" s="86"/>
      <c r="WXK138" s="86"/>
      <c r="WXL138" s="86"/>
      <c r="WXM138" s="86"/>
      <c r="WXN138" s="86"/>
      <c r="WXO138" s="86"/>
      <c r="WXP138" s="86"/>
      <c r="WXQ138" s="86"/>
      <c r="WXR138" s="86"/>
      <c r="WXS138" s="86"/>
      <c r="WXT138" s="86"/>
      <c r="WXU138" s="86"/>
      <c r="WXV138" s="86"/>
      <c r="WXW138" s="86"/>
      <c r="WXX138" s="86"/>
      <c r="WXY138" s="86"/>
      <c r="WXZ138" s="86"/>
      <c r="WYA138" s="86"/>
      <c r="WYB138" s="86"/>
      <c r="WYC138" s="86"/>
      <c r="WYD138" s="86"/>
      <c r="WYE138" s="86"/>
      <c r="WYF138" s="86"/>
      <c r="WYG138" s="86"/>
      <c r="WYH138" s="86"/>
      <c r="WYI138" s="86"/>
      <c r="WYJ138" s="86"/>
      <c r="WYK138" s="86"/>
      <c r="WYL138" s="86"/>
      <c r="WYM138" s="86"/>
      <c r="WYN138" s="86"/>
      <c r="WYO138" s="86"/>
      <c r="WYP138" s="86"/>
      <c r="WYQ138" s="86"/>
      <c r="WYR138" s="86"/>
      <c r="WYS138" s="86"/>
      <c r="WYT138" s="86"/>
      <c r="WYU138" s="86"/>
      <c r="WYV138" s="86"/>
      <c r="WYW138" s="86"/>
      <c r="WYX138" s="86"/>
      <c r="WYY138" s="86"/>
      <c r="WYZ138" s="86"/>
      <c r="WZA138" s="86"/>
      <c r="WZB138" s="86"/>
      <c r="WZC138" s="86"/>
      <c r="WZD138" s="86"/>
      <c r="WZE138" s="86"/>
      <c r="WZF138" s="86"/>
      <c r="WZG138" s="86"/>
      <c r="WZH138" s="86"/>
      <c r="WZI138" s="86"/>
      <c r="WZJ138" s="86"/>
      <c r="WZK138" s="86"/>
      <c r="WZL138" s="86"/>
      <c r="WZM138" s="86"/>
      <c r="WZN138" s="86"/>
      <c r="WZO138" s="86"/>
      <c r="WZP138" s="86"/>
      <c r="WZQ138" s="86"/>
      <c r="WZR138" s="86"/>
      <c r="WZS138" s="86"/>
      <c r="WZT138" s="86"/>
      <c r="WZU138" s="86"/>
      <c r="WZV138" s="86"/>
      <c r="WZW138" s="86"/>
      <c r="WZX138" s="86"/>
      <c r="WZY138" s="86"/>
      <c r="WZZ138" s="86"/>
      <c r="XAA138" s="86"/>
      <c r="XAB138" s="86"/>
      <c r="XAC138" s="86"/>
      <c r="XAD138" s="86"/>
      <c r="XAE138" s="86"/>
      <c r="XAF138" s="86"/>
      <c r="XAG138" s="86"/>
      <c r="XAH138" s="86"/>
      <c r="XAI138" s="86"/>
      <c r="XAJ138" s="86"/>
      <c r="XAK138" s="86"/>
      <c r="XAL138" s="86"/>
      <c r="XAM138" s="86"/>
      <c r="XAN138" s="86"/>
      <c r="XAO138" s="86"/>
      <c r="XAP138" s="86"/>
      <c r="XAQ138" s="86"/>
      <c r="XAR138" s="86"/>
      <c r="XAS138" s="86"/>
      <c r="XAT138" s="86"/>
      <c r="XAU138" s="86"/>
      <c r="XAV138" s="86"/>
      <c r="XAW138" s="86"/>
      <c r="XAX138" s="86"/>
      <c r="XAY138" s="86"/>
      <c r="XAZ138" s="86"/>
      <c r="XBA138" s="86"/>
      <c r="XBB138" s="86"/>
      <c r="XBC138" s="86"/>
      <c r="XBD138" s="86"/>
      <c r="XBE138" s="86"/>
      <c r="XBF138" s="86"/>
      <c r="XBG138" s="86"/>
      <c r="XBH138" s="86"/>
      <c r="XBI138" s="86"/>
      <c r="XBJ138" s="86"/>
      <c r="XBK138" s="86"/>
      <c r="XBL138" s="86"/>
      <c r="XBM138" s="86"/>
      <c r="XBN138" s="86"/>
      <c r="XBO138" s="86"/>
      <c r="XBP138" s="86"/>
      <c r="XBQ138" s="86"/>
      <c r="XBR138" s="86"/>
      <c r="XBS138" s="86"/>
      <c r="XBT138" s="86"/>
      <c r="XBU138" s="86"/>
      <c r="XBV138" s="86"/>
      <c r="XBW138" s="86"/>
      <c r="XBX138" s="86"/>
      <c r="XBY138" s="86"/>
      <c r="XBZ138" s="86"/>
      <c r="XCA138" s="86"/>
      <c r="XCB138" s="86"/>
      <c r="XCC138" s="86"/>
      <c r="XCD138" s="86"/>
      <c r="XCE138" s="86"/>
      <c r="XCF138" s="86"/>
      <c r="XCG138" s="86"/>
      <c r="XCH138" s="86"/>
      <c r="XCI138" s="86"/>
      <c r="XCJ138" s="86"/>
      <c r="XCK138" s="86"/>
      <c r="XCL138" s="86"/>
      <c r="XCM138" s="86"/>
      <c r="XCN138" s="86"/>
      <c r="XCO138" s="86"/>
      <c r="XCP138" s="86"/>
      <c r="XCQ138" s="86"/>
      <c r="XCR138" s="86"/>
      <c r="XCS138" s="86"/>
      <c r="XCT138" s="86"/>
      <c r="XCU138" s="86"/>
      <c r="XCV138" s="86"/>
      <c r="XCW138" s="86"/>
      <c r="XCX138" s="86"/>
      <c r="XCY138" s="86"/>
      <c r="XCZ138" s="86"/>
      <c r="XDA138" s="86"/>
      <c r="XDB138" s="86"/>
      <c r="XDC138" s="86"/>
      <c r="XDD138" s="86"/>
      <c r="XDE138" s="86"/>
    </row>
    <row r="139" spans="1:16333" s="217" customFormat="1" ht="30.75" x14ac:dyDescent="0.25">
      <c r="A139" s="51" t="s">
        <v>85</v>
      </c>
      <c r="B139" s="125" t="s">
        <v>216</v>
      </c>
      <c r="C139" s="137">
        <v>200</v>
      </c>
      <c r="D139" s="198">
        <f>'Приложение 5'!F122</f>
        <v>6312448.8499999996</v>
      </c>
      <c r="E139" s="198">
        <f>'Приложение 5'!G122</f>
        <v>5895231.8999999994</v>
      </c>
      <c r="F139" s="198">
        <f>'Приложение 5'!H122</f>
        <v>6180458.9999999991</v>
      </c>
      <c r="G139" s="32"/>
      <c r="H139" s="33"/>
      <c r="I139" s="33"/>
      <c r="J139" s="33"/>
      <c r="K139" s="33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86"/>
      <c r="AO139" s="86"/>
      <c r="AP139" s="86"/>
      <c r="AQ139" s="86"/>
      <c r="AR139" s="86"/>
      <c r="AS139" s="86"/>
      <c r="AT139" s="86"/>
      <c r="AU139" s="86"/>
      <c r="AV139" s="86"/>
      <c r="AW139" s="86"/>
      <c r="AX139" s="86"/>
      <c r="AY139" s="86"/>
      <c r="AZ139" s="86"/>
      <c r="BA139" s="86"/>
      <c r="BB139" s="86"/>
      <c r="BC139" s="86"/>
      <c r="BD139" s="86"/>
      <c r="BE139" s="86"/>
      <c r="BF139" s="86"/>
      <c r="BG139" s="86"/>
      <c r="BH139" s="86"/>
      <c r="BI139" s="86"/>
      <c r="BJ139" s="86"/>
      <c r="BK139" s="86"/>
      <c r="BL139" s="86"/>
      <c r="BM139" s="86"/>
      <c r="BN139" s="86"/>
      <c r="BO139" s="86"/>
      <c r="BP139" s="86"/>
      <c r="BQ139" s="86"/>
      <c r="BR139" s="86"/>
      <c r="BS139" s="86"/>
      <c r="BT139" s="86"/>
      <c r="BU139" s="86"/>
      <c r="BV139" s="86"/>
      <c r="BW139" s="86"/>
      <c r="BX139" s="86"/>
      <c r="BY139" s="86"/>
      <c r="BZ139" s="86"/>
      <c r="CA139" s="86"/>
      <c r="CB139" s="86"/>
      <c r="CC139" s="86"/>
      <c r="CD139" s="86"/>
      <c r="CE139" s="86"/>
      <c r="CF139" s="86"/>
      <c r="CG139" s="86"/>
      <c r="CH139" s="86"/>
      <c r="CI139" s="86"/>
      <c r="CJ139" s="86"/>
      <c r="CK139" s="86"/>
      <c r="CL139" s="86"/>
      <c r="CM139" s="86"/>
      <c r="CN139" s="86"/>
      <c r="CO139" s="86"/>
      <c r="CP139" s="86"/>
      <c r="CQ139" s="86"/>
      <c r="CR139" s="86"/>
      <c r="CS139" s="86"/>
      <c r="CT139" s="86"/>
      <c r="CU139" s="86"/>
      <c r="CV139" s="86"/>
      <c r="CW139" s="86"/>
      <c r="CX139" s="86"/>
      <c r="CY139" s="86"/>
      <c r="CZ139" s="86"/>
      <c r="DA139" s="86"/>
      <c r="DB139" s="86"/>
      <c r="DC139" s="86"/>
      <c r="DD139" s="86"/>
      <c r="DE139" s="86"/>
      <c r="DF139" s="86"/>
      <c r="DG139" s="86"/>
      <c r="DH139" s="86"/>
      <c r="DI139" s="86"/>
      <c r="DJ139" s="86"/>
      <c r="DK139" s="86"/>
      <c r="DL139" s="86"/>
      <c r="DM139" s="86"/>
      <c r="DN139" s="86"/>
      <c r="DO139" s="86"/>
      <c r="DP139" s="86"/>
      <c r="DQ139" s="86"/>
      <c r="DR139" s="86"/>
      <c r="DS139" s="86"/>
      <c r="DT139" s="86"/>
      <c r="DU139" s="86"/>
      <c r="DV139" s="86"/>
      <c r="DW139" s="86"/>
      <c r="DX139" s="86"/>
      <c r="DY139" s="86"/>
      <c r="DZ139" s="86"/>
      <c r="EA139" s="86"/>
      <c r="EB139" s="86"/>
      <c r="EC139" s="86"/>
      <c r="ED139" s="86"/>
      <c r="EE139" s="86"/>
      <c r="EF139" s="86"/>
      <c r="EG139" s="86"/>
      <c r="EH139" s="86"/>
      <c r="EI139" s="86"/>
      <c r="EJ139" s="86"/>
      <c r="EK139" s="86"/>
      <c r="EL139" s="86"/>
      <c r="EM139" s="86"/>
      <c r="EN139" s="86"/>
      <c r="EO139" s="86"/>
      <c r="EP139" s="86"/>
      <c r="EQ139" s="86"/>
      <c r="ER139" s="86"/>
      <c r="ES139" s="86"/>
      <c r="ET139" s="86"/>
      <c r="EU139" s="86"/>
      <c r="EV139" s="86"/>
      <c r="EW139" s="86"/>
      <c r="EX139" s="86"/>
      <c r="EY139" s="86"/>
      <c r="EZ139" s="86"/>
      <c r="FA139" s="86"/>
      <c r="FB139" s="86"/>
      <c r="FC139" s="86"/>
      <c r="FD139" s="86"/>
      <c r="FE139" s="86"/>
      <c r="FF139" s="86"/>
      <c r="FG139" s="86"/>
      <c r="FH139" s="86"/>
      <c r="FI139" s="86"/>
      <c r="FJ139" s="86"/>
      <c r="FK139" s="86"/>
      <c r="FL139" s="86"/>
      <c r="FM139" s="86"/>
      <c r="FN139" s="86"/>
      <c r="FO139" s="86"/>
      <c r="FP139" s="86"/>
      <c r="FQ139" s="86"/>
      <c r="FR139" s="86"/>
      <c r="FS139" s="86"/>
      <c r="FT139" s="86"/>
      <c r="FU139" s="86"/>
      <c r="FV139" s="86"/>
      <c r="FW139" s="86"/>
      <c r="FX139" s="86"/>
      <c r="FY139" s="86"/>
      <c r="FZ139" s="86"/>
      <c r="GA139" s="86"/>
      <c r="GB139" s="86"/>
      <c r="GC139" s="86"/>
      <c r="GD139" s="86"/>
      <c r="GE139" s="86"/>
      <c r="GF139" s="86"/>
      <c r="GG139" s="86"/>
      <c r="GH139" s="86"/>
      <c r="GI139" s="86"/>
      <c r="GJ139" s="86"/>
      <c r="GK139" s="86"/>
      <c r="GL139" s="86"/>
      <c r="GM139" s="86"/>
      <c r="GN139" s="86"/>
      <c r="GO139" s="86"/>
      <c r="GP139" s="86"/>
      <c r="GQ139" s="86"/>
      <c r="GR139" s="86"/>
      <c r="GS139" s="86"/>
      <c r="GT139" s="86"/>
      <c r="GU139" s="86"/>
      <c r="GV139" s="86"/>
      <c r="GW139" s="86"/>
      <c r="GX139" s="86"/>
      <c r="GY139" s="86"/>
      <c r="GZ139" s="86"/>
      <c r="HA139" s="86"/>
      <c r="HB139" s="86"/>
      <c r="HI139" s="86"/>
      <c r="HJ139" s="86"/>
      <c r="HK139" s="86"/>
      <c r="HL139" s="86"/>
      <c r="HM139" s="86"/>
      <c r="HN139" s="86"/>
      <c r="HO139" s="86"/>
      <c r="HP139" s="86"/>
      <c r="HQ139" s="86"/>
      <c r="HR139" s="86"/>
      <c r="HS139" s="86"/>
      <c r="HT139" s="86"/>
      <c r="HU139" s="86"/>
      <c r="HV139" s="86"/>
      <c r="HW139" s="86"/>
      <c r="HX139" s="86"/>
      <c r="HY139" s="86"/>
      <c r="HZ139" s="86"/>
      <c r="IA139" s="86"/>
      <c r="IB139" s="86"/>
      <c r="IC139" s="86"/>
      <c r="ID139" s="86"/>
      <c r="IE139" s="86"/>
      <c r="IF139" s="86"/>
      <c r="IG139" s="86"/>
      <c r="IH139" s="86"/>
      <c r="II139" s="86"/>
      <c r="IJ139" s="86"/>
      <c r="IK139" s="86"/>
      <c r="IL139" s="86"/>
      <c r="IM139" s="86"/>
      <c r="IN139" s="86"/>
      <c r="IO139" s="86"/>
      <c r="IP139" s="86"/>
      <c r="IQ139" s="86"/>
      <c r="IR139" s="86"/>
      <c r="IS139" s="86"/>
      <c r="IT139" s="86"/>
      <c r="IU139" s="86"/>
      <c r="IV139" s="86"/>
      <c r="IW139" s="86"/>
      <c r="IX139" s="86"/>
      <c r="IY139" s="86"/>
      <c r="IZ139" s="86"/>
      <c r="JA139" s="86"/>
      <c r="JB139" s="86"/>
      <c r="JC139" s="86"/>
      <c r="JD139" s="86"/>
      <c r="JE139" s="86"/>
      <c r="JF139" s="86"/>
      <c r="JG139" s="86"/>
      <c r="JH139" s="86"/>
      <c r="JI139" s="86"/>
      <c r="JJ139" s="86"/>
      <c r="JK139" s="86"/>
      <c r="JL139" s="86"/>
      <c r="JM139" s="86"/>
      <c r="JN139" s="86"/>
      <c r="JO139" s="86"/>
      <c r="JP139" s="86"/>
      <c r="JQ139" s="86"/>
      <c r="JR139" s="86"/>
      <c r="JS139" s="86"/>
      <c r="JT139" s="86"/>
      <c r="JU139" s="86"/>
      <c r="JV139" s="86"/>
      <c r="JW139" s="86"/>
      <c r="JX139" s="86"/>
      <c r="JY139" s="86"/>
      <c r="JZ139" s="86"/>
      <c r="KA139" s="86"/>
      <c r="KB139" s="86"/>
      <c r="KC139" s="86"/>
      <c r="KD139" s="86"/>
      <c r="KE139" s="86"/>
      <c r="KF139" s="86"/>
      <c r="KG139" s="86"/>
      <c r="KH139" s="86"/>
      <c r="KI139" s="86"/>
      <c r="KJ139" s="86"/>
      <c r="KK139" s="86"/>
      <c r="KL139" s="86"/>
      <c r="KM139" s="86"/>
      <c r="KN139" s="86"/>
      <c r="KO139" s="86"/>
      <c r="KP139" s="86"/>
      <c r="KQ139" s="86"/>
      <c r="KR139" s="86"/>
      <c r="KS139" s="86"/>
      <c r="KT139" s="86"/>
      <c r="KU139" s="86"/>
      <c r="KV139" s="86"/>
      <c r="KW139" s="86"/>
      <c r="KX139" s="86"/>
      <c r="KY139" s="86"/>
      <c r="KZ139" s="86"/>
      <c r="LA139" s="86"/>
      <c r="LB139" s="86"/>
      <c r="LC139" s="86"/>
      <c r="LD139" s="86"/>
      <c r="LE139" s="86"/>
      <c r="LF139" s="86"/>
      <c r="LG139" s="86"/>
      <c r="LH139" s="86"/>
      <c r="LI139" s="86"/>
      <c r="LJ139" s="86"/>
      <c r="LK139" s="86"/>
      <c r="LL139" s="86"/>
      <c r="LM139" s="86"/>
      <c r="LN139" s="86"/>
      <c r="LO139" s="86"/>
      <c r="LP139" s="86"/>
      <c r="LQ139" s="86"/>
      <c r="LR139" s="86"/>
      <c r="LS139" s="86"/>
      <c r="LT139" s="86"/>
      <c r="LU139" s="86"/>
      <c r="LV139" s="86"/>
      <c r="LW139" s="86"/>
      <c r="LX139" s="86"/>
      <c r="LY139" s="86"/>
      <c r="LZ139" s="86"/>
      <c r="MA139" s="86"/>
      <c r="MB139" s="86"/>
      <c r="MC139" s="86"/>
      <c r="MD139" s="86"/>
      <c r="ME139" s="86"/>
      <c r="MF139" s="86"/>
      <c r="MG139" s="86"/>
      <c r="MH139" s="86"/>
      <c r="MI139" s="86"/>
      <c r="MJ139" s="86"/>
      <c r="MK139" s="86"/>
      <c r="ML139" s="86"/>
      <c r="MM139" s="86"/>
      <c r="MN139" s="86"/>
      <c r="MO139" s="86"/>
      <c r="MP139" s="86"/>
      <c r="MQ139" s="86"/>
      <c r="MR139" s="86"/>
      <c r="MS139" s="86"/>
      <c r="MT139" s="86"/>
      <c r="MU139" s="86"/>
      <c r="MV139" s="86"/>
      <c r="MW139" s="86"/>
      <c r="MX139" s="86"/>
      <c r="MY139" s="86"/>
      <c r="MZ139" s="86"/>
      <c r="NA139" s="86"/>
      <c r="NB139" s="86"/>
      <c r="NC139" s="86"/>
      <c r="ND139" s="86"/>
      <c r="NE139" s="86"/>
      <c r="NF139" s="86"/>
      <c r="NG139" s="86"/>
      <c r="NH139" s="86"/>
      <c r="NI139" s="86"/>
      <c r="NJ139" s="86"/>
      <c r="NK139" s="86"/>
      <c r="NL139" s="86"/>
      <c r="NM139" s="86"/>
      <c r="NN139" s="86"/>
      <c r="NO139" s="86"/>
      <c r="NP139" s="86"/>
      <c r="NQ139" s="86"/>
      <c r="NR139" s="86"/>
      <c r="NS139" s="86"/>
      <c r="NT139" s="86"/>
      <c r="NU139" s="86"/>
      <c r="NV139" s="86"/>
      <c r="NW139" s="86"/>
      <c r="NX139" s="86"/>
      <c r="NY139" s="86"/>
      <c r="NZ139" s="86"/>
      <c r="OA139" s="86"/>
      <c r="OB139" s="86"/>
      <c r="OC139" s="86"/>
      <c r="OD139" s="86"/>
      <c r="OE139" s="86"/>
      <c r="OF139" s="86"/>
      <c r="OG139" s="86"/>
      <c r="OH139" s="86"/>
      <c r="OI139" s="86"/>
      <c r="OJ139" s="86"/>
      <c r="OK139" s="86"/>
      <c r="OL139" s="86"/>
      <c r="OM139" s="86"/>
      <c r="ON139" s="86"/>
      <c r="OO139" s="86"/>
      <c r="OP139" s="86"/>
      <c r="OQ139" s="86"/>
      <c r="OR139" s="86"/>
      <c r="OS139" s="86"/>
      <c r="OT139" s="86"/>
      <c r="OU139" s="86"/>
      <c r="OV139" s="86"/>
      <c r="OW139" s="86"/>
      <c r="OX139" s="86"/>
      <c r="OY139" s="86"/>
      <c r="OZ139" s="86"/>
      <c r="PA139" s="86"/>
      <c r="PB139" s="86"/>
      <c r="PC139" s="86"/>
      <c r="PD139" s="86"/>
      <c r="PE139" s="86"/>
      <c r="PF139" s="86"/>
      <c r="PG139" s="86"/>
      <c r="PH139" s="86"/>
      <c r="PI139" s="86"/>
      <c r="PJ139" s="86"/>
      <c r="PK139" s="86"/>
      <c r="PL139" s="86"/>
      <c r="PM139" s="86"/>
      <c r="PN139" s="86"/>
      <c r="PO139" s="86"/>
      <c r="PP139" s="86"/>
      <c r="PQ139" s="86"/>
      <c r="PR139" s="86"/>
      <c r="PS139" s="86"/>
      <c r="PT139" s="86"/>
      <c r="PU139" s="86"/>
      <c r="PV139" s="86"/>
      <c r="PW139" s="86"/>
      <c r="PX139" s="86"/>
      <c r="PY139" s="86"/>
      <c r="PZ139" s="86"/>
      <c r="QA139" s="86"/>
      <c r="QB139" s="86"/>
      <c r="QC139" s="86"/>
      <c r="QD139" s="86"/>
      <c r="QE139" s="86"/>
      <c r="QF139" s="86"/>
      <c r="QG139" s="86"/>
      <c r="QH139" s="86"/>
      <c r="QI139" s="86"/>
      <c r="QJ139" s="86"/>
      <c r="QK139" s="86"/>
      <c r="QL139" s="86"/>
      <c r="QM139" s="86"/>
      <c r="QN139" s="86"/>
      <c r="QO139" s="86"/>
      <c r="QP139" s="86"/>
      <c r="QQ139" s="86"/>
      <c r="QR139" s="86"/>
      <c r="QS139" s="86"/>
      <c r="QT139" s="86"/>
      <c r="QU139" s="86"/>
      <c r="QV139" s="86"/>
      <c r="QW139" s="86"/>
      <c r="QX139" s="86"/>
      <c r="RE139" s="86"/>
      <c r="RF139" s="86"/>
      <c r="RG139" s="86"/>
      <c r="RH139" s="86"/>
      <c r="RI139" s="86"/>
      <c r="RJ139" s="86"/>
      <c r="RK139" s="86"/>
      <c r="RL139" s="86"/>
      <c r="RM139" s="86"/>
      <c r="RN139" s="86"/>
      <c r="RO139" s="86"/>
      <c r="RP139" s="86"/>
      <c r="RQ139" s="86"/>
      <c r="RR139" s="86"/>
      <c r="RS139" s="86"/>
      <c r="RT139" s="86"/>
      <c r="RU139" s="86"/>
      <c r="RV139" s="86"/>
      <c r="RW139" s="86"/>
      <c r="RX139" s="86"/>
      <c r="RY139" s="86"/>
      <c r="RZ139" s="86"/>
      <c r="SA139" s="86"/>
      <c r="SB139" s="86"/>
      <c r="SC139" s="86"/>
      <c r="SD139" s="86"/>
      <c r="SE139" s="86"/>
      <c r="SF139" s="86"/>
      <c r="SG139" s="86"/>
      <c r="SH139" s="86"/>
      <c r="SI139" s="86"/>
      <c r="SJ139" s="86"/>
      <c r="SK139" s="86"/>
      <c r="SL139" s="86"/>
      <c r="SM139" s="86"/>
      <c r="SN139" s="86"/>
      <c r="SO139" s="86"/>
      <c r="SP139" s="86"/>
      <c r="SQ139" s="86"/>
      <c r="SR139" s="86"/>
      <c r="SS139" s="86"/>
      <c r="ST139" s="86"/>
      <c r="SU139" s="86"/>
      <c r="SV139" s="86"/>
      <c r="SW139" s="86"/>
      <c r="SX139" s="86"/>
      <c r="SY139" s="86"/>
      <c r="SZ139" s="86"/>
      <c r="TA139" s="86"/>
      <c r="TB139" s="86"/>
      <c r="TC139" s="86"/>
      <c r="TD139" s="86"/>
      <c r="TE139" s="86"/>
      <c r="TF139" s="86"/>
      <c r="TG139" s="86"/>
      <c r="TH139" s="86"/>
      <c r="TI139" s="86"/>
      <c r="TJ139" s="86"/>
      <c r="TK139" s="86"/>
      <c r="TL139" s="86"/>
      <c r="TM139" s="86"/>
      <c r="TN139" s="86"/>
      <c r="TO139" s="86"/>
      <c r="TP139" s="86"/>
      <c r="TQ139" s="86"/>
      <c r="TR139" s="86"/>
      <c r="TS139" s="86"/>
      <c r="TT139" s="86"/>
      <c r="TU139" s="86"/>
      <c r="TV139" s="86"/>
      <c r="TW139" s="86"/>
      <c r="TX139" s="86"/>
      <c r="TY139" s="86"/>
      <c r="TZ139" s="86"/>
      <c r="UA139" s="86"/>
      <c r="UB139" s="86"/>
      <c r="UC139" s="86"/>
      <c r="UD139" s="86"/>
      <c r="UE139" s="86"/>
      <c r="UF139" s="86"/>
      <c r="UG139" s="86"/>
      <c r="UH139" s="86"/>
      <c r="UI139" s="86"/>
      <c r="UJ139" s="86"/>
      <c r="UK139" s="86"/>
      <c r="UL139" s="86"/>
      <c r="UM139" s="86"/>
      <c r="UN139" s="86"/>
      <c r="UO139" s="86"/>
      <c r="UP139" s="86"/>
      <c r="UQ139" s="86"/>
      <c r="UR139" s="86"/>
      <c r="US139" s="86"/>
      <c r="UT139" s="86"/>
      <c r="UU139" s="86"/>
      <c r="UV139" s="86"/>
      <c r="UW139" s="86"/>
      <c r="UX139" s="86"/>
      <c r="UY139" s="86"/>
      <c r="UZ139" s="86"/>
      <c r="VA139" s="86"/>
      <c r="VB139" s="86"/>
      <c r="VC139" s="86"/>
      <c r="VD139" s="86"/>
      <c r="VE139" s="86"/>
      <c r="VF139" s="86"/>
      <c r="VG139" s="86"/>
      <c r="VH139" s="86"/>
      <c r="VI139" s="86"/>
      <c r="VJ139" s="86"/>
      <c r="VK139" s="86"/>
      <c r="VL139" s="86"/>
      <c r="VM139" s="86"/>
      <c r="VN139" s="86"/>
      <c r="VO139" s="86"/>
      <c r="VP139" s="86"/>
      <c r="VQ139" s="86"/>
      <c r="VR139" s="86"/>
      <c r="VS139" s="86"/>
      <c r="VT139" s="86"/>
      <c r="VU139" s="86"/>
      <c r="VV139" s="86"/>
      <c r="VW139" s="86"/>
      <c r="VX139" s="86"/>
      <c r="VY139" s="86"/>
      <c r="VZ139" s="86"/>
      <c r="WA139" s="86"/>
      <c r="WB139" s="86"/>
      <c r="WC139" s="86"/>
      <c r="WD139" s="86"/>
      <c r="WE139" s="86"/>
      <c r="WF139" s="86"/>
      <c r="WG139" s="86"/>
      <c r="WH139" s="86"/>
      <c r="WI139" s="86"/>
      <c r="WJ139" s="86"/>
      <c r="WK139" s="86"/>
      <c r="WL139" s="86"/>
      <c r="WM139" s="86"/>
      <c r="WN139" s="86"/>
      <c r="WO139" s="86"/>
      <c r="WP139" s="86"/>
      <c r="WQ139" s="86"/>
      <c r="WR139" s="86"/>
      <c r="WS139" s="86"/>
      <c r="WT139" s="86"/>
      <c r="WU139" s="86"/>
      <c r="WV139" s="86"/>
      <c r="WW139" s="86"/>
      <c r="WX139" s="86"/>
      <c r="WY139" s="86"/>
      <c r="WZ139" s="86"/>
      <c r="XA139" s="86"/>
      <c r="XB139" s="86"/>
      <c r="XC139" s="86"/>
      <c r="XD139" s="86"/>
      <c r="XE139" s="86"/>
      <c r="XF139" s="86"/>
      <c r="XG139" s="86"/>
      <c r="XH139" s="86"/>
      <c r="XI139" s="86"/>
      <c r="XJ139" s="86"/>
      <c r="XK139" s="86"/>
      <c r="XL139" s="86"/>
      <c r="XM139" s="86"/>
      <c r="XN139" s="86"/>
      <c r="XO139" s="86"/>
      <c r="XP139" s="86"/>
      <c r="XQ139" s="86"/>
      <c r="XR139" s="86"/>
      <c r="XS139" s="86"/>
      <c r="XT139" s="86"/>
      <c r="XU139" s="86"/>
      <c r="XV139" s="86"/>
      <c r="XW139" s="86"/>
      <c r="XX139" s="86"/>
      <c r="XY139" s="86"/>
      <c r="XZ139" s="86"/>
      <c r="YA139" s="86"/>
      <c r="YB139" s="86"/>
      <c r="YC139" s="86"/>
      <c r="YD139" s="86"/>
      <c r="YE139" s="86"/>
      <c r="YF139" s="86"/>
      <c r="YG139" s="86"/>
      <c r="YH139" s="86"/>
      <c r="YI139" s="86"/>
      <c r="YJ139" s="86"/>
      <c r="YK139" s="86"/>
      <c r="YL139" s="86"/>
      <c r="YM139" s="86"/>
      <c r="YN139" s="86"/>
      <c r="YO139" s="86"/>
      <c r="YP139" s="86"/>
      <c r="YQ139" s="86"/>
      <c r="YR139" s="86"/>
      <c r="YS139" s="86"/>
      <c r="YT139" s="86"/>
      <c r="YU139" s="86"/>
      <c r="YV139" s="86"/>
      <c r="YW139" s="86"/>
      <c r="YX139" s="86"/>
      <c r="YY139" s="86"/>
      <c r="YZ139" s="86"/>
      <c r="ZA139" s="86"/>
      <c r="ZB139" s="86"/>
      <c r="ZC139" s="86"/>
      <c r="ZD139" s="86"/>
      <c r="ZE139" s="86"/>
      <c r="ZF139" s="86"/>
      <c r="ZG139" s="86"/>
      <c r="ZH139" s="86"/>
      <c r="ZI139" s="86"/>
      <c r="ZJ139" s="86"/>
      <c r="ZK139" s="86"/>
      <c r="ZL139" s="86"/>
      <c r="ZM139" s="86"/>
      <c r="ZN139" s="86"/>
      <c r="ZO139" s="86"/>
      <c r="ZP139" s="86"/>
      <c r="ZQ139" s="86"/>
      <c r="ZR139" s="86"/>
      <c r="ZS139" s="86"/>
      <c r="ZT139" s="86"/>
      <c r="ZU139" s="86"/>
      <c r="ZV139" s="86"/>
      <c r="ZW139" s="86"/>
      <c r="ZX139" s="86"/>
      <c r="ZY139" s="86"/>
      <c r="ZZ139" s="86"/>
      <c r="AAA139" s="86"/>
      <c r="AAB139" s="86"/>
      <c r="AAC139" s="86"/>
      <c r="AAD139" s="86"/>
      <c r="AAE139" s="86"/>
      <c r="AAF139" s="86"/>
      <c r="AAG139" s="86"/>
      <c r="AAH139" s="86"/>
      <c r="AAI139" s="86"/>
      <c r="AAJ139" s="86"/>
      <c r="AAK139" s="86"/>
      <c r="AAL139" s="86"/>
      <c r="AAM139" s="86"/>
      <c r="AAN139" s="86"/>
      <c r="AAO139" s="86"/>
      <c r="AAP139" s="86"/>
      <c r="AAQ139" s="86"/>
      <c r="AAR139" s="86"/>
      <c r="AAS139" s="86"/>
      <c r="AAT139" s="86"/>
      <c r="ABA139" s="86"/>
      <c r="ABB139" s="86"/>
      <c r="ABC139" s="86"/>
      <c r="ABD139" s="86"/>
      <c r="ABE139" s="86"/>
      <c r="ABF139" s="86"/>
      <c r="ABG139" s="86"/>
      <c r="ABH139" s="86"/>
      <c r="ABI139" s="86"/>
      <c r="ABJ139" s="86"/>
      <c r="ABK139" s="86"/>
      <c r="ABL139" s="86"/>
      <c r="ABM139" s="86"/>
      <c r="ABN139" s="86"/>
      <c r="ABO139" s="86"/>
      <c r="ABP139" s="86"/>
      <c r="ABQ139" s="86"/>
      <c r="ABR139" s="86"/>
      <c r="ABS139" s="86"/>
      <c r="ABT139" s="86"/>
      <c r="ABU139" s="86"/>
      <c r="ABV139" s="86"/>
      <c r="ABW139" s="86"/>
      <c r="ABX139" s="86"/>
      <c r="ABY139" s="86"/>
      <c r="ABZ139" s="86"/>
      <c r="ACA139" s="86"/>
      <c r="ACB139" s="86"/>
      <c r="ACC139" s="86"/>
      <c r="ACD139" s="86"/>
      <c r="ACE139" s="86"/>
      <c r="ACF139" s="86"/>
      <c r="ACG139" s="86"/>
      <c r="ACH139" s="86"/>
      <c r="ACI139" s="86"/>
      <c r="ACJ139" s="86"/>
      <c r="ACK139" s="86"/>
      <c r="ACL139" s="86"/>
      <c r="ACM139" s="86"/>
      <c r="ACN139" s="86"/>
      <c r="ACO139" s="86"/>
      <c r="ACP139" s="86"/>
      <c r="ACQ139" s="86"/>
      <c r="ACR139" s="86"/>
      <c r="ACS139" s="86"/>
      <c r="ACT139" s="86"/>
      <c r="ACU139" s="86"/>
      <c r="ACV139" s="86"/>
      <c r="ACW139" s="86"/>
      <c r="ACX139" s="86"/>
      <c r="ACY139" s="86"/>
      <c r="ACZ139" s="86"/>
      <c r="ADA139" s="86"/>
      <c r="ADB139" s="86"/>
      <c r="ADC139" s="86"/>
      <c r="ADD139" s="86"/>
      <c r="ADE139" s="86"/>
      <c r="ADF139" s="86"/>
      <c r="ADG139" s="86"/>
      <c r="ADH139" s="86"/>
      <c r="ADI139" s="86"/>
      <c r="ADJ139" s="86"/>
      <c r="ADK139" s="86"/>
      <c r="ADL139" s="86"/>
      <c r="ADM139" s="86"/>
      <c r="ADN139" s="86"/>
      <c r="ADO139" s="86"/>
      <c r="ADP139" s="86"/>
      <c r="ADQ139" s="86"/>
      <c r="ADR139" s="86"/>
      <c r="ADS139" s="86"/>
      <c r="ADT139" s="86"/>
      <c r="ADU139" s="86"/>
      <c r="ADV139" s="86"/>
      <c r="ADW139" s="86"/>
      <c r="ADX139" s="86"/>
      <c r="ADY139" s="86"/>
      <c r="ADZ139" s="86"/>
      <c r="AEA139" s="86"/>
      <c r="AEB139" s="86"/>
      <c r="AEC139" s="86"/>
      <c r="AED139" s="86"/>
      <c r="AEE139" s="86"/>
      <c r="AEF139" s="86"/>
      <c r="AEG139" s="86"/>
      <c r="AEH139" s="86"/>
      <c r="AEI139" s="86"/>
      <c r="AEJ139" s="86"/>
      <c r="AEK139" s="86"/>
      <c r="AEL139" s="86"/>
      <c r="AEM139" s="86"/>
      <c r="AEN139" s="86"/>
      <c r="AEO139" s="86"/>
      <c r="AEP139" s="86"/>
      <c r="AEQ139" s="86"/>
      <c r="AER139" s="86"/>
      <c r="AES139" s="86"/>
      <c r="AET139" s="86"/>
      <c r="AEU139" s="86"/>
      <c r="AEV139" s="86"/>
      <c r="AEW139" s="86"/>
      <c r="AEX139" s="86"/>
      <c r="AEY139" s="86"/>
      <c r="AEZ139" s="86"/>
      <c r="AFA139" s="86"/>
      <c r="AFB139" s="86"/>
      <c r="AFC139" s="86"/>
      <c r="AFD139" s="86"/>
      <c r="AFE139" s="86"/>
      <c r="AFF139" s="86"/>
      <c r="AFG139" s="86"/>
      <c r="AFH139" s="86"/>
      <c r="AFI139" s="86"/>
      <c r="AFJ139" s="86"/>
      <c r="AFK139" s="86"/>
      <c r="AFL139" s="86"/>
      <c r="AFM139" s="86"/>
      <c r="AFN139" s="86"/>
      <c r="AFO139" s="86"/>
      <c r="AFP139" s="86"/>
      <c r="AFQ139" s="86"/>
      <c r="AFR139" s="86"/>
      <c r="AFS139" s="86"/>
      <c r="AFT139" s="86"/>
      <c r="AFU139" s="86"/>
      <c r="AFV139" s="86"/>
      <c r="AFW139" s="86"/>
      <c r="AFX139" s="86"/>
      <c r="AFY139" s="86"/>
      <c r="AFZ139" s="86"/>
      <c r="AGA139" s="86"/>
      <c r="AGB139" s="86"/>
      <c r="AGC139" s="86"/>
      <c r="AGD139" s="86"/>
      <c r="AGE139" s="86"/>
      <c r="AGF139" s="86"/>
      <c r="AGG139" s="86"/>
      <c r="AGH139" s="86"/>
      <c r="AGI139" s="86"/>
      <c r="AGJ139" s="86"/>
      <c r="AGK139" s="86"/>
      <c r="AGL139" s="86"/>
      <c r="AGM139" s="86"/>
      <c r="AGN139" s="86"/>
      <c r="AGO139" s="86"/>
      <c r="AGP139" s="86"/>
      <c r="AGQ139" s="86"/>
      <c r="AGR139" s="86"/>
      <c r="AGS139" s="86"/>
      <c r="AGT139" s="86"/>
      <c r="AGU139" s="86"/>
      <c r="AGV139" s="86"/>
      <c r="AGW139" s="86"/>
      <c r="AGX139" s="86"/>
      <c r="AGY139" s="86"/>
      <c r="AGZ139" s="86"/>
      <c r="AHA139" s="86"/>
      <c r="AHB139" s="86"/>
      <c r="AHC139" s="86"/>
      <c r="AHD139" s="86"/>
      <c r="AHE139" s="86"/>
      <c r="AHF139" s="86"/>
      <c r="AHG139" s="86"/>
      <c r="AHH139" s="86"/>
      <c r="AHI139" s="86"/>
      <c r="AHJ139" s="86"/>
      <c r="AHK139" s="86"/>
      <c r="AHL139" s="86"/>
      <c r="AHM139" s="86"/>
      <c r="AHN139" s="86"/>
      <c r="AHO139" s="86"/>
      <c r="AHP139" s="86"/>
      <c r="AHQ139" s="86"/>
      <c r="AHR139" s="86"/>
      <c r="AHS139" s="86"/>
      <c r="AHT139" s="86"/>
      <c r="AHU139" s="86"/>
      <c r="AHV139" s="86"/>
      <c r="AHW139" s="86"/>
      <c r="AHX139" s="86"/>
      <c r="AHY139" s="86"/>
      <c r="AHZ139" s="86"/>
      <c r="AIA139" s="86"/>
      <c r="AIB139" s="86"/>
      <c r="AIC139" s="86"/>
      <c r="AID139" s="86"/>
      <c r="AIE139" s="86"/>
      <c r="AIF139" s="86"/>
      <c r="AIG139" s="86"/>
      <c r="AIH139" s="86"/>
      <c r="AII139" s="86"/>
      <c r="AIJ139" s="86"/>
      <c r="AIK139" s="86"/>
      <c r="AIL139" s="86"/>
      <c r="AIM139" s="86"/>
      <c r="AIN139" s="86"/>
      <c r="AIO139" s="86"/>
      <c r="AIP139" s="86"/>
      <c r="AIQ139" s="86"/>
      <c r="AIR139" s="86"/>
      <c r="AIS139" s="86"/>
      <c r="AIT139" s="86"/>
      <c r="AIU139" s="86"/>
      <c r="AIV139" s="86"/>
      <c r="AIW139" s="86"/>
      <c r="AIX139" s="86"/>
      <c r="AIY139" s="86"/>
      <c r="AIZ139" s="86"/>
      <c r="AJA139" s="86"/>
      <c r="AJB139" s="86"/>
      <c r="AJC139" s="86"/>
      <c r="AJD139" s="86"/>
      <c r="AJE139" s="86"/>
      <c r="AJF139" s="86"/>
      <c r="AJG139" s="86"/>
      <c r="AJH139" s="86"/>
      <c r="AJI139" s="86"/>
      <c r="AJJ139" s="86"/>
      <c r="AJK139" s="86"/>
      <c r="AJL139" s="86"/>
      <c r="AJM139" s="86"/>
      <c r="AJN139" s="86"/>
      <c r="AJO139" s="86"/>
      <c r="AJP139" s="86"/>
      <c r="AJQ139" s="86"/>
      <c r="AJR139" s="86"/>
      <c r="AJS139" s="86"/>
      <c r="AJT139" s="86"/>
      <c r="AJU139" s="86"/>
      <c r="AJV139" s="86"/>
      <c r="AJW139" s="86"/>
      <c r="AJX139" s="86"/>
      <c r="AJY139" s="86"/>
      <c r="AJZ139" s="86"/>
      <c r="AKA139" s="86"/>
      <c r="AKB139" s="86"/>
      <c r="AKC139" s="86"/>
      <c r="AKD139" s="86"/>
      <c r="AKE139" s="86"/>
      <c r="AKF139" s="86"/>
      <c r="AKG139" s="86"/>
      <c r="AKH139" s="86"/>
      <c r="AKI139" s="86"/>
      <c r="AKJ139" s="86"/>
      <c r="AKK139" s="86"/>
      <c r="AKL139" s="86"/>
      <c r="AKM139" s="86"/>
      <c r="AKN139" s="86"/>
      <c r="AKO139" s="86"/>
      <c r="AKP139" s="86"/>
      <c r="AKW139" s="86"/>
      <c r="AKX139" s="86"/>
      <c r="AKY139" s="86"/>
      <c r="AKZ139" s="86"/>
      <c r="ALA139" s="86"/>
      <c r="ALB139" s="86"/>
      <c r="ALC139" s="86"/>
      <c r="ALD139" s="86"/>
      <c r="ALE139" s="86"/>
      <c r="ALF139" s="86"/>
      <c r="ALG139" s="86"/>
      <c r="ALH139" s="86"/>
      <c r="ALI139" s="86"/>
      <c r="ALJ139" s="86"/>
      <c r="ALK139" s="86"/>
      <c r="ALL139" s="86"/>
      <c r="ALM139" s="86"/>
      <c r="ALN139" s="86"/>
      <c r="ALO139" s="86"/>
      <c r="ALP139" s="86"/>
      <c r="ALQ139" s="86"/>
      <c r="ALR139" s="86"/>
      <c r="ALS139" s="86"/>
      <c r="ALT139" s="86"/>
      <c r="ALU139" s="86"/>
      <c r="ALV139" s="86"/>
      <c r="ALW139" s="86"/>
      <c r="ALX139" s="86"/>
      <c r="ALY139" s="86"/>
      <c r="ALZ139" s="86"/>
      <c r="AMA139" s="86"/>
      <c r="AMB139" s="86"/>
      <c r="AMC139" s="86"/>
      <c r="AMD139" s="86"/>
      <c r="AME139" s="86"/>
      <c r="AMF139" s="86"/>
      <c r="AMG139" s="86"/>
      <c r="AMH139" s="86"/>
      <c r="AMI139" s="86"/>
      <c r="AMJ139" s="86"/>
      <c r="AMK139" s="86"/>
      <c r="AML139" s="86"/>
      <c r="AMM139" s="86"/>
      <c r="AMN139" s="86"/>
      <c r="AMO139" s="86"/>
      <c r="AMP139" s="86"/>
      <c r="AMQ139" s="86"/>
      <c r="AMR139" s="86"/>
      <c r="AMS139" s="86"/>
      <c r="AMT139" s="86"/>
      <c r="AMU139" s="86"/>
      <c r="AMV139" s="86"/>
      <c r="AMW139" s="86"/>
      <c r="AMX139" s="86"/>
      <c r="AMY139" s="86"/>
      <c r="AMZ139" s="86"/>
      <c r="ANA139" s="86"/>
      <c r="ANB139" s="86"/>
      <c r="ANC139" s="86"/>
      <c r="AND139" s="86"/>
      <c r="ANE139" s="86"/>
      <c r="ANF139" s="86"/>
      <c r="ANG139" s="86"/>
      <c r="ANH139" s="86"/>
      <c r="ANI139" s="86"/>
      <c r="ANJ139" s="86"/>
      <c r="ANK139" s="86"/>
      <c r="ANL139" s="86"/>
      <c r="ANM139" s="86"/>
      <c r="ANN139" s="86"/>
      <c r="ANO139" s="86"/>
      <c r="ANP139" s="86"/>
      <c r="ANQ139" s="86"/>
      <c r="ANR139" s="86"/>
      <c r="ANS139" s="86"/>
      <c r="ANT139" s="86"/>
      <c r="ANU139" s="86"/>
      <c r="ANV139" s="86"/>
      <c r="ANW139" s="86"/>
      <c r="ANX139" s="86"/>
      <c r="ANY139" s="86"/>
      <c r="ANZ139" s="86"/>
      <c r="AOA139" s="86"/>
      <c r="AOB139" s="86"/>
      <c r="AOC139" s="86"/>
      <c r="AOD139" s="86"/>
      <c r="AOE139" s="86"/>
      <c r="AOF139" s="86"/>
      <c r="AOG139" s="86"/>
      <c r="AOH139" s="86"/>
      <c r="AOI139" s="86"/>
      <c r="AOJ139" s="86"/>
      <c r="AOK139" s="86"/>
      <c r="AOL139" s="86"/>
      <c r="AOM139" s="86"/>
      <c r="AON139" s="86"/>
      <c r="AOO139" s="86"/>
      <c r="AOP139" s="86"/>
      <c r="AOQ139" s="86"/>
      <c r="AOR139" s="86"/>
      <c r="AOS139" s="86"/>
      <c r="AOT139" s="86"/>
      <c r="AOU139" s="86"/>
      <c r="AOV139" s="86"/>
      <c r="AOW139" s="86"/>
      <c r="AOX139" s="86"/>
      <c r="AOY139" s="86"/>
      <c r="AOZ139" s="86"/>
      <c r="APA139" s="86"/>
      <c r="APB139" s="86"/>
      <c r="APC139" s="86"/>
      <c r="APD139" s="86"/>
      <c r="APE139" s="86"/>
      <c r="APF139" s="86"/>
      <c r="APG139" s="86"/>
      <c r="APH139" s="86"/>
      <c r="API139" s="86"/>
      <c r="APJ139" s="86"/>
      <c r="APK139" s="86"/>
      <c r="APL139" s="86"/>
      <c r="APM139" s="86"/>
      <c r="APN139" s="86"/>
      <c r="APO139" s="86"/>
      <c r="APP139" s="86"/>
      <c r="APQ139" s="86"/>
      <c r="APR139" s="86"/>
      <c r="APS139" s="86"/>
      <c r="APT139" s="86"/>
      <c r="APU139" s="86"/>
      <c r="APV139" s="86"/>
      <c r="APW139" s="86"/>
      <c r="APX139" s="86"/>
      <c r="APY139" s="86"/>
      <c r="APZ139" s="86"/>
      <c r="AQA139" s="86"/>
      <c r="AQB139" s="86"/>
      <c r="AQC139" s="86"/>
      <c r="AQD139" s="86"/>
      <c r="AQE139" s="86"/>
      <c r="AQF139" s="86"/>
      <c r="AQG139" s="86"/>
      <c r="AQH139" s="86"/>
      <c r="AQI139" s="86"/>
      <c r="AQJ139" s="86"/>
      <c r="AQK139" s="86"/>
      <c r="AQL139" s="86"/>
      <c r="AQM139" s="86"/>
      <c r="AQN139" s="86"/>
      <c r="AQO139" s="86"/>
      <c r="AQP139" s="86"/>
      <c r="AQQ139" s="86"/>
      <c r="AQR139" s="86"/>
      <c r="AQS139" s="86"/>
      <c r="AQT139" s="86"/>
      <c r="AQU139" s="86"/>
      <c r="AQV139" s="86"/>
      <c r="AQW139" s="86"/>
      <c r="AQX139" s="86"/>
      <c r="AQY139" s="86"/>
      <c r="AQZ139" s="86"/>
      <c r="ARA139" s="86"/>
      <c r="ARB139" s="86"/>
      <c r="ARC139" s="86"/>
      <c r="ARD139" s="86"/>
      <c r="ARE139" s="86"/>
      <c r="ARF139" s="86"/>
      <c r="ARG139" s="86"/>
      <c r="ARH139" s="86"/>
      <c r="ARI139" s="86"/>
      <c r="ARJ139" s="86"/>
      <c r="ARK139" s="86"/>
      <c r="ARL139" s="86"/>
      <c r="ARM139" s="86"/>
      <c r="ARN139" s="86"/>
      <c r="ARO139" s="86"/>
      <c r="ARP139" s="86"/>
      <c r="ARQ139" s="86"/>
      <c r="ARR139" s="86"/>
      <c r="ARS139" s="86"/>
      <c r="ART139" s="86"/>
      <c r="ARU139" s="86"/>
      <c r="ARV139" s="86"/>
      <c r="ARW139" s="86"/>
      <c r="ARX139" s="86"/>
      <c r="ARY139" s="86"/>
      <c r="ARZ139" s="86"/>
      <c r="ASA139" s="86"/>
      <c r="ASB139" s="86"/>
      <c r="ASC139" s="86"/>
      <c r="ASD139" s="86"/>
      <c r="ASE139" s="86"/>
      <c r="ASF139" s="86"/>
      <c r="ASG139" s="86"/>
      <c r="ASH139" s="86"/>
      <c r="ASI139" s="86"/>
      <c r="ASJ139" s="86"/>
      <c r="ASK139" s="86"/>
      <c r="ASL139" s="86"/>
      <c r="ASM139" s="86"/>
      <c r="ASN139" s="86"/>
      <c r="ASO139" s="86"/>
      <c r="ASP139" s="86"/>
      <c r="ASQ139" s="86"/>
      <c r="ASR139" s="86"/>
      <c r="ASS139" s="86"/>
      <c r="AST139" s="86"/>
      <c r="ASU139" s="86"/>
      <c r="ASV139" s="86"/>
      <c r="ASW139" s="86"/>
      <c r="ASX139" s="86"/>
      <c r="ASY139" s="86"/>
      <c r="ASZ139" s="86"/>
      <c r="ATA139" s="86"/>
      <c r="ATB139" s="86"/>
      <c r="ATC139" s="86"/>
      <c r="ATD139" s="86"/>
      <c r="ATE139" s="86"/>
      <c r="ATF139" s="86"/>
      <c r="ATG139" s="86"/>
      <c r="ATH139" s="86"/>
      <c r="ATI139" s="86"/>
      <c r="ATJ139" s="86"/>
      <c r="ATK139" s="86"/>
      <c r="ATL139" s="86"/>
      <c r="ATM139" s="86"/>
      <c r="ATN139" s="86"/>
      <c r="ATO139" s="86"/>
      <c r="ATP139" s="86"/>
      <c r="ATQ139" s="86"/>
      <c r="ATR139" s="86"/>
      <c r="ATS139" s="86"/>
      <c r="ATT139" s="86"/>
      <c r="ATU139" s="86"/>
      <c r="ATV139" s="86"/>
      <c r="ATW139" s="86"/>
      <c r="ATX139" s="86"/>
      <c r="ATY139" s="86"/>
      <c r="ATZ139" s="86"/>
      <c r="AUA139" s="86"/>
      <c r="AUB139" s="86"/>
      <c r="AUC139" s="86"/>
      <c r="AUD139" s="86"/>
      <c r="AUE139" s="86"/>
      <c r="AUF139" s="86"/>
      <c r="AUG139" s="86"/>
      <c r="AUH139" s="86"/>
      <c r="AUI139" s="86"/>
      <c r="AUJ139" s="86"/>
      <c r="AUK139" s="86"/>
      <c r="AUL139" s="86"/>
      <c r="AUS139" s="86"/>
      <c r="AUT139" s="86"/>
      <c r="AUU139" s="86"/>
      <c r="AUV139" s="86"/>
      <c r="AUW139" s="86"/>
      <c r="AUX139" s="86"/>
      <c r="AUY139" s="86"/>
      <c r="AUZ139" s="86"/>
      <c r="AVA139" s="86"/>
      <c r="AVB139" s="86"/>
      <c r="AVC139" s="86"/>
      <c r="AVD139" s="86"/>
      <c r="AVE139" s="86"/>
      <c r="AVF139" s="86"/>
      <c r="AVG139" s="86"/>
      <c r="AVH139" s="86"/>
      <c r="AVI139" s="86"/>
      <c r="AVJ139" s="86"/>
      <c r="AVK139" s="86"/>
      <c r="AVL139" s="86"/>
      <c r="AVM139" s="86"/>
      <c r="AVN139" s="86"/>
      <c r="AVO139" s="86"/>
      <c r="AVP139" s="86"/>
      <c r="AVQ139" s="86"/>
      <c r="AVR139" s="86"/>
      <c r="AVS139" s="86"/>
      <c r="AVT139" s="86"/>
      <c r="AVU139" s="86"/>
      <c r="AVV139" s="86"/>
      <c r="AVW139" s="86"/>
      <c r="AVX139" s="86"/>
      <c r="AVY139" s="86"/>
      <c r="AVZ139" s="86"/>
      <c r="AWA139" s="86"/>
      <c r="AWB139" s="86"/>
      <c r="AWC139" s="86"/>
      <c r="AWD139" s="86"/>
      <c r="AWE139" s="86"/>
      <c r="AWF139" s="86"/>
      <c r="AWG139" s="86"/>
      <c r="AWH139" s="86"/>
      <c r="AWI139" s="86"/>
      <c r="AWJ139" s="86"/>
      <c r="AWK139" s="86"/>
      <c r="AWL139" s="86"/>
      <c r="AWM139" s="86"/>
      <c r="AWN139" s="86"/>
      <c r="AWO139" s="86"/>
      <c r="AWP139" s="86"/>
      <c r="AWQ139" s="86"/>
      <c r="AWR139" s="86"/>
      <c r="AWS139" s="86"/>
      <c r="AWT139" s="86"/>
      <c r="AWU139" s="86"/>
      <c r="AWV139" s="86"/>
      <c r="AWW139" s="86"/>
      <c r="AWX139" s="86"/>
      <c r="AWY139" s="86"/>
      <c r="AWZ139" s="86"/>
      <c r="AXA139" s="86"/>
      <c r="AXB139" s="86"/>
      <c r="AXC139" s="86"/>
      <c r="AXD139" s="86"/>
      <c r="AXE139" s="86"/>
      <c r="AXF139" s="86"/>
      <c r="AXG139" s="86"/>
      <c r="AXH139" s="86"/>
      <c r="AXI139" s="86"/>
      <c r="AXJ139" s="86"/>
      <c r="AXK139" s="86"/>
      <c r="AXL139" s="86"/>
      <c r="AXM139" s="86"/>
      <c r="AXN139" s="86"/>
      <c r="AXO139" s="86"/>
      <c r="AXP139" s="86"/>
      <c r="AXQ139" s="86"/>
      <c r="AXR139" s="86"/>
      <c r="AXS139" s="86"/>
      <c r="AXT139" s="86"/>
      <c r="AXU139" s="86"/>
      <c r="AXV139" s="86"/>
      <c r="AXW139" s="86"/>
      <c r="AXX139" s="86"/>
      <c r="AXY139" s="86"/>
      <c r="AXZ139" s="86"/>
      <c r="AYA139" s="86"/>
      <c r="AYB139" s="86"/>
      <c r="AYC139" s="86"/>
      <c r="AYD139" s="86"/>
      <c r="AYE139" s="86"/>
      <c r="AYF139" s="86"/>
      <c r="AYG139" s="86"/>
      <c r="AYH139" s="86"/>
      <c r="AYI139" s="86"/>
      <c r="AYJ139" s="86"/>
      <c r="AYK139" s="86"/>
      <c r="AYL139" s="86"/>
      <c r="AYM139" s="86"/>
      <c r="AYN139" s="86"/>
      <c r="AYO139" s="86"/>
      <c r="AYP139" s="86"/>
      <c r="AYQ139" s="86"/>
      <c r="AYR139" s="86"/>
      <c r="AYS139" s="86"/>
      <c r="AYT139" s="86"/>
      <c r="AYU139" s="86"/>
      <c r="AYV139" s="86"/>
      <c r="AYW139" s="86"/>
      <c r="AYX139" s="86"/>
      <c r="AYY139" s="86"/>
      <c r="AYZ139" s="86"/>
      <c r="AZA139" s="86"/>
      <c r="AZB139" s="86"/>
      <c r="AZC139" s="86"/>
      <c r="AZD139" s="86"/>
      <c r="AZE139" s="86"/>
      <c r="AZF139" s="86"/>
      <c r="AZG139" s="86"/>
      <c r="AZH139" s="86"/>
      <c r="AZI139" s="86"/>
      <c r="AZJ139" s="86"/>
      <c r="AZK139" s="86"/>
      <c r="AZL139" s="86"/>
      <c r="AZM139" s="86"/>
      <c r="AZN139" s="86"/>
      <c r="AZO139" s="86"/>
      <c r="AZP139" s="86"/>
      <c r="AZQ139" s="86"/>
      <c r="AZR139" s="86"/>
      <c r="AZS139" s="86"/>
      <c r="AZT139" s="86"/>
      <c r="AZU139" s="86"/>
      <c r="AZV139" s="86"/>
      <c r="AZW139" s="86"/>
      <c r="AZX139" s="86"/>
      <c r="AZY139" s="86"/>
      <c r="AZZ139" s="86"/>
      <c r="BAA139" s="86"/>
      <c r="BAB139" s="86"/>
      <c r="BAC139" s="86"/>
      <c r="BAD139" s="86"/>
      <c r="BAE139" s="86"/>
      <c r="BAF139" s="86"/>
      <c r="BAG139" s="86"/>
      <c r="BAH139" s="86"/>
      <c r="BAI139" s="86"/>
      <c r="BAJ139" s="86"/>
      <c r="BAK139" s="86"/>
      <c r="BAL139" s="86"/>
      <c r="BAM139" s="86"/>
      <c r="BAN139" s="86"/>
      <c r="BAO139" s="86"/>
      <c r="BAP139" s="86"/>
      <c r="BAQ139" s="86"/>
      <c r="BAR139" s="86"/>
      <c r="BAS139" s="86"/>
      <c r="BAT139" s="86"/>
      <c r="BAU139" s="86"/>
      <c r="BAV139" s="86"/>
      <c r="BAW139" s="86"/>
      <c r="BAX139" s="86"/>
      <c r="BAY139" s="86"/>
      <c r="BAZ139" s="86"/>
      <c r="BBA139" s="86"/>
      <c r="BBB139" s="86"/>
      <c r="BBC139" s="86"/>
      <c r="BBD139" s="86"/>
      <c r="BBE139" s="86"/>
      <c r="BBF139" s="86"/>
      <c r="BBG139" s="86"/>
      <c r="BBH139" s="86"/>
      <c r="BBI139" s="86"/>
      <c r="BBJ139" s="86"/>
      <c r="BBK139" s="86"/>
      <c r="BBL139" s="86"/>
      <c r="BBM139" s="86"/>
      <c r="BBN139" s="86"/>
      <c r="BBO139" s="86"/>
      <c r="BBP139" s="86"/>
      <c r="BBQ139" s="86"/>
      <c r="BBR139" s="86"/>
      <c r="BBS139" s="86"/>
      <c r="BBT139" s="86"/>
      <c r="BBU139" s="86"/>
      <c r="BBV139" s="86"/>
      <c r="BBW139" s="86"/>
      <c r="BBX139" s="86"/>
      <c r="BBY139" s="86"/>
      <c r="BBZ139" s="86"/>
      <c r="BCA139" s="86"/>
      <c r="BCB139" s="86"/>
      <c r="BCC139" s="86"/>
      <c r="BCD139" s="86"/>
      <c r="BCE139" s="86"/>
      <c r="BCF139" s="86"/>
      <c r="BCG139" s="86"/>
      <c r="BCH139" s="86"/>
      <c r="BCI139" s="86"/>
      <c r="BCJ139" s="86"/>
      <c r="BCK139" s="86"/>
      <c r="BCL139" s="86"/>
      <c r="BCM139" s="86"/>
      <c r="BCN139" s="86"/>
      <c r="BCO139" s="86"/>
      <c r="BCP139" s="86"/>
      <c r="BCQ139" s="86"/>
      <c r="BCR139" s="86"/>
      <c r="BCS139" s="86"/>
      <c r="BCT139" s="86"/>
      <c r="BCU139" s="86"/>
      <c r="BCV139" s="86"/>
      <c r="BCW139" s="86"/>
      <c r="BCX139" s="86"/>
      <c r="BCY139" s="86"/>
      <c r="BCZ139" s="86"/>
      <c r="BDA139" s="86"/>
      <c r="BDB139" s="86"/>
      <c r="BDC139" s="86"/>
      <c r="BDD139" s="86"/>
      <c r="BDE139" s="86"/>
      <c r="BDF139" s="86"/>
      <c r="BDG139" s="86"/>
      <c r="BDH139" s="86"/>
      <c r="BDI139" s="86"/>
      <c r="BDJ139" s="86"/>
      <c r="BDK139" s="86"/>
      <c r="BDL139" s="86"/>
      <c r="BDM139" s="86"/>
      <c r="BDN139" s="86"/>
      <c r="BDO139" s="86"/>
      <c r="BDP139" s="86"/>
      <c r="BDQ139" s="86"/>
      <c r="BDR139" s="86"/>
      <c r="BDS139" s="86"/>
      <c r="BDT139" s="86"/>
      <c r="BDU139" s="86"/>
      <c r="BDV139" s="86"/>
      <c r="BDW139" s="86"/>
      <c r="BDX139" s="86"/>
      <c r="BDY139" s="86"/>
      <c r="BDZ139" s="86"/>
      <c r="BEA139" s="86"/>
      <c r="BEB139" s="86"/>
      <c r="BEC139" s="86"/>
      <c r="BED139" s="86"/>
      <c r="BEE139" s="86"/>
      <c r="BEF139" s="86"/>
      <c r="BEG139" s="86"/>
      <c r="BEH139" s="86"/>
      <c r="BEO139" s="86"/>
      <c r="BEP139" s="86"/>
      <c r="BEQ139" s="86"/>
      <c r="BER139" s="86"/>
      <c r="BES139" s="86"/>
      <c r="BET139" s="86"/>
      <c r="BEU139" s="86"/>
      <c r="BEV139" s="86"/>
      <c r="BEW139" s="86"/>
      <c r="BEX139" s="86"/>
      <c r="BEY139" s="86"/>
      <c r="BEZ139" s="86"/>
      <c r="BFA139" s="86"/>
      <c r="BFB139" s="86"/>
      <c r="BFC139" s="86"/>
      <c r="BFD139" s="86"/>
      <c r="BFE139" s="86"/>
      <c r="BFF139" s="86"/>
      <c r="BFG139" s="86"/>
      <c r="BFH139" s="86"/>
      <c r="BFI139" s="86"/>
      <c r="BFJ139" s="86"/>
      <c r="BFK139" s="86"/>
      <c r="BFL139" s="86"/>
      <c r="BFM139" s="86"/>
      <c r="BFN139" s="86"/>
      <c r="BFO139" s="86"/>
      <c r="BFP139" s="86"/>
      <c r="BFQ139" s="86"/>
      <c r="BFR139" s="86"/>
      <c r="BFS139" s="86"/>
      <c r="BFT139" s="86"/>
      <c r="BFU139" s="86"/>
      <c r="BFV139" s="86"/>
      <c r="BFW139" s="86"/>
      <c r="BFX139" s="86"/>
      <c r="BFY139" s="86"/>
      <c r="BFZ139" s="86"/>
      <c r="BGA139" s="86"/>
      <c r="BGB139" s="86"/>
      <c r="BGC139" s="86"/>
      <c r="BGD139" s="86"/>
      <c r="BGE139" s="86"/>
      <c r="BGF139" s="86"/>
      <c r="BGG139" s="86"/>
      <c r="BGH139" s="86"/>
      <c r="BGI139" s="86"/>
      <c r="BGJ139" s="86"/>
      <c r="BGK139" s="86"/>
      <c r="BGL139" s="86"/>
      <c r="BGM139" s="86"/>
      <c r="BGN139" s="86"/>
      <c r="BGO139" s="86"/>
      <c r="BGP139" s="86"/>
      <c r="BGQ139" s="86"/>
      <c r="BGR139" s="86"/>
      <c r="BGS139" s="86"/>
      <c r="BGT139" s="86"/>
      <c r="BGU139" s="86"/>
      <c r="BGV139" s="86"/>
      <c r="BGW139" s="86"/>
      <c r="BGX139" s="86"/>
      <c r="BGY139" s="86"/>
      <c r="BGZ139" s="86"/>
      <c r="BHA139" s="86"/>
      <c r="BHB139" s="86"/>
      <c r="BHC139" s="86"/>
      <c r="BHD139" s="86"/>
      <c r="BHE139" s="86"/>
      <c r="BHF139" s="86"/>
      <c r="BHG139" s="86"/>
      <c r="BHH139" s="86"/>
      <c r="BHI139" s="86"/>
      <c r="BHJ139" s="86"/>
      <c r="BHK139" s="86"/>
      <c r="BHL139" s="86"/>
      <c r="BHM139" s="86"/>
      <c r="BHN139" s="86"/>
      <c r="BHO139" s="86"/>
      <c r="BHP139" s="86"/>
      <c r="BHQ139" s="86"/>
      <c r="BHR139" s="86"/>
      <c r="BHS139" s="86"/>
      <c r="BHT139" s="86"/>
      <c r="BHU139" s="86"/>
      <c r="BHV139" s="86"/>
      <c r="BHW139" s="86"/>
      <c r="BHX139" s="86"/>
      <c r="BHY139" s="86"/>
      <c r="BHZ139" s="86"/>
      <c r="BIA139" s="86"/>
      <c r="BIB139" s="86"/>
      <c r="BIC139" s="86"/>
      <c r="BID139" s="86"/>
      <c r="BIE139" s="86"/>
      <c r="BIF139" s="86"/>
      <c r="BIG139" s="86"/>
      <c r="BIH139" s="86"/>
      <c r="BII139" s="86"/>
      <c r="BIJ139" s="86"/>
      <c r="BIK139" s="86"/>
      <c r="BIL139" s="86"/>
      <c r="BIM139" s="86"/>
      <c r="BIN139" s="86"/>
      <c r="BIO139" s="86"/>
      <c r="BIP139" s="86"/>
      <c r="BIQ139" s="86"/>
      <c r="BIR139" s="86"/>
      <c r="BIS139" s="86"/>
      <c r="BIT139" s="86"/>
      <c r="BIU139" s="86"/>
      <c r="BIV139" s="86"/>
      <c r="BIW139" s="86"/>
      <c r="BIX139" s="86"/>
      <c r="BIY139" s="86"/>
      <c r="BIZ139" s="86"/>
      <c r="BJA139" s="86"/>
      <c r="BJB139" s="86"/>
      <c r="BJC139" s="86"/>
      <c r="BJD139" s="86"/>
      <c r="BJE139" s="86"/>
      <c r="BJF139" s="86"/>
      <c r="BJG139" s="86"/>
      <c r="BJH139" s="86"/>
      <c r="BJI139" s="86"/>
      <c r="BJJ139" s="86"/>
      <c r="BJK139" s="86"/>
      <c r="BJL139" s="86"/>
      <c r="BJM139" s="86"/>
      <c r="BJN139" s="86"/>
      <c r="BJO139" s="86"/>
      <c r="BJP139" s="86"/>
      <c r="BJQ139" s="86"/>
      <c r="BJR139" s="86"/>
      <c r="BJS139" s="86"/>
      <c r="BJT139" s="86"/>
      <c r="BJU139" s="86"/>
      <c r="BJV139" s="86"/>
      <c r="BJW139" s="86"/>
      <c r="BJX139" s="86"/>
      <c r="BJY139" s="86"/>
      <c r="BJZ139" s="86"/>
      <c r="BKA139" s="86"/>
      <c r="BKB139" s="86"/>
      <c r="BKC139" s="86"/>
      <c r="BKD139" s="86"/>
      <c r="BKE139" s="86"/>
      <c r="BKF139" s="86"/>
      <c r="BKG139" s="86"/>
      <c r="BKH139" s="86"/>
      <c r="BKI139" s="86"/>
      <c r="BKJ139" s="86"/>
      <c r="BKK139" s="86"/>
      <c r="BKL139" s="86"/>
      <c r="BKM139" s="86"/>
      <c r="BKN139" s="86"/>
      <c r="BKO139" s="86"/>
      <c r="BKP139" s="86"/>
      <c r="BKQ139" s="86"/>
      <c r="BKR139" s="86"/>
      <c r="BKS139" s="86"/>
      <c r="BKT139" s="86"/>
      <c r="BKU139" s="86"/>
      <c r="BKV139" s="86"/>
      <c r="BKW139" s="86"/>
      <c r="BKX139" s="86"/>
      <c r="BKY139" s="86"/>
      <c r="BKZ139" s="86"/>
      <c r="BLA139" s="86"/>
      <c r="BLB139" s="86"/>
      <c r="BLC139" s="86"/>
      <c r="BLD139" s="86"/>
      <c r="BLE139" s="86"/>
      <c r="BLF139" s="86"/>
      <c r="BLG139" s="86"/>
      <c r="BLH139" s="86"/>
      <c r="BLI139" s="86"/>
      <c r="BLJ139" s="86"/>
      <c r="BLK139" s="86"/>
      <c r="BLL139" s="86"/>
      <c r="BLM139" s="86"/>
      <c r="BLN139" s="86"/>
      <c r="BLO139" s="86"/>
      <c r="BLP139" s="86"/>
      <c r="BLQ139" s="86"/>
      <c r="BLR139" s="86"/>
      <c r="BLS139" s="86"/>
      <c r="BLT139" s="86"/>
      <c r="BLU139" s="86"/>
      <c r="BLV139" s="86"/>
      <c r="BLW139" s="86"/>
      <c r="BLX139" s="86"/>
      <c r="BLY139" s="86"/>
      <c r="BLZ139" s="86"/>
      <c r="BMA139" s="86"/>
      <c r="BMB139" s="86"/>
      <c r="BMC139" s="86"/>
      <c r="BMD139" s="86"/>
      <c r="BME139" s="86"/>
      <c r="BMF139" s="86"/>
      <c r="BMG139" s="86"/>
      <c r="BMH139" s="86"/>
      <c r="BMI139" s="86"/>
      <c r="BMJ139" s="86"/>
      <c r="BMK139" s="86"/>
      <c r="BML139" s="86"/>
      <c r="BMM139" s="86"/>
      <c r="BMN139" s="86"/>
      <c r="BMO139" s="86"/>
      <c r="BMP139" s="86"/>
      <c r="BMQ139" s="86"/>
      <c r="BMR139" s="86"/>
      <c r="BMS139" s="86"/>
      <c r="BMT139" s="86"/>
      <c r="BMU139" s="86"/>
      <c r="BMV139" s="86"/>
      <c r="BMW139" s="86"/>
      <c r="BMX139" s="86"/>
      <c r="BMY139" s="86"/>
      <c r="BMZ139" s="86"/>
      <c r="BNA139" s="86"/>
      <c r="BNB139" s="86"/>
      <c r="BNC139" s="86"/>
      <c r="BND139" s="86"/>
      <c r="BNE139" s="86"/>
      <c r="BNF139" s="86"/>
      <c r="BNG139" s="86"/>
      <c r="BNH139" s="86"/>
      <c r="BNI139" s="86"/>
      <c r="BNJ139" s="86"/>
      <c r="BNK139" s="86"/>
      <c r="BNL139" s="86"/>
      <c r="BNM139" s="86"/>
      <c r="BNN139" s="86"/>
      <c r="BNO139" s="86"/>
      <c r="BNP139" s="86"/>
      <c r="BNQ139" s="86"/>
      <c r="BNR139" s="86"/>
      <c r="BNS139" s="86"/>
      <c r="BNT139" s="86"/>
      <c r="BNU139" s="86"/>
      <c r="BNV139" s="86"/>
      <c r="BNW139" s="86"/>
      <c r="BNX139" s="86"/>
      <c r="BNY139" s="86"/>
      <c r="BNZ139" s="86"/>
      <c r="BOA139" s="86"/>
      <c r="BOB139" s="86"/>
      <c r="BOC139" s="86"/>
      <c r="BOD139" s="86"/>
      <c r="BOK139" s="86"/>
      <c r="BOL139" s="86"/>
      <c r="BOM139" s="86"/>
      <c r="BON139" s="86"/>
      <c r="BOO139" s="86"/>
      <c r="BOP139" s="86"/>
      <c r="BOQ139" s="86"/>
      <c r="BOR139" s="86"/>
      <c r="BOS139" s="86"/>
      <c r="BOT139" s="86"/>
      <c r="BOU139" s="86"/>
      <c r="BOV139" s="86"/>
      <c r="BOW139" s="86"/>
      <c r="BOX139" s="86"/>
      <c r="BOY139" s="86"/>
      <c r="BOZ139" s="86"/>
      <c r="BPA139" s="86"/>
      <c r="BPB139" s="86"/>
      <c r="BPC139" s="86"/>
      <c r="BPD139" s="86"/>
      <c r="BPE139" s="86"/>
      <c r="BPF139" s="86"/>
      <c r="BPG139" s="86"/>
      <c r="BPH139" s="86"/>
      <c r="BPI139" s="86"/>
      <c r="BPJ139" s="86"/>
      <c r="BPK139" s="86"/>
      <c r="BPL139" s="86"/>
      <c r="BPM139" s="86"/>
      <c r="BPN139" s="86"/>
      <c r="BPO139" s="86"/>
      <c r="BPP139" s="86"/>
      <c r="BPQ139" s="86"/>
      <c r="BPR139" s="86"/>
      <c r="BPS139" s="86"/>
      <c r="BPT139" s="86"/>
      <c r="BPU139" s="86"/>
      <c r="BPV139" s="86"/>
      <c r="BPW139" s="86"/>
      <c r="BPX139" s="86"/>
      <c r="BPY139" s="86"/>
      <c r="BPZ139" s="86"/>
      <c r="BQA139" s="86"/>
      <c r="BQB139" s="86"/>
      <c r="BQC139" s="86"/>
      <c r="BQD139" s="86"/>
      <c r="BQE139" s="86"/>
      <c r="BQF139" s="86"/>
      <c r="BQG139" s="86"/>
      <c r="BQH139" s="86"/>
      <c r="BQI139" s="86"/>
      <c r="BQJ139" s="86"/>
      <c r="BQK139" s="86"/>
      <c r="BQL139" s="86"/>
      <c r="BQM139" s="86"/>
      <c r="BQN139" s="86"/>
      <c r="BQO139" s="86"/>
      <c r="BQP139" s="86"/>
      <c r="BQQ139" s="86"/>
      <c r="BQR139" s="86"/>
      <c r="BQS139" s="86"/>
      <c r="BQT139" s="86"/>
      <c r="BQU139" s="86"/>
      <c r="BQV139" s="86"/>
      <c r="BQW139" s="86"/>
      <c r="BQX139" s="86"/>
      <c r="BQY139" s="86"/>
      <c r="BQZ139" s="86"/>
      <c r="BRA139" s="86"/>
      <c r="BRB139" s="86"/>
      <c r="BRC139" s="86"/>
      <c r="BRD139" s="86"/>
      <c r="BRE139" s="86"/>
      <c r="BRF139" s="86"/>
      <c r="BRG139" s="86"/>
      <c r="BRH139" s="86"/>
      <c r="BRI139" s="86"/>
      <c r="BRJ139" s="86"/>
      <c r="BRK139" s="86"/>
      <c r="BRL139" s="86"/>
      <c r="BRM139" s="86"/>
      <c r="BRN139" s="86"/>
      <c r="BRO139" s="86"/>
      <c r="BRP139" s="86"/>
      <c r="BRQ139" s="86"/>
      <c r="BRR139" s="86"/>
      <c r="BRS139" s="86"/>
      <c r="BRT139" s="86"/>
      <c r="BRU139" s="86"/>
      <c r="BRV139" s="86"/>
      <c r="BRW139" s="86"/>
      <c r="BRX139" s="86"/>
      <c r="BRY139" s="86"/>
      <c r="BRZ139" s="86"/>
      <c r="BSA139" s="86"/>
      <c r="BSB139" s="86"/>
      <c r="BSC139" s="86"/>
      <c r="BSD139" s="86"/>
      <c r="BSE139" s="86"/>
      <c r="BSF139" s="86"/>
      <c r="BSG139" s="86"/>
      <c r="BSH139" s="86"/>
      <c r="BSI139" s="86"/>
      <c r="BSJ139" s="86"/>
      <c r="BSK139" s="86"/>
      <c r="BSL139" s="86"/>
      <c r="BSM139" s="86"/>
      <c r="BSN139" s="86"/>
      <c r="BSO139" s="86"/>
      <c r="BSP139" s="86"/>
      <c r="BSQ139" s="86"/>
      <c r="BSR139" s="86"/>
      <c r="BSS139" s="86"/>
      <c r="BST139" s="86"/>
      <c r="BSU139" s="86"/>
      <c r="BSV139" s="86"/>
      <c r="BSW139" s="86"/>
      <c r="BSX139" s="86"/>
      <c r="BSY139" s="86"/>
      <c r="BSZ139" s="86"/>
      <c r="BTA139" s="86"/>
      <c r="BTB139" s="86"/>
      <c r="BTC139" s="86"/>
      <c r="BTD139" s="86"/>
      <c r="BTE139" s="86"/>
      <c r="BTF139" s="86"/>
      <c r="BTG139" s="86"/>
      <c r="BTH139" s="86"/>
      <c r="BTI139" s="86"/>
      <c r="BTJ139" s="86"/>
      <c r="BTK139" s="86"/>
      <c r="BTL139" s="86"/>
      <c r="BTM139" s="86"/>
      <c r="BTN139" s="86"/>
      <c r="BTO139" s="86"/>
      <c r="BTP139" s="86"/>
      <c r="BTQ139" s="86"/>
      <c r="BTR139" s="86"/>
      <c r="BTS139" s="86"/>
      <c r="BTT139" s="86"/>
      <c r="BTU139" s="86"/>
      <c r="BTV139" s="86"/>
      <c r="BTW139" s="86"/>
      <c r="BTX139" s="86"/>
      <c r="BTY139" s="86"/>
      <c r="BTZ139" s="86"/>
      <c r="BUA139" s="86"/>
      <c r="BUB139" s="86"/>
      <c r="BUC139" s="86"/>
      <c r="BUD139" s="86"/>
      <c r="BUE139" s="86"/>
      <c r="BUF139" s="86"/>
      <c r="BUG139" s="86"/>
      <c r="BUH139" s="86"/>
      <c r="BUI139" s="86"/>
      <c r="BUJ139" s="86"/>
      <c r="BUK139" s="86"/>
      <c r="BUL139" s="86"/>
      <c r="BUM139" s="86"/>
      <c r="BUN139" s="86"/>
      <c r="BUO139" s="86"/>
      <c r="BUP139" s="86"/>
      <c r="BUQ139" s="86"/>
      <c r="BUR139" s="86"/>
      <c r="BUS139" s="86"/>
      <c r="BUT139" s="86"/>
      <c r="BUU139" s="86"/>
      <c r="BUV139" s="86"/>
      <c r="BUW139" s="86"/>
      <c r="BUX139" s="86"/>
      <c r="BUY139" s="86"/>
      <c r="BUZ139" s="86"/>
      <c r="BVA139" s="86"/>
      <c r="BVB139" s="86"/>
      <c r="BVC139" s="86"/>
      <c r="BVD139" s="86"/>
      <c r="BVE139" s="86"/>
      <c r="BVF139" s="86"/>
      <c r="BVG139" s="86"/>
      <c r="BVH139" s="86"/>
      <c r="BVI139" s="86"/>
      <c r="BVJ139" s="86"/>
      <c r="BVK139" s="86"/>
      <c r="BVL139" s="86"/>
      <c r="BVM139" s="86"/>
      <c r="BVN139" s="86"/>
      <c r="BVO139" s="86"/>
      <c r="BVP139" s="86"/>
      <c r="BVQ139" s="86"/>
      <c r="BVR139" s="86"/>
      <c r="BVS139" s="86"/>
      <c r="BVT139" s="86"/>
      <c r="BVU139" s="86"/>
      <c r="BVV139" s="86"/>
      <c r="BVW139" s="86"/>
      <c r="BVX139" s="86"/>
      <c r="BVY139" s="86"/>
      <c r="BVZ139" s="86"/>
      <c r="BWA139" s="86"/>
      <c r="BWB139" s="86"/>
      <c r="BWC139" s="86"/>
      <c r="BWD139" s="86"/>
      <c r="BWE139" s="86"/>
      <c r="BWF139" s="86"/>
      <c r="BWG139" s="86"/>
      <c r="BWH139" s="86"/>
      <c r="BWI139" s="86"/>
      <c r="BWJ139" s="86"/>
      <c r="BWK139" s="86"/>
      <c r="BWL139" s="86"/>
      <c r="BWM139" s="86"/>
      <c r="BWN139" s="86"/>
      <c r="BWO139" s="86"/>
      <c r="BWP139" s="86"/>
      <c r="BWQ139" s="86"/>
      <c r="BWR139" s="86"/>
      <c r="BWS139" s="86"/>
      <c r="BWT139" s="86"/>
      <c r="BWU139" s="86"/>
      <c r="BWV139" s="86"/>
      <c r="BWW139" s="86"/>
      <c r="BWX139" s="86"/>
      <c r="BWY139" s="86"/>
      <c r="BWZ139" s="86"/>
      <c r="BXA139" s="86"/>
      <c r="BXB139" s="86"/>
      <c r="BXC139" s="86"/>
      <c r="BXD139" s="86"/>
      <c r="BXE139" s="86"/>
      <c r="BXF139" s="86"/>
      <c r="BXG139" s="86"/>
      <c r="BXH139" s="86"/>
      <c r="BXI139" s="86"/>
      <c r="BXJ139" s="86"/>
      <c r="BXK139" s="86"/>
      <c r="BXL139" s="86"/>
      <c r="BXM139" s="86"/>
      <c r="BXN139" s="86"/>
      <c r="BXO139" s="86"/>
      <c r="BXP139" s="86"/>
      <c r="BXQ139" s="86"/>
      <c r="BXR139" s="86"/>
      <c r="BXS139" s="86"/>
      <c r="BXT139" s="86"/>
      <c r="BXU139" s="86"/>
      <c r="BXV139" s="86"/>
      <c r="BXW139" s="86"/>
      <c r="BXX139" s="86"/>
      <c r="BXY139" s="86"/>
      <c r="BXZ139" s="86"/>
      <c r="BYG139" s="86"/>
      <c r="BYH139" s="86"/>
      <c r="BYI139" s="86"/>
      <c r="BYJ139" s="86"/>
      <c r="BYK139" s="86"/>
      <c r="BYL139" s="86"/>
      <c r="BYM139" s="86"/>
      <c r="BYN139" s="86"/>
      <c r="BYO139" s="86"/>
      <c r="BYP139" s="86"/>
      <c r="BYQ139" s="86"/>
      <c r="BYR139" s="86"/>
      <c r="BYS139" s="86"/>
      <c r="BYT139" s="86"/>
      <c r="BYU139" s="86"/>
      <c r="BYV139" s="86"/>
      <c r="BYW139" s="86"/>
      <c r="BYX139" s="86"/>
      <c r="BYY139" s="86"/>
      <c r="BYZ139" s="86"/>
      <c r="BZA139" s="86"/>
      <c r="BZB139" s="86"/>
      <c r="BZC139" s="86"/>
      <c r="BZD139" s="86"/>
      <c r="BZE139" s="86"/>
      <c r="BZF139" s="86"/>
      <c r="BZG139" s="86"/>
      <c r="BZH139" s="86"/>
      <c r="BZI139" s="86"/>
      <c r="BZJ139" s="86"/>
      <c r="BZK139" s="86"/>
      <c r="BZL139" s="86"/>
      <c r="BZM139" s="86"/>
      <c r="BZN139" s="86"/>
      <c r="BZO139" s="86"/>
      <c r="BZP139" s="86"/>
      <c r="BZQ139" s="86"/>
      <c r="BZR139" s="86"/>
      <c r="BZS139" s="86"/>
      <c r="BZT139" s="86"/>
      <c r="BZU139" s="86"/>
      <c r="BZV139" s="86"/>
      <c r="BZW139" s="86"/>
      <c r="BZX139" s="86"/>
      <c r="BZY139" s="86"/>
      <c r="BZZ139" s="86"/>
      <c r="CAA139" s="86"/>
      <c r="CAB139" s="86"/>
      <c r="CAC139" s="86"/>
      <c r="CAD139" s="86"/>
      <c r="CAE139" s="86"/>
      <c r="CAF139" s="86"/>
      <c r="CAG139" s="86"/>
      <c r="CAH139" s="86"/>
      <c r="CAI139" s="86"/>
      <c r="CAJ139" s="86"/>
      <c r="CAK139" s="86"/>
      <c r="CAL139" s="86"/>
      <c r="CAM139" s="86"/>
      <c r="CAN139" s="86"/>
      <c r="CAO139" s="86"/>
      <c r="CAP139" s="86"/>
      <c r="CAQ139" s="86"/>
      <c r="CAR139" s="86"/>
      <c r="CAS139" s="86"/>
      <c r="CAT139" s="86"/>
      <c r="CAU139" s="86"/>
      <c r="CAV139" s="86"/>
      <c r="CAW139" s="86"/>
      <c r="CAX139" s="86"/>
      <c r="CAY139" s="86"/>
      <c r="CAZ139" s="86"/>
      <c r="CBA139" s="86"/>
      <c r="CBB139" s="86"/>
      <c r="CBC139" s="86"/>
      <c r="CBD139" s="86"/>
      <c r="CBE139" s="86"/>
      <c r="CBF139" s="86"/>
      <c r="CBG139" s="86"/>
      <c r="CBH139" s="86"/>
      <c r="CBI139" s="86"/>
      <c r="CBJ139" s="86"/>
      <c r="CBK139" s="86"/>
      <c r="CBL139" s="86"/>
      <c r="CBM139" s="86"/>
      <c r="CBN139" s="86"/>
      <c r="CBO139" s="86"/>
      <c r="CBP139" s="86"/>
      <c r="CBQ139" s="86"/>
      <c r="CBR139" s="86"/>
      <c r="CBS139" s="86"/>
      <c r="CBT139" s="86"/>
      <c r="CBU139" s="86"/>
      <c r="CBV139" s="86"/>
      <c r="CBW139" s="86"/>
      <c r="CBX139" s="86"/>
      <c r="CBY139" s="86"/>
      <c r="CBZ139" s="86"/>
      <c r="CCA139" s="86"/>
      <c r="CCB139" s="86"/>
      <c r="CCC139" s="86"/>
      <c r="CCD139" s="86"/>
      <c r="CCE139" s="86"/>
      <c r="CCF139" s="86"/>
      <c r="CCG139" s="86"/>
      <c r="CCH139" s="86"/>
      <c r="CCI139" s="86"/>
      <c r="CCJ139" s="86"/>
      <c r="CCK139" s="86"/>
      <c r="CCL139" s="86"/>
      <c r="CCM139" s="86"/>
      <c r="CCN139" s="86"/>
      <c r="CCO139" s="86"/>
      <c r="CCP139" s="86"/>
      <c r="CCQ139" s="86"/>
      <c r="CCR139" s="86"/>
      <c r="CCS139" s="86"/>
      <c r="CCT139" s="86"/>
      <c r="CCU139" s="86"/>
      <c r="CCV139" s="86"/>
      <c r="CCW139" s="86"/>
      <c r="CCX139" s="86"/>
      <c r="CCY139" s="86"/>
      <c r="CCZ139" s="86"/>
      <c r="CDA139" s="86"/>
      <c r="CDB139" s="86"/>
      <c r="CDC139" s="86"/>
      <c r="CDD139" s="86"/>
      <c r="CDE139" s="86"/>
      <c r="CDF139" s="86"/>
      <c r="CDG139" s="86"/>
      <c r="CDH139" s="86"/>
      <c r="CDI139" s="86"/>
      <c r="CDJ139" s="86"/>
      <c r="CDK139" s="86"/>
      <c r="CDL139" s="86"/>
      <c r="CDM139" s="86"/>
      <c r="CDN139" s="86"/>
      <c r="CDO139" s="86"/>
      <c r="CDP139" s="86"/>
      <c r="CDQ139" s="86"/>
      <c r="CDR139" s="86"/>
      <c r="CDS139" s="86"/>
      <c r="CDT139" s="86"/>
      <c r="CDU139" s="86"/>
      <c r="CDV139" s="86"/>
      <c r="CDW139" s="86"/>
      <c r="CDX139" s="86"/>
      <c r="CDY139" s="86"/>
      <c r="CDZ139" s="86"/>
      <c r="CEA139" s="86"/>
      <c r="CEB139" s="86"/>
      <c r="CEC139" s="86"/>
      <c r="CED139" s="86"/>
      <c r="CEE139" s="86"/>
      <c r="CEF139" s="86"/>
      <c r="CEG139" s="86"/>
      <c r="CEH139" s="86"/>
      <c r="CEI139" s="86"/>
      <c r="CEJ139" s="86"/>
      <c r="CEK139" s="86"/>
      <c r="CEL139" s="86"/>
      <c r="CEM139" s="86"/>
      <c r="CEN139" s="86"/>
      <c r="CEO139" s="86"/>
      <c r="CEP139" s="86"/>
      <c r="CEQ139" s="86"/>
      <c r="CER139" s="86"/>
      <c r="CES139" s="86"/>
      <c r="CET139" s="86"/>
      <c r="CEU139" s="86"/>
      <c r="CEV139" s="86"/>
      <c r="CEW139" s="86"/>
      <c r="CEX139" s="86"/>
      <c r="CEY139" s="86"/>
      <c r="CEZ139" s="86"/>
      <c r="CFA139" s="86"/>
      <c r="CFB139" s="86"/>
      <c r="CFC139" s="86"/>
      <c r="CFD139" s="86"/>
      <c r="CFE139" s="86"/>
      <c r="CFF139" s="86"/>
      <c r="CFG139" s="86"/>
      <c r="CFH139" s="86"/>
      <c r="CFI139" s="86"/>
      <c r="CFJ139" s="86"/>
      <c r="CFK139" s="86"/>
      <c r="CFL139" s="86"/>
      <c r="CFM139" s="86"/>
      <c r="CFN139" s="86"/>
      <c r="CFO139" s="86"/>
      <c r="CFP139" s="86"/>
      <c r="CFQ139" s="86"/>
      <c r="CFR139" s="86"/>
      <c r="CFS139" s="86"/>
      <c r="CFT139" s="86"/>
      <c r="CFU139" s="86"/>
      <c r="CFV139" s="86"/>
      <c r="CFW139" s="86"/>
      <c r="CFX139" s="86"/>
      <c r="CFY139" s="86"/>
      <c r="CFZ139" s="86"/>
      <c r="CGA139" s="86"/>
      <c r="CGB139" s="86"/>
      <c r="CGC139" s="86"/>
      <c r="CGD139" s="86"/>
      <c r="CGE139" s="86"/>
      <c r="CGF139" s="86"/>
      <c r="CGG139" s="86"/>
      <c r="CGH139" s="86"/>
      <c r="CGI139" s="86"/>
      <c r="CGJ139" s="86"/>
      <c r="CGK139" s="86"/>
      <c r="CGL139" s="86"/>
      <c r="CGM139" s="86"/>
      <c r="CGN139" s="86"/>
      <c r="CGO139" s="86"/>
      <c r="CGP139" s="86"/>
      <c r="CGQ139" s="86"/>
      <c r="CGR139" s="86"/>
      <c r="CGS139" s="86"/>
      <c r="CGT139" s="86"/>
      <c r="CGU139" s="86"/>
      <c r="CGV139" s="86"/>
      <c r="CGW139" s="86"/>
      <c r="CGX139" s="86"/>
      <c r="CGY139" s="86"/>
      <c r="CGZ139" s="86"/>
      <c r="CHA139" s="86"/>
      <c r="CHB139" s="86"/>
      <c r="CHC139" s="86"/>
      <c r="CHD139" s="86"/>
      <c r="CHE139" s="86"/>
      <c r="CHF139" s="86"/>
      <c r="CHG139" s="86"/>
      <c r="CHH139" s="86"/>
      <c r="CHI139" s="86"/>
      <c r="CHJ139" s="86"/>
      <c r="CHK139" s="86"/>
      <c r="CHL139" s="86"/>
      <c r="CHM139" s="86"/>
      <c r="CHN139" s="86"/>
      <c r="CHO139" s="86"/>
      <c r="CHP139" s="86"/>
      <c r="CHQ139" s="86"/>
      <c r="CHR139" s="86"/>
      <c r="CHS139" s="86"/>
      <c r="CHT139" s="86"/>
      <c r="CHU139" s="86"/>
      <c r="CHV139" s="86"/>
      <c r="CIC139" s="86"/>
      <c r="CID139" s="86"/>
      <c r="CIE139" s="86"/>
      <c r="CIF139" s="86"/>
      <c r="CIG139" s="86"/>
      <c r="CIH139" s="86"/>
      <c r="CII139" s="86"/>
      <c r="CIJ139" s="86"/>
      <c r="CIK139" s="86"/>
      <c r="CIL139" s="86"/>
      <c r="CIM139" s="86"/>
      <c r="CIN139" s="86"/>
      <c r="CIO139" s="86"/>
      <c r="CIP139" s="86"/>
      <c r="CIQ139" s="86"/>
      <c r="CIR139" s="86"/>
      <c r="CIS139" s="86"/>
      <c r="CIT139" s="86"/>
      <c r="CIU139" s="86"/>
      <c r="CIV139" s="86"/>
      <c r="CIW139" s="86"/>
      <c r="CIX139" s="86"/>
      <c r="CIY139" s="86"/>
      <c r="CIZ139" s="86"/>
      <c r="CJA139" s="86"/>
      <c r="CJB139" s="86"/>
      <c r="CJC139" s="86"/>
      <c r="CJD139" s="86"/>
      <c r="CJE139" s="86"/>
      <c r="CJF139" s="86"/>
      <c r="CJG139" s="86"/>
      <c r="CJH139" s="86"/>
      <c r="CJI139" s="86"/>
      <c r="CJJ139" s="86"/>
      <c r="CJK139" s="86"/>
      <c r="CJL139" s="86"/>
      <c r="CJM139" s="86"/>
      <c r="CJN139" s="86"/>
      <c r="CJO139" s="86"/>
      <c r="CJP139" s="86"/>
      <c r="CJQ139" s="86"/>
      <c r="CJR139" s="86"/>
      <c r="CJS139" s="86"/>
      <c r="CJT139" s="86"/>
      <c r="CJU139" s="86"/>
      <c r="CJV139" s="86"/>
      <c r="CJW139" s="86"/>
      <c r="CJX139" s="86"/>
      <c r="CJY139" s="86"/>
      <c r="CJZ139" s="86"/>
      <c r="CKA139" s="86"/>
      <c r="CKB139" s="86"/>
      <c r="CKC139" s="86"/>
      <c r="CKD139" s="86"/>
      <c r="CKE139" s="86"/>
      <c r="CKF139" s="86"/>
      <c r="CKG139" s="86"/>
      <c r="CKH139" s="86"/>
      <c r="CKI139" s="86"/>
      <c r="CKJ139" s="86"/>
      <c r="CKK139" s="86"/>
      <c r="CKL139" s="86"/>
      <c r="CKM139" s="86"/>
      <c r="CKN139" s="86"/>
      <c r="CKO139" s="86"/>
      <c r="CKP139" s="86"/>
      <c r="CKQ139" s="86"/>
      <c r="CKR139" s="86"/>
      <c r="CKS139" s="86"/>
      <c r="CKT139" s="86"/>
      <c r="CKU139" s="86"/>
      <c r="CKV139" s="86"/>
      <c r="CKW139" s="86"/>
      <c r="CKX139" s="86"/>
      <c r="CKY139" s="86"/>
      <c r="CKZ139" s="86"/>
      <c r="CLA139" s="86"/>
      <c r="CLB139" s="86"/>
      <c r="CLC139" s="86"/>
      <c r="CLD139" s="86"/>
      <c r="CLE139" s="86"/>
      <c r="CLF139" s="86"/>
      <c r="CLG139" s="86"/>
      <c r="CLH139" s="86"/>
      <c r="CLI139" s="86"/>
      <c r="CLJ139" s="86"/>
      <c r="CLK139" s="86"/>
      <c r="CLL139" s="86"/>
      <c r="CLM139" s="86"/>
      <c r="CLN139" s="86"/>
      <c r="CLO139" s="86"/>
      <c r="CLP139" s="86"/>
      <c r="CLQ139" s="86"/>
      <c r="CLR139" s="86"/>
      <c r="CLS139" s="86"/>
      <c r="CLT139" s="86"/>
      <c r="CLU139" s="86"/>
      <c r="CLV139" s="86"/>
      <c r="CLW139" s="86"/>
      <c r="CLX139" s="86"/>
      <c r="CLY139" s="86"/>
      <c r="CLZ139" s="86"/>
      <c r="CMA139" s="86"/>
      <c r="CMB139" s="86"/>
      <c r="CMC139" s="86"/>
      <c r="CMD139" s="86"/>
      <c r="CME139" s="86"/>
      <c r="CMF139" s="86"/>
      <c r="CMG139" s="86"/>
      <c r="CMH139" s="86"/>
      <c r="CMI139" s="86"/>
      <c r="CMJ139" s="86"/>
      <c r="CMK139" s="86"/>
      <c r="CML139" s="86"/>
      <c r="CMM139" s="86"/>
      <c r="CMN139" s="86"/>
      <c r="CMO139" s="86"/>
      <c r="CMP139" s="86"/>
      <c r="CMQ139" s="86"/>
      <c r="CMR139" s="86"/>
      <c r="CMS139" s="86"/>
      <c r="CMT139" s="86"/>
      <c r="CMU139" s="86"/>
      <c r="CMV139" s="86"/>
      <c r="CMW139" s="86"/>
      <c r="CMX139" s="86"/>
      <c r="CMY139" s="86"/>
      <c r="CMZ139" s="86"/>
      <c r="CNA139" s="86"/>
      <c r="CNB139" s="86"/>
      <c r="CNC139" s="86"/>
      <c r="CND139" s="86"/>
      <c r="CNE139" s="86"/>
      <c r="CNF139" s="86"/>
      <c r="CNG139" s="86"/>
      <c r="CNH139" s="86"/>
      <c r="CNI139" s="86"/>
      <c r="CNJ139" s="86"/>
      <c r="CNK139" s="86"/>
      <c r="CNL139" s="86"/>
      <c r="CNM139" s="86"/>
      <c r="CNN139" s="86"/>
      <c r="CNO139" s="86"/>
      <c r="CNP139" s="86"/>
      <c r="CNQ139" s="86"/>
      <c r="CNR139" s="86"/>
      <c r="CNS139" s="86"/>
      <c r="CNT139" s="86"/>
      <c r="CNU139" s="86"/>
      <c r="CNV139" s="86"/>
      <c r="CNW139" s="86"/>
      <c r="CNX139" s="86"/>
      <c r="CNY139" s="86"/>
      <c r="CNZ139" s="86"/>
      <c r="COA139" s="86"/>
      <c r="COB139" s="86"/>
      <c r="COC139" s="86"/>
      <c r="COD139" s="86"/>
      <c r="COE139" s="86"/>
      <c r="COF139" s="86"/>
      <c r="COG139" s="86"/>
      <c r="COH139" s="86"/>
      <c r="COI139" s="86"/>
      <c r="COJ139" s="86"/>
      <c r="COK139" s="86"/>
      <c r="COL139" s="86"/>
      <c r="COM139" s="86"/>
      <c r="CON139" s="86"/>
      <c r="COO139" s="86"/>
      <c r="COP139" s="86"/>
      <c r="COQ139" s="86"/>
      <c r="COR139" s="86"/>
      <c r="COS139" s="86"/>
      <c r="COT139" s="86"/>
      <c r="COU139" s="86"/>
      <c r="COV139" s="86"/>
      <c r="COW139" s="86"/>
      <c r="COX139" s="86"/>
      <c r="COY139" s="86"/>
      <c r="COZ139" s="86"/>
      <c r="CPA139" s="86"/>
      <c r="CPB139" s="86"/>
      <c r="CPC139" s="86"/>
      <c r="CPD139" s="86"/>
      <c r="CPE139" s="86"/>
      <c r="CPF139" s="86"/>
      <c r="CPG139" s="86"/>
      <c r="CPH139" s="86"/>
      <c r="CPI139" s="86"/>
      <c r="CPJ139" s="86"/>
      <c r="CPK139" s="86"/>
      <c r="CPL139" s="86"/>
      <c r="CPM139" s="86"/>
      <c r="CPN139" s="86"/>
      <c r="CPO139" s="86"/>
      <c r="CPP139" s="86"/>
      <c r="CPQ139" s="86"/>
      <c r="CPR139" s="86"/>
      <c r="CPS139" s="86"/>
      <c r="CPT139" s="86"/>
      <c r="CPU139" s="86"/>
      <c r="CPV139" s="86"/>
      <c r="CPW139" s="86"/>
      <c r="CPX139" s="86"/>
      <c r="CPY139" s="86"/>
      <c r="CPZ139" s="86"/>
      <c r="CQA139" s="86"/>
      <c r="CQB139" s="86"/>
      <c r="CQC139" s="86"/>
      <c r="CQD139" s="86"/>
      <c r="CQE139" s="86"/>
      <c r="CQF139" s="86"/>
      <c r="CQG139" s="86"/>
      <c r="CQH139" s="86"/>
      <c r="CQI139" s="86"/>
      <c r="CQJ139" s="86"/>
      <c r="CQK139" s="86"/>
      <c r="CQL139" s="86"/>
      <c r="CQM139" s="86"/>
      <c r="CQN139" s="86"/>
      <c r="CQO139" s="86"/>
      <c r="CQP139" s="86"/>
      <c r="CQQ139" s="86"/>
      <c r="CQR139" s="86"/>
      <c r="CQS139" s="86"/>
      <c r="CQT139" s="86"/>
      <c r="CQU139" s="86"/>
      <c r="CQV139" s="86"/>
      <c r="CQW139" s="86"/>
      <c r="CQX139" s="86"/>
      <c r="CQY139" s="86"/>
      <c r="CQZ139" s="86"/>
      <c r="CRA139" s="86"/>
      <c r="CRB139" s="86"/>
      <c r="CRC139" s="86"/>
      <c r="CRD139" s="86"/>
      <c r="CRE139" s="86"/>
      <c r="CRF139" s="86"/>
      <c r="CRG139" s="86"/>
      <c r="CRH139" s="86"/>
      <c r="CRI139" s="86"/>
      <c r="CRJ139" s="86"/>
      <c r="CRK139" s="86"/>
      <c r="CRL139" s="86"/>
      <c r="CRM139" s="86"/>
      <c r="CRN139" s="86"/>
      <c r="CRO139" s="86"/>
      <c r="CRP139" s="86"/>
      <c r="CRQ139" s="86"/>
      <c r="CRR139" s="86"/>
      <c r="CRY139" s="86"/>
      <c r="CRZ139" s="86"/>
      <c r="CSA139" s="86"/>
      <c r="CSB139" s="86"/>
      <c r="CSC139" s="86"/>
      <c r="CSD139" s="86"/>
      <c r="CSE139" s="86"/>
      <c r="CSF139" s="86"/>
      <c r="CSG139" s="86"/>
      <c r="CSH139" s="86"/>
      <c r="CSI139" s="86"/>
      <c r="CSJ139" s="86"/>
      <c r="CSK139" s="86"/>
      <c r="CSL139" s="86"/>
      <c r="CSM139" s="86"/>
      <c r="CSN139" s="86"/>
      <c r="CSO139" s="86"/>
      <c r="CSP139" s="86"/>
      <c r="CSQ139" s="86"/>
      <c r="CSR139" s="86"/>
      <c r="CSS139" s="86"/>
      <c r="CST139" s="86"/>
      <c r="CSU139" s="86"/>
      <c r="CSV139" s="86"/>
      <c r="CSW139" s="86"/>
      <c r="CSX139" s="86"/>
      <c r="CSY139" s="86"/>
      <c r="CSZ139" s="86"/>
      <c r="CTA139" s="86"/>
      <c r="CTB139" s="86"/>
      <c r="CTC139" s="86"/>
      <c r="CTD139" s="86"/>
      <c r="CTE139" s="86"/>
      <c r="CTF139" s="86"/>
      <c r="CTG139" s="86"/>
      <c r="CTH139" s="86"/>
      <c r="CTI139" s="86"/>
      <c r="CTJ139" s="86"/>
      <c r="CTK139" s="86"/>
      <c r="CTL139" s="86"/>
      <c r="CTM139" s="86"/>
      <c r="CTN139" s="86"/>
      <c r="CTO139" s="86"/>
      <c r="CTP139" s="86"/>
      <c r="CTQ139" s="86"/>
      <c r="CTR139" s="86"/>
      <c r="CTS139" s="86"/>
      <c r="CTT139" s="86"/>
      <c r="CTU139" s="86"/>
      <c r="CTV139" s="86"/>
      <c r="CTW139" s="86"/>
      <c r="CTX139" s="86"/>
      <c r="CTY139" s="86"/>
      <c r="CTZ139" s="86"/>
      <c r="CUA139" s="86"/>
      <c r="CUB139" s="86"/>
      <c r="CUC139" s="86"/>
      <c r="CUD139" s="86"/>
      <c r="CUE139" s="86"/>
      <c r="CUF139" s="86"/>
      <c r="CUG139" s="86"/>
      <c r="CUH139" s="86"/>
      <c r="CUI139" s="86"/>
      <c r="CUJ139" s="86"/>
      <c r="CUK139" s="86"/>
      <c r="CUL139" s="86"/>
      <c r="CUM139" s="86"/>
      <c r="CUN139" s="86"/>
      <c r="CUO139" s="86"/>
      <c r="CUP139" s="86"/>
      <c r="CUQ139" s="86"/>
      <c r="CUR139" s="86"/>
      <c r="CUS139" s="86"/>
      <c r="CUT139" s="86"/>
      <c r="CUU139" s="86"/>
      <c r="CUV139" s="86"/>
      <c r="CUW139" s="86"/>
      <c r="CUX139" s="86"/>
      <c r="CUY139" s="86"/>
      <c r="CUZ139" s="86"/>
      <c r="CVA139" s="86"/>
      <c r="CVB139" s="86"/>
      <c r="CVC139" s="86"/>
      <c r="CVD139" s="86"/>
      <c r="CVE139" s="86"/>
      <c r="CVF139" s="86"/>
      <c r="CVG139" s="86"/>
      <c r="CVH139" s="86"/>
      <c r="CVI139" s="86"/>
      <c r="CVJ139" s="86"/>
      <c r="CVK139" s="86"/>
      <c r="CVL139" s="86"/>
      <c r="CVM139" s="86"/>
      <c r="CVN139" s="86"/>
      <c r="CVO139" s="86"/>
      <c r="CVP139" s="86"/>
      <c r="CVQ139" s="86"/>
      <c r="CVR139" s="86"/>
      <c r="CVS139" s="86"/>
      <c r="CVT139" s="86"/>
      <c r="CVU139" s="86"/>
      <c r="CVV139" s="86"/>
      <c r="CVW139" s="86"/>
      <c r="CVX139" s="86"/>
      <c r="CVY139" s="86"/>
      <c r="CVZ139" s="86"/>
      <c r="CWA139" s="86"/>
      <c r="CWB139" s="86"/>
      <c r="CWC139" s="86"/>
      <c r="CWD139" s="86"/>
      <c r="CWE139" s="86"/>
      <c r="CWF139" s="86"/>
      <c r="CWG139" s="86"/>
      <c r="CWH139" s="86"/>
      <c r="CWI139" s="86"/>
      <c r="CWJ139" s="86"/>
      <c r="CWK139" s="86"/>
      <c r="CWL139" s="86"/>
      <c r="CWM139" s="86"/>
      <c r="CWN139" s="86"/>
      <c r="CWO139" s="86"/>
      <c r="CWP139" s="86"/>
      <c r="CWQ139" s="86"/>
      <c r="CWR139" s="86"/>
      <c r="CWS139" s="86"/>
      <c r="CWT139" s="86"/>
      <c r="CWU139" s="86"/>
      <c r="CWV139" s="86"/>
      <c r="CWW139" s="86"/>
      <c r="CWX139" s="86"/>
      <c r="CWY139" s="86"/>
      <c r="CWZ139" s="86"/>
      <c r="CXA139" s="86"/>
      <c r="CXB139" s="86"/>
      <c r="CXC139" s="86"/>
      <c r="CXD139" s="86"/>
      <c r="CXE139" s="86"/>
      <c r="CXF139" s="86"/>
      <c r="CXG139" s="86"/>
      <c r="CXH139" s="86"/>
      <c r="CXI139" s="86"/>
      <c r="CXJ139" s="86"/>
      <c r="CXK139" s="86"/>
      <c r="CXL139" s="86"/>
      <c r="CXM139" s="86"/>
      <c r="CXN139" s="86"/>
      <c r="CXO139" s="86"/>
      <c r="CXP139" s="86"/>
      <c r="CXQ139" s="86"/>
      <c r="CXR139" s="86"/>
      <c r="CXS139" s="86"/>
      <c r="CXT139" s="86"/>
      <c r="CXU139" s="86"/>
      <c r="CXV139" s="86"/>
      <c r="CXW139" s="86"/>
      <c r="CXX139" s="86"/>
      <c r="CXY139" s="86"/>
      <c r="CXZ139" s="86"/>
      <c r="CYA139" s="86"/>
      <c r="CYB139" s="86"/>
      <c r="CYC139" s="86"/>
      <c r="CYD139" s="86"/>
      <c r="CYE139" s="86"/>
      <c r="CYF139" s="86"/>
      <c r="CYG139" s="86"/>
      <c r="CYH139" s="86"/>
      <c r="CYI139" s="86"/>
      <c r="CYJ139" s="86"/>
      <c r="CYK139" s="86"/>
      <c r="CYL139" s="86"/>
      <c r="CYM139" s="86"/>
      <c r="CYN139" s="86"/>
      <c r="CYO139" s="86"/>
      <c r="CYP139" s="86"/>
      <c r="CYQ139" s="86"/>
      <c r="CYR139" s="86"/>
      <c r="CYS139" s="86"/>
      <c r="CYT139" s="86"/>
      <c r="CYU139" s="86"/>
      <c r="CYV139" s="86"/>
      <c r="CYW139" s="86"/>
      <c r="CYX139" s="86"/>
      <c r="CYY139" s="86"/>
      <c r="CYZ139" s="86"/>
      <c r="CZA139" s="86"/>
      <c r="CZB139" s="86"/>
      <c r="CZC139" s="86"/>
      <c r="CZD139" s="86"/>
      <c r="CZE139" s="86"/>
      <c r="CZF139" s="86"/>
      <c r="CZG139" s="86"/>
      <c r="CZH139" s="86"/>
      <c r="CZI139" s="86"/>
      <c r="CZJ139" s="86"/>
      <c r="CZK139" s="86"/>
      <c r="CZL139" s="86"/>
      <c r="CZM139" s="86"/>
      <c r="CZN139" s="86"/>
      <c r="CZO139" s="86"/>
      <c r="CZP139" s="86"/>
      <c r="CZQ139" s="86"/>
      <c r="CZR139" s="86"/>
      <c r="CZS139" s="86"/>
      <c r="CZT139" s="86"/>
      <c r="CZU139" s="86"/>
      <c r="CZV139" s="86"/>
      <c r="CZW139" s="86"/>
      <c r="CZX139" s="86"/>
      <c r="CZY139" s="86"/>
      <c r="CZZ139" s="86"/>
      <c r="DAA139" s="86"/>
      <c r="DAB139" s="86"/>
      <c r="DAC139" s="86"/>
      <c r="DAD139" s="86"/>
      <c r="DAE139" s="86"/>
      <c r="DAF139" s="86"/>
      <c r="DAG139" s="86"/>
      <c r="DAH139" s="86"/>
      <c r="DAI139" s="86"/>
      <c r="DAJ139" s="86"/>
      <c r="DAK139" s="86"/>
      <c r="DAL139" s="86"/>
      <c r="DAM139" s="86"/>
      <c r="DAN139" s="86"/>
      <c r="DAO139" s="86"/>
      <c r="DAP139" s="86"/>
      <c r="DAQ139" s="86"/>
      <c r="DAR139" s="86"/>
      <c r="DAS139" s="86"/>
      <c r="DAT139" s="86"/>
      <c r="DAU139" s="86"/>
      <c r="DAV139" s="86"/>
      <c r="DAW139" s="86"/>
      <c r="DAX139" s="86"/>
      <c r="DAY139" s="86"/>
      <c r="DAZ139" s="86"/>
      <c r="DBA139" s="86"/>
      <c r="DBB139" s="86"/>
      <c r="DBC139" s="86"/>
      <c r="DBD139" s="86"/>
      <c r="DBE139" s="86"/>
      <c r="DBF139" s="86"/>
      <c r="DBG139" s="86"/>
      <c r="DBH139" s="86"/>
      <c r="DBI139" s="86"/>
      <c r="DBJ139" s="86"/>
      <c r="DBK139" s="86"/>
      <c r="DBL139" s="86"/>
      <c r="DBM139" s="86"/>
      <c r="DBN139" s="86"/>
      <c r="DBU139" s="86"/>
      <c r="DBV139" s="86"/>
      <c r="DBW139" s="86"/>
      <c r="DBX139" s="86"/>
      <c r="DBY139" s="86"/>
      <c r="DBZ139" s="86"/>
      <c r="DCA139" s="86"/>
      <c r="DCB139" s="86"/>
      <c r="DCC139" s="86"/>
      <c r="DCD139" s="86"/>
      <c r="DCE139" s="86"/>
      <c r="DCF139" s="86"/>
      <c r="DCG139" s="86"/>
      <c r="DCH139" s="86"/>
      <c r="DCI139" s="86"/>
      <c r="DCJ139" s="86"/>
      <c r="DCK139" s="86"/>
      <c r="DCL139" s="86"/>
      <c r="DCM139" s="86"/>
      <c r="DCN139" s="86"/>
      <c r="DCO139" s="86"/>
      <c r="DCP139" s="86"/>
      <c r="DCQ139" s="86"/>
      <c r="DCR139" s="86"/>
      <c r="DCS139" s="86"/>
      <c r="DCT139" s="86"/>
      <c r="DCU139" s="86"/>
      <c r="DCV139" s="86"/>
      <c r="DCW139" s="86"/>
      <c r="DCX139" s="86"/>
      <c r="DCY139" s="86"/>
      <c r="DCZ139" s="86"/>
      <c r="DDA139" s="86"/>
      <c r="DDB139" s="86"/>
      <c r="DDC139" s="86"/>
      <c r="DDD139" s="86"/>
      <c r="DDE139" s="86"/>
      <c r="DDF139" s="86"/>
      <c r="DDG139" s="86"/>
      <c r="DDH139" s="86"/>
      <c r="DDI139" s="86"/>
      <c r="DDJ139" s="86"/>
      <c r="DDK139" s="86"/>
      <c r="DDL139" s="86"/>
      <c r="DDM139" s="86"/>
      <c r="DDN139" s="86"/>
      <c r="DDO139" s="86"/>
      <c r="DDP139" s="86"/>
      <c r="DDQ139" s="86"/>
      <c r="DDR139" s="86"/>
      <c r="DDS139" s="86"/>
      <c r="DDT139" s="86"/>
      <c r="DDU139" s="86"/>
      <c r="DDV139" s="86"/>
      <c r="DDW139" s="86"/>
      <c r="DDX139" s="86"/>
      <c r="DDY139" s="86"/>
      <c r="DDZ139" s="86"/>
      <c r="DEA139" s="86"/>
      <c r="DEB139" s="86"/>
      <c r="DEC139" s="86"/>
      <c r="DED139" s="86"/>
      <c r="DEE139" s="86"/>
      <c r="DEF139" s="86"/>
      <c r="DEG139" s="86"/>
      <c r="DEH139" s="86"/>
      <c r="DEI139" s="86"/>
      <c r="DEJ139" s="86"/>
      <c r="DEK139" s="86"/>
      <c r="DEL139" s="86"/>
      <c r="DEM139" s="86"/>
      <c r="DEN139" s="86"/>
      <c r="DEO139" s="86"/>
      <c r="DEP139" s="86"/>
      <c r="DEQ139" s="86"/>
      <c r="DER139" s="86"/>
      <c r="DES139" s="86"/>
      <c r="DET139" s="86"/>
      <c r="DEU139" s="86"/>
      <c r="DEV139" s="86"/>
      <c r="DEW139" s="86"/>
      <c r="DEX139" s="86"/>
      <c r="DEY139" s="86"/>
      <c r="DEZ139" s="86"/>
      <c r="DFA139" s="86"/>
      <c r="DFB139" s="86"/>
      <c r="DFC139" s="86"/>
      <c r="DFD139" s="86"/>
      <c r="DFE139" s="86"/>
      <c r="DFF139" s="86"/>
      <c r="DFG139" s="86"/>
      <c r="DFH139" s="86"/>
      <c r="DFI139" s="86"/>
      <c r="DFJ139" s="86"/>
      <c r="DFK139" s="86"/>
      <c r="DFL139" s="86"/>
      <c r="DFM139" s="86"/>
      <c r="DFN139" s="86"/>
      <c r="DFO139" s="86"/>
      <c r="DFP139" s="86"/>
      <c r="DFQ139" s="86"/>
      <c r="DFR139" s="86"/>
      <c r="DFS139" s="86"/>
      <c r="DFT139" s="86"/>
      <c r="DFU139" s="86"/>
      <c r="DFV139" s="86"/>
      <c r="DFW139" s="86"/>
      <c r="DFX139" s="86"/>
      <c r="DFY139" s="86"/>
      <c r="DFZ139" s="86"/>
      <c r="DGA139" s="86"/>
      <c r="DGB139" s="86"/>
      <c r="DGC139" s="86"/>
      <c r="DGD139" s="86"/>
      <c r="DGE139" s="86"/>
      <c r="DGF139" s="86"/>
      <c r="DGG139" s="86"/>
      <c r="DGH139" s="86"/>
      <c r="DGI139" s="86"/>
      <c r="DGJ139" s="86"/>
      <c r="DGK139" s="86"/>
      <c r="DGL139" s="86"/>
      <c r="DGM139" s="86"/>
      <c r="DGN139" s="86"/>
      <c r="DGO139" s="86"/>
      <c r="DGP139" s="86"/>
      <c r="DGQ139" s="86"/>
      <c r="DGR139" s="86"/>
      <c r="DGS139" s="86"/>
      <c r="DGT139" s="86"/>
      <c r="DGU139" s="86"/>
      <c r="DGV139" s="86"/>
      <c r="DGW139" s="86"/>
      <c r="DGX139" s="86"/>
      <c r="DGY139" s="86"/>
      <c r="DGZ139" s="86"/>
      <c r="DHA139" s="86"/>
      <c r="DHB139" s="86"/>
      <c r="DHC139" s="86"/>
      <c r="DHD139" s="86"/>
      <c r="DHE139" s="86"/>
      <c r="DHF139" s="86"/>
      <c r="DHG139" s="86"/>
      <c r="DHH139" s="86"/>
      <c r="DHI139" s="86"/>
      <c r="DHJ139" s="86"/>
      <c r="DHK139" s="86"/>
      <c r="DHL139" s="86"/>
      <c r="DHM139" s="86"/>
      <c r="DHN139" s="86"/>
      <c r="DHO139" s="86"/>
      <c r="DHP139" s="86"/>
      <c r="DHQ139" s="86"/>
      <c r="DHR139" s="86"/>
      <c r="DHS139" s="86"/>
      <c r="DHT139" s="86"/>
      <c r="DHU139" s="86"/>
      <c r="DHV139" s="86"/>
      <c r="DHW139" s="86"/>
      <c r="DHX139" s="86"/>
      <c r="DHY139" s="86"/>
      <c r="DHZ139" s="86"/>
      <c r="DIA139" s="86"/>
      <c r="DIB139" s="86"/>
      <c r="DIC139" s="86"/>
      <c r="DID139" s="86"/>
      <c r="DIE139" s="86"/>
      <c r="DIF139" s="86"/>
      <c r="DIG139" s="86"/>
      <c r="DIH139" s="86"/>
      <c r="DII139" s="86"/>
      <c r="DIJ139" s="86"/>
      <c r="DIK139" s="86"/>
      <c r="DIL139" s="86"/>
      <c r="DIM139" s="86"/>
      <c r="DIN139" s="86"/>
      <c r="DIO139" s="86"/>
      <c r="DIP139" s="86"/>
      <c r="DIQ139" s="86"/>
      <c r="DIR139" s="86"/>
      <c r="DIS139" s="86"/>
      <c r="DIT139" s="86"/>
      <c r="DIU139" s="86"/>
      <c r="DIV139" s="86"/>
      <c r="DIW139" s="86"/>
      <c r="DIX139" s="86"/>
      <c r="DIY139" s="86"/>
      <c r="DIZ139" s="86"/>
      <c r="DJA139" s="86"/>
      <c r="DJB139" s="86"/>
      <c r="DJC139" s="86"/>
      <c r="DJD139" s="86"/>
      <c r="DJE139" s="86"/>
      <c r="DJF139" s="86"/>
      <c r="DJG139" s="86"/>
      <c r="DJH139" s="86"/>
      <c r="DJI139" s="86"/>
      <c r="DJJ139" s="86"/>
      <c r="DJK139" s="86"/>
      <c r="DJL139" s="86"/>
      <c r="DJM139" s="86"/>
      <c r="DJN139" s="86"/>
      <c r="DJO139" s="86"/>
      <c r="DJP139" s="86"/>
      <c r="DJQ139" s="86"/>
      <c r="DJR139" s="86"/>
      <c r="DJS139" s="86"/>
      <c r="DJT139" s="86"/>
      <c r="DJU139" s="86"/>
      <c r="DJV139" s="86"/>
      <c r="DJW139" s="86"/>
      <c r="DJX139" s="86"/>
      <c r="DJY139" s="86"/>
      <c r="DJZ139" s="86"/>
      <c r="DKA139" s="86"/>
      <c r="DKB139" s="86"/>
      <c r="DKC139" s="86"/>
      <c r="DKD139" s="86"/>
      <c r="DKE139" s="86"/>
      <c r="DKF139" s="86"/>
      <c r="DKG139" s="86"/>
      <c r="DKH139" s="86"/>
      <c r="DKI139" s="86"/>
      <c r="DKJ139" s="86"/>
      <c r="DKK139" s="86"/>
      <c r="DKL139" s="86"/>
      <c r="DKM139" s="86"/>
      <c r="DKN139" s="86"/>
      <c r="DKO139" s="86"/>
      <c r="DKP139" s="86"/>
      <c r="DKQ139" s="86"/>
      <c r="DKR139" s="86"/>
      <c r="DKS139" s="86"/>
      <c r="DKT139" s="86"/>
      <c r="DKU139" s="86"/>
      <c r="DKV139" s="86"/>
      <c r="DKW139" s="86"/>
      <c r="DKX139" s="86"/>
      <c r="DKY139" s="86"/>
      <c r="DKZ139" s="86"/>
      <c r="DLA139" s="86"/>
      <c r="DLB139" s="86"/>
      <c r="DLC139" s="86"/>
      <c r="DLD139" s="86"/>
      <c r="DLE139" s="86"/>
      <c r="DLF139" s="86"/>
      <c r="DLG139" s="86"/>
      <c r="DLH139" s="86"/>
      <c r="DLI139" s="86"/>
      <c r="DLJ139" s="86"/>
      <c r="DLQ139" s="86"/>
      <c r="DLR139" s="86"/>
      <c r="DLS139" s="86"/>
      <c r="DLT139" s="86"/>
      <c r="DLU139" s="86"/>
      <c r="DLV139" s="86"/>
      <c r="DLW139" s="86"/>
      <c r="DLX139" s="86"/>
      <c r="DLY139" s="86"/>
      <c r="DLZ139" s="86"/>
      <c r="DMA139" s="86"/>
      <c r="DMB139" s="86"/>
      <c r="DMC139" s="86"/>
      <c r="DMD139" s="86"/>
      <c r="DME139" s="86"/>
      <c r="DMF139" s="86"/>
      <c r="DMG139" s="86"/>
      <c r="DMH139" s="86"/>
      <c r="DMI139" s="86"/>
      <c r="DMJ139" s="86"/>
      <c r="DMK139" s="86"/>
      <c r="DML139" s="86"/>
      <c r="DMM139" s="86"/>
      <c r="DMN139" s="86"/>
      <c r="DMO139" s="86"/>
      <c r="DMP139" s="86"/>
      <c r="DMQ139" s="86"/>
      <c r="DMR139" s="86"/>
      <c r="DMS139" s="86"/>
      <c r="DMT139" s="86"/>
      <c r="DMU139" s="86"/>
      <c r="DMV139" s="86"/>
      <c r="DMW139" s="86"/>
      <c r="DMX139" s="86"/>
      <c r="DMY139" s="86"/>
      <c r="DMZ139" s="86"/>
      <c r="DNA139" s="86"/>
      <c r="DNB139" s="86"/>
      <c r="DNC139" s="86"/>
      <c r="DND139" s="86"/>
      <c r="DNE139" s="86"/>
      <c r="DNF139" s="86"/>
      <c r="DNG139" s="86"/>
      <c r="DNH139" s="86"/>
      <c r="DNI139" s="86"/>
      <c r="DNJ139" s="86"/>
      <c r="DNK139" s="86"/>
      <c r="DNL139" s="86"/>
      <c r="DNM139" s="86"/>
      <c r="DNN139" s="86"/>
      <c r="DNO139" s="86"/>
      <c r="DNP139" s="86"/>
      <c r="DNQ139" s="86"/>
      <c r="DNR139" s="86"/>
      <c r="DNS139" s="86"/>
      <c r="DNT139" s="86"/>
      <c r="DNU139" s="86"/>
      <c r="DNV139" s="86"/>
      <c r="DNW139" s="86"/>
      <c r="DNX139" s="86"/>
      <c r="DNY139" s="86"/>
      <c r="DNZ139" s="86"/>
      <c r="DOA139" s="86"/>
      <c r="DOB139" s="86"/>
      <c r="DOC139" s="86"/>
      <c r="DOD139" s="86"/>
      <c r="DOE139" s="86"/>
      <c r="DOF139" s="86"/>
      <c r="DOG139" s="86"/>
      <c r="DOH139" s="86"/>
      <c r="DOI139" s="86"/>
      <c r="DOJ139" s="86"/>
      <c r="DOK139" s="86"/>
      <c r="DOL139" s="86"/>
      <c r="DOM139" s="86"/>
      <c r="DON139" s="86"/>
      <c r="DOO139" s="86"/>
      <c r="DOP139" s="86"/>
      <c r="DOQ139" s="86"/>
      <c r="DOR139" s="86"/>
      <c r="DOS139" s="86"/>
      <c r="DOT139" s="86"/>
      <c r="DOU139" s="86"/>
      <c r="DOV139" s="86"/>
      <c r="DOW139" s="86"/>
      <c r="DOX139" s="86"/>
      <c r="DOY139" s="86"/>
      <c r="DOZ139" s="86"/>
      <c r="DPA139" s="86"/>
      <c r="DPB139" s="86"/>
      <c r="DPC139" s="86"/>
      <c r="DPD139" s="86"/>
      <c r="DPE139" s="86"/>
      <c r="DPF139" s="86"/>
      <c r="DPG139" s="86"/>
      <c r="DPH139" s="86"/>
      <c r="DPI139" s="86"/>
      <c r="DPJ139" s="86"/>
      <c r="DPK139" s="86"/>
      <c r="DPL139" s="86"/>
      <c r="DPM139" s="86"/>
      <c r="DPN139" s="86"/>
      <c r="DPO139" s="86"/>
      <c r="DPP139" s="86"/>
      <c r="DPQ139" s="86"/>
      <c r="DPR139" s="86"/>
      <c r="DPS139" s="86"/>
      <c r="DPT139" s="86"/>
      <c r="DPU139" s="86"/>
      <c r="DPV139" s="86"/>
      <c r="DPW139" s="86"/>
      <c r="DPX139" s="86"/>
      <c r="DPY139" s="86"/>
      <c r="DPZ139" s="86"/>
      <c r="DQA139" s="86"/>
      <c r="DQB139" s="86"/>
      <c r="DQC139" s="86"/>
      <c r="DQD139" s="86"/>
      <c r="DQE139" s="86"/>
      <c r="DQF139" s="86"/>
      <c r="DQG139" s="86"/>
      <c r="DQH139" s="86"/>
      <c r="DQI139" s="86"/>
      <c r="DQJ139" s="86"/>
      <c r="DQK139" s="86"/>
      <c r="DQL139" s="86"/>
      <c r="DQM139" s="86"/>
      <c r="DQN139" s="86"/>
      <c r="DQO139" s="86"/>
      <c r="DQP139" s="86"/>
      <c r="DQQ139" s="86"/>
      <c r="DQR139" s="86"/>
      <c r="DQS139" s="86"/>
      <c r="DQT139" s="86"/>
      <c r="DQU139" s="86"/>
      <c r="DQV139" s="86"/>
      <c r="DQW139" s="86"/>
      <c r="DQX139" s="86"/>
      <c r="DQY139" s="86"/>
      <c r="DQZ139" s="86"/>
      <c r="DRA139" s="86"/>
      <c r="DRB139" s="86"/>
      <c r="DRC139" s="86"/>
      <c r="DRD139" s="86"/>
      <c r="DRE139" s="86"/>
      <c r="DRF139" s="86"/>
      <c r="DRG139" s="86"/>
      <c r="DRH139" s="86"/>
      <c r="DRI139" s="86"/>
      <c r="DRJ139" s="86"/>
      <c r="DRK139" s="86"/>
      <c r="DRL139" s="86"/>
      <c r="DRM139" s="86"/>
      <c r="DRN139" s="86"/>
      <c r="DRO139" s="86"/>
      <c r="DRP139" s="86"/>
      <c r="DRQ139" s="86"/>
      <c r="DRR139" s="86"/>
      <c r="DRS139" s="86"/>
      <c r="DRT139" s="86"/>
      <c r="DRU139" s="86"/>
      <c r="DRV139" s="86"/>
      <c r="DRW139" s="86"/>
      <c r="DRX139" s="86"/>
      <c r="DRY139" s="86"/>
      <c r="DRZ139" s="86"/>
      <c r="DSA139" s="86"/>
      <c r="DSB139" s="86"/>
      <c r="DSC139" s="86"/>
      <c r="DSD139" s="86"/>
      <c r="DSE139" s="86"/>
      <c r="DSF139" s="86"/>
      <c r="DSG139" s="86"/>
      <c r="DSH139" s="86"/>
      <c r="DSI139" s="86"/>
      <c r="DSJ139" s="86"/>
      <c r="DSK139" s="86"/>
      <c r="DSL139" s="86"/>
      <c r="DSM139" s="86"/>
      <c r="DSN139" s="86"/>
      <c r="DSO139" s="86"/>
      <c r="DSP139" s="86"/>
      <c r="DSQ139" s="86"/>
      <c r="DSR139" s="86"/>
      <c r="DSS139" s="86"/>
      <c r="DST139" s="86"/>
      <c r="DSU139" s="86"/>
      <c r="DSV139" s="86"/>
      <c r="DSW139" s="86"/>
      <c r="DSX139" s="86"/>
      <c r="DSY139" s="86"/>
      <c r="DSZ139" s="86"/>
      <c r="DTA139" s="86"/>
      <c r="DTB139" s="86"/>
      <c r="DTC139" s="86"/>
      <c r="DTD139" s="86"/>
      <c r="DTE139" s="86"/>
      <c r="DTF139" s="86"/>
      <c r="DTG139" s="86"/>
      <c r="DTH139" s="86"/>
      <c r="DTI139" s="86"/>
      <c r="DTJ139" s="86"/>
      <c r="DTK139" s="86"/>
      <c r="DTL139" s="86"/>
      <c r="DTM139" s="86"/>
      <c r="DTN139" s="86"/>
      <c r="DTO139" s="86"/>
      <c r="DTP139" s="86"/>
      <c r="DTQ139" s="86"/>
      <c r="DTR139" s="86"/>
      <c r="DTS139" s="86"/>
      <c r="DTT139" s="86"/>
      <c r="DTU139" s="86"/>
      <c r="DTV139" s="86"/>
      <c r="DTW139" s="86"/>
      <c r="DTX139" s="86"/>
      <c r="DTY139" s="86"/>
      <c r="DTZ139" s="86"/>
      <c r="DUA139" s="86"/>
      <c r="DUB139" s="86"/>
      <c r="DUC139" s="86"/>
      <c r="DUD139" s="86"/>
      <c r="DUE139" s="86"/>
      <c r="DUF139" s="86"/>
      <c r="DUG139" s="86"/>
      <c r="DUH139" s="86"/>
      <c r="DUI139" s="86"/>
      <c r="DUJ139" s="86"/>
      <c r="DUK139" s="86"/>
      <c r="DUL139" s="86"/>
      <c r="DUM139" s="86"/>
      <c r="DUN139" s="86"/>
      <c r="DUO139" s="86"/>
      <c r="DUP139" s="86"/>
      <c r="DUQ139" s="86"/>
      <c r="DUR139" s="86"/>
      <c r="DUS139" s="86"/>
      <c r="DUT139" s="86"/>
      <c r="DUU139" s="86"/>
      <c r="DUV139" s="86"/>
      <c r="DUW139" s="86"/>
      <c r="DUX139" s="86"/>
      <c r="DUY139" s="86"/>
      <c r="DUZ139" s="86"/>
      <c r="DVA139" s="86"/>
      <c r="DVB139" s="86"/>
      <c r="DVC139" s="86"/>
      <c r="DVD139" s="86"/>
      <c r="DVE139" s="86"/>
      <c r="DVF139" s="86"/>
      <c r="DVM139" s="86"/>
      <c r="DVN139" s="86"/>
      <c r="DVO139" s="86"/>
      <c r="DVP139" s="86"/>
      <c r="DVQ139" s="86"/>
      <c r="DVR139" s="86"/>
      <c r="DVS139" s="86"/>
      <c r="DVT139" s="86"/>
      <c r="DVU139" s="86"/>
      <c r="DVV139" s="86"/>
      <c r="DVW139" s="86"/>
      <c r="DVX139" s="86"/>
      <c r="DVY139" s="86"/>
      <c r="DVZ139" s="86"/>
      <c r="DWA139" s="86"/>
      <c r="DWB139" s="86"/>
      <c r="DWC139" s="86"/>
      <c r="DWD139" s="86"/>
      <c r="DWE139" s="86"/>
      <c r="DWF139" s="86"/>
      <c r="DWG139" s="86"/>
      <c r="DWH139" s="86"/>
      <c r="DWI139" s="86"/>
      <c r="DWJ139" s="86"/>
      <c r="DWK139" s="86"/>
      <c r="DWL139" s="86"/>
      <c r="DWM139" s="86"/>
      <c r="DWN139" s="86"/>
      <c r="DWO139" s="86"/>
      <c r="DWP139" s="86"/>
      <c r="DWQ139" s="86"/>
      <c r="DWR139" s="86"/>
      <c r="DWS139" s="86"/>
      <c r="DWT139" s="86"/>
      <c r="DWU139" s="86"/>
      <c r="DWV139" s="86"/>
      <c r="DWW139" s="86"/>
      <c r="DWX139" s="86"/>
      <c r="DWY139" s="86"/>
      <c r="DWZ139" s="86"/>
      <c r="DXA139" s="86"/>
      <c r="DXB139" s="86"/>
      <c r="DXC139" s="86"/>
      <c r="DXD139" s="86"/>
      <c r="DXE139" s="86"/>
      <c r="DXF139" s="86"/>
      <c r="DXG139" s="86"/>
      <c r="DXH139" s="86"/>
      <c r="DXI139" s="86"/>
      <c r="DXJ139" s="86"/>
      <c r="DXK139" s="86"/>
      <c r="DXL139" s="86"/>
      <c r="DXM139" s="86"/>
      <c r="DXN139" s="86"/>
      <c r="DXO139" s="86"/>
      <c r="DXP139" s="86"/>
      <c r="DXQ139" s="86"/>
      <c r="DXR139" s="86"/>
      <c r="DXS139" s="86"/>
      <c r="DXT139" s="86"/>
      <c r="DXU139" s="86"/>
      <c r="DXV139" s="86"/>
      <c r="DXW139" s="86"/>
      <c r="DXX139" s="86"/>
      <c r="DXY139" s="86"/>
      <c r="DXZ139" s="86"/>
      <c r="DYA139" s="86"/>
      <c r="DYB139" s="86"/>
      <c r="DYC139" s="86"/>
      <c r="DYD139" s="86"/>
      <c r="DYE139" s="86"/>
      <c r="DYF139" s="86"/>
      <c r="DYG139" s="86"/>
      <c r="DYH139" s="86"/>
      <c r="DYI139" s="86"/>
      <c r="DYJ139" s="86"/>
      <c r="DYK139" s="86"/>
      <c r="DYL139" s="86"/>
      <c r="DYM139" s="86"/>
      <c r="DYN139" s="86"/>
      <c r="DYO139" s="86"/>
      <c r="DYP139" s="86"/>
      <c r="DYQ139" s="86"/>
      <c r="DYR139" s="86"/>
      <c r="DYS139" s="86"/>
      <c r="DYT139" s="86"/>
      <c r="DYU139" s="86"/>
      <c r="DYV139" s="86"/>
      <c r="DYW139" s="86"/>
      <c r="DYX139" s="86"/>
      <c r="DYY139" s="86"/>
      <c r="DYZ139" s="86"/>
      <c r="DZA139" s="86"/>
      <c r="DZB139" s="86"/>
      <c r="DZC139" s="86"/>
      <c r="DZD139" s="86"/>
      <c r="DZE139" s="86"/>
      <c r="DZF139" s="86"/>
      <c r="DZG139" s="86"/>
      <c r="DZH139" s="86"/>
      <c r="DZI139" s="86"/>
      <c r="DZJ139" s="86"/>
      <c r="DZK139" s="86"/>
      <c r="DZL139" s="86"/>
      <c r="DZM139" s="86"/>
      <c r="DZN139" s="86"/>
      <c r="DZO139" s="86"/>
      <c r="DZP139" s="86"/>
      <c r="DZQ139" s="86"/>
      <c r="DZR139" s="86"/>
      <c r="DZS139" s="86"/>
      <c r="DZT139" s="86"/>
      <c r="DZU139" s="86"/>
      <c r="DZV139" s="86"/>
      <c r="DZW139" s="86"/>
      <c r="DZX139" s="86"/>
      <c r="DZY139" s="86"/>
      <c r="DZZ139" s="86"/>
      <c r="EAA139" s="86"/>
      <c r="EAB139" s="86"/>
      <c r="EAC139" s="86"/>
      <c r="EAD139" s="86"/>
      <c r="EAE139" s="86"/>
      <c r="EAF139" s="86"/>
      <c r="EAG139" s="86"/>
      <c r="EAH139" s="86"/>
      <c r="EAI139" s="86"/>
      <c r="EAJ139" s="86"/>
      <c r="EAK139" s="86"/>
      <c r="EAL139" s="86"/>
      <c r="EAM139" s="86"/>
      <c r="EAN139" s="86"/>
      <c r="EAO139" s="86"/>
      <c r="EAP139" s="86"/>
      <c r="EAQ139" s="86"/>
      <c r="EAR139" s="86"/>
      <c r="EAS139" s="86"/>
      <c r="EAT139" s="86"/>
      <c r="EAU139" s="86"/>
      <c r="EAV139" s="86"/>
      <c r="EAW139" s="86"/>
      <c r="EAX139" s="86"/>
      <c r="EAY139" s="86"/>
      <c r="EAZ139" s="86"/>
      <c r="EBA139" s="86"/>
      <c r="EBB139" s="86"/>
      <c r="EBC139" s="86"/>
      <c r="EBD139" s="86"/>
      <c r="EBE139" s="86"/>
      <c r="EBF139" s="86"/>
      <c r="EBG139" s="86"/>
      <c r="EBH139" s="86"/>
      <c r="EBI139" s="86"/>
      <c r="EBJ139" s="86"/>
      <c r="EBK139" s="86"/>
      <c r="EBL139" s="86"/>
      <c r="EBM139" s="86"/>
      <c r="EBN139" s="86"/>
      <c r="EBO139" s="86"/>
      <c r="EBP139" s="86"/>
      <c r="EBQ139" s="86"/>
      <c r="EBR139" s="86"/>
      <c r="EBS139" s="86"/>
      <c r="EBT139" s="86"/>
      <c r="EBU139" s="86"/>
      <c r="EBV139" s="86"/>
      <c r="EBW139" s="86"/>
      <c r="EBX139" s="86"/>
      <c r="EBY139" s="86"/>
      <c r="EBZ139" s="86"/>
      <c r="ECA139" s="86"/>
      <c r="ECB139" s="86"/>
      <c r="ECC139" s="86"/>
      <c r="ECD139" s="86"/>
      <c r="ECE139" s="86"/>
      <c r="ECF139" s="86"/>
      <c r="ECG139" s="86"/>
      <c r="ECH139" s="86"/>
      <c r="ECI139" s="86"/>
      <c r="ECJ139" s="86"/>
      <c r="ECK139" s="86"/>
      <c r="ECL139" s="86"/>
      <c r="ECM139" s="86"/>
      <c r="ECN139" s="86"/>
      <c r="ECO139" s="86"/>
      <c r="ECP139" s="86"/>
      <c r="ECQ139" s="86"/>
      <c r="ECR139" s="86"/>
      <c r="ECS139" s="86"/>
      <c r="ECT139" s="86"/>
      <c r="ECU139" s="86"/>
      <c r="ECV139" s="86"/>
      <c r="ECW139" s="86"/>
      <c r="ECX139" s="86"/>
      <c r="ECY139" s="86"/>
      <c r="ECZ139" s="86"/>
      <c r="EDA139" s="86"/>
      <c r="EDB139" s="86"/>
      <c r="EDC139" s="86"/>
      <c r="EDD139" s="86"/>
      <c r="EDE139" s="86"/>
      <c r="EDF139" s="86"/>
      <c r="EDG139" s="86"/>
      <c r="EDH139" s="86"/>
      <c r="EDI139" s="86"/>
      <c r="EDJ139" s="86"/>
      <c r="EDK139" s="86"/>
      <c r="EDL139" s="86"/>
      <c r="EDM139" s="86"/>
      <c r="EDN139" s="86"/>
      <c r="EDO139" s="86"/>
      <c r="EDP139" s="86"/>
      <c r="EDQ139" s="86"/>
      <c r="EDR139" s="86"/>
      <c r="EDS139" s="86"/>
      <c r="EDT139" s="86"/>
      <c r="EDU139" s="86"/>
      <c r="EDV139" s="86"/>
      <c r="EDW139" s="86"/>
      <c r="EDX139" s="86"/>
      <c r="EDY139" s="86"/>
      <c r="EDZ139" s="86"/>
      <c r="EEA139" s="86"/>
      <c r="EEB139" s="86"/>
      <c r="EEC139" s="86"/>
      <c r="EED139" s="86"/>
      <c r="EEE139" s="86"/>
      <c r="EEF139" s="86"/>
      <c r="EEG139" s="86"/>
      <c r="EEH139" s="86"/>
      <c r="EEI139" s="86"/>
      <c r="EEJ139" s="86"/>
      <c r="EEK139" s="86"/>
      <c r="EEL139" s="86"/>
      <c r="EEM139" s="86"/>
      <c r="EEN139" s="86"/>
      <c r="EEO139" s="86"/>
      <c r="EEP139" s="86"/>
      <c r="EEQ139" s="86"/>
      <c r="EER139" s="86"/>
      <c r="EES139" s="86"/>
      <c r="EET139" s="86"/>
      <c r="EEU139" s="86"/>
      <c r="EEV139" s="86"/>
      <c r="EEW139" s="86"/>
      <c r="EEX139" s="86"/>
      <c r="EEY139" s="86"/>
      <c r="EEZ139" s="86"/>
      <c r="EFA139" s="86"/>
      <c r="EFB139" s="86"/>
      <c r="EFI139" s="86"/>
      <c r="EFJ139" s="86"/>
      <c r="EFK139" s="86"/>
      <c r="EFL139" s="86"/>
      <c r="EFM139" s="86"/>
      <c r="EFN139" s="86"/>
      <c r="EFO139" s="86"/>
      <c r="EFP139" s="86"/>
      <c r="EFQ139" s="86"/>
      <c r="EFR139" s="86"/>
      <c r="EFS139" s="86"/>
      <c r="EFT139" s="86"/>
      <c r="EFU139" s="86"/>
      <c r="EFV139" s="86"/>
      <c r="EFW139" s="86"/>
      <c r="EFX139" s="86"/>
      <c r="EFY139" s="86"/>
      <c r="EFZ139" s="86"/>
      <c r="EGA139" s="86"/>
      <c r="EGB139" s="86"/>
      <c r="EGC139" s="86"/>
      <c r="EGD139" s="86"/>
      <c r="EGE139" s="86"/>
      <c r="EGF139" s="86"/>
      <c r="EGG139" s="86"/>
      <c r="EGH139" s="86"/>
      <c r="EGI139" s="86"/>
      <c r="EGJ139" s="86"/>
      <c r="EGK139" s="86"/>
      <c r="EGL139" s="86"/>
      <c r="EGM139" s="86"/>
      <c r="EGN139" s="86"/>
      <c r="EGO139" s="86"/>
      <c r="EGP139" s="86"/>
      <c r="EGQ139" s="86"/>
      <c r="EGR139" s="86"/>
      <c r="EGS139" s="86"/>
      <c r="EGT139" s="86"/>
      <c r="EGU139" s="86"/>
      <c r="EGV139" s="86"/>
      <c r="EGW139" s="86"/>
      <c r="EGX139" s="86"/>
      <c r="EGY139" s="86"/>
      <c r="EGZ139" s="86"/>
      <c r="EHA139" s="86"/>
      <c r="EHB139" s="86"/>
      <c r="EHC139" s="86"/>
      <c r="EHD139" s="86"/>
      <c r="EHE139" s="86"/>
      <c r="EHF139" s="86"/>
      <c r="EHG139" s="86"/>
      <c r="EHH139" s="86"/>
      <c r="EHI139" s="86"/>
      <c r="EHJ139" s="86"/>
      <c r="EHK139" s="86"/>
      <c r="EHL139" s="86"/>
      <c r="EHM139" s="86"/>
      <c r="EHN139" s="86"/>
      <c r="EHO139" s="86"/>
      <c r="EHP139" s="86"/>
      <c r="EHQ139" s="86"/>
      <c r="EHR139" s="86"/>
      <c r="EHS139" s="86"/>
      <c r="EHT139" s="86"/>
      <c r="EHU139" s="86"/>
      <c r="EHV139" s="86"/>
      <c r="EHW139" s="86"/>
      <c r="EHX139" s="86"/>
      <c r="EHY139" s="86"/>
      <c r="EHZ139" s="86"/>
      <c r="EIA139" s="86"/>
      <c r="EIB139" s="86"/>
      <c r="EIC139" s="86"/>
      <c r="EID139" s="86"/>
      <c r="EIE139" s="86"/>
      <c r="EIF139" s="86"/>
      <c r="EIG139" s="86"/>
      <c r="EIH139" s="86"/>
      <c r="EII139" s="86"/>
      <c r="EIJ139" s="86"/>
      <c r="EIK139" s="86"/>
      <c r="EIL139" s="86"/>
      <c r="EIM139" s="86"/>
      <c r="EIN139" s="86"/>
      <c r="EIO139" s="86"/>
      <c r="EIP139" s="86"/>
      <c r="EIQ139" s="86"/>
      <c r="EIR139" s="86"/>
      <c r="EIS139" s="86"/>
      <c r="EIT139" s="86"/>
      <c r="EIU139" s="86"/>
      <c r="EIV139" s="86"/>
      <c r="EIW139" s="86"/>
      <c r="EIX139" s="86"/>
      <c r="EIY139" s="86"/>
      <c r="EIZ139" s="86"/>
      <c r="EJA139" s="86"/>
      <c r="EJB139" s="86"/>
      <c r="EJC139" s="86"/>
      <c r="EJD139" s="86"/>
      <c r="EJE139" s="86"/>
      <c r="EJF139" s="86"/>
      <c r="EJG139" s="86"/>
      <c r="EJH139" s="86"/>
      <c r="EJI139" s="86"/>
      <c r="EJJ139" s="86"/>
      <c r="EJK139" s="86"/>
      <c r="EJL139" s="86"/>
      <c r="EJM139" s="86"/>
      <c r="EJN139" s="86"/>
      <c r="EJO139" s="86"/>
      <c r="EJP139" s="86"/>
      <c r="EJQ139" s="86"/>
      <c r="EJR139" s="86"/>
      <c r="EJS139" s="86"/>
      <c r="EJT139" s="86"/>
      <c r="EJU139" s="86"/>
      <c r="EJV139" s="86"/>
      <c r="EJW139" s="86"/>
      <c r="EJX139" s="86"/>
      <c r="EJY139" s="86"/>
      <c r="EJZ139" s="86"/>
      <c r="EKA139" s="86"/>
      <c r="EKB139" s="86"/>
      <c r="EKC139" s="86"/>
      <c r="EKD139" s="86"/>
      <c r="EKE139" s="86"/>
      <c r="EKF139" s="86"/>
      <c r="EKG139" s="86"/>
      <c r="EKH139" s="86"/>
      <c r="EKI139" s="86"/>
      <c r="EKJ139" s="86"/>
      <c r="EKK139" s="86"/>
      <c r="EKL139" s="86"/>
      <c r="EKM139" s="86"/>
      <c r="EKN139" s="86"/>
      <c r="EKO139" s="86"/>
      <c r="EKP139" s="86"/>
      <c r="EKQ139" s="86"/>
      <c r="EKR139" s="86"/>
      <c r="EKS139" s="86"/>
      <c r="EKT139" s="86"/>
      <c r="EKU139" s="86"/>
      <c r="EKV139" s="86"/>
      <c r="EKW139" s="86"/>
      <c r="EKX139" s="86"/>
      <c r="EKY139" s="86"/>
      <c r="EKZ139" s="86"/>
      <c r="ELA139" s="86"/>
      <c r="ELB139" s="86"/>
      <c r="ELC139" s="86"/>
      <c r="ELD139" s="86"/>
      <c r="ELE139" s="86"/>
      <c r="ELF139" s="86"/>
      <c r="ELG139" s="86"/>
      <c r="ELH139" s="86"/>
      <c r="ELI139" s="86"/>
      <c r="ELJ139" s="86"/>
      <c r="ELK139" s="86"/>
      <c r="ELL139" s="86"/>
      <c r="ELM139" s="86"/>
      <c r="ELN139" s="86"/>
      <c r="ELO139" s="86"/>
      <c r="ELP139" s="86"/>
      <c r="ELQ139" s="86"/>
      <c r="ELR139" s="86"/>
      <c r="ELS139" s="86"/>
      <c r="ELT139" s="86"/>
      <c r="ELU139" s="86"/>
      <c r="ELV139" s="86"/>
      <c r="ELW139" s="86"/>
      <c r="ELX139" s="86"/>
      <c r="ELY139" s="86"/>
      <c r="ELZ139" s="86"/>
      <c r="EMA139" s="86"/>
      <c r="EMB139" s="86"/>
      <c r="EMC139" s="86"/>
      <c r="EMD139" s="86"/>
      <c r="EME139" s="86"/>
      <c r="EMF139" s="86"/>
      <c r="EMG139" s="86"/>
      <c r="EMH139" s="86"/>
      <c r="EMI139" s="86"/>
      <c r="EMJ139" s="86"/>
      <c r="EMK139" s="86"/>
      <c r="EML139" s="86"/>
      <c r="EMM139" s="86"/>
      <c r="EMN139" s="86"/>
      <c r="EMO139" s="86"/>
      <c r="EMP139" s="86"/>
      <c r="EMQ139" s="86"/>
      <c r="EMR139" s="86"/>
      <c r="EMS139" s="86"/>
      <c r="EMT139" s="86"/>
      <c r="EMU139" s="86"/>
      <c r="EMV139" s="86"/>
      <c r="EMW139" s="86"/>
      <c r="EMX139" s="86"/>
      <c r="EMY139" s="86"/>
      <c r="EMZ139" s="86"/>
      <c r="ENA139" s="86"/>
      <c r="ENB139" s="86"/>
      <c r="ENC139" s="86"/>
      <c r="END139" s="86"/>
      <c r="ENE139" s="86"/>
      <c r="ENF139" s="86"/>
      <c r="ENG139" s="86"/>
      <c r="ENH139" s="86"/>
      <c r="ENI139" s="86"/>
      <c r="ENJ139" s="86"/>
      <c r="ENK139" s="86"/>
      <c r="ENL139" s="86"/>
      <c r="ENM139" s="86"/>
      <c r="ENN139" s="86"/>
      <c r="ENO139" s="86"/>
      <c r="ENP139" s="86"/>
      <c r="ENQ139" s="86"/>
      <c r="ENR139" s="86"/>
      <c r="ENS139" s="86"/>
      <c r="ENT139" s="86"/>
      <c r="ENU139" s="86"/>
      <c r="ENV139" s="86"/>
      <c r="ENW139" s="86"/>
      <c r="ENX139" s="86"/>
      <c r="ENY139" s="86"/>
      <c r="ENZ139" s="86"/>
      <c r="EOA139" s="86"/>
      <c r="EOB139" s="86"/>
      <c r="EOC139" s="86"/>
      <c r="EOD139" s="86"/>
      <c r="EOE139" s="86"/>
      <c r="EOF139" s="86"/>
      <c r="EOG139" s="86"/>
      <c r="EOH139" s="86"/>
      <c r="EOI139" s="86"/>
      <c r="EOJ139" s="86"/>
      <c r="EOK139" s="86"/>
      <c r="EOL139" s="86"/>
      <c r="EOM139" s="86"/>
      <c r="EON139" s="86"/>
      <c r="EOO139" s="86"/>
      <c r="EOP139" s="86"/>
      <c r="EOQ139" s="86"/>
      <c r="EOR139" s="86"/>
      <c r="EOS139" s="86"/>
      <c r="EOT139" s="86"/>
      <c r="EOU139" s="86"/>
      <c r="EOV139" s="86"/>
      <c r="EOW139" s="86"/>
      <c r="EOX139" s="86"/>
      <c r="EPE139" s="86"/>
      <c r="EPF139" s="86"/>
      <c r="EPG139" s="86"/>
      <c r="EPH139" s="86"/>
      <c r="EPI139" s="86"/>
      <c r="EPJ139" s="86"/>
      <c r="EPK139" s="86"/>
      <c r="EPL139" s="86"/>
      <c r="EPM139" s="86"/>
      <c r="EPN139" s="86"/>
      <c r="EPO139" s="86"/>
      <c r="EPP139" s="86"/>
      <c r="EPQ139" s="86"/>
      <c r="EPR139" s="86"/>
      <c r="EPS139" s="86"/>
      <c r="EPT139" s="86"/>
      <c r="EPU139" s="86"/>
      <c r="EPV139" s="86"/>
      <c r="EPW139" s="86"/>
      <c r="EPX139" s="86"/>
      <c r="EPY139" s="86"/>
      <c r="EPZ139" s="86"/>
      <c r="EQA139" s="86"/>
      <c r="EQB139" s="86"/>
      <c r="EQC139" s="86"/>
      <c r="EQD139" s="86"/>
      <c r="EQE139" s="86"/>
      <c r="EQF139" s="86"/>
      <c r="EQG139" s="86"/>
      <c r="EQH139" s="86"/>
      <c r="EQI139" s="86"/>
      <c r="EQJ139" s="86"/>
      <c r="EQK139" s="86"/>
      <c r="EQL139" s="86"/>
      <c r="EQM139" s="86"/>
      <c r="EQN139" s="86"/>
      <c r="EQO139" s="86"/>
      <c r="EQP139" s="86"/>
      <c r="EQQ139" s="86"/>
      <c r="EQR139" s="86"/>
      <c r="EQS139" s="86"/>
      <c r="EQT139" s="86"/>
      <c r="EQU139" s="86"/>
      <c r="EQV139" s="86"/>
      <c r="EQW139" s="86"/>
      <c r="EQX139" s="86"/>
      <c r="EQY139" s="86"/>
      <c r="EQZ139" s="86"/>
      <c r="ERA139" s="86"/>
      <c r="ERB139" s="86"/>
      <c r="ERC139" s="86"/>
      <c r="ERD139" s="86"/>
      <c r="ERE139" s="86"/>
      <c r="ERF139" s="86"/>
      <c r="ERG139" s="86"/>
      <c r="ERH139" s="86"/>
      <c r="ERI139" s="86"/>
      <c r="ERJ139" s="86"/>
      <c r="ERK139" s="86"/>
      <c r="ERL139" s="86"/>
      <c r="ERM139" s="86"/>
      <c r="ERN139" s="86"/>
      <c r="ERO139" s="86"/>
      <c r="ERP139" s="86"/>
      <c r="ERQ139" s="86"/>
      <c r="ERR139" s="86"/>
      <c r="ERS139" s="86"/>
      <c r="ERT139" s="86"/>
      <c r="ERU139" s="86"/>
      <c r="ERV139" s="86"/>
      <c r="ERW139" s="86"/>
      <c r="ERX139" s="86"/>
      <c r="ERY139" s="86"/>
      <c r="ERZ139" s="86"/>
      <c r="ESA139" s="86"/>
      <c r="ESB139" s="86"/>
      <c r="ESC139" s="86"/>
      <c r="ESD139" s="86"/>
      <c r="ESE139" s="86"/>
      <c r="ESF139" s="86"/>
      <c r="ESG139" s="86"/>
      <c r="ESH139" s="86"/>
      <c r="ESI139" s="86"/>
      <c r="ESJ139" s="86"/>
      <c r="ESK139" s="86"/>
      <c r="ESL139" s="86"/>
      <c r="ESM139" s="86"/>
      <c r="ESN139" s="86"/>
      <c r="ESO139" s="86"/>
      <c r="ESP139" s="86"/>
      <c r="ESQ139" s="86"/>
      <c r="ESR139" s="86"/>
      <c r="ESS139" s="86"/>
      <c r="EST139" s="86"/>
      <c r="ESU139" s="86"/>
      <c r="ESV139" s="86"/>
      <c r="ESW139" s="86"/>
      <c r="ESX139" s="86"/>
      <c r="ESY139" s="86"/>
      <c r="ESZ139" s="86"/>
      <c r="ETA139" s="86"/>
      <c r="ETB139" s="86"/>
      <c r="ETC139" s="86"/>
      <c r="ETD139" s="86"/>
      <c r="ETE139" s="86"/>
      <c r="ETF139" s="86"/>
      <c r="ETG139" s="86"/>
      <c r="ETH139" s="86"/>
      <c r="ETI139" s="86"/>
      <c r="ETJ139" s="86"/>
      <c r="ETK139" s="86"/>
      <c r="ETL139" s="86"/>
      <c r="ETM139" s="86"/>
      <c r="ETN139" s="86"/>
      <c r="ETO139" s="86"/>
      <c r="ETP139" s="86"/>
      <c r="ETQ139" s="86"/>
      <c r="ETR139" s="86"/>
      <c r="ETS139" s="86"/>
      <c r="ETT139" s="86"/>
      <c r="ETU139" s="86"/>
      <c r="ETV139" s="86"/>
      <c r="ETW139" s="86"/>
      <c r="ETX139" s="86"/>
      <c r="ETY139" s="86"/>
      <c r="ETZ139" s="86"/>
      <c r="EUA139" s="86"/>
      <c r="EUB139" s="86"/>
      <c r="EUC139" s="86"/>
      <c r="EUD139" s="86"/>
      <c r="EUE139" s="86"/>
      <c r="EUF139" s="86"/>
      <c r="EUG139" s="86"/>
      <c r="EUH139" s="86"/>
      <c r="EUI139" s="86"/>
      <c r="EUJ139" s="86"/>
      <c r="EUK139" s="86"/>
      <c r="EUL139" s="86"/>
      <c r="EUM139" s="86"/>
      <c r="EUN139" s="86"/>
      <c r="EUO139" s="86"/>
      <c r="EUP139" s="86"/>
      <c r="EUQ139" s="86"/>
      <c r="EUR139" s="86"/>
      <c r="EUS139" s="86"/>
      <c r="EUT139" s="86"/>
      <c r="EUU139" s="86"/>
      <c r="EUV139" s="86"/>
      <c r="EUW139" s="86"/>
      <c r="EUX139" s="86"/>
      <c r="EUY139" s="86"/>
      <c r="EUZ139" s="86"/>
      <c r="EVA139" s="86"/>
      <c r="EVB139" s="86"/>
      <c r="EVC139" s="86"/>
      <c r="EVD139" s="86"/>
      <c r="EVE139" s="86"/>
      <c r="EVF139" s="86"/>
      <c r="EVG139" s="86"/>
      <c r="EVH139" s="86"/>
      <c r="EVI139" s="86"/>
      <c r="EVJ139" s="86"/>
      <c r="EVK139" s="86"/>
      <c r="EVL139" s="86"/>
      <c r="EVM139" s="86"/>
      <c r="EVN139" s="86"/>
      <c r="EVO139" s="86"/>
      <c r="EVP139" s="86"/>
      <c r="EVQ139" s="86"/>
      <c r="EVR139" s="86"/>
      <c r="EVS139" s="86"/>
      <c r="EVT139" s="86"/>
      <c r="EVU139" s="86"/>
      <c r="EVV139" s="86"/>
      <c r="EVW139" s="86"/>
      <c r="EVX139" s="86"/>
      <c r="EVY139" s="86"/>
      <c r="EVZ139" s="86"/>
      <c r="EWA139" s="86"/>
      <c r="EWB139" s="86"/>
      <c r="EWC139" s="86"/>
      <c r="EWD139" s="86"/>
      <c r="EWE139" s="86"/>
      <c r="EWF139" s="86"/>
      <c r="EWG139" s="86"/>
      <c r="EWH139" s="86"/>
      <c r="EWI139" s="86"/>
      <c r="EWJ139" s="86"/>
      <c r="EWK139" s="86"/>
      <c r="EWL139" s="86"/>
      <c r="EWM139" s="86"/>
      <c r="EWN139" s="86"/>
      <c r="EWO139" s="86"/>
      <c r="EWP139" s="86"/>
      <c r="EWQ139" s="86"/>
      <c r="EWR139" s="86"/>
      <c r="EWS139" s="86"/>
      <c r="EWT139" s="86"/>
      <c r="EWU139" s="86"/>
      <c r="EWV139" s="86"/>
      <c r="EWW139" s="86"/>
      <c r="EWX139" s="86"/>
      <c r="EWY139" s="86"/>
      <c r="EWZ139" s="86"/>
      <c r="EXA139" s="86"/>
      <c r="EXB139" s="86"/>
      <c r="EXC139" s="86"/>
      <c r="EXD139" s="86"/>
      <c r="EXE139" s="86"/>
      <c r="EXF139" s="86"/>
      <c r="EXG139" s="86"/>
      <c r="EXH139" s="86"/>
      <c r="EXI139" s="86"/>
      <c r="EXJ139" s="86"/>
      <c r="EXK139" s="86"/>
      <c r="EXL139" s="86"/>
      <c r="EXM139" s="86"/>
      <c r="EXN139" s="86"/>
      <c r="EXO139" s="86"/>
      <c r="EXP139" s="86"/>
      <c r="EXQ139" s="86"/>
      <c r="EXR139" s="86"/>
      <c r="EXS139" s="86"/>
      <c r="EXT139" s="86"/>
      <c r="EXU139" s="86"/>
      <c r="EXV139" s="86"/>
      <c r="EXW139" s="86"/>
      <c r="EXX139" s="86"/>
      <c r="EXY139" s="86"/>
      <c r="EXZ139" s="86"/>
      <c r="EYA139" s="86"/>
      <c r="EYB139" s="86"/>
      <c r="EYC139" s="86"/>
      <c r="EYD139" s="86"/>
      <c r="EYE139" s="86"/>
      <c r="EYF139" s="86"/>
      <c r="EYG139" s="86"/>
      <c r="EYH139" s="86"/>
      <c r="EYI139" s="86"/>
      <c r="EYJ139" s="86"/>
      <c r="EYK139" s="86"/>
      <c r="EYL139" s="86"/>
      <c r="EYM139" s="86"/>
      <c r="EYN139" s="86"/>
      <c r="EYO139" s="86"/>
      <c r="EYP139" s="86"/>
      <c r="EYQ139" s="86"/>
      <c r="EYR139" s="86"/>
      <c r="EYS139" s="86"/>
      <c r="EYT139" s="86"/>
      <c r="EZA139" s="86"/>
      <c r="EZB139" s="86"/>
      <c r="EZC139" s="86"/>
      <c r="EZD139" s="86"/>
      <c r="EZE139" s="86"/>
      <c r="EZF139" s="86"/>
      <c r="EZG139" s="86"/>
      <c r="EZH139" s="86"/>
      <c r="EZI139" s="86"/>
      <c r="EZJ139" s="86"/>
      <c r="EZK139" s="86"/>
      <c r="EZL139" s="86"/>
      <c r="EZM139" s="86"/>
      <c r="EZN139" s="86"/>
      <c r="EZO139" s="86"/>
      <c r="EZP139" s="86"/>
      <c r="EZQ139" s="86"/>
      <c r="EZR139" s="86"/>
      <c r="EZS139" s="86"/>
      <c r="EZT139" s="86"/>
      <c r="EZU139" s="86"/>
      <c r="EZV139" s="86"/>
      <c r="EZW139" s="86"/>
      <c r="EZX139" s="86"/>
      <c r="EZY139" s="86"/>
      <c r="EZZ139" s="86"/>
      <c r="FAA139" s="86"/>
      <c r="FAB139" s="86"/>
      <c r="FAC139" s="86"/>
      <c r="FAD139" s="86"/>
      <c r="FAE139" s="86"/>
      <c r="FAF139" s="86"/>
      <c r="FAG139" s="86"/>
      <c r="FAH139" s="86"/>
      <c r="FAI139" s="86"/>
      <c r="FAJ139" s="86"/>
      <c r="FAK139" s="86"/>
      <c r="FAL139" s="86"/>
      <c r="FAM139" s="86"/>
      <c r="FAN139" s="86"/>
      <c r="FAO139" s="86"/>
      <c r="FAP139" s="86"/>
      <c r="FAQ139" s="86"/>
      <c r="FAR139" s="86"/>
      <c r="FAS139" s="86"/>
      <c r="FAT139" s="86"/>
      <c r="FAU139" s="86"/>
      <c r="FAV139" s="86"/>
      <c r="FAW139" s="86"/>
      <c r="FAX139" s="86"/>
      <c r="FAY139" s="86"/>
      <c r="FAZ139" s="86"/>
      <c r="FBA139" s="86"/>
      <c r="FBB139" s="86"/>
      <c r="FBC139" s="86"/>
      <c r="FBD139" s="86"/>
      <c r="FBE139" s="86"/>
      <c r="FBF139" s="86"/>
      <c r="FBG139" s="86"/>
      <c r="FBH139" s="86"/>
      <c r="FBI139" s="86"/>
      <c r="FBJ139" s="86"/>
      <c r="FBK139" s="86"/>
      <c r="FBL139" s="86"/>
      <c r="FBM139" s="86"/>
      <c r="FBN139" s="86"/>
      <c r="FBO139" s="86"/>
      <c r="FBP139" s="86"/>
      <c r="FBQ139" s="86"/>
      <c r="FBR139" s="86"/>
      <c r="FBS139" s="86"/>
      <c r="FBT139" s="86"/>
      <c r="FBU139" s="86"/>
      <c r="FBV139" s="86"/>
      <c r="FBW139" s="86"/>
      <c r="FBX139" s="86"/>
      <c r="FBY139" s="86"/>
      <c r="FBZ139" s="86"/>
      <c r="FCA139" s="86"/>
      <c r="FCB139" s="86"/>
      <c r="FCC139" s="86"/>
      <c r="FCD139" s="86"/>
      <c r="FCE139" s="86"/>
      <c r="FCF139" s="86"/>
      <c r="FCG139" s="86"/>
      <c r="FCH139" s="86"/>
      <c r="FCI139" s="86"/>
      <c r="FCJ139" s="86"/>
      <c r="FCK139" s="86"/>
      <c r="FCL139" s="86"/>
      <c r="FCM139" s="86"/>
      <c r="FCN139" s="86"/>
      <c r="FCO139" s="86"/>
      <c r="FCP139" s="86"/>
      <c r="FCQ139" s="86"/>
      <c r="FCR139" s="86"/>
      <c r="FCS139" s="86"/>
      <c r="FCT139" s="86"/>
      <c r="FCU139" s="86"/>
      <c r="FCV139" s="86"/>
      <c r="FCW139" s="86"/>
      <c r="FCX139" s="86"/>
      <c r="FCY139" s="86"/>
      <c r="FCZ139" s="86"/>
      <c r="FDA139" s="86"/>
      <c r="FDB139" s="86"/>
      <c r="FDC139" s="86"/>
      <c r="FDD139" s="86"/>
      <c r="FDE139" s="86"/>
      <c r="FDF139" s="86"/>
      <c r="FDG139" s="86"/>
      <c r="FDH139" s="86"/>
      <c r="FDI139" s="86"/>
      <c r="FDJ139" s="86"/>
      <c r="FDK139" s="86"/>
      <c r="FDL139" s="86"/>
      <c r="FDM139" s="86"/>
      <c r="FDN139" s="86"/>
      <c r="FDO139" s="86"/>
      <c r="FDP139" s="86"/>
      <c r="FDQ139" s="86"/>
      <c r="FDR139" s="86"/>
      <c r="FDS139" s="86"/>
      <c r="FDT139" s="86"/>
      <c r="FDU139" s="86"/>
      <c r="FDV139" s="86"/>
      <c r="FDW139" s="86"/>
      <c r="FDX139" s="86"/>
      <c r="FDY139" s="86"/>
      <c r="FDZ139" s="86"/>
      <c r="FEA139" s="86"/>
      <c r="FEB139" s="86"/>
      <c r="FEC139" s="86"/>
      <c r="FED139" s="86"/>
      <c r="FEE139" s="86"/>
      <c r="FEF139" s="86"/>
      <c r="FEG139" s="86"/>
      <c r="FEH139" s="86"/>
      <c r="FEI139" s="86"/>
      <c r="FEJ139" s="86"/>
      <c r="FEK139" s="86"/>
      <c r="FEL139" s="86"/>
      <c r="FEM139" s="86"/>
      <c r="FEN139" s="86"/>
      <c r="FEO139" s="86"/>
      <c r="FEP139" s="86"/>
      <c r="FEQ139" s="86"/>
      <c r="FER139" s="86"/>
      <c r="FES139" s="86"/>
      <c r="FET139" s="86"/>
      <c r="FEU139" s="86"/>
      <c r="FEV139" s="86"/>
      <c r="FEW139" s="86"/>
      <c r="FEX139" s="86"/>
      <c r="FEY139" s="86"/>
      <c r="FEZ139" s="86"/>
      <c r="FFA139" s="86"/>
      <c r="FFB139" s="86"/>
      <c r="FFC139" s="86"/>
      <c r="FFD139" s="86"/>
      <c r="FFE139" s="86"/>
      <c r="FFF139" s="86"/>
      <c r="FFG139" s="86"/>
      <c r="FFH139" s="86"/>
      <c r="FFI139" s="86"/>
      <c r="FFJ139" s="86"/>
      <c r="FFK139" s="86"/>
      <c r="FFL139" s="86"/>
      <c r="FFM139" s="86"/>
      <c r="FFN139" s="86"/>
      <c r="FFO139" s="86"/>
      <c r="FFP139" s="86"/>
      <c r="FFQ139" s="86"/>
      <c r="FFR139" s="86"/>
      <c r="FFS139" s="86"/>
      <c r="FFT139" s="86"/>
      <c r="FFU139" s="86"/>
      <c r="FFV139" s="86"/>
      <c r="FFW139" s="86"/>
      <c r="FFX139" s="86"/>
      <c r="FFY139" s="86"/>
      <c r="FFZ139" s="86"/>
      <c r="FGA139" s="86"/>
      <c r="FGB139" s="86"/>
      <c r="FGC139" s="86"/>
      <c r="FGD139" s="86"/>
      <c r="FGE139" s="86"/>
      <c r="FGF139" s="86"/>
      <c r="FGG139" s="86"/>
      <c r="FGH139" s="86"/>
      <c r="FGI139" s="86"/>
      <c r="FGJ139" s="86"/>
      <c r="FGK139" s="86"/>
      <c r="FGL139" s="86"/>
      <c r="FGM139" s="86"/>
      <c r="FGN139" s="86"/>
      <c r="FGO139" s="86"/>
      <c r="FGP139" s="86"/>
      <c r="FGQ139" s="86"/>
      <c r="FGR139" s="86"/>
      <c r="FGS139" s="86"/>
      <c r="FGT139" s="86"/>
      <c r="FGU139" s="86"/>
      <c r="FGV139" s="86"/>
      <c r="FGW139" s="86"/>
      <c r="FGX139" s="86"/>
      <c r="FGY139" s="86"/>
      <c r="FGZ139" s="86"/>
      <c r="FHA139" s="86"/>
      <c r="FHB139" s="86"/>
      <c r="FHC139" s="86"/>
      <c r="FHD139" s="86"/>
      <c r="FHE139" s="86"/>
      <c r="FHF139" s="86"/>
      <c r="FHG139" s="86"/>
      <c r="FHH139" s="86"/>
      <c r="FHI139" s="86"/>
      <c r="FHJ139" s="86"/>
      <c r="FHK139" s="86"/>
      <c r="FHL139" s="86"/>
      <c r="FHM139" s="86"/>
      <c r="FHN139" s="86"/>
      <c r="FHO139" s="86"/>
      <c r="FHP139" s="86"/>
      <c r="FHQ139" s="86"/>
      <c r="FHR139" s="86"/>
      <c r="FHS139" s="86"/>
      <c r="FHT139" s="86"/>
      <c r="FHU139" s="86"/>
      <c r="FHV139" s="86"/>
      <c r="FHW139" s="86"/>
      <c r="FHX139" s="86"/>
      <c r="FHY139" s="86"/>
      <c r="FHZ139" s="86"/>
      <c r="FIA139" s="86"/>
      <c r="FIB139" s="86"/>
      <c r="FIC139" s="86"/>
      <c r="FID139" s="86"/>
      <c r="FIE139" s="86"/>
      <c r="FIF139" s="86"/>
      <c r="FIG139" s="86"/>
      <c r="FIH139" s="86"/>
      <c r="FII139" s="86"/>
      <c r="FIJ139" s="86"/>
      <c r="FIK139" s="86"/>
      <c r="FIL139" s="86"/>
      <c r="FIM139" s="86"/>
      <c r="FIN139" s="86"/>
      <c r="FIO139" s="86"/>
      <c r="FIP139" s="86"/>
      <c r="FIW139" s="86"/>
      <c r="FIX139" s="86"/>
      <c r="FIY139" s="86"/>
      <c r="FIZ139" s="86"/>
      <c r="FJA139" s="86"/>
      <c r="FJB139" s="86"/>
      <c r="FJC139" s="86"/>
      <c r="FJD139" s="86"/>
      <c r="FJE139" s="86"/>
      <c r="FJF139" s="86"/>
      <c r="FJG139" s="86"/>
      <c r="FJH139" s="86"/>
      <c r="FJI139" s="86"/>
      <c r="FJJ139" s="86"/>
      <c r="FJK139" s="86"/>
      <c r="FJL139" s="86"/>
      <c r="FJM139" s="86"/>
      <c r="FJN139" s="86"/>
      <c r="FJO139" s="86"/>
      <c r="FJP139" s="86"/>
      <c r="FJQ139" s="86"/>
      <c r="FJR139" s="86"/>
      <c r="FJS139" s="86"/>
      <c r="FJT139" s="86"/>
      <c r="FJU139" s="86"/>
      <c r="FJV139" s="86"/>
      <c r="FJW139" s="86"/>
      <c r="FJX139" s="86"/>
      <c r="FJY139" s="86"/>
      <c r="FJZ139" s="86"/>
      <c r="FKA139" s="86"/>
      <c r="FKB139" s="86"/>
      <c r="FKC139" s="86"/>
      <c r="FKD139" s="86"/>
      <c r="FKE139" s="86"/>
      <c r="FKF139" s="86"/>
      <c r="FKG139" s="86"/>
      <c r="FKH139" s="86"/>
      <c r="FKI139" s="86"/>
      <c r="FKJ139" s="86"/>
      <c r="FKK139" s="86"/>
      <c r="FKL139" s="86"/>
      <c r="FKM139" s="86"/>
      <c r="FKN139" s="86"/>
      <c r="FKO139" s="86"/>
      <c r="FKP139" s="86"/>
      <c r="FKQ139" s="86"/>
      <c r="FKR139" s="86"/>
      <c r="FKS139" s="86"/>
      <c r="FKT139" s="86"/>
      <c r="FKU139" s="86"/>
      <c r="FKV139" s="86"/>
      <c r="FKW139" s="86"/>
      <c r="FKX139" s="86"/>
      <c r="FKY139" s="86"/>
      <c r="FKZ139" s="86"/>
      <c r="FLA139" s="86"/>
      <c r="FLB139" s="86"/>
      <c r="FLC139" s="86"/>
      <c r="FLD139" s="86"/>
      <c r="FLE139" s="86"/>
      <c r="FLF139" s="86"/>
      <c r="FLG139" s="86"/>
      <c r="FLH139" s="86"/>
      <c r="FLI139" s="86"/>
      <c r="FLJ139" s="86"/>
      <c r="FLK139" s="86"/>
      <c r="FLL139" s="86"/>
      <c r="FLM139" s="86"/>
      <c r="FLN139" s="86"/>
      <c r="FLO139" s="86"/>
      <c r="FLP139" s="86"/>
      <c r="FLQ139" s="86"/>
      <c r="FLR139" s="86"/>
      <c r="FLS139" s="86"/>
      <c r="FLT139" s="86"/>
      <c r="FLU139" s="86"/>
      <c r="FLV139" s="86"/>
      <c r="FLW139" s="86"/>
      <c r="FLX139" s="86"/>
      <c r="FLY139" s="86"/>
      <c r="FLZ139" s="86"/>
      <c r="FMA139" s="86"/>
      <c r="FMB139" s="86"/>
      <c r="FMC139" s="86"/>
      <c r="FMD139" s="86"/>
      <c r="FME139" s="86"/>
      <c r="FMF139" s="86"/>
      <c r="FMG139" s="86"/>
      <c r="FMH139" s="86"/>
      <c r="FMI139" s="86"/>
      <c r="FMJ139" s="86"/>
      <c r="FMK139" s="86"/>
      <c r="FML139" s="86"/>
      <c r="FMM139" s="86"/>
      <c r="FMN139" s="86"/>
      <c r="FMO139" s="86"/>
      <c r="FMP139" s="86"/>
      <c r="FMQ139" s="86"/>
      <c r="FMR139" s="86"/>
      <c r="FMS139" s="86"/>
      <c r="FMT139" s="86"/>
      <c r="FMU139" s="86"/>
      <c r="FMV139" s="86"/>
      <c r="FMW139" s="86"/>
      <c r="FMX139" s="86"/>
      <c r="FMY139" s="86"/>
      <c r="FMZ139" s="86"/>
      <c r="FNA139" s="86"/>
      <c r="FNB139" s="86"/>
      <c r="FNC139" s="86"/>
      <c r="FND139" s="86"/>
      <c r="FNE139" s="86"/>
      <c r="FNF139" s="86"/>
      <c r="FNG139" s="86"/>
      <c r="FNH139" s="86"/>
      <c r="FNI139" s="86"/>
      <c r="FNJ139" s="86"/>
      <c r="FNK139" s="86"/>
      <c r="FNL139" s="86"/>
      <c r="FNM139" s="86"/>
      <c r="FNN139" s="86"/>
      <c r="FNO139" s="86"/>
      <c r="FNP139" s="86"/>
      <c r="FNQ139" s="86"/>
      <c r="FNR139" s="86"/>
      <c r="FNS139" s="86"/>
      <c r="FNT139" s="86"/>
      <c r="FNU139" s="86"/>
      <c r="FNV139" s="86"/>
      <c r="FNW139" s="86"/>
      <c r="FNX139" s="86"/>
      <c r="FNY139" s="86"/>
      <c r="FNZ139" s="86"/>
      <c r="FOA139" s="86"/>
      <c r="FOB139" s="86"/>
      <c r="FOC139" s="86"/>
      <c r="FOD139" s="86"/>
      <c r="FOE139" s="86"/>
      <c r="FOF139" s="86"/>
      <c r="FOG139" s="86"/>
      <c r="FOH139" s="86"/>
      <c r="FOI139" s="86"/>
      <c r="FOJ139" s="86"/>
      <c r="FOK139" s="86"/>
      <c r="FOL139" s="86"/>
      <c r="FOM139" s="86"/>
      <c r="FON139" s="86"/>
      <c r="FOO139" s="86"/>
      <c r="FOP139" s="86"/>
      <c r="FOQ139" s="86"/>
      <c r="FOR139" s="86"/>
      <c r="FOS139" s="86"/>
      <c r="FOT139" s="86"/>
      <c r="FOU139" s="86"/>
      <c r="FOV139" s="86"/>
      <c r="FOW139" s="86"/>
      <c r="FOX139" s="86"/>
      <c r="FOY139" s="86"/>
      <c r="FOZ139" s="86"/>
      <c r="FPA139" s="86"/>
      <c r="FPB139" s="86"/>
      <c r="FPC139" s="86"/>
      <c r="FPD139" s="86"/>
      <c r="FPE139" s="86"/>
      <c r="FPF139" s="86"/>
      <c r="FPG139" s="86"/>
      <c r="FPH139" s="86"/>
      <c r="FPI139" s="86"/>
      <c r="FPJ139" s="86"/>
      <c r="FPK139" s="86"/>
      <c r="FPL139" s="86"/>
      <c r="FPM139" s="86"/>
      <c r="FPN139" s="86"/>
      <c r="FPO139" s="86"/>
      <c r="FPP139" s="86"/>
      <c r="FPQ139" s="86"/>
      <c r="FPR139" s="86"/>
      <c r="FPS139" s="86"/>
      <c r="FPT139" s="86"/>
      <c r="FPU139" s="86"/>
      <c r="FPV139" s="86"/>
      <c r="FPW139" s="86"/>
      <c r="FPX139" s="86"/>
      <c r="FPY139" s="86"/>
      <c r="FPZ139" s="86"/>
      <c r="FQA139" s="86"/>
      <c r="FQB139" s="86"/>
      <c r="FQC139" s="86"/>
      <c r="FQD139" s="86"/>
      <c r="FQE139" s="86"/>
      <c r="FQF139" s="86"/>
      <c r="FQG139" s="86"/>
      <c r="FQH139" s="86"/>
      <c r="FQI139" s="86"/>
      <c r="FQJ139" s="86"/>
      <c r="FQK139" s="86"/>
      <c r="FQL139" s="86"/>
      <c r="FQM139" s="86"/>
      <c r="FQN139" s="86"/>
      <c r="FQO139" s="86"/>
      <c r="FQP139" s="86"/>
      <c r="FQQ139" s="86"/>
      <c r="FQR139" s="86"/>
      <c r="FQS139" s="86"/>
      <c r="FQT139" s="86"/>
      <c r="FQU139" s="86"/>
      <c r="FQV139" s="86"/>
      <c r="FQW139" s="86"/>
      <c r="FQX139" s="86"/>
      <c r="FQY139" s="86"/>
      <c r="FQZ139" s="86"/>
      <c r="FRA139" s="86"/>
      <c r="FRB139" s="86"/>
      <c r="FRC139" s="86"/>
      <c r="FRD139" s="86"/>
      <c r="FRE139" s="86"/>
      <c r="FRF139" s="86"/>
      <c r="FRG139" s="86"/>
      <c r="FRH139" s="86"/>
      <c r="FRI139" s="86"/>
      <c r="FRJ139" s="86"/>
      <c r="FRK139" s="86"/>
      <c r="FRL139" s="86"/>
      <c r="FRM139" s="86"/>
      <c r="FRN139" s="86"/>
      <c r="FRO139" s="86"/>
      <c r="FRP139" s="86"/>
      <c r="FRQ139" s="86"/>
      <c r="FRR139" s="86"/>
      <c r="FRS139" s="86"/>
      <c r="FRT139" s="86"/>
      <c r="FRU139" s="86"/>
      <c r="FRV139" s="86"/>
      <c r="FRW139" s="86"/>
      <c r="FRX139" s="86"/>
      <c r="FRY139" s="86"/>
      <c r="FRZ139" s="86"/>
      <c r="FSA139" s="86"/>
      <c r="FSB139" s="86"/>
      <c r="FSC139" s="86"/>
      <c r="FSD139" s="86"/>
      <c r="FSE139" s="86"/>
      <c r="FSF139" s="86"/>
      <c r="FSG139" s="86"/>
      <c r="FSH139" s="86"/>
      <c r="FSI139" s="86"/>
      <c r="FSJ139" s="86"/>
      <c r="FSK139" s="86"/>
      <c r="FSL139" s="86"/>
      <c r="FSS139" s="86"/>
      <c r="FST139" s="86"/>
      <c r="FSU139" s="86"/>
      <c r="FSV139" s="86"/>
      <c r="FSW139" s="86"/>
      <c r="FSX139" s="86"/>
      <c r="FSY139" s="86"/>
      <c r="FSZ139" s="86"/>
      <c r="FTA139" s="86"/>
      <c r="FTB139" s="86"/>
      <c r="FTC139" s="86"/>
      <c r="FTD139" s="86"/>
      <c r="FTE139" s="86"/>
      <c r="FTF139" s="86"/>
      <c r="FTG139" s="86"/>
      <c r="FTH139" s="86"/>
      <c r="FTI139" s="86"/>
      <c r="FTJ139" s="86"/>
      <c r="FTK139" s="86"/>
      <c r="FTL139" s="86"/>
      <c r="FTM139" s="86"/>
      <c r="FTN139" s="86"/>
      <c r="FTO139" s="86"/>
      <c r="FTP139" s="86"/>
      <c r="FTQ139" s="86"/>
      <c r="FTR139" s="86"/>
      <c r="FTS139" s="86"/>
      <c r="FTT139" s="86"/>
      <c r="FTU139" s="86"/>
      <c r="FTV139" s="86"/>
      <c r="FTW139" s="86"/>
      <c r="FTX139" s="86"/>
      <c r="FTY139" s="86"/>
      <c r="FTZ139" s="86"/>
      <c r="FUA139" s="86"/>
      <c r="FUB139" s="86"/>
      <c r="FUC139" s="86"/>
      <c r="FUD139" s="86"/>
      <c r="FUE139" s="86"/>
      <c r="FUF139" s="86"/>
      <c r="FUG139" s="86"/>
      <c r="FUH139" s="86"/>
      <c r="FUI139" s="86"/>
      <c r="FUJ139" s="86"/>
      <c r="FUK139" s="86"/>
      <c r="FUL139" s="86"/>
      <c r="FUM139" s="86"/>
      <c r="FUN139" s="86"/>
      <c r="FUO139" s="86"/>
      <c r="FUP139" s="86"/>
      <c r="FUQ139" s="86"/>
      <c r="FUR139" s="86"/>
      <c r="FUS139" s="86"/>
      <c r="FUT139" s="86"/>
      <c r="FUU139" s="86"/>
      <c r="FUV139" s="86"/>
      <c r="FUW139" s="86"/>
      <c r="FUX139" s="86"/>
      <c r="FUY139" s="86"/>
      <c r="FUZ139" s="86"/>
      <c r="FVA139" s="86"/>
      <c r="FVB139" s="86"/>
      <c r="FVC139" s="86"/>
      <c r="FVD139" s="86"/>
      <c r="FVE139" s="86"/>
      <c r="FVF139" s="86"/>
      <c r="FVG139" s="86"/>
      <c r="FVH139" s="86"/>
      <c r="FVI139" s="86"/>
      <c r="FVJ139" s="86"/>
      <c r="FVK139" s="86"/>
      <c r="FVL139" s="86"/>
      <c r="FVM139" s="86"/>
      <c r="FVN139" s="86"/>
      <c r="FVO139" s="86"/>
      <c r="FVP139" s="86"/>
      <c r="FVQ139" s="86"/>
      <c r="FVR139" s="86"/>
      <c r="FVS139" s="86"/>
      <c r="FVT139" s="86"/>
      <c r="FVU139" s="86"/>
      <c r="FVV139" s="86"/>
      <c r="FVW139" s="86"/>
      <c r="FVX139" s="86"/>
      <c r="FVY139" s="86"/>
      <c r="FVZ139" s="86"/>
      <c r="FWA139" s="86"/>
      <c r="FWB139" s="86"/>
      <c r="FWC139" s="86"/>
      <c r="FWD139" s="86"/>
      <c r="FWE139" s="86"/>
      <c r="FWF139" s="86"/>
      <c r="FWG139" s="86"/>
      <c r="FWH139" s="86"/>
      <c r="FWI139" s="86"/>
      <c r="FWJ139" s="86"/>
      <c r="FWK139" s="86"/>
      <c r="FWL139" s="86"/>
      <c r="FWM139" s="86"/>
      <c r="FWN139" s="86"/>
      <c r="FWO139" s="86"/>
      <c r="FWP139" s="86"/>
      <c r="FWQ139" s="86"/>
      <c r="FWR139" s="86"/>
      <c r="FWS139" s="86"/>
      <c r="FWT139" s="86"/>
      <c r="FWU139" s="86"/>
      <c r="FWV139" s="86"/>
      <c r="FWW139" s="86"/>
      <c r="FWX139" s="86"/>
      <c r="FWY139" s="86"/>
      <c r="FWZ139" s="86"/>
      <c r="FXA139" s="86"/>
      <c r="FXB139" s="86"/>
      <c r="FXC139" s="86"/>
      <c r="FXD139" s="86"/>
      <c r="FXE139" s="86"/>
      <c r="FXF139" s="86"/>
      <c r="FXG139" s="86"/>
      <c r="FXH139" s="86"/>
      <c r="FXI139" s="86"/>
      <c r="FXJ139" s="86"/>
      <c r="FXK139" s="86"/>
      <c r="FXL139" s="86"/>
      <c r="FXM139" s="86"/>
      <c r="FXN139" s="86"/>
      <c r="FXO139" s="86"/>
      <c r="FXP139" s="86"/>
      <c r="FXQ139" s="86"/>
      <c r="FXR139" s="86"/>
      <c r="FXS139" s="86"/>
      <c r="FXT139" s="86"/>
      <c r="FXU139" s="86"/>
      <c r="FXV139" s="86"/>
      <c r="FXW139" s="86"/>
      <c r="FXX139" s="86"/>
      <c r="FXY139" s="86"/>
      <c r="FXZ139" s="86"/>
      <c r="FYA139" s="86"/>
      <c r="FYB139" s="86"/>
      <c r="FYC139" s="86"/>
      <c r="FYD139" s="86"/>
      <c r="FYE139" s="86"/>
      <c r="FYF139" s="86"/>
      <c r="FYG139" s="86"/>
      <c r="FYH139" s="86"/>
      <c r="FYI139" s="86"/>
      <c r="FYJ139" s="86"/>
      <c r="FYK139" s="86"/>
      <c r="FYL139" s="86"/>
      <c r="FYM139" s="86"/>
      <c r="FYN139" s="86"/>
      <c r="FYO139" s="86"/>
      <c r="FYP139" s="86"/>
      <c r="FYQ139" s="86"/>
      <c r="FYR139" s="86"/>
      <c r="FYS139" s="86"/>
      <c r="FYT139" s="86"/>
      <c r="FYU139" s="86"/>
      <c r="FYV139" s="86"/>
      <c r="FYW139" s="86"/>
      <c r="FYX139" s="86"/>
      <c r="FYY139" s="86"/>
      <c r="FYZ139" s="86"/>
      <c r="FZA139" s="86"/>
      <c r="FZB139" s="86"/>
      <c r="FZC139" s="86"/>
      <c r="FZD139" s="86"/>
      <c r="FZE139" s="86"/>
      <c r="FZF139" s="86"/>
      <c r="FZG139" s="86"/>
      <c r="FZH139" s="86"/>
      <c r="FZI139" s="86"/>
      <c r="FZJ139" s="86"/>
      <c r="FZK139" s="86"/>
      <c r="FZL139" s="86"/>
      <c r="FZM139" s="86"/>
      <c r="FZN139" s="86"/>
      <c r="FZO139" s="86"/>
      <c r="FZP139" s="86"/>
      <c r="FZQ139" s="86"/>
      <c r="FZR139" s="86"/>
      <c r="FZS139" s="86"/>
      <c r="FZT139" s="86"/>
      <c r="FZU139" s="86"/>
      <c r="FZV139" s="86"/>
      <c r="FZW139" s="86"/>
      <c r="FZX139" s="86"/>
      <c r="FZY139" s="86"/>
      <c r="FZZ139" s="86"/>
      <c r="GAA139" s="86"/>
      <c r="GAB139" s="86"/>
      <c r="GAC139" s="86"/>
      <c r="GAD139" s="86"/>
      <c r="GAE139" s="86"/>
      <c r="GAF139" s="86"/>
      <c r="GAG139" s="86"/>
      <c r="GAH139" s="86"/>
      <c r="GAI139" s="86"/>
      <c r="GAJ139" s="86"/>
      <c r="GAK139" s="86"/>
      <c r="GAL139" s="86"/>
      <c r="GAM139" s="86"/>
      <c r="GAN139" s="86"/>
      <c r="GAO139" s="86"/>
      <c r="GAP139" s="86"/>
      <c r="GAQ139" s="86"/>
      <c r="GAR139" s="86"/>
      <c r="GAS139" s="86"/>
      <c r="GAT139" s="86"/>
      <c r="GAU139" s="86"/>
      <c r="GAV139" s="86"/>
      <c r="GAW139" s="86"/>
      <c r="GAX139" s="86"/>
      <c r="GAY139" s="86"/>
      <c r="GAZ139" s="86"/>
      <c r="GBA139" s="86"/>
      <c r="GBB139" s="86"/>
      <c r="GBC139" s="86"/>
      <c r="GBD139" s="86"/>
      <c r="GBE139" s="86"/>
      <c r="GBF139" s="86"/>
      <c r="GBG139" s="86"/>
      <c r="GBH139" s="86"/>
      <c r="GBI139" s="86"/>
      <c r="GBJ139" s="86"/>
      <c r="GBK139" s="86"/>
      <c r="GBL139" s="86"/>
      <c r="GBM139" s="86"/>
      <c r="GBN139" s="86"/>
      <c r="GBO139" s="86"/>
      <c r="GBP139" s="86"/>
      <c r="GBQ139" s="86"/>
      <c r="GBR139" s="86"/>
      <c r="GBS139" s="86"/>
      <c r="GBT139" s="86"/>
      <c r="GBU139" s="86"/>
      <c r="GBV139" s="86"/>
      <c r="GBW139" s="86"/>
      <c r="GBX139" s="86"/>
      <c r="GBY139" s="86"/>
      <c r="GBZ139" s="86"/>
      <c r="GCA139" s="86"/>
      <c r="GCB139" s="86"/>
      <c r="GCC139" s="86"/>
      <c r="GCD139" s="86"/>
      <c r="GCE139" s="86"/>
      <c r="GCF139" s="86"/>
      <c r="GCG139" s="86"/>
      <c r="GCH139" s="86"/>
      <c r="GCO139" s="86"/>
      <c r="GCP139" s="86"/>
      <c r="GCQ139" s="86"/>
      <c r="GCR139" s="86"/>
      <c r="GCS139" s="86"/>
      <c r="GCT139" s="86"/>
      <c r="GCU139" s="86"/>
      <c r="GCV139" s="86"/>
      <c r="GCW139" s="86"/>
      <c r="GCX139" s="86"/>
      <c r="GCY139" s="86"/>
      <c r="GCZ139" s="86"/>
      <c r="GDA139" s="86"/>
      <c r="GDB139" s="86"/>
      <c r="GDC139" s="86"/>
      <c r="GDD139" s="86"/>
      <c r="GDE139" s="86"/>
      <c r="GDF139" s="86"/>
      <c r="GDG139" s="86"/>
      <c r="GDH139" s="86"/>
      <c r="GDI139" s="86"/>
      <c r="GDJ139" s="86"/>
      <c r="GDK139" s="86"/>
      <c r="GDL139" s="86"/>
      <c r="GDM139" s="86"/>
      <c r="GDN139" s="86"/>
      <c r="GDO139" s="86"/>
      <c r="GDP139" s="86"/>
      <c r="GDQ139" s="86"/>
      <c r="GDR139" s="86"/>
      <c r="GDS139" s="86"/>
      <c r="GDT139" s="86"/>
      <c r="GDU139" s="86"/>
      <c r="GDV139" s="86"/>
      <c r="GDW139" s="86"/>
      <c r="GDX139" s="86"/>
      <c r="GDY139" s="86"/>
      <c r="GDZ139" s="86"/>
      <c r="GEA139" s="86"/>
      <c r="GEB139" s="86"/>
      <c r="GEC139" s="86"/>
      <c r="GED139" s="86"/>
      <c r="GEE139" s="86"/>
      <c r="GEF139" s="86"/>
      <c r="GEG139" s="86"/>
      <c r="GEH139" s="86"/>
      <c r="GEI139" s="86"/>
      <c r="GEJ139" s="86"/>
      <c r="GEK139" s="86"/>
      <c r="GEL139" s="86"/>
      <c r="GEM139" s="86"/>
      <c r="GEN139" s="86"/>
      <c r="GEO139" s="86"/>
      <c r="GEP139" s="86"/>
      <c r="GEQ139" s="86"/>
      <c r="GER139" s="86"/>
      <c r="GES139" s="86"/>
      <c r="GET139" s="86"/>
      <c r="GEU139" s="86"/>
      <c r="GEV139" s="86"/>
      <c r="GEW139" s="86"/>
      <c r="GEX139" s="86"/>
      <c r="GEY139" s="86"/>
      <c r="GEZ139" s="86"/>
      <c r="GFA139" s="86"/>
      <c r="GFB139" s="86"/>
      <c r="GFC139" s="86"/>
      <c r="GFD139" s="86"/>
      <c r="GFE139" s="86"/>
      <c r="GFF139" s="86"/>
      <c r="GFG139" s="86"/>
      <c r="GFH139" s="86"/>
      <c r="GFI139" s="86"/>
      <c r="GFJ139" s="86"/>
      <c r="GFK139" s="86"/>
      <c r="GFL139" s="86"/>
      <c r="GFM139" s="86"/>
      <c r="GFN139" s="86"/>
      <c r="GFO139" s="86"/>
      <c r="GFP139" s="86"/>
      <c r="GFQ139" s="86"/>
      <c r="GFR139" s="86"/>
      <c r="GFS139" s="86"/>
      <c r="GFT139" s="86"/>
      <c r="GFU139" s="86"/>
      <c r="GFV139" s="86"/>
      <c r="GFW139" s="86"/>
      <c r="GFX139" s="86"/>
      <c r="GFY139" s="86"/>
      <c r="GFZ139" s="86"/>
      <c r="GGA139" s="86"/>
      <c r="GGB139" s="86"/>
      <c r="GGC139" s="86"/>
      <c r="GGD139" s="86"/>
      <c r="GGE139" s="86"/>
      <c r="GGF139" s="86"/>
      <c r="GGG139" s="86"/>
      <c r="GGH139" s="86"/>
      <c r="GGI139" s="86"/>
      <c r="GGJ139" s="86"/>
      <c r="GGK139" s="86"/>
      <c r="GGL139" s="86"/>
      <c r="GGM139" s="86"/>
      <c r="GGN139" s="86"/>
      <c r="GGO139" s="86"/>
      <c r="GGP139" s="86"/>
      <c r="GGQ139" s="86"/>
      <c r="GGR139" s="86"/>
      <c r="GGS139" s="86"/>
      <c r="GGT139" s="86"/>
      <c r="GGU139" s="86"/>
      <c r="GGV139" s="86"/>
      <c r="GGW139" s="86"/>
      <c r="GGX139" s="86"/>
      <c r="GGY139" s="86"/>
      <c r="GGZ139" s="86"/>
      <c r="GHA139" s="86"/>
      <c r="GHB139" s="86"/>
      <c r="GHC139" s="86"/>
      <c r="GHD139" s="86"/>
      <c r="GHE139" s="86"/>
      <c r="GHF139" s="86"/>
      <c r="GHG139" s="86"/>
      <c r="GHH139" s="86"/>
      <c r="GHI139" s="86"/>
      <c r="GHJ139" s="86"/>
      <c r="GHK139" s="86"/>
      <c r="GHL139" s="86"/>
      <c r="GHM139" s="86"/>
      <c r="GHN139" s="86"/>
      <c r="GHO139" s="86"/>
      <c r="GHP139" s="86"/>
      <c r="GHQ139" s="86"/>
      <c r="GHR139" s="86"/>
      <c r="GHS139" s="86"/>
      <c r="GHT139" s="86"/>
      <c r="GHU139" s="86"/>
      <c r="GHV139" s="86"/>
      <c r="GHW139" s="86"/>
      <c r="GHX139" s="86"/>
      <c r="GHY139" s="86"/>
      <c r="GHZ139" s="86"/>
      <c r="GIA139" s="86"/>
      <c r="GIB139" s="86"/>
      <c r="GIC139" s="86"/>
      <c r="GID139" s="86"/>
      <c r="GIE139" s="86"/>
      <c r="GIF139" s="86"/>
      <c r="GIG139" s="86"/>
      <c r="GIH139" s="86"/>
      <c r="GII139" s="86"/>
      <c r="GIJ139" s="86"/>
      <c r="GIK139" s="86"/>
      <c r="GIL139" s="86"/>
      <c r="GIM139" s="86"/>
      <c r="GIN139" s="86"/>
      <c r="GIO139" s="86"/>
      <c r="GIP139" s="86"/>
      <c r="GIQ139" s="86"/>
      <c r="GIR139" s="86"/>
      <c r="GIS139" s="86"/>
      <c r="GIT139" s="86"/>
      <c r="GIU139" s="86"/>
      <c r="GIV139" s="86"/>
      <c r="GIW139" s="86"/>
      <c r="GIX139" s="86"/>
      <c r="GIY139" s="86"/>
      <c r="GIZ139" s="86"/>
      <c r="GJA139" s="86"/>
      <c r="GJB139" s="86"/>
      <c r="GJC139" s="86"/>
      <c r="GJD139" s="86"/>
      <c r="GJE139" s="86"/>
      <c r="GJF139" s="86"/>
      <c r="GJG139" s="86"/>
      <c r="GJH139" s="86"/>
      <c r="GJI139" s="86"/>
      <c r="GJJ139" s="86"/>
      <c r="GJK139" s="86"/>
      <c r="GJL139" s="86"/>
      <c r="GJM139" s="86"/>
      <c r="GJN139" s="86"/>
      <c r="GJO139" s="86"/>
      <c r="GJP139" s="86"/>
      <c r="GJQ139" s="86"/>
      <c r="GJR139" s="86"/>
      <c r="GJS139" s="86"/>
      <c r="GJT139" s="86"/>
      <c r="GJU139" s="86"/>
      <c r="GJV139" s="86"/>
      <c r="GJW139" s="86"/>
      <c r="GJX139" s="86"/>
      <c r="GJY139" s="86"/>
      <c r="GJZ139" s="86"/>
      <c r="GKA139" s="86"/>
      <c r="GKB139" s="86"/>
      <c r="GKC139" s="86"/>
      <c r="GKD139" s="86"/>
      <c r="GKE139" s="86"/>
      <c r="GKF139" s="86"/>
      <c r="GKG139" s="86"/>
      <c r="GKH139" s="86"/>
      <c r="GKI139" s="86"/>
      <c r="GKJ139" s="86"/>
      <c r="GKK139" s="86"/>
      <c r="GKL139" s="86"/>
      <c r="GKM139" s="86"/>
      <c r="GKN139" s="86"/>
      <c r="GKO139" s="86"/>
      <c r="GKP139" s="86"/>
      <c r="GKQ139" s="86"/>
      <c r="GKR139" s="86"/>
      <c r="GKS139" s="86"/>
      <c r="GKT139" s="86"/>
      <c r="GKU139" s="86"/>
      <c r="GKV139" s="86"/>
      <c r="GKW139" s="86"/>
      <c r="GKX139" s="86"/>
      <c r="GKY139" s="86"/>
      <c r="GKZ139" s="86"/>
      <c r="GLA139" s="86"/>
      <c r="GLB139" s="86"/>
      <c r="GLC139" s="86"/>
      <c r="GLD139" s="86"/>
      <c r="GLE139" s="86"/>
      <c r="GLF139" s="86"/>
      <c r="GLG139" s="86"/>
      <c r="GLH139" s="86"/>
      <c r="GLI139" s="86"/>
      <c r="GLJ139" s="86"/>
      <c r="GLK139" s="86"/>
      <c r="GLL139" s="86"/>
      <c r="GLM139" s="86"/>
      <c r="GLN139" s="86"/>
      <c r="GLO139" s="86"/>
      <c r="GLP139" s="86"/>
      <c r="GLQ139" s="86"/>
      <c r="GLR139" s="86"/>
      <c r="GLS139" s="86"/>
      <c r="GLT139" s="86"/>
      <c r="GLU139" s="86"/>
      <c r="GLV139" s="86"/>
      <c r="GLW139" s="86"/>
      <c r="GLX139" s="86"/>
      <c r="GLY139" s="86"/>
      <c r="GLZ139" s="86"/>
      <c r="GMA139" s="86"/>
      <c r="GMB139" s="86"/>
      <c r="GMC139" s="86"/>
      <c r="GMD139" s="86"/>
      <c r="GMK139" s="86"/>
      <c r="GML139" s="86"/>
      <c r="GMM139" s="86"/>
      <c r="GMN139" s="86"/>
      <c r="GMO139" s="86"/>
      <c r="GMP139" s="86"/>
      <c r="GMQ139" s="86"/>
      <c r="GMR139" s="86"/>
      <c r="GMS139" s="86"/>
      <c r="GMT139" s="86"/>
      <c r="GMU139" s="86"/>
      <c r="GMV139" s="86"/>
      <c r="GMW139" s="86"/>
      <c r="GMX139" s="86"/>
      <c r="GMY139" s="86"/>
      <c r="GMZ139" s="86"/>
      <c r="GNA139" s="86"/>
      <c r="GNB139" s="86"/>
      <c r="GNC139" s="86"/>
      <c r="GND139" s="86"/>
      <c r="GNE139" s="86"/>
      <c r="GNF139" s="86"/>
      <c r="GNG139" s="86"/>
      <c r="GNH139" s="86"/>
      <c r="GNI139" s="86"/>
      <c r="GNJ139" s="86"/>
      <c r="GNK139" s="86"/>
      <c r="GNL139" s="86"/>
      <c r="GNM139" s="86"/>
      <c r="GNN139" s="86"/>
      <c r="GNO139" s="86"/>
      <c r="GNP139" s="86"/>
      <c r="GNQ139" s="86"/>
      <c r="GNR139" s="86"/>
      <c r="GNS139" s="86"/>
      <c r="GNT139" s="86"/>
      <c r="GNU139" s="86"/>
      <c r="GNV139" s="86"/>
      <c r="GNW139" s="86"/>
      <c r="GNX139" s="86"/>
      <c r="GNY139" s="86"/>
      <c r="GNZ139" s="86"/>
      <c r="GOA139" s="86"/>
      <c r="GOB139" s="86"/>
      <c r="GOC139" s="86"/>
      <c r="GOD139" s="86"/>
      <c r="GOE139" s="86"/>
      <c r="GOF139" s="86"/>
      <c r="GOG139" s="86"/>
      <c r="GOH139" s="86"/>
      <c r="GOI139" s="86"/>
      <c r="GOJ139" s="86"/>
      <c r="GOK139" s="86"/>
      <c r="GOL139" s="86"/>
      <c r="GOM139" s="86"/>
      <c r="GON139" s="86"/>
      <c r="GOO139" s="86"/>
      <c r="GOP139" s="86"/>
      <c r="GOQ139" s="86"/>
      <c r="GOR139" s="86"/>
      <c r="GOS139" s="86"/>
      <c r="GOT139" s="86"/>
      <c r="GOU139" s="86"/>
      <c r="GOV139" s="86"/>
      <c r="GOW139" s="86"/>
      <c r="GOX139" s="86"/>
      <c r="GOY139" s="86"/>
      <c r="GOZ139" s="86"/>
      <c r="GPA139" s="86"/>
      <c r="GPB139" s="86"/>
      <c r="GPC139" s="86"/>
      <c r="GPD139" s="86"/>
      <c r="GPE139" s="86"/>
      <c r="GPF139" s="86"/>
      <c r="GPG139" s="86"/>
      <c r="GPH139" s="86"/>
      <c r="GPI139" s="86"/>
      <c r="GPJ139" s="86"/>
      <c r="GPK139" s="86"/>
      <c r="GPL139" s="86"/>
      <c r="GPM139" s="86"/>
      <c r="GPN139" s="86"/>
      <c r="GPO139" s="86"/>
      <c r="GPP139" s="86"/>
      <c r="GPQ139" s="86"/>
      <c r="GPR139" s="86"/>
      <c r="GPS139" s="86"/>
      <c r="GPT139" s="86"/>
      <c r="GPU139" s="86"/>
      <c r="GPV139" s="86"/>
      <c r="GPW139" s="86"/>
      <c r="GPX139" s="86"/>
      <c r="GPY139" s="86"/>
      <c r="GPZ139" s="86"/>
      <c r="GQA139" s="86"/>
      <c r="GQB139" s="86"/>
      <c r="GQC139" s="86"/>
      <c r="GQD139" s="86"/>
      <c r="GQE139" s="86"/>
      <c r="GQF139" s="86"/>
      <c r="GQG139" s="86"/>
      <c r="GQH139" s="86"/>
      <c r="GQI139" s="86"/>
      <c r="GQJ139" s="86"/>
      <c r="GQK139" s="86"/>
      <c r="GQL139" s="86"/>
      <c r="GQM139" s="86"/>
      <c r="GQN139" s="86"/>
      <c r="GQO139" s="86"/>
      <c r="GQP139" s="86"/>
      <c r="GQQ139" s="86"/>
      <c r="GQR139" s="86"/>
      <c r="GQS139" s="86"/>
      <c r="GQT139" s="86"/>
      <c r="GQU139" s="86"/>
      <c r="GQV139" s="86"/>
      <c r="GQW139" s="86"/>
      <c r="GQX139" s="86"/>
      <c r="GQY139" s="86"/>
      <c r="GQZ139" s="86"/>
      <c r="GRA139" s="86"/>
      <c r="GRB139" s="86"/>
      <c r="GRC139" s="86"/>
      <c r="GRD139" s="86"/>
      <c r="GRE139" s="86"/>
      <c r="GRF139" s="86"/>
      <c r="GRG139" s="86"/>
      <c r="GRH139" s="86"/>
      <c r="GRI139" s="86"/>
      <c r="GRJ139" s="86"/>
      <c r="GRK139" s="86"/>
      <c r="GRL139" s="86"/>
      <c r="GRM139" s="86"/>
      <c r="GRN139" s="86"/>
      <c r="GRO139" s="86"/>
      <c r="GRP139" s="86"/>
      <c r="GRQ139" s="86"/>
      <c r="GRR139" s="86"/>
      <c r="GRS139" s="86"/>
      <c r="GRT139" s="86"/>
      <c r="GRU139" s="86"/>
      <c r="GRV139" s="86"/>
      <c r="GRW139" s="86"/>
      <c r="GRX139" s="86"/>
      <c r="GRY139" s="86"/>
      <c r="GRZ139" s="86"/>
      <c r="GSA139" s="86"/>
      <c r="GSB139" s="86"/>
      <c r="GSC139" s="86"/>
      <c r="GSD139" s="86"/>
      <c r="GSE139" s="86"/>
      <c r="GSF139" s="86"/>
      <c r="GSG139" s="86"/>
      <c r="GSH139" s="86"/>
      <c r="GSI139" s="86"/>
      <c r="GSJ139" s="86"/>
      <c r="GSK139" s="86"/>
      <c r="GSL139" s="86"/>
      <c r="GSM139" s="86"/>
      <c r="GSN139" s="86"/>
      <c r="GSO139" s="86"/>
      <c r="GSP139" s="86"/>
      <c r="GSQ139" s="86"/>
      <c r="GSR139" s="86"/>
      <c r="GSS139" s="86"/>
      <c r="GST139" s="86"/>
      <c r="GSU139" s="86"/>
      <c r="GSV139" s="86"/>
      <c r="GSW139" s="86"/>
      <c r="GSX139" s="86"/>
      <c r="GSY139" s="86"/>
      <c r="GSZ139" s="86"/>
      <c r="GTA139" s="86"/>
      <c r="GTB139" s="86"/>
      <c r="GTC139" s="86"/>
      <c r="GTD139" s="86"/>
      <c r="GTE139" s="86"/>
      <c r="GTF139" s="86"/>
      <c r="GTG139" s="86"/>
      <c r="GTH139" s="86"/>
      <c r="GTI139" s="86"/>
      <c r="GTJ139" s="86"/>
      <c r="GTK139" s="86"/>
      <c r="GTL139" s="86"/>
      <c r="GTM139" s="86"/>
      <c r="GTN139" s="86"/>
      <c r="GTO139" s="86"/>
      <c r="GTP139" s="86"/>
      <c r="GTQ139" s="86"/>
      <c r="GTR139" s="86"/>
      <c r="GTS139" s="86"/>
      <c r="GTT139" s="86"/>
      <c r="GTU139" s="86"/>
      <c r="GTV139" s="86"/>
      <c r="GTW139" s="86"/>
      <c r="GTX139" s="86"/>
      <c r="GTY139" s="86"/>
      <c r="GTZ139" s="86"/>
      <c r="GUA139" s="86"/>
      <c r="GUB139" s="86"/>
      <c r="GUC139" s="86"/>
      <c r="GUD139" s="86"/>
      <c r="GUE139" s="86"/>
      <c r="GUF139" s="86"/>
      <c r="GUG139" s="86"/>
      <c r="GUH139" s="86"/>
      <c r="GUI139" s="86"/>
      <c r="GUJ139" s="86"/>
      <c r="GUK139" s="86"/>
      <c r="GUL139" s="86"/>
      <c r="GUM139" s="86"/>
      <c r="GUN139" s="86"/>
      <c r="GUO139" s="86"/>
      <c r="GUP139" s="86"/>
      <c r="GUQ139" s="86"/>
      <c r="GUR139" s="86"/>
      <c r="GUS139" s="86"/>
      <c r="GUT139" s="86"/>
      <c r="GUU139" s="86"/>
      <c r="GUV139" s="86"/>
      <c r="GUW139" s="86"/>
      <c r="GUX139" s="86"/>
      <c r="GUY139" s="86"/>
      <c r="GUZ139" s="86"/>
      <c r="GVA139" s="86"/>
      <c r="GVB139" s="86"/>
      <c r="GVC139" s="86"/>
      <c r="GVD139" s="86"/>
      <c r="GVE139" s="86"/>
      <c r="GVF139" s="86"/>
      <c r="GVG139" s="86"/>
      <c r="GVH139" s="86"/>
      <c r="GVI139" s="86"/>
      <c r="GVJ139" s="86"/>
      <c r="GVK139" s="86"/>
      <c r="GVL139" s="86"/>
      <c r="GVM139" s="86"/>
      <c r="GVN139" s="86"/>
      <c r="GVO139" s="86"/>
      <c r="GVP139" s="86"/>
      <c r="GVQ139" s="86"/>
      <c r="GVR139" s="86"/>
      <c r="GVS139" s="86"/>
      <c r="GVT139" s="86"/>
      <c r="GVU139" s="86"/>
      <c r="GVV139" s="86"/>
      <c r="GVW139" s="86"/>
      <c r="GVX139" s="86"/>
      <c r="GVY139" s="86"/>
      <c r="GVZ139" s="86"/>
      <c r="GWG139" s="86"/>
      <c r="GWH139" s="86"/>
      <c r="GWI139" s="86"/>
      <c r="GWJ139" s="86"/>
      <c r="GWK139" s="86"/>
      <c r="GWL139" s="86"/>
      <c r="GWM139" s="86"/>
      <c r="GWN139" s="86"/>
      <c r="GWO139" s="86"/>
      <c r="GWP139" s="86"/>
      <c r="GWQ139" s="86"/>
      <c r="GWR139" s="86"/>
      <c r="GWS139" s="86"/>
      <c r="GWT139" s="86"/>
      <c r="GWU139" s="86"/>
      <c r="GWV139" s="86"/>
      <c r="GWW139" s="86"/>
      <c r="GWX139" s="86"/>
      <c r="GWY139" s="86"/>
      <c r="GWZ139" s="86"/>
      <c r="GXA139" s="86"/>
      <c r="GXB139" s="86"/>
      <c r="GXC139" s="86"/>
      <c r="GXD139" s="86"/>
      <c r="GXE139" s="86"/>
      <c r="GXF139" s="86"/>
      <c r="GXG139" s="86"/>
      <c r="GXH139" s="86"/>
      <c r="GXI139" s="86"/>
      <c r="GXJ139" s="86"/>
      <c r="GXK139" s="86"/>
      <c r="GXL139" s="86"/>
      <c r="GXM139" s="86"/>
      <c r="GXN139" s="86"/>
      <c r="GXO139" s="86"/>
      <c r="GXP139" s="86"/>
      <c r="GXQ139" s="86"/>
      <c r="GXR139" s="86"/>
      <c r="GXS139" s="86"/>
      <c r="GXT139" s="86"/>
      <c r="GXU139" s="86"/>
      <c r="GXV139" s="86"/>
      <c r="GXW139" s="86"/>
      <c r="GXX139" s="86"/>
      <c r="GXY139" s="86"/>
      <c r="GXZ139" s="86"/>
      <c r="GYA139" s="86"/>
      <c r="GYB139" s="86"/>
      <c r="GYC139" s="86"/>
      <c r="GYD139" s="86"/>
      <c r="GYE139" s="86"/>
      <c r="GYF139" s="86"/>
      <c r="GYG139" s="86"/>
      <c r="GYH139" s="86"/>
      <c r="GYI139" s="86"/>
      <c r="GYJ139" s="86"/>
      <c r="GYK139" s="86"/>
      <c r="GYL139" s="86"/>
      <c r="GYM139" s="86"/>
      <c r="GYN139" s="86"/>
      <c r="GYO139" s="86"/>
      <c r="GYP139" s="86"/>
      <c r="GYQ139" s="86"/>
      <c r="GYR139" s="86"/>
      <c r="GYS139" s="86"/>
      <c r="GYT139" s="86"/>
      <c r="GYU139" s="86"/>
      <c r="GYV139" s="86"/>
      <c r="GYW139" s="86"/>
      <c r="GYX139" s="86"/>
      <c r="GYY139" s="86"/>
      <c r="GYZ139" s="86"/>
      <c r="GZA139" s="86"/>
      <c r="GZB139" s="86"/>
      <c r="GZC139" s="86"/>
      <c r="GZD139" s="86"/>
      <c r="GZE139" s="86"/>
      <c r="GZF139" s="86"/>
      <c r="GZG139" s="86"/>
      <c r="GZH139" s="86"/>
      <c r="GZI139" s="86"/>
      <c r="GZJ139" s="86"/>
      <c r="GZK139" s="86"/>
      <c r="GZL139" s="86"/>
      <c r="GZM139" s="86"/>
      <c r="GZN139" s="86"/>
      <c r="GZO139" s="86"/>
      <c r="GZP139" s="86"/>
      <c r="GZQ139" s="86"/>
      <c r="GZR139" s="86"/>
      <c r="GZS139" s="86"/>
      <c r="GZT139" s="86"/>
      <c r="GZU139" s="86"/>
      <c r="GZV139" s="86"/>
      <c r="GZW139" s="86"/>
      <c r="GZX139" s="86"/>
      <c r="GZY139" s="86"/>
      <c r="GZZ139" s="86"/>
      <c r="HAA139" s="86"/>
      <c r="HAB139" s="86"/>
      <c r="HAC139" s="86"/>
      <c r="HAD139" s="86"/>
      <c r="HAE139" s="86"/>
      <c r="HAF139" s="86"/>
      <c r="HAG139" s="86"/>
      <c r="HAH139" s="86"/>
      <c r="HAI139" s="86"/>
      <c r="HAJ139" s="86"/>
      <c r="HAK139" s="86"/>
      <c r="HAL139" s="86"/>
      <c r="HAM139" s="86"/>
      <c r="HAN139" s="86"/>
      <c r="HAO139" s="86"/>
      <c r="HAP139" s="86"/>
      <c r="HAQ139" s="86"/>
      <c r="HAR139" s="86"/>
      <c r="HAS139" s="86"/>
      <c r="HAT139" s="86"/>
      <c r="HAU139" s="86"/>
      <c r="HAV139" s="86"/>
      <c r="HAW139" s="86"/>
      <c r="HAX139" s="86"/>
      <c r="HAY139" s="86"/>
      <c r="HAZ139" s="86"/>
      <c r="HBA139" s="86"/>
      <c r="HBB139" s="86"/>
      <c r="HBC139" s="86"/>
      <c r="HBD139" s="86"/>
      <c r="HBE139" s="86"/>
      <c r="HBF139" s="86"/>
      <c r="HBG139" s="86"/>
      <c r="HBH139" s="86"/>
      <c r="HBI139" s="86"/>
      <c r="HBJ139" s="86"/>
      <c r="HBK139" s="86"/>
      <c r="HBL139" s="86"/>
      <c r="HBM139" s="86"/>
      <c r="HBN139" s="86"/>
      <c r="HBO139" s="86"/>
      <c r="HBP139" s="86"/>
      <c r="HBQ139" s="86"/>
      <c r="HBR139" s="86"/>
      <c r="HBS139" s="86"/>
      <c r="HBT139" s="86"/>
      <c r="HBU139" s="86"/>
      <c r="HBV139" s="86"/>
      <c r="HBW139" s="86"/>
      <c r="HBX139" s="86"/>
      <c r="HBY139" s="86"/>
      <c r="HBZ139" s="86"/>
      <c r="HCA139" s="86"/>
      <c r="HCB139" s="86"/>
      <c r="HCC139" s="86"/>
      <c r="HCD139" s="86"/>
      <c r="HCE139" s="86"/>
      <c r="HCF139" s="86"/>
      <c r="HCG139" s="86"/>
      <c r="HCH139" s="86"/>
      <c r="HCI139" s="86"/>
      <c r="HCJ139" s="86"/>
      <c r="HCK139" s="86"/>
      <c r="HCL139" s="86"/>
      <c r="HCM139" s="86"/>
      <c r="HCN139" s="86"/>
      <c r="HCO139" s="86"/>
      <c r="HCP139" s="86"/>
      <c r="HCQ139" s="86"/>
      <c r="HCR139" s="86"/>
      <c r="HCS139" s="86"/>
      <c r="HCT139" s="86"/>
      <c r="HCU139" s="86"/>
      <c r="HCV139" s="86"/>
      <c r="HCW139" s="86"/>
      <c r="HCX139" s="86"/>
      <c r="HCY139" s="86"/>
      <c r="HCZ139" s="86"/>
      <c r="HDA139" s="86"/>
      <c r="HDB139" s="86"/>
      <c r="HDC139" s="86"/>
      <c r="HDD139" s="86"/>
      <c r="HDE139" s="86"/>
      <c r="HDF139" s="86"/>
      <c r="HDG139" s="86"/>
      <c r="HDH139" s="86"/>
      <c r="HDI139" s="86"/>
      <c r="HDJ139" s="86"/>
      <c r="HDK139" s="86"/>
      <c r="HDL139" s="86"/>
      <c r="HDM139" s="86"/>
      <c r="HDN139" s="86"/>
      <c r="HDO139" s="86"/>
      <c r="HDP139" s="86"/>
      <c r="HDQ139" s="86"/>
      <c r="HDR139" s="86"/>
      <c r="HDS139" s="86"/>
      <c r="HDT139" s="86"/>
      <c r="HDU139" s="86"/>
      <c r="HDV139" s="86"/>
      <c r="HDW139" s="86"/>
      <c r="HDX139" s="86"/>
      <c r="HDY139" s="86"/>
      <c r="HDZ139" s="86"/>
      <c r="HEA139" s="86"/>
      <c r="HEB139" s="86"/>
      <c r="HEC139" s="86"/>
      <c r="HED139" s="86"/>
      <c r="HEE139" s="86"/>
      <c r="HEF139" s="86"/>
      <c r="HEG139" s="86"/>
      <c r="HEH139" s="86"/>
      <c r="HEI139" s="86"/>
      <c r="HEJ139" s="86"/>
      <c r="HEK139" s="86"/>
      <c r="HEL139" s="86"/>
      <c r="HEM139" s="86"/>
      <c r="HEN139" s="86"/>
      <c r="HEO139" s="86"/>
      <c r="HEP139" s="86"/>
      <c r="HEQ139" s="86"/>
      <c r="HER139" s="86"/>
      <c r="HES139" s="86"/>
      <c r="HET139" s="86"/>
      <c r="HEU139" s="86"/>
      <c r="HEV139" s="86"/>
      <c r="HEW139" s="86"/>
      <c r="HEX139" s="86"/>
      <c r="HEY139" s="86"/>
      <c r="HEZ139" s="86"/>
      <c r="HFA139" s="86"/>
      <c r="HFB139" s="86"/>
      <c r="HFC139" s="86"/>
      <c r="HFD139" s="86"/>
      <c r="HFE139" s="86"/>
      <c r="HFF139" s="86"/>
      <c r="HFG139" s="86"/>
      <c r="HFH139" s="86"/>
      <c r="HFI139" s="86"/>
      <c r="HFJ139" s="86"/>
      <c r="HFK139" s="86"/>
      <c r="HFL139" s="86"/>
      <c r="HFM139" s="86"/>
      <c r="HFN139" s="86"/>
      <c r="HFO139" s="86"/>
      <c r="HFP139" s="86"/>
      <c r="HFQ139" s="86"/>
      <c r="HFR139" s="86"/>
      <c r="HFS139" s="86"/>
      <c r="HFT139" s="86"/>
      <c r="HFU139" s="86"/>
      <c r="HFV139" s="86"/>
      <c r="HGC139" s="86"/>
      <c r="HGD139" s="86"/>
      <c r="HGE139" s="86"/>
      <c r="HGF139" s="86"/>
      <c r="HGG139" s="86"/>
      <c r="HGH139" s="86"/>
      <c r="HGI139" s="86"/>
      <c r="HGJ139" s="86"/>
      <c r="HGK139" s="86"/>
      <c r="HGL139" s="86"/>
      <c r="HGM139" s="86"/>
      <c r="HGN139" s="86"/>
      <c r="HGO139" s="86"/>
      <c r="HGP139" s="86"/>
      <c r="HGQ139" s="86"/>
      <c r="HGR139" s="86"/>
      <c r="HGS139" s="86"/>
      <c r="HGT139" s="86"/>
      <c r="HGU139" s="86"/>
      <c r="HGV139" s="86"/>
      <c r="HGW139" s="86"/>
      <c r="HGX139" s="86"/>
      <c r="HGY139" s="86"/>
      <c r="HGZ139" s="86"/>
      <c r="HHA139" s="86"/>
      <c r="HHB139" s="86"/>
      <c r="HHC139" s="86"/>
      <c r="HHD139" s="86"/>
      <c r="HHE139" s="86"/>
      <c r="HHF139" s="86"/>
      <c r="HHG139" s="86"/>
      <c r="HHH139" s="86"/>
      <c r="HHI139" s="86"/>
      <c r="HHJ139" s="86"/>
      <c r="HHK139" s="86"/>
      <c r="HHL139" s="86"/>
      <c r="HHM139" s="86"/>
      <c r="HHN139" s="86"/>
      <c r="HHO139" s="86"/>
      <c r="HHP139" s="86"/>
      <c r="HHQ139" s="86"/>
      <c r="HHR139" s="86"/>
      <c r="HHS139" s="86"/>
      <c r="HHT139" s="86"/>
      <c r="HHU139" s="86"/>
      <c r="HHV139" s="86"/>
      <c r="HHW139" s="86"/>
      <c r="HHX139" s="86"/>
      <c r="HHY139" s="86"/>
      <c r="HHZ139" s="86"/>
      <c r="HIA139" s="86"/>
      <c r="HIB139" s="86"/>
      <c r="HIC139" s="86"/>
      <c r="HID139" s="86"/>
      <c r="HIE139" s="86"/>
      <c r="HIF139" s="86"/>
      <c r="HIG139" s="86"/>
      <c r="HIH139" s="86"/>
      <c r="HII139" s="86"/>
      <c r="HIJ139" s="86"/>
      <c r="HIK139" s="86"/>
      <c r="HIL139" s="86"/>
      <c r="HIM139" s="86"/>
      <c r="HIN139" s="86"/>
      <c r="HIO139" s="86"/>
      <c r="HIP139" s="86"/>
      <c r="HIQ139" s="86"/>
      <c r="HIR139" s="86"/>
      <c r="HIS139" s="86"/>
      <c r="HIT139" s="86"/>
      <c r="HIU139" s="86"/>
      <c r="HIV139" s="86"/>
      <c r="HIW139" s="86"/>
      <c r="HIX139" s="86"/>
      <c r="HIY139" s="86"/>
      <c r="HIZ139" s="86"/>
      <c r="HJA139" s="86"/>
      <c r="HJB139" s="86"/>
      <c r="HJC139" s="86"/>
      <c r="HJD139" s="86"/>
      <c r="HJE139" s="86"/>
      <c r="HJF139" s="86"/>
      <c r="HJG139" s="86"/>
      <c r="HJH139" s="86"/>
      <c r="HJI139" s="86"/>
      <c r="HJJ139" s="86"/>
      <c r="HJK139" s="86"/>
      <c r="HJL139" s="86"/>
      <c r="HJM139" s="86"/>
      <c r="HJN139" s="86"/>
      <c r="HJO139" s="86"/>
      <c r="HJP139" s="86"/>
      <c r="HJQ139" s="86"/>
      <c r="HJR139" s="86"/>
      <c r="HJS139" s="86"/>
      <c r="HJT139" s="86"/>
      <c r="HJU139" s="86"/>
      <c r="HJV139" s="86"/>
      <c r="HJW139" s="86"/>
      <c r="HJX139" s="86"/>
      <c r="HJY139" s="86"/>
      <c r="HJZ139" s="86"/>
      <c r="HKA139" s="86"/>
      <c r="HKB139" s="86"/>
      <c r="HKC139" s="86"/>
      <c r="HKD139" s="86"/>
      <c r="HKE139" s="86"/>
      <c r="HKF139" s="86"/>
      <c r="HKG139" s="86"/>
      <c r="HKH139" s="86"/>
      <c r="HKI139" s="86"/>
      <c r="HKJ139" s="86"/>
      <c r="HKK139" s="86"/>
      <c r="HKL139" s="86"/>
      <c r="HKM139" s="86"/>
      <c r="HKN139" s="86"/>
      <c r="HKO139" s="86"/>
      <c r="HKP139" s="86"/>
      <c r="HKQ139" s="86"/>
      <c r="HKR139" s="86"/>
      <c r="HKS139" s="86"/>
      <c r="HKT139" s="86"/>
      <c r="HKU139" s="86"/>
      <c r="HKV139" s="86"/>
      <c r="HKW139" s="86"/>
      <c r="HKX139" s="86"/>
      <c r="HKY139" s="86"/>
      <c r="HKZ139" s="86"/>
      <c r="HLA139" s="86"/>
      <c r="HLB139" s="86"/>
      <c r="HLC139" s="86"/>
      <c r="HLD139" s="86"/>
      <c r="HLE139" s="86"/>
      <c r="HLF139" s="86"/>
      <c r="HLG139" s="86"/>
      <c r="HLH139" s="86"/>
      <c r="HLI139" s="86"/>
      <c r="HLJ139" s="86"/>
      <c r="HLK139" s="86"/>
      <c r="HLL139" s="86"/>
      <c r="HLM139" s="86"/>
      <c r="HLN139" s="86"/>
      <c r="HLO139" s="86"/>
      <c r="HLP139" s="86"/>
      <c r="HLQ139" s="86"/>
      <c r="HLR139" s="86"/>
      <c r="HLS139" s="86"/>
      <c r="HLT139" s="86"/>
      <c r="HLU139" s="86"/>
      <c r="HLV139" s="86"/>
      <c r="HLW139" s="86"/>
      <c r="HLX139" s="86"/>
      <c r="HLY139" s="86"/>
      <c r="HLZ139" s="86"/>
      <c r="HMA139" s="86"/>
      <c r="HMB139" s="86"/>
      <c r="HMC139" s="86"/>
      <c r="HMD139" s="86"/>
      <c r="HME139" s="86"/>
      <c r="HMF139" s="86"/>
      <c r="HMG139" s="86"/>
      <c r="HMH139" s="86"/>
      <c r="HMI139" s="86"/>
      <c r="HMJ139" s="86"/>
      <c r="HMK139" s="86"/>
      <c r="HML139" s="86"/>
      <c r="HMM139" s="86"/>
      <c r="HMN139" s="86"/>
      <c r="HMO139" s="86"/>
      <c r="HMP139" s="86"/>
      <c r="HMQ139" s="86"/>
      <c r="HMR139" s="86"/>
      <c r="HMS139" s="86"/>
      <c r="HMT139" s="86"/>
      <c r="HMU139" s="86"/>
      <c r="HMV139" s="86"/>
      <c r="HMW139" s="86"/>
      <c r="HMX139" s="86"/>
      <c r="HMY139" s="86"/>
      <c r="HMZ139" s="86"/>
      <c r="HNA139" s="86"/>
      <c r="HNB139" s="86"/>
      <c r="HNC139" s="86"/>
      <c r="HND139" s="86"/>
      <c r="HNE139" s="86"/>
      <c r="HNF139" s="86"/>
      <c r="HNG139" s="86"/>
      <c r="HNH139" s="86"/>
      <c r="HNI139" s="86"/>
      <c r="HNJ139" s="86"/>
      <c r="HNK139" s="86"/>
      <c r="HNL139" s="86"/>
      <c r="HNM139" s="86"/>
      <c r="HNN139" s="86"/>
      <c r="HNO139" s="86"/>
      <c r="HNP139" s="86"/>
      <c r="HNQ139" s="86"/>
      <c r="HNR139" s="86"/>
      <c r="HNS139" s="86"/>
      <c r="HNT139" s="86"/>
      <c r="HNU139" s="86"/>
      <c r="HNV139" s="86"/>
      <c r="HNW139" s="86"/>
      <c r="HNX139" s="86"/>
      <c r="HNY139" s="86"/>
      <c r="HNZ139" s="86"/>
      <c r="HOA139" s="86"/>
      <c r="HOB139" s="86"/>
      <c r="HOC139" s="86"/>
      <c r="HOD139" s="86"/>
      <c r="HOE139" s="86"/>
      <c r="HOF139" s="86"/>
      <c r="HOG139" s="86"/>
      <c r="HOH139" s="86"/>
      <c r="HOI139" s="86"/>
      <c r="HOJ139" s="86"/>
      <c r="HOK139" s="86"/>
      <c r="HOL139" s="86"/>
      <c r="HOM139" s="86"/>
      <c r="HON139" s="86"/>
      <c r="HOO139" s="86"/>
      <c r="HOP139" s="86"/>
      <c r="HOQ139" s="86"/>
      <c r="HOR139" s="86"/>
      <c r="HOS139" s="86"/>
      <c r="HOT139" s="86"/>
      <c r="HOU139" s="86"/>
      <c r="HOV139" s="86"/>
      <c r="HOW139" s="86"/>
      <c r="HOX139" s="86"/>
      <c r="HOY139" s="86"/>
      <c r="HOZ139" s="86"/>
      <c r="HPA139" s="86"/>
      <c r="HPB139" s="86"/>
      <c r="HPC139" s="86"/>
      <c r="HPD139" s="86"/>
      <c r="HPE139" s="86"/>
      <c r="HPF139" s="86"/>
      <c r="HPG139" s="86"/>
      <c r="HPH139" s="86"/>
      <c r="HPI139" s="86"/>
      <c r="HPJ139" s="86"/>
      <c r="HPK139" s="86"/>
      <c r="HPL139" s="86"/>
      <c r="HPM139" s="86"/>
      <c r="HPN139" s="86"/>
      <c r="HPO139" s="86"/>
      <c r="HPP139" s="86"/>
      <c r="HPQ139" s="86"/>
      <c r="HPR139" s="86"/>
      <c r="HPY139" s="86"/>
      <c r="HPZ139" s="86"/>
      <c r="HQA139" s="86"/>
      <c r="HQB139" s="86"/>
      <c r="HQC139" s="86"/>
      <c r="HQD139" s="86"/>
      <c r="HQE139" s="86"/>
      <c r="HQF139" s="86"/>
      <c r="HQG139" s="86"/>
      <c r="HQH139" s="86"/>
      <c r="HQI139" s="86"/>
      <c r="HQJ139" s="86"/>
      <c r="HQK139" s="86"/>
      <c r="HQL139" s="86"/>
      <c r="HQM139" s="86"/>
      <c r="HQN139" s="86"/>
      <c r="HQO139" s="86"/>
      <c r="HQP139" s="86"/>
      <c r="HQQ139" s="86"/>
      <c r="HQR139" s="86"/>
      <c r="HQS139" s="86"/>
      <c r="HQT139" s="86"/>
      <c r="HQU139" s="86"/>
      <c r="HQV139" s="86"/>
      <c r="HQW139" s="86"/>
      <c r="HQX139" s="86"/>
      <c r="HQY139" s="86"/>
      <c r="HQZ139" s="86"/>
      <c r="HRA139" s="86"/>
      <c r="HRB139" s="86"/>
      <c r="HRC139" s="86"/>
      <c r="HRD139" s="86"/>
      <c r="HRE139" s="86"/>
      <c r="HRF139" s="86"/>
      <c r="HRG139" s="86"/>
      <c r="HRH139" s="86"/>
      <c r="HRI139" s="86"/>
      <c r="HRJ139" s="86"/>
      <c r="HRK139" s="86"/>
      <c r="HRL139" s="86"/>
      <c r="HRM139" s="86"/>
      <c r="HRN139" s="86"/>
      <c r="HRO139" s="86"/>
      <c r="HRP139" s="86"/>
      <c r="HRQ139" s="86"/>
      <c r="HRR139" s="86"/>
      <c r="HRS139" s="86"/>
      <c r="HRT139" s="86"/>
      <c r="HRU139" s="86"/>
      <c r="HRV139" s="86"/>
      <c r="HRW139" s="86"/>
      <c r="HRX139" s="86"/>
      <c r="HRY139" s="86"/>
      <c r="HRZ139" s="86"/>
      <c r="HSA139" s="86"/>
      <c r="HSB139" s="86"/>
      <c r="HSC139" s="86"/>
      <c r="HSD139" s="86"/>
      <c r="HSE139" s="86"/>
      <c r="HSF139" s="86"/>
      <c r="HSG139" s="86"/>
      <c r="HSH139" s="86"/>
      <c r="HSI139" s="86"/>
      <c r="HSJ139" s="86"/>
      <c r="HSK139" s="86"/>
      <c r="HSL139" s="86"/>
      <c r="HSM139" s="86"/>
      <c r="HSN139" s="86"/>
      <c r="HSO139" s="86"/>
      <c r="HSP139" s="86"/>
      <c r="HSQ139" s="86"/>
      <c r="HSR139" s="86"/>
      <c r="HSS139" s="86"/>
      <c r="HST139" s="86"/>
      <c r="HSU139" s="86"/>
      <c r="HSV139" s="86"/>
      <c r="HSW139" s="86"/>
      <c r="HSX139" s="86"/>
      <c r="HSY139" s="86"/>
      <c r="HSZ139" s="86"/>
      <c r="HTA139" s="86"/>
      <c r="HTB139" s="86"/>
      <c r="HTC139" s="86"/>
      <c r="HTD139" s="86"/>
      <c r="HTE139" s="86"/>
      <c r="HTF139" s="86"/>
      <c r="HTG139" s="86"/>
      <c r="HTH139" s="86"/>
      <c r="HTI139" s="86"/>
      <c r="HTJ139" s="86"/>
      <c r="HTK139" s="86"/>
      <c r="HTL139" s="86"/>
      <c r="HTM139" s="86"/>
      <c r="HTN139" s="86"/>
      <c r="HTO139" s="86"/>
      <c r="HTP139" s="86"/>
      <c r="HTQ139" s="86"/>
      <c r="HTR139" s="86"/>
      <c r="HTS139" s="86"/>
      <c r="HTT139" s="86"/>
      <c r="HTU139" s="86"/>
      <c r="HTV139" s="86"/>
      <c r="HTW139" s="86"/>
      <c r="HTX139" s="86"/>
      <c r="HTY139" s="86"/>
      <c r="HTZ139" s="86"/>
      <c r="HUA139" s="86"/>
      <c r="HUB139" s="86"/>
      <c r="HUC139" s="86"/>
      <c r="HUD139" s="86"/>
      <c r="HUE139" s="86"/>
      <c r="HUF139" s="86"/>
      <c r="HUG139" s="86"/>
      <c r="HUH139" s="86"/>
      <c r="HUI139" s="86"/>
      <c r="HUJ139" s="86"/>
      <c r="HUK139" s="86"/>
      <c r="HUL139" s="86"/>
      <c r="HUM139" s="86"/>
      <c r="HUN139" s="86"/>
      <c r="HUO139" s="86"/>
      <c r="HUP139" s="86"/>
      <c r="HUQ139" s="86"/>
      <c r="HUR139" s="86"/>
      <c r="HUS139" s="86"/>
      <c r="HUT139" s="86"/>
      <c r="HUU139" s="86"/>
      <c r="HUV139" s="86"/>
      <c r="HUW139" s="86"/>
      <c r="HUX139" s="86"/>
      <c r="HUY139" s="86"/>
      <c r="HUZ139" s="86"/>
      <c r="HVA139" s="86"/>
      <c r="HVB139" s="86"/>
      <c r="HVC139" s="86"/>
      <c r="HVD139" s="86"/>
      <c r="HVE139" s="86"/>
      <c r="HVF139" s="86"/>
      <c r="HVG139" s="86"/>
      <c r="HVH139" s="86"/>
      <c r="HVI139" s="86"/>
      <c r="HVJ139" s="86"/>
      <c r="HVK139" s="86"/>
      <c r="HVL139" s="86"/>
      <c r="HVM139" s="86"/>
      <c r="HVN139" s="86"/>
      <c r="HVO139" s="86"/>
      <c r="HVP139" s="86"/>
      <c r="HVQ139" s="86"/>
      <c r="HVR139" s="86"/>
      <c r="HVS139" s="86"/>
      <c r="HVT139" s="86"/>
      <c r="HVU139" s="86"/>
      <c r="HVV139" s="86"/>
      <c r="HVW139" s="86"/>
      <c r="HVX139" s="86"/>
      <c r="HVY139" s="86"/>
      <c r="HVZ139" s="86"/>
      <c r="HWA139" s="86"/>
      <c r="HWB139" s="86"/>
      <c r="HWC139" s="86"/>
      <c r="HWD139" s="86"/>
      <c r="HWE139" s="86"/>
      <c r="HWF139" s="86"/>
      <c r="HWG139" s="86"/>
      <c r="HWH139" s="86"/>
      <c r="HWI139" s="86"/>
      <c r="HWJ139" s="86"/>
      <c r="HWK139" s="86"/>
      <c r="HWL139" s="86"/>
      <c r="HWM139" s="86"/>
      <c r="HWN139" s="86"/>
      <c r="HWO139" s="86"/>
      <c r="HWP139" s="86"/>
      <c r="HWQ139" s="86"/>
      <c r="HWR139" s="86"/>
      <c r="HWS139" s="86"/>
      <c r="HWT139" s="86"/>
      <c r="HWU139" s="86"/>
      <c r="HWV139" s="86"/>
      <c r="HWW139" s="86"/>
      <c r="HWX139" s="86"/>
      <c r="HWY139" s="86"/>
      <c r="HWZ139" s="86"/>
      <c r="HXA139" s="86"/>
      <c r="HXB139" s="86"/>
      <c r="HXC139" s="86"/>
      <c r="HXD139" s="86"/>
      <c r="HXE139" s="86"/>
      <c r="HXF139" s="86"/>
      <c r="HXG139" s="86"/>
      <c r="HXH139" s="86"/>
      <c r="HXI139" s="86"/>
      <c r="HXJ139" s="86"/>
      <c r="HXK139" s="86"/>
      <c r="HXL139" s="86"/>
      <c r="HXM139" s="86"/>
      <c r="HXN139" s="86"/>
      <c r="HXO139" s="86"/>
      <c r="HXP139" s="86"/>
      <c r="HXQ139" s="86"/>
      <c r="HXR139" s="86"/>
      <c r="HXS139" s="86"/>
      <c r="HXT139" s="86"/>
      <c r="HXU139" s="86"/>
      <c r="HXV139" s="86"/>
      <c r="HXW139" s="86"/>
      <c r="HXX139" s="86"/>
      <c r="HXY139" s="86"/>
      <c r="HXZ139" s="86"/>
      <c r="HYA139" s="86"/>
      <c r="HYB139" s="86"/>
      <c r="HYC139" s="86"/>
      <c r="HYD139" s="86"/>
      <c r="HYE139" s="86"/>
      <c r="HYF139" s="86"/>
      <c r="HYG139" s="86"/>
      <c r="HYH139" s="86"/>
      <c r="HYI139" s="86"/>
      <c r="HYJ139" s="86"/>
      <c r="HYK139" s="86"/>
      <c r="HYL139" s="86"/>
      <c r="HYM139" s="86"/>
      <c r="HYN139" s="86"/>
      <c r="HYO139" s="86"/>
      <c r="HYP139" s="86"/>
      <c r="HYQ139" s="86"/>
      <c r="HYR139" s="86"/>
      <c r="HYS139" s="86"/>
      <c r="HYT139" s="86"/>
      <c r="HYU139" s="86"/>
      <c r="HYV139" s="86"/>
      <c r="HYW139" s="86"/>
      <c r="HYX139" s="86"/>
      <c r="HYY139" s="86"/>
      <c r="HYZ139" s="86"/>
      <c r="HZA139" s="86"/>
      <c r="HZB139" s="86"/>
      <c r="HZC139" s="86"/>
      <c r="HZD139" s="86"/>
      <c r="HZE139" s="86"/>
      <c r="HZF139" s="86"/>
      <c r="HZG139" s="86"/>
      <c r="HZH139" s="86"/>
      <c r="HZI139" s="86"/>
      <c r="HZJ139" s="86"/>
      <c r="HZK139" s="86"/>
      <c r="HZL139" s="86"/>
      <c r="HZM139" s="86"/>
      <c r="HZN139" s="86"/>
      <c r="HZU139" s="86"/>
      <c r="HZV139" s="86"/>
      <c r="HZW139" s="86"/>
      <c r="HZX139" s="86"/>
      <c r="HZY139" s="86"/>
      <c r="HZZ139" s="86"/>
      <c r="IAA139" s="86"/>
      <c r="IAB139" s="86"/>
      <c r="IAC139" s="86"/>
      <c r="IAD139" s="86"/>
      <c r="IAE139" s="86"/>
      <c r="IAF139" s="86"/>
      <c r="IAG139" s="86"/>
      <c r="IAH139" s="86"/>
      <c r="IAI139" s="86"/>
      <c r="IAJ139" s="86"/>
      <c r="IAK139" s="86"/>
      <c r="IAL139" s="86"/>
      <c r="IAM139" s="86"/>
      <c r="IAN139" s="86"/>
      <c r="IAO139" s="86"/>
      <c r="IAP139" s="86"/>
      <c r="IAQ139" s="86"/>
      <c r="IAR139" s="86"/>
      <c r="IAS139" s="86"/>
      <c r="IAT139" s="86"/>
      <c r="IAU139" s="86"/>
      <c r="IAV139" s="86"/>
      <c r="IAW139" s="86"/>
      <c r="IAX139" s="86"/>
      <c r="IAY139" s="86"/>
      <c r="IAZ139" s="86"/>
      <c r="IBA139" s="86"/>
      <c r="IBB139" s="86"/>
      <c r="IBC139" s="86"/>
      <c r="IBD139" s="86"/>
      <c r="IBE139" s="86"/>
      <c r="IBF139" s="86"/>
      <c r="IBG139" s="86"/>
      <c r="IBH139" s="86"/>
      <c r="IBI139" s="86"/>
      <c r="IBJ139" s="86"/>
      <c r="IBK139" s="86"/>
      <c r="IBL139" s="86"/>
      <c r="IBM139" s="86"/>
      <c r="IBN139" s="86"/>
      <c r="IBO139" s="86"/>
      <c r="IBP139" s="86"/>
      <c r="IBQ139" s="86"/>
      <c r="IBR139" s="86"/>
      <c r="IBS139" s="86"/>
      <c r="IBT139" s="86"/>
      <c r="IBU139" s="86"/>
      <c r="IBV139" s="86"/>
      <c r="IBW139" s="86"/>
      <c r="IBX139" s="86"/>
      <c r="IBY139" s="86"/>
      <c r="IBZ139" s="86"/>
      <c r="ICA139" s="86"/>
      <c r="ICB139" s="86"/>
      <c r="ICC139" s="86"/>
      <c r="ICD139" s="86"/>
      <c r="ICE139" s="86"/>
      <c r="ICF139" s="86"/>
      <c r="ICG139" s="86"/>
      <c r="ICH139" s="86"/>
      <c r="ICI139" s="86"/>
      <c r="ICJ139" s="86"/>
      <c r="ICK139" s="86"/>
      <c r="ICL139" s="86"/>
      <c r="ICM139" s="86"/>
      <c r="ICN139" s="86"/>
      <c r="ICO139" s="86"/>
      <c r="ICP139" s="86"/>
      <c r="ICQ139" s="86"/>
      <c r="ICR139" s="86"/>
      <c r="ICS139" s="86"/>
      <c r="ICT139" s="86"/>
      <c r="ICU139" s="86"/>
      <c r="ICV139" s="86"/>
      <c r="ICW139" s="86"/>
      <c r="ICX139" s="86"/>
      <c r="ICY139" s="86"/>
      <c r="ICZ139" s="86"/>
      <c r="IDA139" s="86"/>
      <c r="IDB139" s="86"/>
      <c r="IDC139" s="86"/>
      <c r="IDD139" s="86"/>
      <c r="IDE139" s="86"/>
      <c r="IDF139" s="86"/>
      <c r="IDG139" s="86"/>
      <c r="IDH139" s="86"/>
      <c r="IDI139" s="86"/>
      <c r="IDJ139" s="86"/>
      <c r="IDK139" s="86"/>
      <c r="IDL139" s="86"/>
      <c r="IDM139" s="86"/>
      <c r="IDN139" s="86"/>
      <c r="IDO139" s="86"/>
      <c r="IDP139" s="86"/>
      <c r="IDQ139" s="86"/>
      <c r="IDR139" s="86"/>
      <c r="IDS139" s="86"/>
      <c r="IDT139" s="86"/>
      <c r="IDU139" s="86"/>
      <c r="IDV139" s="86"/>
      <c r="IDW139" s="86"/>
      <c r="IDX139" s="86"/>
      <c r="IDY139" s="86"/>
      <c r="IDZ139" s="86"/>
      <c r="IEA139" s="86"/>
      <c r="IEB139" s="86"/>
      <c r="IEC139" s="86"/>
      <c r="IED139" s="86"/>
      <c r="IEE139" s="86"/>
      <c r="IEF139" s="86"/>
      <c r="IEG139" s="86"/>
      <c r="IEH139" s="86"/>
      <c r="IEI139" s="86"/>
      <c r="IEJ139" s="86"/>
      <c r="IEK139" s="86"/>
      <c r="IEL139" s="86"/>
      <c r="IEM139" s="86"/>
      <c r="IEN139" s="86"/>
      <c r="IEO139" s="86"/>
      <c r="IEP139" s="86"/>
      <c r="IEQ139" s="86"/>
      <c r="IER139" s="86"/>
      <c r="IES139" s="86"/>
      <c r="IET139" s="86"/>
      <c r="IEU139" s="86"/>
      <c r="IEV139" s="86"/>
      <c r="IEW139" s="86"/>
      <c r="IEX139" s="86"/>
      <c r="IEY139" s="86"/>
      <c r="IEZ139" s="86"/>
      <c r="IFA139" s="86"/>
      <c r="IFB139" s="86"/>
      <c r="IFC139" s="86"/>
      <c r="IFD139" s="86"/>
      <c r="IFE139" s="86"/>
      <c r="IFF139" s="86"/>
      <c r="IFG139" s="86"/>
      <c r="IFH139" s="86"/>
      <c r="IFI139" s="86"/>
      <c r="IFJ139" s="86"/>
      <c r="IFK139" s="86"/>
      <c r="IFL139" s="86"/>
      <c r="IFM139" s="86"/>
      <c r="IFN139" s="86"/>
      <c r="IFO139" s="86"/>
      <c r="IFP139" s="86"/>
      <c r="IFQ139" s="86"/>
      <c r="IFR139" s="86"/>
      <c r="IFS139" s="86"/>
      <c r="IFT139" s="86"/>
      <c r="IFU139" s="86"/>
      <c r="IFV139" s="86"/>
      <c r="IFW139" s="86"/>
      <c r="IFX139" s="86"/>
      <c r="IFY139" s="86"/>
      <c r="IFZ139" s="86"/>
      <c r="IGA139" s="86"/>
      <c r="IGB139" s="86"/>
      <c r="IGC139" s="86"/>
      <c r="IGD139" s="86"/>
      <c r="IGE139" s="86"/>
      <c r="IGF139" s="86"/>
      <c r="IGG139" s="86"/>
      <c r="IGH139" s="86"/>
      <c r="IGI139" s="86"/>
      <c r="IGJ139" s="86"/>
      <c r="IGK139" s="86"/>
      <c r="IGL139" s="86"/>
      <c r="IGM139" s="86"/>
      <c r="IGN139" s="86"/>
      <c r="IGO139" s="86"/>
      <c r="IGP139" s="86"/>
      <c r="IGQ139" s="86"/>
      <c r="IGR139" s="86"/>
      <c r="IGS139" s="86"/>
      <c r="IGT139" s="86"/>
      <c r="IGU139" s="86"/>
      <c r="IGV139" s="86"/>
      <c r="IGW139" s="86"/>
      <c r="IGX139" s="86"/>
      <c r="IGY139" s="86"/>
      <c r="IGZ139" s="86"/>
      <c r="IHA139" s="86"/>
      <c r="IHB139" s="86"/>
      <c r="IHC139" s="86"/>
      <c r="IHD139" s="86"/>
      <c r="IHE139" s="86"/>
      <c r="IHF139" s="86"/>
      <c r="IHG139" s="86"/>
      <c r="IHH139" s="86"/>
      <c r="IHI139" s="86"/>
      <c r="IHJ139" s="86"/>
      <c r="IHK139" s="86"/>
      <c r="IHL139" s="86"/>
      <c r="IHM139" s="86"/>
      <c r="IHN139" s="86"/>
      <c r="IHO139" s="86"/>
      <c r="IHP139" s="86"/>
      <c r="IHQ139" s="86"/>
      <c r="IHR139" s="86"/>
      <c r="IHS139" s="86"/>
      <c r="IHT139" s="86"/>
      <c r="IHU139" s="86"/>
      <c r="IHV139" s="86"/>
      <c r="IHW139" s="86"/>
      <c r="IHX139" s="86"/>
      <c r="IHY139" s="86"/>
      <c r="IHZ139" s="86"/>
      <c r="IIA139" s="86"/>
      <c r="IIB139" s="86"/>
      <c r="IIC139" s="86"/>
      <c r="IID139" s="86"/>
      <c r="IIE139" s="86"/>
      <c r="IIF139" s="86"/>
      <c r="IIG139" s="86"/>
      <c r="IIH139" s="86"/>
      <c r="III139" s="86"/>
      <c r="IIJ139" s="86"/>
      <c r="IIK139" s="86"/>
      <c r="IIL139" s="86"/>
      <c r="IIM139" s="86"/>
      <c r="IIN139" s="86"/>
      <c r="IIO139" s="86"/>
      <c r="IIP139" s="86"/>
      <c r="IIQ139" s="86"/>
      <c r="IIR139" s="86"/>
      <c r="IIS139" s="86"/>
      <c r="IIT139" s="86"/>
      <c r="IIU139" s="86"/>
      <c r="IIV139" s="86"/>
      <c r="IIW139" s="86"/>
      <c r="IIX139" s="86"/>
      <c r="IIY139" s="86"/>
      <c r="IIZ139" s="86"/>
      <c r="IJA139" s="86"/>
      <c r="IJB139" s="86"/>
      <c r="IJC139" s="86"/>
      <c r="IJD139" s="86"/>
      <c r="IJE139" s="86"/>
      <c r="IJF139" s="86"/>
      <c r="IJG139" s="86"/>
      <c r="IJH139" s="86"/>
      <c r="IJI139" s="86"/>
      <c r="IJJ139" s="86"/>
      <c r="IJQ139" s="86"/>
      <c r="IJR139" s="86"/>
      <c r="IJS139" s="86"/>
      <c r="IJT139" s="86"/>
      <c r="IJU139" s="86"/>
      <c r="IJV139" s="86"/>
      <c r="IJW139" s="86"/>
      <c r="IJX139" s="86"/>
      <c r="IJY139" s="86"/>
      <c r="IJZ139" s="86"/>
      <c r="IKA139" s="86"/>
      <c r="IKB139" s="86"/>
      <c r="IKC139" s="86"/>
      <c r="IKD139" s="86"/>
      <c r="IKE139" s="86"/>
      <c r="IKF139" s="86"/>
      <c r="IKG139" s="86"/>
      <c r="IKH139" s="86"/>
      <c r="IKI139" s="86"/>
      <c r="IKJ139" s="86"/>
      <c r="IKK139" s="86"/>
      <c r="IKL139" s="86"/>
      <c r="IKM139" s="86"/>
      <c r="IKN139" s="86"/>
      <c r="IKO139" s="86"/>
      <c r="IKP139" s="86"/>
      <c r="IKQ139" s="86"/>
      <c r="IKR139" s="86"/>
      <c r="IKS139" s="86"/>
      <c r="IKT139" s="86"/>
      <c r="IKU139" s="86"/>
      <c r="IKV139" s="86"/>
      <c r="IKW139" s="86"/>
      <c r="IKX139" s="86"/>
      <c r="IKY139" s="86"/>
      <c r="IKZ139" s="86"/>
      <c r="ILA139" s="86"/>
      <c r="ILB139" s="86"/>
      <c r="ILC139" s="86"/>
      <c r="ILD139" s="86"/>
      <c r="ILE139" s="86"/>
      <c r="ILF139" s="86"/>
      <c r="ILG139" s="86"/>
      <c r="ILH139" s="86"/>
      <c r="ILI139" s="86"/>
      <c r="ILJ139" s="86"/>
      <c r="ILK139" s="86"/>
      <c r="ILL139" s="86"/>
      <c r="ILM139" s="86"/>
      <c r="ILN139" s="86"/>
      <c r="ILO139" s="86"/>
      <c r="ILP139" s="86"/>
      <c r="ILQ139" s="86"/>
      <c r="ILR139" s="86"/>
      <c r="ILS139" s="86"/>
      <c r="ILT139" s="86"/>
      <c r="ILU139" s="86"/>
      <c r="ILV139" s="86"/>
      <c r="ILW139" s="86"/>
      <c r="ILX139" s="86"/>
      <c r="ILY139" s="86"/>
      <c r="ILZ139" s="86"/>
      <c r="IMA139" s="86"/>
      <c r="IMB139" s="86"/>
      <c r="IMC139" s="86"/>
      <c r="IMD139" s="86"/>
      <c r="IME139" s="86"/>
      <c r="IMF139" s="86"/>
      <c r="IMG139" s="86"/>
      <c r="IMH139" s="86"/>
      <c r="IMI139" s="86"/>
      <c r="IMJ139" s="86"/>
      <c r="IMK139" s="86"/>
      <c r="IML139" s="86"/>
      <c r="IMM139" s="86"/>
      <c r="IMN139" s="86"/>
      <c r="IMO139" s="86"/>
      <c r="IMP139" s="86"/>
      <c r="IMQ139" s="86"/>
      <c r="IMR139" s="86"/>
      <c r="IMS139" s="86"/>
      <c r="IMT139" s="86"/>
      <c r="IMU139" s="86"/>
      <c r="IMV139" s="86"/>
      <c r="IMW139" s="86"/>
      <c r="IMX139" s="86"/>
      <c r="IMY139" s="86"/>
      <c r="IMZ139" s="86"/>
      <c r="INA139" s="86"/>
      <c r="INB139" s="86"/>
      <c r="INC139" s="86"/>
      <c r="IND139" s="86"/>
      <c r="INE139" s="86"/>
      <c r="INF139" s="86"/>
      <c r="ING139" s="86"/>
      <c r="INH139" s="86"/>
      <c r="INI139" s="86"/>
      <c r="INJ139" s="86"/>
      <c r="INK139" s="86"/>
      <c r="INL139" s="86"/>
      <c r="INM139" s="86"/>
      <c r="INN139" s="86"/>
      <c r="INO139" s="86"/>
      <c r="INP139" s="86"/>
      <c r="INQ139" s="86"/>
      <c r="INR139" s="86"/>
      <c r="INS139" s="86"/>
      <c r="INT139" s="86"/>
      <c r="INU139" s="86"/>
      <c r="INV139" s="86"/>
      <c r="INW139" s="86"/>
      <c r="INX139" s="86"/>
      <c r="INY139" s="86"/>
      <c r="INZ139" s="86"/>
      <c r="IOA139" s="86"/>
      <c r="IOB139" s="86"/>
      <c r="IOC139" s="86"/>
      <c r="IOD139" s="86"/>
      <c r="IOE139" s="86"/>
      <c r="IOF139" s="86"/>
      <c r="IOG139" s="86"/>
      <c r="IOH139" s="86"/>
      <c r="IOI139" s="86"/>
      <c r="IOJ139" s="86"/>
      <c r="IOK139" s="86"/>
      <c r="IOL139" s="86"/>
      <c r="IOM139" s="86"/>
      <c r="ION139" s="86"/>
      <c r="IOO139" s="86"/>
      <c r="IOP139" s="86"/>
      <c r="IOQ139" s="86"/>
      <c r="IOR139" s="86"/>
      <c r="IOS139" s="86"/>
      <c r="IOT139" s="86"/>
      <c r="IOU139" s="86"/>
      <c r="IOV139" s="86"/>
      <c r="IOW139" s="86"/>
      <c r="IOX139" s="86"/>
      <c r="IOY139" s="86"/>
      <c r="IOZ139" s="86"/>
      <c r="IPA139" s="86"/>
      <c r="IPB139" s="86"/>
      <c r="IPC139" s="86"/>
      <c r="IPD139" s="86"/>
      <c r="IPE139" s="86"/>
      <c r="IPF139" s="86"/>
      <c r="IPG139" s="86"/>
      <c r="IPH139" s="86"/>
      <c r="IPI139" s="86"/>
      <c r="IPJ139" s="86"/>
      <c r="IPK139" s="86"/>
      <c r="IPL139" s="86"/>
      <c r="IPM139" s="86"/>
      <c r="IPN139" s="86"/>
      <c r="IPO139" s="86"/>
      <c r="IPP139" s="86"/>
      <c r="IPQ139" s="86"/>
      <c r="IPR139" s="86"/>
      <c r="IPS139" s="86"/>
      <c r="IPT139" s="86"/>
      <c r="IPU139" s="86"/>
      <c r="IPV139" s="86"/>
      <c r="IPW139" s="86"/>
      <c r="IPX139" s="86"/>
      <c r="IPY139" s="86"/>
      <c r="IPZ139" s="86"/>
      <c r="IQA139" s="86"/>
      <c r="IQB139" s="86"/>
      <c r="IQC139" s="86"/>
      <c r="IQD139" s="86"/>
      <c r="IQE139" s="86"/>
      <c r="IQF139" s="86"/>
      <c r="IQG139" s="86"/>
      <c r="IQH139" s="86"/>
      <c r="IQI139" s="86"/>
      <c r="IQJ139" s="86"/>
      <c r="IQK139" s="86"/>
      <c r="IQL139" s="86"/>
      <c r="IQM139" s="86"/>
      <c r="IQN139" s="86"/>
      <c r="IQO139" s="86"/>
      <c r="IQP139" s="86"/>
      <c r="IQQ139" s="86"/>
      <c r="IQR139" s="86"/>
      <c r="IQS139" s="86"/>
      <c r="IQT139" s="86"/>
      <c r="IQU139" s="86"/>
      <c r="IQV139" s="86"/>
      <c r="IQW139" s="86"/>
      <c r="IQX139" s="86"/>
      <c r="IQY139" s="86"/>
      <c r="IQZ139" s="86"/>
      <c r="IRA139" s="86"/>
      <c r="IRB139" s="86"/>
      <c r="IRC139" s="86"/>
      <c r="IRD139" s="86"/>
      <c r="IRE139" s="86"/>
      <c r="IRF139" s="86"/>
      <c r="IRG139" s="86"/>
      <c r="IRH139" s="86"/>
      <c r="IRI139" s="86"/>
      <c r="IRJ139" s="86"/>
      <c r="IRK139" s="86"/>
      <c r="IRL139" s="86"/>
      <c r="IRM139" s="86"/>
      <c r="IRN139" s="86"/>
      <c r="IRO139" s="86"/>
      <c r="IRP139" s="86"/>
      <c r="IRQ139" s="86"/>
      <c r="IRR139" s="86"/>
      <c r="IRS139" s="86"/>
      <c r="IRT139" s="86"/>
      <c r="IRU139" s="86"/>
      <c r="IRV139" s="86"/>
      <c r="IRW139" s="86"/>
      <c r="IRX139" s="86"/>
      <c r="IRY139" s="86"/>
      <c r="IRZ139" s="86"/>
      <c r="ISA139" s="86"/>
      <c r="ISB139" s="86"/>
      <c r="ISC139" s="86"/>
      <c r="ISD139" s="86"/>
      <c r="ISE139" s="86"/>
      <c r="ISF139" s="86"/>
      <c r="ISG139" s="86"/>
      <c r="ISH139" s="86"/>
      <c r="ISI139" s="86"/>
      <c r="ISJ139" s="86"/>
      <c r="ISK139" s="86"/>
      <c r="ISL139" s="86"/>
      <c r="ISM139" s="86"/>
      <c r="ISN139" s="86"/>
      <c r="ISO139" s="86"/>
      <c r="ISP139" s="86"/>
      <c r="ISQ139" s="86"/>
      <c r="ISR139" s="86"/>
      <c r="ISS139" s="86"/>
      <c r="IST139" s="86"/>
      <c r="ISU139" s="86"/>
      <c r="ISV139" s="86"/>
      <c r="ISW139" s="86"/>
      <c r="ISX139" s="86"/>
      <c r="ISY139" s="86"/>
      <c r="ISZ139" s="86"/>
      <c r="ITA139" s="86"/>
      <c r="ITB139" s="86"/>
      <c r="ITC139" s="86"/>
      <c r="ITD139" s="86"/>
      <c r="ITE139" s="86"/>
      <c r="ITF139" s="86"/>
      <c r="ITM139" s="86"/>
      <c r="ITN139" s="86"/>
      <c r="ITO139" s="86"/>
      <c r="ITP139" s="86"/>
      <c r="ITQ139" s="86"/>
      <c r="ITR139" s="86"/>
      <c r="ITS139" s="86"/>
      <c r="ITT139" s="86"/>
      <c r="ITU139" s="86"/>
      <c r="ITV139" s="86"/>
      <c r="ITW139" s="86"/>
      <c r="ITX139" s="86"/>
      <c r="ITY139" s="86"/>
      <c r="ITZ139" s="86"/>
      <c r="IUA139" s="86"/>
      <c r="IUB139" s="86"/>
      <c r="IUC139" s="86"/>
      <c r="IUD139" s="86"/>
      <c r="IUE139" s="86"/>
      <c r="IUF139" s="86"/>
      <c r="IUG139" s="86"/>
      <c r="IUH139" s="86"/>
      <c r="IUI139" s="86"/>
      <c r="IUJ139" s="86"/>
      <c r="IUK139" s="86"/>
      <c r="IUL139" s="86"/>
      <c r="IUM139" s="86"/>
      <c r="IUN139" s="86"/>
      <c r="IUO139" s="86"/>
      <c r="IUP139" s="86"/>
      <c r="IUQ139" s="86"/>
      <c r="IUR139" s="86"/>
      <c r="IUS139" s="86"/>
      <c r="IUT139" s="86"/>
      <c r="IUU139" s="86"/>
      <c r="IUV139" s="86"/>
      <c r="IUW139" s="86"/>
      <c r="IUX139" s="86"/>
      <c r="IUY139" s="86"/>
      <c r="IUZ139" s="86"/>
      <c r="IVA139" s="86"/>
      <c r="IVB139" s="86"/>
      <c r="IVC139" s="86"/>
      <c r="IVD139" s="86"/>
      <c r="IVE139" s="86"/>
      <c r="IVF139" s="86"/>
      <c r="IVG139" s="86"/>
      <c r="IVH139" s="86"/>
      <c r="IVI139" s="86"/>
      <c r="IVJ139" s="86"/>
      <c r="IVK139" s="86"/>
      <c r="IVL139" s="86"/>
      <c r="IVM139" s="86"/>
      <c r="IVN139" s="86"/>
      <c r="IVO139" s="86"/>
      <c r="IVP139" s="86"/>
      <c r="IVQ139" s="86"/>
      <c r="IVR139" s="86"/>
      <c r="IVS139" s="86"/>
      <c r="IVT139" s="86"/>
      <c r="IVU139" s="86"/>
      <c r="IVV139" s="86"/>
      <c r="IVW139" s="86"/>
      <c r="IVX139" s="86"/>
      <c r="IVY139" s="86"/>
      <c r="IVZ139" s="86"/>
      <c r="IWA139" s="86"/>
      <c r="IWB139" s="86"/>
      <c r="IWC139" s="86"/>
      <c r="IWD139" s="86"/>
      <c r="IWE139" s="86"/>
      <c r="IWF139" s="86"/>
      <c r="IWG139" s="86"/>
      <c r="IWH139" s="86"/>
      <c r="IWI139" s="86"/>
      <c r="IWJ139" s="86"/>
      <c r="IWK139" s="86"/>
      <c r="IWL139" s="86"/>
      <c r="IWM139" s="86"/>
      <c r="IWN139" s="86"/>
      <c r="IWO139" s="86"/>
      <c r="IWP139" s="86"/>
      <c r="IWQ139" s="86"/>
      <c r="IWR139" s="86"/>
      <c r="IWS139" s="86"/>
      <c r="IWT139" s="86"/>
      <c r="IWU139" s="86"/>
      <c r="IWV139" s="86"/>
      <c r="IWW139" s="86"/>
      <c r="IWX139" s="86"/>
      <c r="IWY139" s="86"/>
      <c r="IWZ139" s="86"/>
      <c r="IXA139" s="86"/>
      <c r="IXB139" s="86"/>
      <c r="IXC139" s="86"/>
      <c r="IXD139" s="86"/>
      <c r="IXE139" s="86"/>
      <c r="IXF139" s="86"/>
      <c r="IXG139" s="86"/>
      <c r="IXH139" s="86"/>
      <c r="IXI139" s="86"/>
      <c r="IXJ139" s="86"/>
      <c r="IXK139" s="86"/>
      <c r="IXL139" s="86"/>
      <c r="IXM139" s="86"/>
      <c r="IXN139" s="86"/>
      <c r="IXO139" s="86"/>
      <c r="IXP139" s="86"/>
      <c r="IXQ139" s="86"/>
      <c r="IXR139" s="86"/>
      <c r="IXS139" s="86"/>
      <c r="IXT139" s="86"/>
      <c r="IXU139" s="86"/>
      <c r="IXV139" s="86"/>
      <c r="IXW139" s="86"/>
      <c r="IXX139" s="86"/>
      <c r="IXY139" s="86"/>
      <c r="IXZ139" s="86"/>
      <c r="IYA139" s="86"/>
      <c r="IYB139" s="86"/>
      <c r="IYC139" s="86"/>
      <c r="IYD139" s="86"/>
      <c r="IYE139" s="86"/>
      <c r="IYF139" s="86"/>
      <c r="IYG139" s="86"/>
      <c r="IYH139" s="86"/>
      <c r="IYI139" s="86"/>
      <c r="IYJ139" s="86"/>
      <c r="IYK139" s="86"/>
      <c r="IYL139" s="86"/>
      <c r="IYM139" s="86"/>
      <c r="IYN139" s="86"/>
      <c r="IYO139" s="86"/>
      <c r="IYP139" s="86"/>
      <c r="IYQ139" s="86"/>
      <c r="IYR139" s="86"/>
      <c r="IYS139" s="86"/>
      <c r="IYT139" s="86"/>
      <c r="IYU139" s="86"/>
      <c r="IYV139" s="86"/>
      <c r="IYW139" s="86"/>
      <c r="IYX139" s="86"/>
      <c r="IYY139" s="86"/>
      <c r="IYZ139" s="86"/>
      <c r="IZA139" s="86"/>
      <c r="IZB139" s="86"/>
      <c r="IZC139" s="86"/>
      <c r="IZD139" s="86"/>
      <c r="IZE139" s="86"/>
      <c r="IZF139" s="86"/>
      <c r="IZG139" s="86"/>
      <c r="IZH139" s="86"/>
      <c r="IZI139" s="86"/>
      <c r="IZJ139" s="86"/>
      <c r="IZK139" s="86"/>
      <c r="IZL139" s="86"/>
      <c r="IZM139" s="86"/>
      <c r="IZN139" s="86"/>
      <c r="IZO139" s="86"/>
      <c r="IZP139" s="86"/>
      <c r="IZQ139" s="86"/>
      <c r="IZR139" s="86"/>
      <c r="IZS139" s="86"/>
      <c r="IZT139" s="86"/>
      <c r="IZU139" s="86"/>
      <c r="IZV139" s="86"/>
      <c r="IZW139" s="86"/>
      <c r="IZX139" s="86"/>
      <c r="IZY139" s="86"/>
      <c r="IZZ139" s="86"/>
      <c r="JAA139" s="86"/>
      <c r="JAB139" s="86"/>
      <c r="JAC139" s="86"/>
      <c r="JAD139" s="86"/>
      <c r="JAE139" s="86"/>
      <c r="JAF139" s="86"/>
      <c r="JAG139" s="86"/>
      <c r="JAH139" s="86"/>
      <c r="JAI139" s="86"/>
      <c r="JAJ139" s="86"/>
      <c r="JAK139" s="86"/>
      <c r="JAL139" s="86"/>
      <c r="JAM139" s="86"/>
      <c r="JAN139" s="86"/>
      <c r="JAO139" s="86"/>
      <c r="JAP139" s="86"/>
      <c r="JAQ139" s="86"/>
      <c r="JAR139" s="86"/>
      <c r="JAS139" s="86"/>
      <c r="JAT139" s="86"/>
      <c r="JAU139" s="86"/>
      <c r="JAV139" s="86"/>
      <c r="JAW139" s="86"/>
      <c r="JAX139" s="86"/>
      <c r="JAY139" s="86"/>
      <c r="JAZ139" s="86"/>
      <c r="JBA139" s="86"/>
      <c r="JBB139" s="86"/>
      <c r="JBC139" s="86"/>
      <c r="JBD139" s="86"/>
      <c r="JBE139" s="86"/>
      <c r="JBF139" s="86"/>
      <c r="JBG139" s="86"/>
      <c r="JBH139" s="86"/>
      <c r="JBI139" s="86"/>
      <c r="JBJ139" s="86"/>
      <c r="JBK139" s="86"/>
      <c r="JBL139" s="86"/>
      <c r="JBM139" s="86"/>
      <c r="JBN139" s="86"/>
      <c r="JBO139" s="86"/>
      <c r="JBP139" s="86"/>
      <c r="JBQ139" s="86"/>
      <c r="JBR139" s="86"/>
      <c r="JBS139" s="86"/>
      <c r="JBT139" s="86"/>
      <c r="JBU139" s="86"/>
      <c r="JBV139" s="86"/>
      <c r="JBW139" s="86"/>
      <c r="JBX139" s="86"/>
      <c r="JBY139" s="86"/>
      <c r="JBZ139" s="86"/>
      <c r="JCA139" s="86"/>
      <c r="JCB139" s="86"/>
      <c r="JCC139" s="86"/>
      <c r="JCD139" s="86"/>
      <c r="JCE139" s="86"/>
      <c r="JCF139" s="86"/>
      <c r="JCG139" s="86"/>
      <c r="JCH139" s="86"/>
      <c r="JCI139" s="86"/>
      <c r="JCJ139" s="86"/>
      <c r="JCK139" s="86"/>
      <c r="JCL139" s="86"/>
      <c r="JCM139" s="86"/>
      <c r="JCN139" s="86"/>
      <c r="JCO139" s="86"/>
      <c r="JCP139" s="86"/>
      <c r="JCQ139" s="86"/>
      <c r="JCR139" s="86"/>
      <c r="JCS139" s="86"/>
      <c r="JCT139" s="86"/>
      <c r="JCU139" s="86"/>
      <c r="JCV139" s="86"/>
      <c r="JCW139" s="86"/>
      <c r="JCX139" s="86"/>
      <c r="JCY139" s="86"/>
      <c r="JCZ139" s="86"/>
      <c r="JDA139" s="86"/>
      <c r="JDB139" s="86"/>
      <c r="JDI139" s="86"/>
      <c r="JDJ139" s="86"/>
      <c r="JDK139" s="86"/>
      <c r="JDL139" s="86"/>
      <c r="JDM139" s="86"/>
      <c r="JDN139" s="86"/>
      <c r="JDO139" s="86"/>
      <c r="JDP139" s="86"/>
      <c r="JDQ139" s="86"/>
      <c r="JDR139" s="86"/>
      <c r="JDS139" s="86"/>
      <c r="JDT139" s="86"/>
      <c r="JDU139" s="86"/>
      <c r="JDV139" s="86"/>
      <c r="JDW139" s="86"/>
      <c r="JDX139" s="86"/>
      <c r="JDY139" s="86"/>
      <c r="JDZ139" s="86"/>
      <c r="JEA139" s="86"/>
      <c r="JEB139" s="86"/>
      <c r="JEC139" s="86"/>
      <c r="JED139" s="86"/>
      <c r="JEE139" s="86"/>
      <c r="JEF139" s="86"/>
      <c r="JEG139" s="86"/>
      <c r="JEH139" s="86"/>
      <c r="JEI139" s="86"/>
      <c r="JEJ139" s="86"/>
      <c r="JEK139" s="86"/>
      <c r="JEL139" s="86"/>
      <c r="JEM139" s="86"/>
      <c r="JEN139" s="86"/>
      <c r="JEO139" s="86"/>
      <c r="JEP139" s="86"/>
      <c r="JEQ139" s="86"/>
      <c r="JER139" s="86"/>
      <c r="JES139" s="86"/>
      <c r="JET139" s="86"/>
      <c r="JEU139" s="86"/>
      <c r="JEV139" s="86"/>
      <c r="JEW139" s="86"/>
      <c r="JEX139" s="86"/>
      <c r="JEY139" s="86"/>
      <c r="JEZ139" s="86"/>
      <c r="JFA139" s="86"/>
      <c r="JFB139" s="86"/>
      <c r="JFC139" s="86"/>
      <c r="JFD139" s="86"/>
      <c r="JFE139" s="86"/>
      <c r="JFF139" s="86"/>
      <c r="JFG139" s="86"/>
      <c r="JFH139" s="86"/>
      <c r="JFI139" s="86"/>
      <c r="JFJ139" s="86"/>
      <c r="JFK139" s="86"/>
      <c r="JFL139" s="86"/>
      <c r="JFM139" s="86"/>
      <c r="JFN139" s="86"/>
      <c r="JFO139" s="86"/>
      <c r="JFP139" s="86"/>
      <c r="JFQ139" s="86"/>
      <c r="JFR139" s="86"/>
      <c r="JFS139" s="86"/>
      <c r="JFT139" s="86"/>
      <c r="JFU139" s="86"/>
      <c r="JFV139" s="86"/>
      <c r="JFW139" s="86"/>
      <c r="JFX139" s="86"/>
      <c r="JFY139" s="86"/>
      <c r="JFZ139" s="86"/>
      <c r="JGA139" s="86"/>
      <c r="JGB139" s="86"/>
      <c r="JGC139" s="86"/>
      <c r="JGD139" s="86"/>
      <c r="JGE139" s="86"/>
      <c r="JGF139" s="86"/>
      <c r="JGG139" s="86"/>
      <c r="JGH139" s="86"/>
      <c r="JGI139" s="86"/>
      <c r="JGJ139" s="86"/>
      <c r="JGK139" s="86"/>
      <c r="JGL139" s="86"/>
      <c r="JGM139" s="86"/>
      <c r="JGN139" s="86"/>
      <c r="JGO139" s="86"/>
      <c r="JGP139" s="86"/>
      <c r="JGQ139" s="86"/>
      <c r="JGR139" s="86"/>
      <c r="JGS139" s="86"/>
      <c r="JGT139" s="86"/>
      <c r="JGU139" s="86"/>
      <c r="JGV139" s="86"/>
      <c r="JGW139" s="86"/>
      <c r="JGX139" s="86"/>
      <c r="JGY139" s="86"/>
      <c r="JGZ139" s="86"/>
      <c r="JHA139" s="86"/>
      <c r="JHB139" s="86"/>
      <c r="JHC139" s="86"/>
      <c r="JHD139" s="86"/>
      <c r="JHE139" s="86"/>
      <c r="JHF139" s="86"/>
      <c r="JHG139" s="86"/>
      <c r="JHH139" s="86"/>
      <c r="JHI139" s="86"/>
      <c r="JHJ139" s="86"/>
      <c r="JHK139" s="86"/>
      <c r="JHL139" s="86"/>
      <c r="JHM139" s="86"/>
      <c r="JHN139" s="86"/>
      <c r="JHO139" s="86"/>
      <c r="JHP139" s="86"/>
      <c r="JHQ139" s="86"/>
      <c r="JHR139" s="86"/>
      <c r="JHS139" s="86"/>
      <c r="JHT139" s="86"/>
      <c r="JHU139" s="86"/>
      <c r="JHV139" s="86"/>
      <c r="JHW139" s="86"/>
      <c r="JHX139" s="86"/>
      <c r="JHY139" s="86"/>
      <c r="JHZ139" s="86"/>
      <c r="JIA139" s="86"/>
      <c r="JIB139" s="86"/>
      <c r="JIC139" s="86"/>
      <c r="JID139" s="86"/>
      <c r="JIE139" s="86"/>
      <c r="JIF139" s="86"/>
      <c r="JIG139" s="86"/>
      <c r="JIH139" s="86"/>
      <c r="JII139" s="86"/>
      <c r="JIJ139" s="86"/>
      <c r="JIK139" s="86"/>
      <c r="JIL139" s="86"/>
      <c r="JIM139" s="86"/>
      <c r="JIN139" s="86"/>
      <c r="JIO139" s="86"/>
      <c r="JIP139" s="86"/>
      <c r="JIQ139" s="86"/>
      <c r="JIR139" s="86"/>
      <c r="JIS139" s="86"/>
      <c r="JIT139" s="86"/>
      <c r="JIU139" s="86"/>
      <c r="JIV139" s="86"/>
      <c r="JIW139" s="86"/>
      <c r="JIX139" s="86"/>
      <c r="JIY139" s="86"/>
      <c r="JIZ139" s="86"/>
      <c r="JJA139" s="86"/>
      <c r="JJB139" s="86"/>
      <c r="JJC139" s="86"/>
      <c r="JJD139" s="86"/>
      <c r="JJE139" s="86"/>
      <c r="JJF139" s="86"/>
      <c r="JJG139" s="86"/>
      <c r="JJH139" s="86"/>
      <c r="JJI139" s="86"/>
      <c r="JJJ139" s="86"/>
      <c r="JJK139" s="86"/>
      <c r="JJL139" s="86"/>
      <c r="JJM139" s="86"/>
      <c r="JJN139" s="86"/>
      <c r="JJO139" s="86"/>
      <c r="JJP139" s="86"/>
      <c r="JJQ139" s="86"/>
      <c r="JJR139" s="86"/>
      <c r="JJS139" s="86"/>
      <c r="JJT139" s="86"/>
      <c r="JJU139" s="86"/>
      <c r="JJV139" s="86"/>
      <c r="JJW139" s="86"/>
      <c r="JJX139" s="86"/>
      <c r="JJY139" s="86"/>
      <c r="JJZ139" s="86"/>
      <c r="JKA139" s="86"/>
      <c r="JKB139" s="86"/>
      <c r="JKC139" s="86"/>
      <c r="JKD139" s="86"/>
      <c r="JKE139" s="86"/>
      <c r="JKF139" s="86"/>
      <c r="JKG139" s="86"/>
      <c r="JKH139" s="86"/>
      <c r="JKI139" s="86"/>
      <c r="JKJ139" s="86"/>
      <c r="JKK139" s="86"/>
      <c r="JKL139" s="86"/>
      <c r="JKM139" s="86"/>
      <c r="JKN139" s="86"/>
      <c r="JKO139" s="86"/>
      <c r="JKP139" s="86"/>
      <c r="JKQ139" s="86"/>
      <c r="JKR139" s="86"/>
      <c r="JKS139" s="86"/>
      <c r="JKT139" s="86"/>
      <c r="JKU139" s="86"/>
      <c r="JKV139" s="86"/>
      <c r="JKW139" s="86"/>
      <c r="JKX139" s="86"/>
      <c r="JKY139" s="86"/>
      <c r="JKZ139" s="86"/>
      <c r="JLA139" s="86"/>
      <c r="JLB139" s="86"/>
      <c r="JLC139" s="86"/>
      <c r="JLD139" s="86"/>
      <c r="JLE139" s="86"/>
      <c r="JLF139" s="86"/>
      <c r="JLG139" s="86"/>
      <c r="JLH139" s="86"/>
      <c r="JLI139" s="86"/>
      <c r="JLJ139" s="86"/>
      <c r="JLK139" s="86"/>
      <c r="JLL139" s="86"/>
      <c r="JLM139" s="86"/>
      <c r="JLN139" s="86"/>
      <c r="JLO139" s="86"/>
      <c r="JLP139" s="86"/>
      <c r="JLQ139" s="86"/>
      <c r="JLR139" s="86"/>
      <c r="JLS139" s="86"/>
      <c r="JLT139" s="86"/>
      <c r="JLU139" s="86"/>
      <c r="JLV139" s="86"/>
      <c r="JLW139" s="86"/>
      <c r="JLX139" s="86"/>
      <c r="JLY139" s="86"/>
      <c r="JLZ139" s="86"/>
      <c r="JMA139" s="86"/>
      <c r="JMB139" s="86"/>
      <c r="JMC139" s="86"/>
      <c r="JMD139" s="86"/>
      <c r="JME139" s="86"/>
      <c r="JMF139" s="86"/>
      <c r="JMG139" s="86"/>
      <c r="JMH139" s="86"/>
      <c r="JMI139" s="86"/>
      <c r="JMJ139" s="86"/>
      <c r="JMK139" s="86"/>
      <c r="JML139" s="86"/>
      <c r="JMM139" s="86"/>
      <c r="JMN139" s="86"/>
      <c r="JMO139" s="86"/>
      <c r="JMP139" s="86"/>
      <c r="JMQ139" s="86"/>
      <c r="JMR139" s="86"/>
      <c r="JMS139" s="86"/>
      <c r="JMT139" s="86"/>
      <c r="JMU139" s="86"/>
      <c r="JMV139" s="86"/>
      <c r="JMW139" s="86"/>
      <c r="JMX139" s="86"/>
      <c r="JNE139" s="86"/>
      <c r="JNF139" s="86"/>
      <c r="JNG139" s="86"/>
      <c r="JNH139" s="86"/>
      <c r="JNI139" s="86"/>
      <c r="JNJ139" s="86"/>
      <c r="JNK139" s="86"/>
      <c r="JNL139" s="86"/>
      <c r="JNM139" s="86"/>
      <c r="JNN139" s="86"/>
      <c r="JNO139" s="86"/>
      <c r="JNP139" s="86"/>
      <c r="JNQ139" s="86"/>
      <c r="JNR139" s="86"/>
      <c r="JNS139" s="86"/>
      <c r="JNT139" s="86"/>
      <c r="JNU139" s="86"/>
      <c r="JNV139" s="86"/>
      <c r="JNW139" s="86"/>
      <c r="JNX139" s="86"/>
      <c r="JNY139" s="86"/>
      <c r="JNZ139" s="86"/>
      <c r="JOA139" s="86"/>
      <c r="JOB139" s="86"/>
      <c r="JOC139" s="86"/>
      <c r="JOD139" s="86"/>
      <c r="JOE139" s="86"/>
      <c r="JOF139" s="86"/>
      <c r="JOG139" s="86"/>
      <c r="JOH139" s="86"/>
      <c r="JOI139" s="86"/>
      <c r="JOJ139" s="86"/>
      <c r="JOK139" s="86"/>
      <c r="JOL139" s="86"/>
      <c r="JOM139" s="86"/>
      <c r="JON139" s="86"/>
      <c r="JOO139" s="86"/>
      <c r="JOP139" s="86"/>
      <c r="JOQ139" s="86"/>
      <c r="JOR139" s="86"/>
      <c r="JOS139" s="86"/>
      <c r="JOT139" s="86"/>
      <c r="JOU139" s="86"/>
      <c r="JOV139" s="86"/>
      <c r="JOW139" s="86"/>
      <c r="JOX139" s="86"/>
      <c r="JOY139" s="86"/>
      <c r="JOZ139" s="86"/>
      <c r="JPA139" s="86"/>
      <c r="JPB139" s="86"/>
      <c r="JPC139" s="86"/>
      <c r="JPD139" s="86"/>
      <c r="JPE139" s="86"/>
      <c r="JPF139" s="86"/>
      <c r="JPG139" s="86"/>
      <c r="JPH139" s="86"/>
      <c r="JPI139" s="86"/>
      <c r="JPJ139" s="86"/>
      <c r="JPK139" s="86"/>
      <c r="JPL139" s="86"/>
      <c r="JPM139" s="86"/>
      <c r="JPN139" s="86"/>
      <c r="JPO139" s="86"/>
      <c r="JPP139" s="86"/>
      <c r="JPQ139" s="86"/>
      <c r="JPR139" s="86"/>
      <c r="JPS139" s="86"/>
      <c r="JPT139" s="86"/>
      <c r="JPU139" s="86"/>
      <c r="JPV139" s="86"/>
      <c r="JPW139" s="86"/>
      <c r="JPX139" s="86"/>
      <c r="JPY139" s="86"/>
      <c r="JPZ139" s="86"/>
      <c r="JQA139" s="86"/>
      <c r="JQB139" s="86"/>
      <c r="JQC139" s="86"/>
      <c r="JQD139" s="86"/>
      <c r="JQE139" s="86"/>
      <c r="JQF139" s="86"/>
      <c r="JQG139" s="86"/>
      <c r="JQH139" s="86"/>
      <c r="JQI139" s="86"/>
      <c r="JQJ139" s="86"/>
      <c r="JQK139" s="86"/>
      <c r="JQL139" s="86"/>
      <c r="JQM139" s="86"/>
      <c r="JQN139" s="86"/>
      <c r="JQO139" s="86"/>
      <c r="JQP139" s="86"/>
      <c r="JQQ139" s="86"/>
      <c r="JQR139" s="86"/>
      <c r="JQS139" s="86"/>
      <c r="JQT139" s="86"/>
      <c r="JQU139" s="86"/>
      <c r="JQV139" s="86"/>
      <c r="JQW139" s="86"/>
      <c r="JQX139" s="86"/>
      <c r="JQY139" s="86"/>
      <c r="JQZ139" s="86"/>
      <c r="JRA139" s="86"/>
      <c r="JRB139" s="86"/>
      <c r="JRC139" s="86"/>
      <c r="JRD139" s="86"/>
      <c r="JRE139" s="86"/>
      <c r="JRF139" s="86"/>
      <c r="JRG139" s="86"/>
      <c r="JRH139" s="86"/>
      <c r="JRI139" s="86"/>
      <c r="JRJ139" s="86"/>
      <c r="JRK139" s="86"/>
      <c r="JRL139" s="86"/>
      <c r="JRM139" s="86"/>
      <c r="JRN139" s="86"/>
      <c r="JRO139" s="86"/>
      <c r="JRP139" s="86"/>
      <c r="JRQ139" s="86"/>
      <c r="JRR139" s="86"/>
      <c r="JRS139" s="86"/>
      <c r="JRT139" s="86"/>
      <c r="JRU139" s="86"/>
      <c r="JRV139" s="86"/>
      <c r="JRW139" s="86"/>
      <c r="JRX139" s="86"/>
      <c r="JRY139" s="86"/>
      <c r="JRZ139" s="86"/>
      <c r="JSA139" s="86"/>
      <c r="JSB139" s="86"/>
      <c r="JSC139" s="86"/>
      <c r="JSD139" s="86"/>
      <c r="JSE139" s="86"/>
      <c r="JSF139" s="86"/>
      <c r="JSG139" s="86"/>
      <c r="JSH139" s="86"/>
      <c r="JSI139" s="86"/>
      <c r="JSJ139" s="86"/>
      <c r="JSK139" s="86"/>
      <c r="JSL139" s="86"/>
      <c r="JSM139" s="86"/>
      <c r="JSN139" s="86"/>
      <c r="JSO139" s="86"/>
      <c r="JSP139" s="86"/>
      <c r="JSQ139" s="86"/>
      <c r="JSR139" s="86"/>
      <c r="JSS139" s="86"/>
      <c r="JST139" s="86"/>
      <c r="JSU139" s="86"/>
      <c r="JSV139" s="86"/>
      <c r="JSW139" s="86"/>
      <c r="JSX139" s="86"/>
      <c r="JSY139" s="86"/>
      <c r="JSZ139" s="86"/>
      <c r="JTA139" s="86"/>
      <c r="JTB139" s="86"/>
      <c r="JTC139" s="86"/>
      <c r="JTD139" s="86"/>
      <c r="JTE139" s="86"/>
      <c r="JTF139" s="86"/>
      <c r="JTG139" s="86"/>
      <c r="JTH139" s="86"/>
      <c r="JTI139" s="86"/>
      <c r="JTJ139" s="86"/>
      <c r="JTK139" s="86"/>
      <c r="JTL139" s="86"/>
      <c r="JTM139" s="86"/>
      <c r="JTN139" s="86"/>
      <c r="JTO139" s="86"/>
      <c r="JTP139" s="86"/>
      <c r="JTQ139" s="86"/>
      <c r="JTR139" s="86"/>
      <c r="JTS139" s="86"/>
      <c r="JTT139" s="86"/>
      <c r="JTU139" s="86"/>
      <c r="JTV139" s="86"/>
      <c r="JTW139" s="86"/>
      <c r="JTX139" s="86"/>
      <c r="JTY139" s="86"/>
      <c r="JTZ139" s="86"/>
      <c r="JUA139" s="86"/>
      <c r="JUB139" s="86"/>
      <c r="JUC139" s="86"/>
      <c r="JUD139" s="86"/>
      <c r="JUE139" s="86"/>
      <c r="JUF139" s="86"/>
      <c r="JUG139" s="86"/>
      <c r="JUH139" s="86"/>
      <c r="JUI139" s="86"/>
      <c r="JUJ139" s="86"/>
      <c r="JUK139" s="86"/>
      <c r="JUL139" s="86"/>
      <c r="JUM139" s="86"/>
      <c r="JUN139" s="86"/>
      <c r="JUO139" s="86"/>
      <c r="JUP139" s="86"/>
      <c r="JUQ139" s="86"/>
      <c r="JUR139" s="86"/>
      <c r="JUS139" s="86"/>
      <c r="JUT139" s="86"/>
      <c r="JUU139" s="86"/>
      <c r="JUV139" s="86"/>
      <c r="JUW139" s="86"/>
      <c r="JUX139" s="86"/>
      <c r="JUY139" s="86"/>
      <c r="JUZ139" s="86"/>
      <c r="JVA139" s="86"/>
      <c r="JVB139" s="86"/>
      <c r="JVC139" s="86"/>
      <c r="JVD139" s="86"/>
      <c r="JVE139" s="86"/>
      <c r="JVF139" s="86"/>
      <c r="JVG139" s="86"/>
      <c r="JVH139" s="86"/>
      <c r="JVI139" s="86"/>
      <c r="JVJ139" s="86"/>
      <c r="JVK139" s="86"/>
      <c r="JVL139" s="86"/>
      <c r="JVM139" s="86"/>
      <c r="JVN139" s="86"/>
      <c r="JVO139" s="86"/>
      <c r="JVP139" s="86"/>
      <c r="JVQ139" s="86"/>
      <c r="JVR139" s="86"/>
      <c r="JVS139" s="86"/>
      <c r="JVT139" s="86"/>
      <c r="JVU139" s="86"/>
      <c r="JVV139" s="86"/>
      <c r="JVW139" s="86"/>
      <c r="JVX139" s="86"/>
      <c r="JVY139" s="86"/>
      <c r="JVZ139" s="86"/>
      <c r="JWA139" s="86"/>
      <c r="JWB139" s="86"/>
      <c r="JWC139" s="86"/>
      <c r="JWD139" s="86"/>
      <c r="JWE139" s="86"/>
      <c r="JWF139" s="86"/>
      <c r="JWG139" s="86"/>
      <c r="JWH139" s="86"/>
      <c r="JWI139" s="86"/>
      <c r="JWJ139" s="86"/>
      <c r="JWK139" s="86"/>
      <c r="JWL139" s="86"/>
      <c r="JWM139" s="86"/>
      <c r="JWN139" s="86"/>
      <c r="JWO139" s="86"/>
      <c r="JWP139" s="86"/>
      <c r="JWQ139" s="86"/>
      <c r="JWR139" s="86"/>
      <c r="JWS139" s="86"/>
      <c r="JWT139" s="86"/>
      <c r="JXA139" s="86"/>
      <c r="JXB139" s="86"/>
      <c r="JXC139" s="86"/>
      <c r="JXD139" s="86"/>
      <c r="JXE139" s="86"/>
      <c r="JXF139" s="86"/>
      <c r="JXG139" s="86"/>
      <c r="JXH139" s="86"/>
      <c r="JXI139" s="86"/>
      <c r="JXJ139" s="86"/>
      <c r="JXK139" s="86"/>
      <c r="JXL139" s="86"/>
      <c r="JXM139" s="86"/>
      <c r="JXN139" s="86"/>
      <c r="JXO139" s="86"/>
      <c r="JXP139" s="86"/>
      <c r="JXQ139" s="86"/>
      <c r="JXR139" s="86"/>
      <c r="JXS139" s="86"/>
      <c r="JXT139" s="86"/>
      <c r="JXU139" s="86"/>
      <c r="JXV139" s="86"/>
      <c r="JXW139" s="86"/>
      <c r="JXX139" s="86"/>
      <c r="JXY139" s="86"/>
      <c r="JXZ139" s="86"/>
      <c r="JYA139" s="86"/>
      <c r="JYB139" s="86"/>
      <c r="JYC139" s="86"/>
      <c r="JYD139" s="86"/>
      <c r="JYE139" s="86"/>
      <c r="JYF139" s="86"/>
      <c r="JYG139" s="86"/>
      <c r="JYH139" s="86"/>
      <c r="JYI139" s="86"/>
      <c r="JYJ139" s="86"/>
      <c r="JYK139" s="86"/>
      <c r="JYL139" s="86"/>
      <c r="JYM139" s="86"/>
      <c r="JYN139" s="86"/>
      <c r="JYO139" s="86"/>
      <c r="JYP139" s="86"/>
      <c r="JYQ139" s="86"/>
      <c r="JYR139" s="86"/>
      <c r="JYS139" s="86"/>
      <c r="JYT139" s="86"/>
      <c r="JYU139" s="86"/>
      <c r="JYV139" s="86"/>
      <c r="JYW139" s="86"/>
      <c r="JYX139" s="86"/>
      <c r="JYY139" s="86"/>
      <c r="JYZ139" s="86"/>
      <c r="JZA139" s="86"/>
      <c r="JZB139" s="86"/>
      <c r="JZC139" s="86"/>
      <c r="JZD139" s="86"/>
      <c r="JZE139" s="86"/>
      <c r="JZF139" s="86"/>
      <c r="JZG139" s="86"/>
      <c r="JZH139" s="86"/>
      <c r="JZI139" s="86"/>
      <c r="JZJ139" s="86"/>
      <c r="JZK139" s="86"/>
      <c r="JZL139" s="86"/>
      <c r="JZM139" s="86"/>
      <c r="JZN139" s="86"/>
      <c r="JZO139" s="86"/>
      <c r="JZP139" s="86"/>
      <c r="JZQ139" s="86"/>
      <c r="JZR139" s="86"/>
      <c r="JZS139" s="86"/>
      <c r="JZT139" s="86"/>
      <c r="JZU139" s="86"/>
      <c r="JZV139" s="86"/>
      <c r="JZW139" s="86"/>
      <c r="JZX139" s="86"/>
      <c r="JZY139" s="86"/>
      <c r="JZZ139" s="86"/>
      <c r="KAA139" s="86"/>
      <c r="KAB139" s="86"/>
      <c r="KAC139" s="86"/>
      <c r="KAD139" s="86"/>
      <c r="KAE139" s="86"/>
      <c r="KAF139" s="86"/>
      <c r="KAG139" s="86"/>
      <c r="KAH139" s="86"/>
      <c r="KAI139" s="86"/>
      <c r="KAJ139" s="86"/>
      <c r="KAK139" s="86"/>
      <c r="KAL139" s="86"/>
      <c r="KAM139" s="86"/>
      <c r="KAN139" s="86"/>
      <c r="KAO139" s="86"/>
      <c r="KAP139" s="86"/>
      <c r="KAQ139" s="86"/>
      <c r="KAR139" s="86"/>
      <c r="KAS139" s="86"/>
      <c r="KAT139" s="86"/>
      <c r="KAU139" s="86"/>
      <c r="KAV139" s="86"/>
      <c r="KAW139" s="86"/>
      <c r="KAX139" s="86"/>
      <c r="KAY139" s="86"/>
      <c r="KAZ139" s="86"/>
      <c r="KBA139" s="86"/>
      <c r="KBB139" s="86"/>
      <c r="KBC139" s="86"/>
      <c r="KBD139" s="86"/>
      <c r="KBE139" s="86"/>
      <c r="KBF139" s="86"/>
      <c r="KBG139" s="86"/>
      <c r="KBH139" s="86"/>
      <c r="KBI139" s="86"/>
      <c r="KBJ139" s="86"/>
      <c r="KBK139" s="86"/>
      <c r="KBL139" s="86"/>
      <c r="KBM139" s="86"/>
      <c r="KBN139" s="86"/>
      <c r="KBO139" s="86"/>
      <c r="KBP139" s="86"/>
      <c r="KBQ139" s="86"/>
      <c r="KBR139" s="86"/>
      <c r="KBS139" s="86"/>
      <c r="KBT139" s="86"/>
      <c r="KBU139" s="86"/>
      <c r="KBV139" s="86"/>
      <c r="KBW139" s="86"/>
      <c r="KBX139" s="86"/>
      <c r="KBY139" s="86"/>
      <c r="KBZ139" s="86"/>
      <c r="KCA139" s="86"/>
      <c r="KCB139" s="86"/>
      <c r="KCC139" s="86"/>
      <c r="KCD139" s="86"/>
      <c r="KCE139" s="86"/>
      <c r="KCF139" s="86"/>
      <c r="KCG139" s="86"/>
      <c r="KCH139" s="86"/>
      <c r="KCI139" s="86"/>
      <c r="KCJ139" s="86"/>
      <c r="KCK139" s="86"/>
      <c r="KCL139" s="86"/>
      <c r="KCM139" s="86"/>
      <c r="KCN139" s="86"/>
      <c r="KCO139" s="86"/>
      <c r="KCP139" s="86"/>
      <c r="KCQ139" s="86"/>
      <c r="KCR139" s="86"/>
      <c r="KCS139" s="86"/>
      <c r="KCT139" s="86"/>
      <c r="KCU139" s="86"/>
      <c r="KCV139" s="86"/>
      <c r="KCW139" s="86"/>
      <c r="KCX139" s="86"/>
      <c r="KCY139" s="86"/>
      <c r="KCZ139" s="86"/>
      <c r="KDA139" s="86"/>
      <c r="KDB139" s="86"/>
      <c r="KDC139" s="86"/>
      <c r="KDD139" s="86"/>
      <c r="KDE139" s="86"/>
      <c r="KDF139" s="86"/>
      <c r="KDG139" s="86"/>
      <c r="KDH139" s="86"/>
      <c r="KDI139" s="86"/>
      <c r="KDJ139" s="86"/>
      <c r="KDK139" s="86"/>
      <c r="KDL139" s="86"/>
      <c r="KDM139" s="86"/>
      <c r="KDN139" s="86"/>
      <c r="KDO139" s="86"/>
      <c r="KDP139" s="86"/>
      <c r="KDQ139" s="86"/>
      <c r="KDR139" s="86"/>
      <c r="KDS139" s="86"/>
      <c r="KDT139" s="86"/>
      <c r="KDU139" s="86"/>
      <c r="KDV139" s="86"/>
      <c r="KDW139" s="86"/>
      <c r="KDX139" s="86"/>
      <c r="KDY139" s="86"/>
      <c r="KDZ139" s="86"/>
      <c r="KEA139" s="86"/>
      <c r="KEB139" s="86"/>
      <c r="KEC139" s="86"/>
      <c r="KED139" s="86"/>
      <c r="KEE139" s="86"/>
      <c r="KEF139" s="86"/>
      <c r="KEG139" s="86"/>
      <c r="KEH139" s="86"/>
      <c r="KEI139" s="86"/>
      <c r="KEJ139" s="86"/>
      <c r="KEK139" s="86"/>
      <c r="KEL139" s="86"/>
      <c r="KEM139" s="86"/>
      <c r="KEN139" s="86"/>
      <c r="KEO139" s="86"/>
      <c r="KEP139" s="86"/>
      <c r="KEQ139" s="86"/>
      <c r="KER139" s="86"/>
      <c r="KES139" s="86"/>
      <c r="KET139" s="86"/>
      <c r="KEU139" s="86"/>
      <c r="KEV139" s="86"/>
      <c r="KEW139" s="86"/>
      <c r="KEX139" s="86"/>
      <c r="KEY139" s="86"/>
      <c r="KEZ139" s="86"/>
      <c r="KFA139" s="86"/>
      <c r="KFB139" s="86"/>
      <c r="KFC139" s="86"/>
      <c r="KFD139" s="86"/>
      <c r="KFE139" s="86"/>
      <c r="KFF139" s="86"/>
      <c r="KFG139" s="86"/>
      <c r="KFH139" s="86"/>
      <c r="KFI139" s="86"/>
      <c r="KFJ139" s="86"/>
      <c r="KFK139" s="86"/>
      <c r="KFL139" s="86"/>
      <c r="KFM139" s="86"/>
      <c r="KFN139" s="86"/>
      <c r="KFO139" s="86"/>
      <c r="KFP139" s="86"/>
      <c r="KFQ139" s="86"/>
      <c r="KFR139" s="86"/>
      <c r="KFS139" s="86"/>
      <c r="KFT139" s="86"/>
      <c r="KFU139" s="86"/>
      <c r="KFV139" s="86"/>
      <c r="KFW139" s="86"/>
      <c r="KFX139" s="86"/>
      <c r="KFY139" s="86"/>
      <c r="KFZ139" s="86"/>
      <c r="KGA139" s="86"/>
      <c r="KGB139" s="86"/>
      <c r="KGC139" s="86"/>
      <c r="KGD139" s="86"/>
      <c r="KGE139" s="86"/>
      <c r="KGF139" s="86"/>
      <c r="KGG139" s="86"/>
      <c r="KGH139" s="86"/>
      <c r="KGI139" s="86"/>
      <c r="KGJ139" s="86"/>
      <c r="KGK139" s="86"/>
      <c r="KGL139" s="86"/>
      <c r="KGM139" s="86"/>
      <c r="KGN139" s="86"/>
      <c r="KGO139" s="86"/>
      <c r="KGP139" s="86"/>
      <c r="KGW139" s="86"/>
      <c r="KGX139" s="86"/>
      <c r="KGY139" s="86"/>
      <c r="KGZ139" s="86"/>
      <c r="KHA139" s="86"/>
      <c r="KHB139" s="86"/>
      <c r="KHC139" s="86"/>
      <c r="KHD139" s="86"/>
      <c r="KHE139" s="86"/>
      <c r="KHF139" s="86"/>
      <c r="KHG139" s="86"/>
      <c r="KHH139" s="86"/>
      <c r="KHI139" s="86"/>
      <c r="KHJ139" s="86"/>
      <c r="KHK139" s="86"/>
      <c r="KHL139" s="86"/>
      <c r="KHM139" s="86"/>
      <c r="KHN139" s="86"/>
      <c r="KHO139" s="86"/>
      <c r="KHP139" s="86"/>
      <c r="KHQ139" s="86"/>
      <c r="KHR139" s="86"/>
      <c r="KHS139" s="86"/>
      <c r="KHT139" s="86"/>
      <c r="KHU139" s="86"/>
      <c r="KHV139" s="86"/>
      <c r="KHW139" s="86"/>
      <c r="KHX139" s="86"/>
      <c r="KHY139" s="86"/>
      <c r="KHZ139" s="86"/>
      <c r="KIA139" s="86"/>
      <c r="KIB139" s="86"/>
      <c r="KIC139" s="86"/>
      <c r="KID139" s="86"/>
      <c r="KIE139" s="86"/>
      <c r="KIF139" s="86"/>
      <c r="KIG139" s="86"/>
      <c r="KIH139" s="86"/>
      <c r="KII139" s="86"/>
      <c r="KIJ139" s="86"/>
      <c r="KIK139" s="86"/>
      <c r="KIL139" s="86"/>
      <c r="KIM139" s="86"/>
      <c r="KIN139" s="86"/>
      <c r="KIO139" s="86"/>
      <c r="KIP139" s="86"/>
      <c r="KIQ139" s="86"/>
      <c r="KIR139" s="86"/>
      <c r="KIS139" s="86"/>
      <c r="KIT139" s="86"/>
      <c r="KIU139" s="86"/>
      <c r="KIV139" s="86"/>
      <c r="KIW139" s="86"/>
      <c r="KIX139" s="86"/>
      <c r="KIY139" s="86"/>
      <c r="KIZ139" s="86"/>
      <c r="KJA139" s="86"/>
      <c r="KJB139" s="86"/>
      <c r="KJC139" s="86"/>
      <c r="KJD139" s="86"/>
      <c r="KJE139" s="86"/>
      <c r="KJF139" s="86"/>
      <c r="KJG139" s="86"/>
      <c r="KJH139" s="86"/>
      <c r="KJI139" s="86"/>
      <c r="KJJ139" s="86"/>
      <c r="KJK139" s="86"/>
      <c r="KJL139" s="86"/>
      <c r="KJM139" s="86"/>
      <c r="KJN139" s="86"/>
      <c r="KJO139" s="86"/>
      <c r="KJP139" s="86"/>
      <c r="KJQ139" s="86"/>
      <c r="KJR139" s="86"/>
      <c r="KJS139" s="86"/>
      <c r="KJT139" s="86"/>
      <c r="KJU139" s="86"/>
      <c r="KJV139" s="86"/>
      <c r="KJW139" s="86"/>
      <c r="KJX139" s="86"/>
      <c r="KJY139" s="86"/>
      <c r="KJZ139" s="86"/>
      <c r="KKA139" s="86"/>
      <c r="KKB139" s="86"/>
      <c r="KKC139" s="86"/>
      <c r="KKD139" s="86"/>
      <c r="KKE139" s="86"/>
      <c r="KKF139" s="86"/>
      <c r="KKG139" s="86"/>
      <c r="KKH139" s="86"/>
      <c r="KKI139" s="86"/>
      <c r="KKJ139" s="86"/>
      <c r="KKK139" s="86"/>
      <c r="KKL139" s="86"/>
      <c r="KKM139" s="86"/>
      <c r="KKN139" s="86"/>
      <c r="KKO139" s="86"/>
      <c r="KKP139" s="86"/>
      <c r="KKQ139" s="86"/>
      <c r="KKR139" s="86"/>
      <c r="KKS139" s="86"/>
      <c r="KKT139" s="86"/>
      <c r="KKU139" s="86"/>
      <c r="KKV139" s="86"/>
      <c r="KKW139" s="86"/>
      <c r="KKX139" s="86"/>
      <c r="KKY139" s="86"/>
      <c r="KKZ139" s="86"/>
      <c r="KLA139" s="86"/>
      <c r="KLB139" s="86"/>
      <c r="KLC139" s="86"/>
      <c r="KLD139" s="86"/>
      <c r="KLE139" s="86"/>
      <c r="KLF139" s="86"/>
      <c r="KLG139" s="86"/>
      <c r="KLH139" s="86"/>
      <c r="KLI139" s="86"/>
      <c r="KLJ139" s="86"/>
      <c r="KLK139" s="86"/>
      <c r="KLL139" s="86"/>
      <c r="KLM139" s="86"/>
      <c r="KLN139" s="86"/>
      <c r="KLO139" s="86"/>
      <c r="KLP139" s="86"/>
      <c r="KLQ139" s="86"/>
      <c r="KLR139" s="86"/>
      <c r="KLS139" s="86"/>
      <c r="KLT139" s="86"/>
      <c r="KLU139" s="86"/>
      <c r="KLV139" s="86"/>
      <c r="KLW139" s="86"/>
      <c r="KLX139" s="86"/>
      <c r="KLY139" s="86"/>
      <c r="KLZ139" s="86"/>
      <c r="KMA139" s="86"/>
      <c r="KMB139" s="86"/>
      <c r="KMC139" s="86"/>
      <c r="KMD139" s="86"/>
      <c r="KME139" s="86"/>
      <c r="KMF139" s="86"/>
      <c r="KMG139" s="86"/>
      <c r="KMH139" s="86"/>
      <c r="KMI139" s="86"/>
      <c r="KMJ139" s="86"/>
      <c r="KMK139" s="86"/>
      <c r="KML139" s="86"/>
      <c r="KMM139" s="86"/>
      <c r="KMN139" s="86"/>
      <c r="KMO139" s="86"/>
      <c r="KMP139" s="86"/>
      <c r="KMQ139" s="86"/>
      <c r="KMR139" s="86"/>
      <c r="KMS139" s="86"/>
      <c r="KMT139" s="86"/>
      <c r="KMU139" s="86"/>
      <c r="KMV139" s="86"/>
      <c r="KMW139" s="86"/>
      <c r="KMX139" s="86"/>
      <c r="KMY139" s="86"/>
      <c r="KMZ139" s="86"/>
      <c r="KNA139" s="86"/>
      <c r="KNB139" s="86"/>
      <c r="KNC139" s="86"/>
      <c r="KND139" s="86"/>
      <c r="KNE139" s="86"/>
      <c r="KNF139" s="86"/>
      <c r="KNG139" s="86"/>
      <c r="KNH139" s="86"/>
      <c r="KNI139" s="86"/>
      <c r="KNJ139" s="86"/>
      <c r="KNK139" s="86"/>
      <c r="KNL139" s="86"/>
      <c r="KNM139" s="86"/>
      <c r="KNN139" s="86"/>
      <c r="KNO139" s="86"/>
      <c r="KNP139" s="86"/>
      <c r="KNQ139" s="86"/>
      <c r="KNR139" s="86"/>
      <c r="KNS139" s="86"/>
      <c r="KNT139" s="86"/>
      <c r="KNU139" s="86"/>
      <c r="KNV139" s="86"/>
      <c r="KNW139" s="86"/>
      <c r="KNX139" s="86"/>
      <c r="KNY139" s="86"/>
      <c r="KNZ139" s="86"/>
      <c r="KOA139" s="86"/>
      <c r="KOB139" s="86"/>
      <c r="KOC139" s="86"/>
      <c r="KOD139" s="86"/>
      <c r="KOE139" s="86"/>
      <c r="KOF139" s="86"/>
      <c r="KOG139" s="86"/>
      <c r="KOH139" s="86"/>
      <c r="KOI139" s="86"/>
      <c r="KOJ139" s="86"/>
      <c r="KOK139" s="86"/>
      <c r="KOL139" s="86"/>
      <c r="KOM139" s="86"/>
      <c r="KON139" s="86"/>
      <c r="KOO139" s="86"/>
      <c r="KOP139" s="86"/>
      <c r="KOQ139" s="86"/>
      <c r="KOR139" s="86"/>
      <c r="KOS139" s="86"/>
      <c r="KOT139" s="86"/>
      <c r="KOU139" s="86"/>
      <c r="KOV139" s="86"/>
      <c r="KOW139" s="86"/>
      <c r="KOX139" s="86"/>
      <c r="KOY139" s="86"/>
      <c r="KOZ139" s="86"/>
      <c r="KPA139" s="86"/>
      <c r="KPB139" s="86"/>
      <c r="KPC139" s="86"/>
      <c r="KPD139" s="86"/>
      <c r="KPE139" s="86"/>
      <c r="KPF139" s="86"/>
      <c r="KPG139" s="86"/>
      <c r="KPH139" s="86"/>
      <c r="KPI139" s="86"/>
      <c r="KPJ139" s="86"/>
      <c r="KPK139" s="86"/>
      <c r="KPL139" s="86"/>
      <c r="KPM139" s="86"/>
      <c r="KPN139" s="86"/>
      <c r="KPO139" s="86"/>
      <c r="KPP139" s="86"/>
      <c r="KPQ139" s="86"/>
      <c r="KPR139" s="86"/>
      <c r="KPS139" s="86"/>
      <c r="KPT139" s="86"/>
      <c r="KPU139" s="86"/>
      <c r="KPV139" s="86"/>
      <c r="KPW139" s="86"/>
      <c r="KPX139" s="86"/>
      <c r="KPY139" s="86"/>
      <c r="KPZ139" s="86"/>
      <c r="KQA139" s="86"/>
      <c r="KQB139" s="86"/>
      <c r="KQC139" s="86"/>
      <c r="KQD139" s="86"/>
      <c r="KQE139" s="86"/>
      <c r="KQF139" s="86"/>
      <c r="KQG139" s="86"/>
      <c r="KQH139" s="86"/>
      <c r="KQI139" s="86"/>
      <c r="KQJ139" s="86"/>
      <c r="KQK139" s="86"/>
      <c r="KQL139" s="86"/>
      <c r="KQS139" s="86"/>
      <c r="KQT139" s="86"/>
      <c r="KQU139" s="86"/>
      <c r="KQV139" s="86"/>
      <c r="KQW139" s="86"/>
      <c r="KQX139" s="86"/>
      <c r="KQY139" s="86"/>
      <c r="KQZ139" s="86"/>
      <c r="KRA139" s="86"/>
      <c r="KRB139" s="86"/>
      <c r="KRC139" s="86"/>
      <c r="KRD139" s="86"/>
      <c r="KRE139" s="86"/>
      <c r="KRF139" s="86"/>
      <c r="KRG139" s="86"/>
      <c r="KRH139" s="86"/>
      <c r="KRI139" s="86"/>
      <c r="KRJ139" s="86"/>
      <c r="KRK139" s="86"/>
      <c r="KRL139" s="86"/>
      <c r="KRM139" s="86"/>
      <c r="KRN139" s="86"/>
      <c r="KRO139" s="86"/>
      <c r="KRP139" s="86"/>
      <c r="KRQ139" s="86"/>
      <c r="KRR139" s="86"/>
      <c r="KRS139" s="86"/>
      <c r="KRT139" s="86"/>
      <c r="KRU139" s="86"/>
      <c r="KRV139" s="86"/>
      <c r="KRW139" s="86"/>
      <c r="KRX139" s="86"/>
      <c r="KRY139" s="86"/>
      <c r="KRZ139" s="86"/>
      <c r="KSA139" s="86"/>
      <c r="KSB139" s="86"/>
      <c r="KSC139" s="86"/>
      <c r="KSD139" s="86"/>
      <c r="KSE139" s="86"/>
      <c r="KSF139" s="86"/>
      <c r="KSG139" s="86"/>
      <c r="KSH139" s="86"/>
      <c r="KSI139" s="86"/>
      <c r="KSJ139" s="86"/>
      <c r="KSK139" s="86"/>
      <c r="KSL139" s="86"/>
      <c r="KSM139" s="86"/>
      <c r="KSN139" s="86"/>
      <c r="KSO139" s="86"/>
      <c r="KSP139" s="86"/>
      <c r="KSQ139" s="86"/>
      <c r="KSR139" s="86"/>
      <c r="KSS139" s="86"/>
      <c r="KST139" s="86"/>
      <c r="KSU139" s="86"/>
      <c r="KSV139" s="86"/>
      <c r="KSW139" s="86"/>
      <c r="KSX139" s="86"/>
      <c r="KSY139" s="86"/>
      <c r="KSZ139" s="86"/>
      <c r="KTA139" s="86"/>
      <c r="KTB139" s="86"/>
      <c r="KTC139" s="86"/>
      <c r="KTD139" s="86"/>
      <c r="KTE139" s="86"/>
      <c r="KTF139" s="86"/>
      <c r="KTG139" s="86"/>
      <c r="KTH139" s="86"/>
      <c r="KTI139" s="86"/>
      <c r="KTJ139" s="86"/>
      <c r="KTK139" s="86"/>
      <c r="KTL139" s="86"/>
      <c r="KTM139" s="86"/>
      <c r="KTN139" s="86"/>
      <c r="KTO139" s="86"/>
      <c r="KTP139" s="86"/>
      <c r="KTQ139" s="86"/>
      <c r="KTR139" s="86"/>
      <c r="KTS139" s="86"/>
      <c r="KTT139" s="86"/>
      <c r="KTU139" s="86"/>
      <c r="KTV139" s="86"/>
      <c r="KTW139" s="86"/>
      <c r="KTX139" s="86"/>
      <c r="KTY139" s="86"/>
      <c r="KTZ139" s="86"/>
      <c r="KUA139" s="86"/>
      <c r="KUB139" s="86"/>
      <c r="KUC139" s="86"/>
      <c r="KUD139" s="86"/>
      <c r="KUE139" s="86"/>
      <c r="KUF139" s="86"/>
      <c r="KUG139" s="86"/>
      <c r="KUH139" s="86"/>
      <c r="KUI139" s="86"/>
      <c r="KUJ139" s="86"/>
      <c r="KUK139" s="86"/>
      <c r="KUL139" s="86"/>
      <c r="KUM139" s="86"/>
      <c r="KUN139" s="86"/>
      <c r="KUO139" s="86"/>
      <c r="KUP139" s="86"/>
      <c r="KUQ139" s="86"/>
      <c r="KUR139" s="86"/>
      <c r="KUS139" s="86"/>
      <c r="KUT139" s="86"/>
      <c r="KUU139" s="86"/>
      <c r="KUV139" s="86"/>
      <c r="KUW139" s="86"/>
      <c r="KUX139" s="86"/>
      <c r="KUY139" s="86"/>
      <c r="KUZ139" s="86"/>
      <c r="KVA139" s="86"/>
      <c r="KVB139" s="86"/>
      <c r="KVC139" s="86"/>
      <c r="KVD139" s="86"/>
      <c r="KVE139" s="86"/>
      <c r="KVF139" s="86"/>
      <c r="KVG139" s="86"/>
      <c r="KVH139" s="86"/>
      <c r="KVI139" s="86"/>
      <c r="KVJ139" s="86"/>
      <c r="KVK139" s="86"/>
      <c r="KVL139" s="86"/>
      <c r="KVM139" s="86"/>
      <c r="KVN139" s="86"/>
      <c r="KVO139" s="86"/>
      <c r="KVP139" s="86"/>
      <c r="KVQ139" s="86"/>
      <c r="KVR139" s="86"/>
      <c r="KVS139" s="86"/>
      <c r="KVT139" s="86"/>
      <c r="KVU139" s="86"/>
      <c r="KVV139" s="86"/>
      <c r="KVW139" s="86"/>
      <c r="KVX139" s="86"/>
      <c r="KVY139" s="86"/>
      <c r="KVZ139" s="86"/>
      <c r="KWA139" s="86"/>
      <c r="KWB139" s="86"/>
      <c r="KWC139" s="86"/>
      <c r="KWD139" s="86"/>
      <c r="KWE139" s="86"/>
      <c r="KWF139" s="86"/>
      <c r="KWG139" s="86"/>
      <c r="KWH139" s="86"/>
      <c r="KWI139" s="86"/>
      <c r="KWJ139" s="86"/>
      <c r="KWK139" s="86"/>
      <c r="KWL139" s="86"/>
      <c r="KWM139" s="86"/>
      <c r="KWN139" s="86"/>
      <c r="KWO139" s="86"/>
      <c r="KWP139" s="86"/>
      <c r="KWQ139" s="86"/>
      <c r="KWR139" s="86"/>
      <c r="KWS139" s="86"/>
      <c r="KWT139" s="86"/>
      <c r="KWU139" s="86"/>
      <c r="KWV139" s="86"/>
      <c r="KWW139" s="86"/>
      <c r="KWX139" s="86"/>
      <c r="KWY139" s="86"/>
      <c r="KWZ139" s="86"/>
      <c r="KXA139" s="86"/>
      <c r="KXB139" s="86"/>
      <c r="KXC139" s="86"/>
      <c r="KXD139" s="86"/>
      <c r="KXE139" s="86"/>
      <c r="KXF139" s="86"/>
      <c r="KXG139" s="86"/>
      <c r="KXH139" s="86"/>
      <c r="KXI139" s="86"/>
      <c r="KXJ139" s="86"/>
      <c r="KXK139" s="86"/>
      <c r="KXL139" s="86"/>
      <c r="KXM139" s="86"/>
      <c r="KXN139" s="86"/>
      <c r="KXO139" s="86"/>
      <c r="KXP139" s="86"/>
      <c r="KXQ139" s="86"/>
      <c r="KXR139" s="86"/>
      <c r="KXS139" s="86"/>
      <c r="KXT139" s="86"/>
      <c r="KXU139" s="86"/>
      <c r="KXV139" s="86"/>
      <c r="KXW139" s="86"/>
      <c r="KXX139" s="86"/>
      <c r="KXY139" s="86"/>
      <c r="KXZ139" s="86"/>
      <c r="KYA139" s="86"/>
      <c r="KYB139" s="86"/>
      <c r="KYC139" s="86"/>
      <c r="KYD139" s="86"/>
      <c r="KYE139" s="86"/>
      <c r="KYF139" s="86"/>
      <c r="KYG139" s="86"/>
      <c r="KYH139" s="86"/>
      <c r="KYI139" s="86"/>
      <c r="KYJ139" s="86"/>
      <c r="KYK139" s="86"/>
      <c r="KYL139" s="86"/>
      <c r="KYM139" s="86"/>
      <c r="KYN139" s="86"/>
      <c r="KYO139" s="86"/>
      <c r="KYP139" s="86"/>
      <c r="KYQ139" s="86"/>
      <c r="KYR139" s="86"/>
      <c r="KYS139" s="86"/>
      <c r="KYT139" s="86"/>
      <c r="KYU139" s="86"/>
      <c r="KYV139" s="86"/>
      <c r="KYW139" s="86"/>
      <c r="KYX139" s="86"/>
      <c r="KYY139" s="86"/>
      <c r="KYZ139" s="86"/>
      <c r="KZA139" s="86"/>
      <c r="KZB139" s="86"/>
      <c r="KZC139" s="86"/>
      <c r="KZD139" s="86"/>
      <c r="KZE139" s="86"/>
      <c r="KZF139" s="86"/>
      <c r="KZG139" s="86"/>
      <c r="KZH139" s="86"/>
      <c r="KZI139" s="86"/>
      <c r="KZJ139" s="86"/>
      <c r="KZK139" s="86"/>
      <c r="KZL139" s="86"/>
      <c r="KZM139" s="86"/>
      <c r="KZN139" s="86"/>
      <c r="KZO139" s="86"/>
      <c r="KZP139" s="86"/>
      <c r="KZQ139" s="86"/>
      <c r="KZR139" s="86"/>
      <c r="KZS139" s="86"/>
      <c r="KZT139" s="86"/>
      <c r="KZU139" s="86"/>
      <c r="KZV139" s="86"/>
      <c r="KZW139" s="86"/>
      <c r="KZX139" s="86"/>
      <c r="KZY139" s="86"/>
      <c r="KZZ139" s="86"/>
      <c r="LAA139" s="86"/>
      <c r="LAB139" s="86"/>
      <c r="LAC139" s="86"/>
      <c r="LAD139" s="86"/>
      <c r="LAE139" s="86"/>
      <c r="LAF139" s="86"/>
      <c r="LAG139" s="86"/>
      <c r="LAH139" s="86"/>
      <c r="LAO139" s="86"/>
      <c r="LAP139" s="86"/>
      <c r="LAQ139" s="86"/>
      <c r="LAR139" s="86"/>
      <c r="LAS139" s="86"/>
      <c r="LAT139" s="86"/>
      <c r="LAU139" s="86"/>
      <c r="LAV139" s="86"/>
      <c r="LAW139" s="86"/>
      <c r="LAX139" s="86"/>
      <c r="LAY139" s="86"/>
      <c r="LAZ139" s="86"/>
      <c r="LBA139" s="86"/>
      <c r="LBB139" s="86"/>
      <c r="LBC139" s="86"/>
      <c r="LBD139" s="86"/>
      <c r="LBE139" s="86"/>
      <c r="LBF139" s="86"/>
      <c r="LBG139" s="86"/>
      <c r="LBH139" s="86"/>
      <c r="LBI139" s="86"/>
      <c r="LBJ139" s="86"/>
      <c r="LBK139" s="86"/>
      <c r="LBL139" s="86"/>
      <c r="LBM139" s="86"/>
      <c r="LBN139" s="86"/>
      <c r="LBO139" s="86"/>
      <c r="LBP139" s="86"/>
      <c r="LBQ139" s="86"/>
      <c r="LBR139" s="86"/>
      <c r="LBS139" s="86"/>
      <c r="LBT139" s="86"/>
      <c r="LBU139" s="86"/>
      <c r="LBV139" s="86"/>
      <c r="LBW139" s="86"/>
      <c r="LBX139" s="86"/>
      <c r="LBY139" s="86"/>
      <c r="LBZ139" s="86"/>
      <c r="LCA139" s="86"/>
      <c r="LCB139" s="86"/>
      <c r="LCC139" s="86"/>
      <c r="LCD139" s="86"/>
      <c r="LCE139" s="86"/>
      <c r="LCF139" s="86"/>
      <c r="LCG139" s="86"/>
      <c r="LCH139" s="86"/>
      <c r="LCI139" s="86"/>
      <c r="LCJ139" s="86"/>
      <c r="LCK139" s="86"/>
      <c r="LCL139" s="86"/>
      <c r="LCM139" s="86"/>
      <c r="LCN139" s="86"/>
      <c r="LCO139" s="86"/>
      <c r="LCP139" s="86"/>
      <c r="LCQ139" s="86"/>
      <c r="LCR139" s="86"/>
      <c r="LCS139" s="86"/>
      <c r="LCT139" s="86"/>
      <c r="LCU139" s="86"/>
      <c r="LCV139" s="86"/>
      <c r="LCW139" s="86"/>
      <c r="LCX139" s="86"/>
      <c r="LCY139" s="86"/>
      <c r="LCZ139" s="86"/>
      <c r="LDA139" s="86"/>
      <c r="LDB139" s="86"/>
      <c r="LDC139" s="86"/>
      <c r="LDD139" s="86"/>
      <c r="LDE139" s="86"/>
      <c r="LDF139" s="86"/>
      <c r="LDG139" s="86"/>
      <c r="LDH139" s="86"/>
      <c r="LDI139" s="86"/>
      <c r="LDJ139" s="86"/>
      <c r="LDK139" s="86"/>
      <c r="LDL139" s="86"/>
      <c r="LDM139" s="86"/>
      <c r="LDN139" s="86"/>
      <c r="LDO139" s="86"/>
      <c r="LDP139" s="86"/>
      <c r="LDQ139" s="86"/>
      <c r="LDR139" s="86"/>
      <c r="LDS139" s="86"/>
      <c r="LDT139" s="86"/>
      <c r="LDU139" s="86"/>
      <c r="LDV139" s="86"/>
      <c r="LDW139" s="86"/>
      <c r="LDX139" s="86"/>
      <c r="LDY139" s="86"/>
      <c r="LDZ139" s="86"/>
      <c r="LEA139" s="86"/>
      <c r="LEB139" s="86"/>
      <c r="LEC139" s="86"/>
      <c r="LED139" s="86"/>
      <c r="LEE139" s="86"/>
      <c r="LEF139" s="86"/>
      <c r="LEG139" s="86"/>
      <c r="LEH139" s="86"/>
      <c r="LEI139" s="86"/>
      <c r="LEJ139" s="86"/>
      <c r="LEK139" s="86"/>
      <c r="LEL139" s="86"/>
      <c r="LEM139" s="86"/>
      <c r="LEN139" s="86"/>
      <c r="LEO139" s="86"/>
      <c r="LEP139" s="86"/>
      <c r="LEQ139" s="86"/>
      <c r="LER139" s="86"/>
      <c r="LES139" s="86"/>
      <c r="LET139" s="86"/>
      <c r="LEU139" s="86"/>
      <c r="LEV139" s="86"/>
      <c r="LEW139" s="86"/>
      <c r="LEX139" s="86"/>
      <c r="LEY139" s="86"/>
      <c r="LEZ139" s="86"/>
      <c r="LFA139" s="86"/>
      <c r="LFB139" s="86"/>
      <c r="LFC139" s="86"/>
      <c r="LFD139" s="86"/>
      <c r="LFE139" s="86"/>
      <c r="LFF139" s="86"/>
      <c r="LFG139" s="86"/>
      <c r="LFH139" s="86"/>
      <c r="LFI139" s="86"/>
      <c r="LFJ139" s="86"/>
      <c r="LFK139" s="86"/>
      <c r="LFL139" s="86"/>
      <c r="LFM139" s="86"/>
      <c r="LFN139" s="86"/>
      <c r="LFO139" s="86"/>
      <c r="LFP139" s="86"/>
      <c r="LFQ139" s="86"/>
      <c r="LFR139" s="86"/>
      <c r="LFS139" s="86"/>
      <c r="LFT139" s="86"/>
      <c r="LFU139" s="86"/>
      <c r="LFV139" s="86"/>
      <c r="LFW139" s="86"/>
      <c r="LFX139" s="86"/>
      <c r="LFY139" s="86"/>
      <c r="LFZ139" s="86"/>
      <c r="LGA139" s="86"/>
      <c r="LGB139" s="86"/>
      <c r="LGC139" s="86"/>
      <c r="LGD139" s="86"/>
      <c r="LGE139" s="86"/>
      <c r="LGF139" s="86"/>
      <c r="LGG139" s="86"/>
      <c r="LGH139" s="86"/>
      <c r="LGI139" s="86"/>
      <c r="LGJ139" s="86"/>
      <c r="LGK139" s="86"/>
      <c r="LGL139" s="86"/>
      <c r="LGM139" s="86"/>
      <c r="LGN139" s="86"/>
      <c r="LGO139" s="86"/>
      <c r="LGP139" s="86"/>
      <c r="LGQ139" s="86"/>
      <c r="LGR139" s="86"/>
      <c r="LGS139" s="86"/>
      <c r="LGT139" s="86"/>
      <c r="LGU139" s="86"/>
      <c r="LGV139" s="86"/>
      <c r="LGW139" s="86"/>
      <c r="LGX139" s="86"/>
      <c r="LGY139" s="86"/>
      <c r="LGZ139" s="86"/>
      <c r="LHA139" s="86"/>
      <c r="LHB139" s="86"/>
      <c r="LHC139" s="86"/>
      <c r="LHD139" s="86"/>
      <c r="LHE139" s="86"/>
      <c r="LHF139" s="86"/>
      <c r="LHG139" s="86"/>
      <c r="LHH139" s="86"/>
      <c r="LHI139" s="86"/>
      <c r="LHJ139" s="86"/>
      <c r="LHK139" s="86"/>
      <c r="LHL139" s="86"/>
      <c r="LHM139" s="86"/>
      <c r="LHN139" s="86"/>
      <c r="LHO139" s="86"/>
      <c r="LHP139" s="86"/>
      <c r="LHQ139" s="86"/>
      <c r="LHR139" s="86"/>
      <c r="LHS139" s="86"/>
      <c r="LHT139" s="86"/>
      <c r="LHU139" s="86"/>
      <c r="LHV139" s="86"/>
      <c r="LHW139" s="86"/>
      <c r="LHX139" s="86"/>
      <c r="LHY139" s="86"/>
      <c r="LHZ139" s="86"/>
      <c r="LIA139" s="86"/>
      <c r="LIB139" s="86"/>
      <c r="LIC139" s="86"/>
      <c r="LID139" s="86"/>
      <c r="LIE139" s="86"/>
      <c r="LIF139" s="86"/>
      <c r="LIG139" s="86"/>
      <c r="LIH139" s="86"/>
      <c r="LII139" s="86"/>
      <c r="LIJ139" s="86"/>
      <c r="LIK139" s="86"/>
      <c r="LIL139" s="86"/>
      <c r="LIM139" s="86"/>
      <c r="LIN139" s="86"/>
      <c r="LIO139" s="86"/>
      <c r="LIP139" s="86"/>
      <c r="LIQ139" s="86"/>
      <c r="LIR139" s="86"/>
      <c r="LIS139" s="86"/>
      <c r="LIT139" s="86"/>
      <c r="LIU139" s="86"/>
      <c r="LIV139" s="86"/>
      <c r="LIW139" s="86"/>
      <c r="LIX139" s="86"/>
      <c r="LIY139" s="86"/>
      <c r="LIZ139" s="86"/>
      <c r="LJA139" s="86"/>
      <c r="LJB139" s="86"/>
      <c r="LJC139" s="86"/>
      <c r="LJD139" s="86"/>
      <c r="LJE139" s="86"/>
      <c r="LJF139" s="86"/>
      <c r="LJG139" s="86"/>
      <c r="LJH139" s="86"/>
      <c r="LJI139" s="86"/>
      <c r="LJJ139" s="86"/>
      <c r="LJK139" s="86"/>
      <c r="LJL139" s="86"/>
      <c r="LJM139" s="86"/>
      <c r="LJN139" s="86"/>
      <c r="LJO139" s="86"/>
      <c r="LJP139" s="86"/>
      <c r="LJQ139" s="86"/>
      <c r="LJR139" s="86"/>
      <c r="LJS139" s="86"/>
      <c r="LJT139" s="86"/>
      <c r="LJU139" s="86"/>
      <c r="LJV139" s="86"/>
      <c r="LJW139" s="86"/>
      <c r="LJX139" s="86"/>
      <c r="LJY139" s="86"/>
      <c r="LJZ139" s="86"/>
      <c r="LKA139" s="86"/>
      <c r="LKB139" s="86"/>
      <c r="LKC139" s="86"/>
      <c r="LKD139" s="86"/>
      <c r="LKK139" s="86"/>
      <c r="LKL139" s="86"/>
      <c r="LKM139" s="86"/>
      <c r="LKN139" s="86"/>
      <c r="LKO139" s="86"/>
      <c r="LKP139" s="86"/>
      <c r="LKQ139" s="86"/>
      <c r="LKR139" s="86"/>
      <c r="LKS139" s="86"/>
      <c r="LKT139" s="86"/>
      <c r="LKU139" s="86"/>
      <c r="LKV139" s="86"/>
      <c r="LKW139" s="86"/>
      <c r="LKX139" s="86"/>
      <c r="LKY139" s="86"/>
      <c r="LKZ139" s="86"/>
      <c r="LLA139" s="86"/>
      <c r="LLB139" s="86"/>
      <c r="LLC139" s="86"/>
      <c r="LLD139" s="86"/>
      <c r="LLE139" s="86"/>
      <c r="LLF139" s="86"/>
      <c r="LLG139" s="86"/>
      <c r="LLH139" s="86"/>
      <c r="LLI139" s="86"/>
      <c r="LLJ139" s="86"/>
      <c r="LLK139" s="86"/>
      <c r="LLL139" s="86"/>
      <c r="LLM139" s="86"/>
      <c r="LLN139" s="86"/>
      <c r="LLO139" s="86"/>
      <c r="LLP139" s="86"/>
      <c r="LLQ139" s="86"/>
      <c r="LLR139" s="86"/>
      <c r="LLS139" s="86"/>
      <c r="LLT139" s="86"/>
      <c r="LLU139" s="86"/>
      <c r="LLV139" s="86"/>
      <c r="LLW139" s="86"/>
      <c r="LLX139" s="86"/>
      <c r="LLY139" s="86"/>
      <c r="LLZ139" s="86"/>
      <c r="LMA139" s="86"/>
      <c r="LMB139" s="86"/>
      <c r="LMC139" s="86"/>
      <c r="LMD139" s="86"/>
      <c r="LME139" s="86"/>
      <c r="LMF139" s="86"/>
      <c r="LMG139" s="86"/>
      <c r="LMH139" s="86"/>
      <c r="LMI139" s="86"/>
      <c r="LMJ139" s="86"/>
      <c r="LMK139" s="86"/>
      <c r="LML139" s="86"/>
      <c r="LMM139" s="86"/>
      <c r="LMN139" s="86"/>
      <c r="LMO139" s="86"/>
      <c r="LMP139" s="86"/>
      <c r="LMQ139" s="86"/>
      <c r="LMR139" s="86"/>
      <c r="LMS139" s="86"/>
      <c r="LMT139" s="86"/>
      <c r="LMU139" s="86"/>
      <c r="LMV139" s="86"/>
      <c r="LMW139" s="86"/>
      <c r="LMX139" s="86"/>
      <c r="LMY139" s="86"/>
      <c r="LMZ139" s="86"/>
      <c r="LNA139" s="86"/>
      <c r="LNB139" s="86"/>
      <c r="LNC139" s="86"/>
      <c r="LND139" s="86"/>
      <c r="LNE139" s="86"/>
      <c r="LNF139" s="86"/>
      <c r="LNG139" s="86"/>
      <c r="LNH139" s="86"/>
      <c r="LNI139" s="86"/>
      <c r="LNJ139" s="86"/>
      <c r="LNK139" s="86"/>
      <c r="LNL139" s="86"/>
      <c r="LNM139" s="86"/>
      <c r="LNN139" s="86"/>
      <c r="LNO139" s="86"/>
      <c r="LNP139" s="86"/>
      <c r="LNQ139" s="86"/>
      <c r="LNR139" s="86"/>
      <c r="LNS139" s="86"/>
      <c r="LNT139" s="86"/>
      <c r="LNU139" s="86"/>
      <c r="LNV139" s="86"/>
      <c r="LNW139" s="86"/>
      <c r="LNX139" s="86"/>
      <c r="LNY139" s="86"/>
      <c r="LNZ139" s="86"/>
      <c r="LOA139" s="86"/>
      <c r="LOB139" s="86"/>
      <c r="LOC139" s="86"/>
      <c r="LOD139" s="86"/>
      <c r="LOE139" s="86"/>
      <c r="LOF139" s="86"/>
      <c r="LOG139" s="86"/>
      <c r="LOH139" s="86"/>
      <c r="LOI139" s="86"/>
      <c r="LOJ139" s="86"/>
      <c r="LOK139" s="86"/>
      <c r="LOL139" s="86"/>
      <c r="LOM139" s="86"/>
      <c r="LON139" s="86"/>
      <c r="LOO139" s="86"/>
      <c r="LOP139" s="86"/>
      <c r="LOQ139" s="86"/>
      <c r="LOR139" s="86"/>
      <c r="LOS139" s="86"/>
      <c r="LOT139" s="86"/>
      <c r="LOU139" s="86"/>
      <c r="LOV139" s="86"/>
      <c r="LOW139" s="86"/>
      <c r="LOX139" s="86"/>
      <c r="LOY139" s="86"/>
      <c r="LOZ139" s="86"/>
      <c r="LPA139" s="86"/>
      <c r="LPB139" s="86"/>
      <c r="LPC139" s="86"/>
      <c r="LPD139" s="86"/>
      <c r="LPE139" s="86"/>
      <c r="LPF139" s="86"/>
      <c r="LPG139" s="86"/>
      <c r="LPH139" s="86"/>
      <c r="LPI139" s="86"/>
      <c r="LPJ139" s="86"/>
      <c r="LPK139" s="86"/>
      <c r="LPL139" s="86"/>
      <c r="LPM139" s="86"/>
      <c r="LPN139" s="86"/>
      <c r="LPO139" s="86"/>
      <c r="LPP139" s="86"/>
      <c r="LPQ139" s="86"/>
      <c r="LPR139" s="86"/>
      <c r="LPS139" s="86"/>
      <c r="LPT139" s="86"/>
      <c r="LPU139" s="86"/>
      <c r="LPV139" s="86"/>
      <c r="LPW139" s="86"/>
      <c r="LPX139" s="86"/>
      <c r="LPY139" s="86"/>
      <c r="LPZ139" s="86"/>
      <c r="LQA139" s="86"/>
      <c r="LQB139" s="86"/>
      <c r="LQC139" s="86"/>
      <c r="LQD139" s="86"/>
      <c r="LQE139" s="86"/>
      <c r="LQF139" s="86"/>
      <c r="LQG139" s="86"/>
      <c r="LQH139" s="86"/>
      <c r="LQI139" s="86"/>
      <c r="LQJ139" s="86"/>
      <c r="LQK139" s="86"/>
      <c r="LQL139" s="86"/>
      <c r="LQM139" s="86"/>
      <c r="LQN139" s="86"/>
      <c r="LQO139" s="86"/>
      <c r="LQP139" s="86"/>
      <c r="LQQ139" s="86"/>
      <c r="LQR139" s="86"/>
      <c r="LQS139" s="86"/>
      <c r="LQT139" s="86"/>
      <c r="LQU139" s="86"/>
      <c r="LQV139" s="86"/>
      <c r="LQW139" s="86"/>
      <c r="LQX139" s="86"/>
      <c r="LQY139" s="86"/>
      <c r="LQZ139" s="86"/>
      <c r="LRA139" s="86"/>
      <c r="LRB139" s="86"/>
      <c r="LRC139" s="86"/>
      <c r="LRD139" s="86"/>
      <c r="LRE139" s="86"/>
      <c r="LRF139" s="86"/>
      <c r="LRG139" s="86"/>
      <c r="LRH139" s="86"/>
      <c r="LRI139" s="86"/>
      <c r="LRJ139" s="86"/>
      <c r="LRK139" s="86"/>
      <c r="LRL139" s="86"/>
      <c r="LRM139" s="86"/>
      <c r="LRN139" s="86"/>
      <c r="LRO139" s="86"/>
      <c r="LRP139" s="86"/>
      <c r="LRQ139" s="86"/>
      <c r="LRR139" s="86"/>
      <c r="LRS139" s="86"/>
      <c r="LRT139" s="86"/>
      <c r="LRU139" s="86"/>
      <c r="LRV139" s="86"/>
      <c r="LRW139" s="86"/>
      <c r="LRX139" s="86"/>
      <c r="LRY139" s="86"/>
      <c r="LRZ139" s="86"/>
      <c r="LSA139" s="86"/>
      <c r="LSB139" s="86"/>
      <c r="LSC139" s="86"/>
      <c r="LSD139" s="86"/>
      <c r="LSE139" s="86"/>
      <c r="LSF139" s="86"/>
      <c r="LSG139" s="86"/>
      <c r="LSH139" s="86"/>
      <c r="LSI139" s="86"/>
      <c r="LSJ139" s="86"/>
      <c r="LSK139" s="86"/>
      <c r="LSL139" s="86"/>
      <c r="LSM139" s="86"/>
      <c r="LSN139" s="86"/>
      <c r="LSO139" s="86"/>
      <c r="LSP139" s="86"/>
      <c r="LSQ139" s="86"/>
      <c r="LSR139" s="86"/>
      <c r="LSS139" s="86"/>
      <c r="LST139" s="86"/>
      <c r="LSU139" s="86"/>
      <c r="LSV139" s="86"/>
      <c r="LSW139" s="86"/>
      <c r="LSX139" s="86"/>
      <c r="LSY139" s="86"/>
      <c r="LSZ139" s="86"/>
      <c r="LTA139" s="86"/>
      <c r="LTB139" s="86"/>
      <c r="LTC139" s="86"/>
      <c r="LTD139" s="86"/>
      <c r="LTE139" s="86"/>
      <c r="LTF139" s="86"/>
      <c r="LTG139" s="86"/>
      <c r="LTH139" s="86"/>
      <c r="LTI139" s="86"/>
      <c r="LTJ139" s="86"/>
      <c r="LTK139" s="86"/>
      <c r="LTL139" s="86"/>
      <c r="LTM139" s="86"/>
      <c r="LTN139" s="86"/>
      <c r="LTO139" s="86"/>
      <c r="LTP139" s="86"/>
      <c r="LTQ139" s="86"/>
      <c r="LTR139" s="86"/>
      <c r="LTS139" s="86"/>
      <c r="LTT139" s="86"/>
      <c r="LTU139" s="86"/>
      <c r="LTV139" s="86"/>
      <c r="LTW139" s="86"/>
      <c r="LTX139" s="86"/>
      <c r="LTY139" s="86"/>
      <c r="LTZ139" s="86"/>
      <c r="LUG139" s="86"/>
      <c r="LUH139" s="86"/>
      <c r="LUI139" s="86"/>
      <c r="LUJ139" s="86"/>
      <c r="LUK139" s="86"/>
      <c r="LUL139" s="86"/>
      <c r="LUM139" s="86"/>
      <c r="LUN139" s="86"/>
      <c r="LUO139" s="86"/>
      <c r="LUP139" s="86"/>
      <c r="LUQ139" s="86"/>
      <c r="LUR139" s="86"/>
      <c r="LUS139" s="86"/>
      <c r="LUT139" s="86"/>
      <c r="LUU139" s="86"/>
      <c r="LUV139" s="86"/>
      <c r="LUW139" s="86"/>
      <c r="LUX139" s="86"/>
      <c r="LUY139" s="86"/>
      <c r="LUZ139" s="86"/>
      <c r="LVA139" s="86"/>
      <c r="LVB139" s="86"/>
      <c r="LVC139" s="86"/>
      <c r="LVD139" s="86"/>
      <c r="LVE139" s="86"/>
      <c r="LVF139" s="86"/>
      <c r="LVG139" s="86"/>
      <c r="LVH139" s="86"/>
      <c r="LVI139" s="86"/>
      <c r="LVJ139" s="86"/>
      <c r="LVK139" s="86"/>
      <c r="LVL139" s="86"/>
      <c r="LVM139" s="86"/>
      <c r="LVN139" s="86"/>
      <c r="LVO139" s="86"/>
      <c r="LVP139" s="86"/>
      <c r="LVQ139" s="86"/>
      <c r="LVR139" s="86"/>
      <c r="LVS139" s="86"/>
      <c r="LVT139" s="86"/>
      <c r="LVU139" s="86"/>
      <c r="LVV139" s="86"/>
      <c r="LVW139" s="86"/>
      <c r="LVX139" s="86"/>
      <c r="LVY139" s="86"/>
      <c r="LVZ139" s="86"/>
      <c r="LWA139" s="86"/>
      <c r="LWB139" s="86"/>
      <c r="LWC139" s="86"/>
      <c r="LWD139" s="86"/>
      <c r="LWE139" s="86"/>
      <c r="LWF139" s="86"/>
      <c r="LWG139" s="86"/>
      <c r="LWH139" s="86"/>
      <c r="LWI139" s="86"/>
      <c r="LWJ139" s="86"/>
      <c r="LWK139" s="86"/>
      <c r="LWL139" s="86"/>
      <c r="LWM139" s="86"/>
      <c r="LWN139" s="86"/>
      <c r="LWO139" s="86"/>
      <c r="LWP139" s="86"/>
      <c r="LWQ139" s="86"/>
      <c r="LWR139" s="86"/>
      <c r="LWS139" s="86"/>
      <c r="LWT139" s="86"/>
      <c r="LWU139" s="86"/>
      <c r="LWV139" s="86"/>
      <c r="LWW139" s="86"/>
      <c r="LWX139" s="86"/>
      <c r="LWY139" s="86"/>
      <c r="LWZ139" s="86"/>
      <c r="LXA139" s="86"/>
      <c r="LXB139" s="86"/>
      <c r="LXC139" s="86"/>
      <c r="LXD139" s="86"/>
      <c r="LXE139" s="86"/>
      <c r="LXF139" s="86"/>
      <c r="LXG139" s="86"/>
      <c r="LXH139" s="86"/>
      <c r="LXI139" s="86"/>
      <c r="LXJ139" s="86"/>
      <c r="LXK139" s="86"/>
      <c r="LXL139" s="86"/>
      <c r="LXM139" s="86"/>
      <c r="LXN139" s="86"/>
      <c r="LXO139" s="86"/>
      <c r="LXP139" s="86"/>
      <c r="LXQ139" s="86"/>
      <c r="LXR139" s="86"/>
      <c r="LXS139" s="86"/>
      <c r="LXT139" s="86"/>
      <c r="LXU139" s="86"/>
      <c r="LXV139" s="86"/>
      <c r="LXW139" s="86"/>
      <c r="LXX139" s="86"/>
      <c r="LXY139" s="86"/>
      <c r="LXZ139" s="86"/>
      <c r="LYA139" s="86"/>
      <c r="LYB139" s="86"/>
      <c r="LYC139" s="86"/>
      <c r="LYD139" s="86"/>
      <c r="LYE139" s="86"/>
      <c r="LYF139" s="86"/>
      <c r="LYG139" s="86"/>
      <c r="LYH139" s="86"/>
      <c r="LYI139" s="86"/>
      <c r="LYJ139" s="86"/>
      <c r="LYK139" s="86"/>
      <c r="LYL139" s="86"/>
      <c r="LYM139" s="86"/>
      <c r="LYN139" s="86"/>
      <c r="LYO139" s="86"/>
      <c r="LYP139" s="86"/>
      <c r="LYQ139" s="86"/>
      <c r="LYR139" s="86"/>
      <c r="LYS139" s="86"/>
      <c r="LYT139" s="86"/>
      <c r="LYU139" s="86"/>
      <c r="LYV139" s="86"/>
      <c r="LYW139" s="86"/>
      <c r="LYX139" s="86"/>
      <c r="LYY139" s="86"/>
      <c r="LYZ139" s="86"/>
      <c r="LZA139" s="86"/>
      <c r="LZB139" s="86"/>
      <c r="LZC139" s="86"/>
      <c r="LZD139" s="86"/>
      <c r="LZE139" s="86"/>
      <c r="LZF139" s="86"/>
      <c r="LZG139" s="86"/>
      <c r="LZH139" s="86"/>
      <c r="LZI139" s="86"/>
      <c r="LZJ139" s="86"/>
      <c r="LZK139" s="86"/>
      <c r="LZL139" s="86"/>
      <c r="LZM139" s="86"/>
      <c r="LZN139" s="86"/>
      <c r="LZO139" s="86"/>
      <c r="LZP139" s="86"/>
      <c r="LZQ139" s="86"/>
      <c r="LZR139" s="86"/>
      <c r="LZS139" s="86"/>
      <c r="LZT139" s="86"/>
      <c r="LZU139" s="86"/>
      <c r="LZV139" s="86"/>
      <c r="LZW139" s="86"/>
      <c r="LZX139" s="86"/>
      <c r="LZY139" s="86"/>
      <c r="LZZ139" s="86"/>
      <c r="MAA139" s="86"/>
      <c r="MAB139" s="86"/>
      <c r="MAC139" s="86"/>
      <c r="MAD139" s="86"/>
      <c r="MAE139" s="86"/>
      <c r="MAF139" s="86"/>
      <c r="MAG139" s="86"/>
      <c r="MAH139" s="86"/>
      <c r="MAI139" s="86"/>
      <c r="MAJ139" s="86"/>
      <c r="MAK139" s="86"/>
      <c r="MAL139" s="86"/>
      <c r="MAM139" s="86"/>
      <c r="MAN139" s="86"/>
      <c r="MAO139" s="86"/>
      <c r="MAP139" s="86"/>
      <c r="MAQ139" s="86"/>
      <c r="MAR139" s="86"/>
      <c r="MAS139" s="86"/>
      <c r="MAT139" s="86"/>
      <c r="MAU139" s="86"/>
      <c r="MAV139" s="86"/>
      <c r="MAW139" s="86"/>
      <c r="MAX139" s="86"/>
      <c r="MAY139" s="86"/>
      <c r="MAZ139" s="86"/>
      <c r="MBA139" s="86"/>
      <c r="MBB139" s="86"/>
      <c r="MBC139" s="86"/>
      <c r="MBD139" s="86"/>
      <c r="MBE139" s="86"/>
      <c r="MBF139" s="86"/>
      <c r="MBG139" s="86"/>
      <c r="MBH139" s="86"/>
      <c r="MBI139" s="86"/>
      <c r="MBJ139" s="86"/>
      <c r="MBK139" s="86"/>
      <c r="MBL139" s="86"/>
      <c r="MBM139" s="86"/>
      <c r="MBN139" s="86"/>
      <c r="MBO139" s="86"/>
      <c r="MBP139" s="86"/>
      <c r="MBQ139" s="86"/>
      <c r="MBR139" s="86"/>
      <c r="MBS139" s="86"/>
      <c r="MBT139" s="86"/>
      <c r="MBU139" s="86"/>
      <c r="MBV139" s="86"/>
      <c r="MBW139" s="86"/>
      <c r="MBX139" s="86"/>
      <c r="MBY139" s="86"/>
      <c r="MBZ139" s="86"/>
      <c r="MCA139" s="86"/>
      <c r="MCB139" s="86"/>
      <c r="MCC139" s="86"/>
      <c r="MCD139" s="86"/>
      <c r="MCE139" s="86"/>
      <c r="MCF139" s="86"/>
      <c r="MCG139" s="86"/>
      <c r="MCH139" s="86"/>
      <c r="MCI139" s="86"/>
      <c r="MCJ139" s="86"/>
      <c r="MCK139" s="86"/>
      <c r="MCL139" s="86"/>
      <c r="MCM139" s="86"/>
      <c r="MCN139" s="86"/>
      <c r="MCO139" s="86"/>
      <c r="MCP139" s="86"/>
      <c r="MCQ139" s="86"/>
      <c r="MCR139" s="86"/>
      <c r="MCS139" s="86"/>
      <c r="MCT139" s="86"/>
      <c r="MCU139" s="86"/>
      <c r="MCV139" s="86"/>
      <c r="MCW139" s="86"/>
      <c r="MCX139" s="86"/>
      <c r="MCY139" s="86"/>
      <c r="MCZ139" s="86"/>
      <c r="MDA139" s="86"/>
      <c r="MDB139" s="86"/>
      <c r="MDC139" s="86"/>
      <c r="MDD139" s="86"/>
      <c r="MDE139" s="86"/>
      <c r="MDF139" s="86"/>
      <c r="MDG139" s="86"/>
      <c r="MDH139" s="86"/>
      <c r="MDI139" s="86"/>
      <c r="MDJ139" s="86"/>
      <c r="MDK139" s="86"/>
      <c r="MDL139" s="86"/>
      <c r="MDM139" s="86"/>
      <c r="MDN139" s="86"/>
      <c r="MDO139" s="86"/>
      <c r="MDP139" s="86"/>
      <c r="MDQ139" s="86"/>
      <c r="MDR139" s="86"/>
      <c r="MDS139" s="86"/>
      <c r="MDT139" s="86"/>
      <c r="MDU139" s="86"/>
      <c r="MDV139" s="86"/>
      <c r="MEC139" s="86"/>
      <c r="MED139" s="86"/>
      <c r="MEE139" s="86"/>
      <c r="MEF139" s="86"/>
      <c r="MEG139" s="86"/>
      <c r="MEH139" s="86"/>
      <c r="MEI139" s="86"/>
      <c r="MEJ139" s="86"/>
      <c r="MEK139" s="86"/>
      <c r="MEL139" s="86"/>
      <c r="MEM139" s="86"/>
      <c r="MEN139" s="86"/>
      <c r="MEO139" s="86"/>
      <c r="MEP139" s="86"/>
      <c r="MEQ139" s="86"/>
      <c r="MER139" s="86"/>
      <c r="MES139" s="86"/>
      <c r="MET139" s="86"/>
      <c r="MEU139" s="86"/>
      <c r="MEV139" s="86"/>
      <c r="MEW139" s="86"/>
      <c r="MEX139" s="86"/>
      <c r="MEY139" s="86"/>
      <c r="MEZ139" s="86"/>
      <c r="MFA139" s="86"/>
      <c r="MFB139" s="86"/>
      <c r="MFC139" s="86"/>
      <c r="MFD139" s="86"/>
      <c r="MFE139" s="86"/>
      <c r="MFF139" s="86"/>
      <c r="MFG139" s="86"/>
      <c r="MFH139" s="86"/>
      <c r="MFI139" s="86"/>
      <c r="MFJ139" s="86"/>
      <c r="MFK139" s="86"/>
      <c r="MFL139" s="86"/>
      <c r="MFM139" s="86"/>
      <c r="MFN139" s="86"/>
      <c r="MFO139" s="86"/>
      <c r="MFP139" s="86"/>
      <c r="MFQ139" s="86"/>
      <c r="MFR139" s="86"/>
      <c r="MFS139" s="86"/>
      <c r="MFT139" s="86"/>
      <c r="MFU139" s="86"/>
      <c r="MFV139" s="86"/>
      <c r="MFW139" s="86"/>
      <c r="MFX139" s="86"/>
      <c r="MFY139" s="86"/>
      <c r="MFZ139" s="86"/>
      <c r="MGA139" s="86"/>
      <c r="MGB139" s="86"/>
      <c r="MGC139" s="86"/>
      <c r="MGD139" s="86"/>
      <c r="MGE139" s="86"/>
      <c r="MGF139" s="86"/>
      <c r="MGG139" s="86"/>
      <c r="MGH139" s="86"/>
      <c r="MGI139" s="86"/>
      <c r="MGJ139" s="86"/>
      <c r="MGK139" s="86"/>
      <c r="MGL139" s="86"/>
      <c r="MGM139" s="86"/>
      <c r="MGN139" s="86"/>
      <c r="MGO139" s="86"/>
      <c r="MGP139" s="86"/>
      <c r="MGQ139" s="86"/>
      <c r="MGR139" s="86"/>
      <c r="MGS139" s="86"/>
      <c r="MGT139" s="86"/>
      <c r="MGU139" s="86"/>
      <c r="MGV139" s="86"/>
      <c r="MGW139" s="86"/>
      <c r="MGX139" s="86"/>
      <c r="MGY139" s="86"/>
      <c r="MGZ139" s="86"/>
      <c r="MHA139" s="86"/>
      <c r="MHB139" s="86"/>
      <c r="MHC139" s="86"/>
      <c r="MHD139" s="86"/>
      <c r="MHE139" s="86"/>
      <c r="MHF139" s="86"/>
      <c r="MHG139" s="86"/>
      <c r="MHH139" s="86"/>
      <c r="MHI139" s="86"/>
      <c r="MHJ139" s="86"/>
      <c r="MHK139" s="86"/>
      <c r="MHL139" s="86"/>
      <c r="MHM139" s="86"/>
      <c r="MHN139" s="86"/>
      <c r="MHO139" s="86"/>
      <c r="MHP139" s="86"/>
      <c r="MHQ139" s="86"/>
      <c r="MHR139" s="86"/>
      <c r="MHS139" s="86"/>
      <c r="MHT139" s="86"/>
      <c r="MHU139" s="86"/>
      <c r="MHV139" s="86"/>
      <c r="MHW139" s="86"/>
      <c r="MHX139" s="86"/>
      <c r="MHY139" s="86"/>
      <c r="MHZ139" s="86"/>
      <c r="MIA139" s="86"/>
      <c r="MIB139" s="86"/>
      <c r="MIC139" s="86"/>
      <c r="MID139" s="86"/>
      <c r="MIE139" s="86"/>
      <c r="MIF139" s="86"/>
      <c r="MIG139" s="86"/>
      <c r="MIH139" s="86"/>
      <c r="MII139" s="86"/>
      <c r="MIJ139" s="86"/>
      <c r="MIK139" s="86"/>
      <c r="MIL139" s="86"/>
      <c r="MIM139" s="86"/>
      <c r="MIN139" s="86"/>
      <c r="MIO139" s="86"/>
      <c r="MIP139" s="86"/>
      <c r="MIQ139" s="86"/>
      <c r="MIR139" s="86"/>
      <c r="MIS139" s="86"/>
      <c r="MIT139" s="86"/>
      <c r="MIU139" s="86"/>
      <c r="MIV139" s="86"/>
      <c r="MIW139" s="86"/>
      <c r="MIX139" s="86"/>
      <c r="MIY139" s="86"/>
      <c r="MIZ139" s="86"/>
      <c r="MJA139" s="86"/>
      <c r="MJB139" s="86"/>
      <c r="MJC139" s="86"/>
      <c r="MJD139" s="86"/>
      <c r="MJE139" s="86"/>
      <c r="MJF139" s="86"/>
      <c r="MJG139" s="86"/>
      <c r="MJH139" s="86"/>
      <c r="MJI139" s="86"/>
      <c r="MJJ139" s="86"/>
      <c r="MJK139" s="86"/>
      <c r="MJL139" s="86"/>
      <c r="MJM139" s="86"/>
      <c r="MJN139" s="86"/>
      <c r="MJO139" s="86"/>
      <c r="MJP139" s="86"/>
      <c r="MJQ139" s="86"/>
      <c r="MJR139" s="86"/>
      <c r="MJS139" s="86"/>
      <c r="MJT139" s="86"/>
      <c r="MJU139" s="86"/>
      <c r="MJV139" s="86"/>
      <c r="MJW139" s="86"/>
      <c r="MJX139" s="86"/>
      <c r="MJY139" s="86"/>
      <c r="MJZ139" s="86"/>
      <c r="MKA139" s="86"/>
      <c r="MKB139" s="86"/>
      <c r="MKC139" s="86"/>
      <c r="MKD139" s="86"/>
      <c r="MKE139" s="86"/>
      <c r="MKF139" s="86"/>
      <c r="MKG139" s="86"/>
      <c r="MKH139" s="86"/>
      <c r="MKI139" s="86"/>
      <c r="MKJ139" s="86"/>
      <c r="MKK139" s="86"/>
      <c r="MKL139" s="86"/>
      <c r="MKM139" s="86"/>
      <c r="MKN139" s="86"/>
      <c r="MKO139" s="86"/>
      <c r="MKP139" s="86"/>
      <c r="MKQ139" s="86"/>
      <c r="MKR139" s="86"/>
      <c r="MKS139" s="86"/>
      <c r="MKT139" s="86"/>
      <c r="MKU139" s="86"/>
      <c r="MKV139" s="86"/>
      <c r="MKW139" s="86"/>
      <c r="MKX139" s="86"/>
      <c r="MKY139" s="86"/>
      <c r="MKZ139" s="86"/>
      <c r="MLA139" s="86"/>
      <c r="MLB139" s="86"/>
      <c r="MLC139" s="86"/>
      <c r="MLD139" s="86"/>
      <c r="MLE139" s="86"/>
      <c r="MLF139" s="86"/>
      <c r="MLG139" s="86"/>
      <c r="MLH139" s="86"/>
      <c r="MLI139" s="86"/>
      <c r="MLJ139" s="86"/>
      <c r="MLK139" s="86"/>
      <c r="MLL139" s="86"/>
      <c r="MLM139" s="86"/>
      <c r="MLN139" s="86"/>
      <c r="MLO139" s="86"/>
      <c r="MLP139" s="86"/>
      <c r="MLQ139" s="86"/>
      <c r="MLR139" s="86"/>
      <c r="MLS139" s="86"/>
      <c r="MLT139" s="86"/>
      <c r="MLU139" s="86"/>
      <c r="MLV139" s="86"/>
      <c r="MLW139" s="86"/>
      <c r="MLX139" s="86"/>
      <c r="MLY139" s="86"/>
      <c r="MLZ139" s="86"/>
      <c r="MMA139" s="86"/>
      <c r="MMB139" s="86"/>
      <c r="MMC139" s="86"/>
      <c r="MMD139" s="86"/>
      <c r="MME139" s="86"/>
      <c r="MMF139" s="86"/>
      <c r="MMG139" s="86"/>
      <c r="MMH139" s="86"/>
      <c r="MMI139" s="86"/>
      <c r="MMJ139" s="86"/>
      <c r="MMK139" s="86"/>
      <c r="MML139" s="86"/>
      <c r="MMM139" s="86"/>
      <c r="MMN139" s="86"/>
      <c r="MMO139" s="86"/>
      <c r="MMP139" s="86"/>
      <c r="MMQ139" s="86"/>
      <c r="MMR139" s="86"/>
      <c r="MMS139" s="86"/>
      <c r="MMT139" s="86"/>
      <c r="MMU139" s="86"/>
      <c r="MMV139" s="86"/>
      <c r="MMW139" s="86"/>
      <c r="MMX139" s="86"/>
      <c r="MMY139" s="86"/>
      <c r="MMZ139" s="86"/>
      <c r="MNA139" s="86"/>
      <c r="MNB139" s="86"/>
      <c r="MNC139" s="86"/>
      <c r="MND139" s="86"/>
      <c r="MNE139" s="86"/>
      <c r="MNF139" s="86"/>
      <c r="MNG139" s="86"/>
      <c r="MNH139" s="86"/>
      <c r="MNI139" s="86"/>
      <c r="MNJ139" s="86"/>
      <c r="MNK139" s="86"/>
      <c r="MNL139" s="86"/>
      <c r="MNM139" s="86"/>
      <c r="MNN139" s="86"/>
      <c r="MNO139" s="86"/>
      <c r="MNP139" s="86"/>
      <c r="MNQ139" s="86"/>
      <c r="MNR139" s="86"/>
      <c r="MNY139" s="86"/>
      <c r="MNZ139" s="86"/>
      <c r="MOA139" s="86"/>
      <c r="MOB139" s="86"/>
      <c r="MOC139" s="86"/>
      <c r="MOD139" s="86"/>
      <c r="MOE139" s="86"/>
      <c r="MOF139" s="86"/>
      <c r="MOG139" s="86"/>
      <c r="MOH139" s="86"/>
      <c r="MOI139" s="86"/>
      <c r="MOJ139" s="86"/>
      <c r="MOK139" s="86"/>
      <c r="MOL139" s="86"/>
      <c r="MOM139" s="86"/>
      <c r="MON139" s="86"/>
      <c r="MOO139" s="86"/>
      <c r="MOP139" s="86"/>
      <c r="MOQ139" s="86"/>
      <c r="MOR139" s="86"/>
      <c r="MOS139" s="86"/>
      <c r="MOT139" s="86"/>
      <c r="MOU139" s="86"/>
      <c r="MOV139" s="86"/>
      <c r="MOW139" s="86"/>
      <c r="MOX139" s="86"/>
      <c r="MOY139" s="86"/>
      <c r="MOZ139" s="86"/>
      <c r="MPA139" s="86"/>
      <c r="MPB139" s="86"/>
      <c r="MPC139" s="86"/>
      <c r="MPD139" s="86"/>
      <c r="MPE139" s="86"/>
      <c r="MPF139" s="86"/>
      <c r="MPG139" s="86"/>
      <c r="MPH139" s="86"/>
      <c r="MPI139" s="86"/>
      <c r="MPJ139" s="86"/>
      <c r="MPK139" s="86"/>
      <c r="MPL139" s="86"/>
      <c r="MPM139" s="86"/>
      <c r="MPN139" s="86"/>
      <c r="MPO139" s="86"/>
      <c r="MPP139" s="86"/>
      <c r="MPQ139" s="86"/>
      <c r="MPR139" s="86"/>
      <c r="MPS139" s="86"/>
      <c r="MPT139" s="86"/>
      <c r="MPU139" s="86"/>
      <c r="MPV139" s="86"/>
      <c r="MPW139" s="86"/>
      <c r="MPX139" s="86"/>
      <c r="MPY139" s="86"/>
      <c r="MPZ139" s="86"/>
      <c r="MQA139" s="86"/>
      <c r="MQB139" s="86"/>
      <c r="MQC139" s="86"/>
      <c r="MQD139" s="86"/>
      <c r="MQE139" s="86"/>
      <c r="MQF139" s="86"/>
      <c r="MQG139" s="86"/>
      <c r="MQH139" s="86"/>
      <c r="MQI139" s="86"/>
      <c r="MQJ139" s="86"/>
      <c r="MQK139" s="86"/>
      <c r="MQL139" s="86"/>
      <c r="MQM139" s="86"/>
      <c r="MQN139" s="86"/>
      <c r="MQO139" s="86"/>
      <c r="MQP139" s="86"/>
      <c r="MQQ139" s="86"/>
      <c r="MQR139" s="86"/>
      <c r="MQS139" s="86"/>
      <c r="MQT139" s="86"/>
      <c r="MQU139" s="86"/>
      <c r="MQV139" s="86"/>
      <c r="MQW139" s="86"/>
      <c r="MQX139" s="86"/>
      <c r="MQY139" s="86"/>
      <c r="MQZ139" s="86"/>
      <c r="MRA139" s="86"/>
      <c r="MRB139" s="86"/>
      <c r="MRC139" s="86"/>
      <c r="MRD139" s="86"/>
      <c r="MRE139" s="86"/>
      <c r="MRF139" s="86"/>
      <c r="MRG139" s="86"/>
      <c r="MRH139" s="86"/>
      <c r="MRI139" s="86"/>
      <c r="MRJ139" s="86"/>
      <c r="MRK139" s="86"/>
      <c r="MRL139" s="86"/>
      <c r="MRM139" s="86"/>
      <c r="MRN139" s="86"/>
      <c r="MRO139" s="86"/>
      <c r="MRP139" s="86"/>
      <c r="MRQ139" s="86"/>
      <c r="MRR139" s="86"/>
      <c r="MRS139" s="86"/>
      <c r="MRT139" s="86"/>
      <c r="MRU139" s="86"/>
      <c r="MRV139" s="86"/>
      <c r="MRW139" s="86"/>
      <c r="MRX139" s="86"/>
      <c r="MRY139" s="86"/>
      <c r="MRZ139" s="86"/>
      <c r="MSA139" s="86"/>
      <c r="MSB139" s="86"/>
      <c r="MSC139" s="86"/>
      <c r="MSD139" s="86"/>
      <c r="MSE139" s="86"/>
      <c r="MSF139" s="86"/>
      <c r="MSG139" s="86"/>
      <c r="MSH139" s="86"/>
      <c r="MSI139" s="86"/>
      <c r="MSJ139" s="86"/>
      <c r="MSK139" s="86"/>
      <c r="MSL139" s="86"/>
      <c r="MSM139" s="86"/>
      <c r="MSN139" s="86"/>
      <c r="MSO139" s="86"/>
      <c r="MSP139" s="86"/>
      <c r="MSQ139" s="86"/>
      <c r="MSR139" s="86"/>
      <c r="MSS139" s="86"/>
      <c r="MST139" s="86"/>
      <c r="MSU139" s="86"/>
      <c r="MSV139" s="86"/>
      <c r="MSW139" s="86"/>
      <c r="MSX139" s="86"/>
      <c r="MSY139" s="86"/>
      <c r="MSZ139" s="86"/>
      <c r="MTA139" s="86"/>
      <c r="MTB139" s="86"/>
      <c r="MTC139" s="86"/>
      <c r="MTD139" s="86"/>
      <c r="MTE139" s="86"/>
      <c r="MTF139" s="86"/>
      <c r="MTG139" s="86"/>
      <c r="MTH139" s="86"/>
      <c r="MTI139" s="86"/>
      <c r="MTJ139" s="86"/>
      <c r="MTK139" s="86"/>
      <c r="MTL139" s="86"/>
      <c r="MTM139" s="86"/>
      <c r="MTN139" s="86"/>
      <c r="MTO139" s="86"/>
      <c r="MTP139" s="86"/>
      <c r="MTQ139" s="86"/>
      <c r="MTR139" s="86"/>
      <c r="MTS139" s="86"/>
      <c r="MTT139" s="86"/>
      <c r="MTU139" s="86"/>
      <c r="MTV139" s="86"/>
      <c r="MTW139" s="86"/>
      <c r="MTX139" s="86"/>
      <c r="MTY139" s="86"/>
      <c r="MTZ139" s="86"/>
      <c r="MUA139" s="86"/>
      <c r="MUB139" s="86"/>
      <c r="MUC139" s="86"/>
      <c r="MUD139" s="86"/>
      <c r="MUE139" s="86"/>
      <c r="MUF139" s="86"/>
      <c r="MUG139" s="86"/>
      <c r="MUH139" s="86"/>
      <c r="MUI139" s="86"/>
      <c r="MUJ139" s="86"/>
      <c r="MUK139" s="86"/>
      <c r="MUL139" s="86"/>
      <c r="MUM139" s="86"/>
      <c r="MUN139" s="86"/>
      <c r="MUO139" s="86"/>
      <c r="MUP139" s="86"/>
      <c r="MUQ139" s="86"/>
      <c r="MUR139" s="86"/>
      <c r="MUS139" s="86"/>
      <c r="MUT139" s="86"/>
      <c r="MUU139" s="86"/>
      <c r="MUV139" s="86"/>
      <c r="MUW139" s="86"/>
      <c r="MUX139" s="86"/>
      <c r="MUY139" s="86"/>
      <c r="MUZ139" s="86"/>
      <c r="MVA139" s="86"/>
      <c r="MVB139" s="86"/>
      <c r="MVC139" s="86"/>
      <c r="MVD139" s="86"/>
      <c r="MVE139" s="86"/>
      <c r="MVF139" s="86"/>
      <c r="MVG139" s="86"/>
      <c r="MVH139" s="86"/>
      <c r="MVI139" s="86"/>
      <c r="MVJ139" s="86"/>
      <c r="MVK139" s="86"/>
      <c r="MVL139" s="86"/>
      <c r="MVM139" s="86"/>
      <c r="MVN139" s="86"/>
      <c r="MVO139" s="86"/>
      <c r="MVP139" s="86"/>
      <c r="MVQ139" s="86"/>
      <c r="MVR139" s="86"/>
      <c r="MVS139" s="86"/>
      <c r="MVT139" s="86"/>
      <c r="MVU139" s="86"/>
      <c r="MVV139" s="86"/>
      <c r="MVW139" s="86"/>
      <c r="MVX139" s="86"/>
      <c r="MVY139" s="86"/>
      <c r="MVZ139" s="86"/>
      <c r="MWA139" s="86"/>
      <c r="MWB139" s="86"/>
      <c r="MWC139" s="86"/>
      <c r="MWD139" s="86"/>
      <c r="MWE139" s="86"/>
      <c r="MWF139" s="86"/>
      <c r="MWG139" s="86"/>
      <c r="MWH139" s="86"/>
      <c r="MWI139" s="86"/>
      <c r="MWJ139" s="86"/>
      <c r="MWK139" s="86"/>
      <c r="MWL139" s="86"/>
      <c r="MWM139" s="86"/>
      <c r="MWN139" s="86"/>
      <c r="MWO139" s="86"/>
      <c r="MWP139" s="86"/>
      <c r="MWQ139" s="86"/>
      <c r="MWR139" s="86"/>
      <c r="MWS139" s="86"/>
      <c r="MWT139" s="86"/>
      <c r="MWU139" s="86"/>
      <c r="MWV139" s="86"/>
      <c r="MWW139" s="86"/>
      <c r="MWX139" s="86"/>
      <c r="MWY139" s="86"/>
      <c r="MWZ139" s="86"/>
      <c r="MXA139" s="86"/>
      <c r="MXB139" s="86"/>
      <c r="MXC139" s="86"/>
      <c r="MXD139" s="86"/>
      <c r="MXE139" s="86"/>
      <c r="MXF139" s="86"/>
      <c r="MXG139" s="86"/>
      <c r="MXH139" s="86"/>
      <c r="MXI139" s="86"/>
      <c r="MXJ139" s="86"/>
      <c r="MXK139" s="86"/>
      <c r="MXL139" s="86"/>
      <c r="MXM139" s="86"/>
      <c r="MXN139" s="86"/>
      <c r="MXU139" s="86"/>
      <c r="MXV139" s="86"/>
      <c r="MXW139" s="86"/>
      <c r="MXX139" s="86"/>
      <c r="MXY139" s="86"/>
      <c r="MXZ139" s="86"/>
      <c r="MYA139" s="86"/>
      <c r="MYB139" s="86"/>
      <c r="MYC139" s="86"/>
      <c r="MYD139" s="86"/>
      <c r="MYE139" s="86"/>
      <c r="MYF139" s="86"/>
      <c r="MYG139" s="86"/>
      <c r="MYH139" s="86"/>
      <c r="MYI139" s="86"/>
      <c r="MYJ139" s="86"/>
      <c r="MYK139" s="86"/>
      <c r="MYL139" s="86"/>
      <c r="MYM139" s="86"/>
      <c r="MYN139" s="86"/>
      <c r="MYO139" s="86"/>
      <c r="MYP139" s="86"/>
      <c r="MYQ139" s="86"/>
      <c r="MYR139" s="86"/>
      <c r="MYS139" s="86"/>
      <c r="MYT139" s="86"/>
      <c r="MYU139" s="86"/>
      <c r="MYV139" s="86"/>
      <c r="MYW139" s="86"/>
      <c r="MYX139" s="86"/>
      <c r="MYY139" s="86"/>
      <c r="MYZ139" s="86"/>
      <c r="MZA139" s="86"/>
      <c r="MZB139" s="86"/>
      <c r="MZC139" s="86"/>
      <c r="MZD139" s="86"/>
      <c r="MZE139" s="86"/>
      <c r="MZF139" s="86"/>
      <c r="MZG139" s="86"/>
      <c r="MZH139" s="86"/>
      <c r="MZI139" s="86"/>
      <c r="MZJ139" s="86"/>
      <c r="MZK139" s="86"/>
      <c r="MZL139" s="86"/>
      <c r="MZM139" s="86"/>
      <c r="MZN139" s="86"/>
      <c r="MZO139" s="86"/>
      <c r="MZP139" s="86"/>
      <c r="MZQ139" s="86"/>
      <c r="MZR139" s="86"/>
      <c r="MZS139" s="86"/>
      <c r="MZT139" s="86"/>
      <c r="MZU139" s="86"/>
      <c r="MZV139" s="86"/>
      <c r="MZW139" s="86"/>
      <c r="MZX139" s="86"/>
      <c r="MZY139" s="86"/>
      <c r="MZZ139" s="86"/>
      <c r="NAA139" s="86"/>
      <c r="NAB139" s="86"/>
      <c r="NAC139" s="86"/>
      <c r="NAD139" s="86"/>
      <c r="NAE139" s="86"/>
      <c r="NAF139" s="86"/>
      <c r="NAG139" s="86"/>
      <c r="NAH139" s="86"/>
      <c r="NAI139" s="86"/>
      <c r="NAJ139" s="86"/>
      <c r="NAK139" s="86"/>
      <c r="NAL139" s="86"/>
      <c r="NAM139" s="86"/>
      <c r="NAN139" s="86"/>
      <c r="NAO139" s="86"/>
      <c r="NAP139" s="86"/>
      <c r="NAQ139" s="86"/>
      <c r="NAR139" s="86"/>
      <c r="NAS139" s="86"/>
      <c r="NAT139" s="86"/>
      <c r="NAU139" s="86"/>
      <c r="NAV139" s="86"/>
      <c r="NAW139" s="86"/>
      <c r="NAX139" s="86"/>
      <c r="NAY139" s="86"/>
      <c r="NAZ139" s="86"/>
      <c r="NBA139" s="86"/>
      <c r="NBB139" s="86"/>
      <c r="NBC139" s="86"/>
      <c r="NBD139" s="86"/>
      <c r="NBE139" s="86"/>
      <c r="NBF139" s="86"/>
      <c r="NBG139" s="86"/>
      <c r="NBH139" s="86"/>
      <c r="NBI139" s="86"/>
      <c r="NBJ139" s="86"/>
      <c r="NBK139" s="86"/>
      <c r="NBL139" s="86"/>
      <c r="NBM139" s="86"/>
      <c r="NBN139" s="86"/>
      <c r="NBO139" s="86"/>
      <c r="NBP139" s="86"/>
      <c r="NBQ139" s="86"/>
      <c r="NBR139" s="86"/>
      <c r="NBS139" s="86"/>
      <c r="NBT139" s="86"/>
      <c r="NBU139" s="86"/>
      <c r="NBV139" s="86"/>
      <c r="NBW139" s="86"/>
      <c r="NBX139" s="86"/>
      <c r="NBY139" s="86"/>
      <c r="NBZ139" s="86"/>
      <c r="NCA139" s="86"/>
      <c r="NCB139" s="86"/>
      <c r="NCC139" s="86"/>
      <c r="NCD139" s="86"/>
      <c r="NCE139" s="86"/>
      <c r="NCF139" s="86"/>
      <c r="NCG139" s="86"/>
      <c r="NCH139" s="86"/>
      <c r="NCI139" s="86"/>
      <c r="NCJ139" s="86"/>
      <c r="NCK139" s="86"/>
      <c r="NCL139" s="86"/>
      <c r="NCM139" s="86"/>
      <c r="NCN139" s="86"/>
      <c r="NCO139" s="86"/>
      <c r="NCP139" s="86"/>
      <c r="NCQ139" s="86"/>
      <c r="NCR139" s="86"/>
      <c r="NCS139" s="86"/>
      <c r="NCT139" s="86"/>
      <c r="NCU139" s="86"/>
      <c r="NCV139" s="86"/>
      <c r="NCW139" s="86"/>
      <c r="NCX139" s="86"/>
      <c r="NCY139" s="86"/>
      <c r="NCZ139" s="86"/>
      <c r="NDA139" s="86"/>
      <c r="NDB139" s="86"/>
      <c r="NDC139" s="86"/>
      <c r="NDD139" s="86"/>
      <c r="NDE139" s="86"/>
      <c r="NDF139" s="86"/>
      <c r="NDG139" s="86"/>
      <c r="NDH139" s="86"/>
      <c r="NDI139" s="86"/>
      <c r="NDJ139" s="86"/>
      <c r="NDK139" s="86"/>
      <c r="NDL139" s="86"/>
      <c r="NDM139" s="86"/>
      <c r="NDN139" s="86"/>
      <c r="NDO139" s="86"/>
      <c r="NDP139" s="86"/>
      <c r="NDQ139" s="86"/>
      <c r="NDR139" s="86"/>
      <c r="NDS139" s="86"/>
      <c r="NDT139" s="86"/>
      <c r="NDU139" s="86"/>
      <c r="NDV139" s="86"/>
      <c r="NDW139" s="86"/>
      <c r="NDX139" s="86"/>
      <c r="NDY139" s="86"/>
      <c r="NDZ139" s="86"/>
      <c r="NEA139" s="86"/>
      <c r="NEB139" s="86"/>
      <c r="NEC139" s="86"/>
      <c r="NED139" s="86"/>
      <c r="NEE139" s="86"/>
      <c r="NEF139" s="86"/>
      <c r="NEG139" s="86"/>
      <c r="NEH139" s="86"/>
      <c r="NEI139" s="86"/>
      <c r="NEJ139" s="86"/>
      <c r="NEK139" s="86"/>
      <c r="NEL139" s="86"/>
      <c r="NEM139" s="86"/>
      <c r="NEN139" s="86"/>
      <c r="NEO139" s="86"/>
      <c r="NEP139" s="86"/>
      <c r="NEQ139" s="86"/>
      <c r="NER139" s="86"/>
      <c r="NES139" s="86"/>
      <c r="NET139" s="86"/>
      <c r="NEU139" s="86"/>
      <c r="NEV139" s="86"/>
      <c r="NEW139" s="86"/>
      <c r="NEX139" s="86"/>
      <c r="NEY139" s="86"/>
      <c r="NEZ139" s="86"/>
      <c r="NFA139" s="86"/>
      <c r="NFB139" s="86"/>
      <c r="NFC139" s="86"/>
      <c r="NFD139" s="86"/>
      <c r="NFE139" s="86"/>
      <c r="NFF139" s="86"/>
      <c r="NFG139" s="86"/>
      <c r="NFH139" s="86"/>
      <c r="NFI139" s="86"/>
      <c r="NFJ139" s="86"/>
      <c r="NFK139" s="86"/>
      <c r="NFL139" s="86"/>
      <c r="NFM139" s="86"/>
      <c r="NFN139" s="86"/>
      <c r="NFO139" s="86"/>
      <c r="NFP139" s="86"/>
      <c r="NFQ139" s="86"/>
      <c r="NFR139" s="86"/>
      <c r="NFS139" s="86"/>
      <c r="NFT139" s="86"/>
      <c r="NFU139" s="86"/>
      <c r="NFV139" s="86"/>
      <c r="NFW139" s="86"/>
      <c r="NFX139" s="86"/>
      <c r="NFY139" s="86"/>
      <c r="NFZ139" s="86"/>
      <c r="NGA139" s="86"/>
      <c r="NGB139" s="86"/>
      <c r="NGC139" s="86"/>
      <c r="NGD139" s="86"/>
      <c r="NGE139" s="86"/>
      <c r="NGF139" s="86"/>
      <c r="NGG139" s="86"/>
      <c r="NGH139" s="86"/>
      <c r="NGI139" s="86"/>
      <c r="NGJ139" s="86"/>
      <c r="NGK139" s="86"/>
      <c r="NGL139" s="86"/>
      <c r="NGM139" s="86"/>
      <c r="NGN139" s="86"/>
      <c r="NGO139" s="86"/>
      <c r="NGP139" s="86"/>
      <c r="NGQ139" s="86"/>
      <c r="NGR139" s="86"/>
      <c r="NGS139" s="86"/>
      <c r="NGT139" s="86"/>
      <c r="NGU139" s="86"/>
      <c r="NGV139" s="86"/>
      <c r="NGW139" s="86"/>
      <c r="NGX139" s="86"/>
      <c r="NGY139" s="86"/>
      <c r="NGZ139" s="86"/>
      <c r="NHA139" s="86"/>
      <c r="NHB139" s="86"/>
      <c r="NHC139" s="86"/>
      <c r="NHD139" s="86"/>
      <c r="NHE139" s="86"/>
      <c r="NHF139" s="86"/>
      <c r="NHG139" s="86"/>
      <c r="NHH139" s="86"/>
      <c r="NHI139" s="86"/>
      <c r="NHJ139" s="86"/>
      <c r="NHQ139" s="86"/>
      <c r="NHR139" s="86"/>
      <c r="NHS139" s="86"/>
      <c r="NHT139" s="86"/>
      <c r="NHU139" s="86"/>
      <c r="NHV139" s="86"/>
      <c r="NHW139" s="86"/>
      <c r="NHX139" s="86"/>
      <c r="NHY139" s="86"/>
      <c r="NHZ139" s="86"/>
      <c r="NIA139" s="86"/>
      <c r="NIB139" s="86"/>
      <c r="NIC139" s="86"/>
      <c r="NID139" s="86"/>
      <c r="NIE139" s="86"/>
      <c r="NIF139" s="86"/>
      <c r="NIG139" s="86"/>
      <c r="NIH139" s="86"/>
      <c r="NII139" s="86"/>
      <c r="NIJ139" s="86"/>
      <c r="NIK139" s="86"/>
      <c r="NIL139" s="86"/>
      <c r="NIM139" s="86"/>
      <c r="NIN139" s="86"/>
      <c r="NIO139" s="86"/>
      <c r="NIP139" s="86"/>
      <c r="NIQ139" s="86"/>
      <c r="NIR139" s="86"/>
      <c r="NIS139" s="86"/>
      <c r="NIT139" s="86"/>
      <c r="NIU139" s="86"/>
      <c r="NIV139" s="86"/>
      <c r="NIW139" s="86"/>
      <c r="NIX139" s="86"/>
      <c r="NIY139" s="86"/>
      <c r="NIZ139" s="86"/>
      <c r="NJA139" s="86"/>
      <c r="NJB139" s="86"/>
      <c r="NJC139" s="86"/>
      <c r="NJD139" s="86"/>
      <c r="NJE139" s="86"/>
      <c r="NJF139" s="86"/>
      <c r="NJG139" s="86"/>
      <c r="NJH139" s="86"/>
      <c r="NJI139" s="86"/>
      <c r="NJJ139" s="86"/>
      <c r="NJK139" s="86"/>
      <c r="NJL139" s="86"/>
      <c r="NJM139" s="86"/>
      <c r="NJN139" s="86"/>
      <c r="NJO139" s="86"/>
      <c r="NJP139" s="86"/>
      <c r="NJQ139" s="86"/>
      <c r="NJR139" s="86"/>
      <c r="NJS139" s="86"/>
      <c r="NJT139" s="86"/>
      <c r="NJU139" s="86"/>
      <c r="NJV139" s="86"/>
      <c r="NJW139" s="86"/>
      <c r="NJX139" s="86"/>
      <c r="NJY139" s="86"/>
      <c r="NJZ139" s="86"/>
      <c r="NKA139" s="86"/>
      <c r="NKB139" s="86"/>
      <c r="NKC139" s="86"/>
      <c r="NKD139" s="86"/>
      <c r="NKE139" s="86"/>
      <c r="NKF139" s="86"/>
      <c r="NKG139" s="86"/>
      <c r="NKH139" s="86"/>
      <c r="NKI139" s="86"/>
      <c r="NKJ139" s="86"/>
      <c r="NKK139" s="86"/>
      <c r="NKL139" s="86"/>
      <c r="NKM139" s="86"/>
      <c r="NKN139" s="86"/>
      <c r="NKO139" s="86"/>
      <c r="NKP139" s="86"/>
      <c r="NKQ139" s="86"/>
      <c r="NKR139" s="86"/>
      <c r="NKS139" s="86"/>
      <c r="NKT139" s="86"/>
      <c r="NKU139" s="86"/>
      <c r="NKV139" s="86"/>
      <c r="NKW139" s="86"/>
      <c r="NKX139" s="86"/>
      <c r="NKY139" s="86"/>
      <c r="NKZ139" s="86"/>
      <c r="NLA139" s="86"/>
      <c r="NLB139" s="86"/>
      <c r="NLC139" s="86"/>
      <c r="NLD139" s="86"/>
      <c r="NLE139" s="86"/>
      <c r="NLF139" s="86"/>
      <c r="NLG139" s="86"/>
      <c r="NLH139" s="86"/>
      <c r="NLI139" s="86"/>
      <c r="NLJ139" s="86"/>
      <c r="NLK139" s="86"/>
      <c r="NLL139" s="86"/>
      <c r="NLM139" s="86"/>
      <c r="NLN139" s="86"/>
      <c r="NLO139" s="86"/>
      <c r="NLP139" s="86"/>
      <c r="NLQ139" s="86"/>
      <c r="NLR139" s="86"/>
      <c r="NLS139" s="86"/>
      <c r="NLT139" s="86"/>
      <c r="NLU139" s="86"/>
      <c r="NLV139" s="86"/>
      <c r="NLW139" s="86"/>
      <c r="NLX139" s="86"/>
      <c r="NLY139" s="86"/>
      <c r="NLZ139" s="86"/>
      <c r="NMA139" s="86"/>
      <c r="NMB139" s="86"/>
      <c r="NMC139" s="86"/>
      <c r="NMD139" s="86"/>
      <c r="NME139" s="86"/>
      <c r="NMF139" s="86"/>
      <c r="NMG139" s="86"/>
      <c r="NMH139" s="86"/>
      <c r="NMI139" s="86"/>
      <c r="NMJ139" s="86"/>
      <c r="NMK139" s="86"/>
      <c r="NML139" s="86"/>
      <c r="NMM139" s="86"/>
      <c r="NMN139" s="86"/>
      <c r="NMO139" s="86"/>
      <c r="NMP139" s="86"/>
      <c r="NMQ139" s="86"/>
      <c r="NMR139" s="86"/>
      <c r="NMS139" s="86"/>
      <c r="NMT139" s="86"/>
      <c r="NMU139" s="86"/>
      <c r="NMV139" s="86"/>
      <c r="NMW139" s="86"/>
      <c r="NMX139" s="86"/>
      <c r="NMY139" s="86"/>
      <c r="NMZ139" s="86"/>
      <c r="NNA139" s="86"/>
      <c r="NNB139" s="86"/>
      <c r="NNC139" s="86"/>
      <c r="NND139" s="86"/>
      <c r="NNE139" s="86"/>
      <c r="NNF139" s="86"/>
      <c r="NNG139" s="86"/>
      <c r="NNH139" s="86"/>
      <c r="NNI139" s="86"/>
      <c r="NNJ139" s="86"/>
      <c r="NNK139" s="86"/>
      <c r="NNL139" s="86"/>
      <c r="NNM139" s="86"/>
      <c r="NNN139" s="86"/>
      <c r="NNO139" s="86"/>
      <c r="NNP139" s="86"/>
      <c r="NNQ139" s="86"/>
      <c r="NNR139" s="86"/>
      <c r="NNS139" s="86"/>
      <c r="NNT139" s="86"/>
      <c r="NNU139" s="86"/>
      <c r="NNV139" s="86"/>
      <c r="NNW139" s="86"/>
      <c r="NNX139" s="86"/>
      <c r="NNY139" s="86"/>
      <c r="NNZ139" s="86"/>
      <c r="NOA139" s="86"/>
      <c r="NOB139" s="86"/>
      <c r="NOC139" s="86"/>
      <c r="NOD139" s="86"/>
      <c r="NOE139" s="86"/>
      <c r="NOF139" s="86"/>
      <c r="NOG139" s="86"/>
      <c r="NOH139" s="86"/>
      <c r="NOI139" s="86"/>
      <c r="NOJ139" s="86"/>
      <c r="NOK139" s="86"/>
      <c r="NOL139" s="86"/>
      <c r="NOM139" s="86"/>
      <c r="NON139" s="86"/>
      <c r="NOO139" s="86"/>
      <c r="NOP139" s="86"/>
      <c r="NOQ139" s="86"/>
      <c r="NOR139" s="86"/>
      <c r="NOS139" s="86"/>
      <c r="NOT139" s="86"/>
      <c r="NOU139" s="86"/>
      <c r="NOV139" s="86"/>
      <c r="NOW139" s="86"/>
      <c r="NOX139" s="86"/>
      <c r="NOY139" s="86"/>
      <c r="NOZ139" s="86"/>
      <c r="NPA139" s="86"/>
      <c r="NPB139" s="86"/>
      <c r="NPC139" s="86"/>
      <c r="NPD139" s="86"/>
      <c r="NPE139" s="86"/>
      <c r="NPF139" s="86"/>
      <c r="NPG139" s="86"/>
      <c r="NPH139" s="86"/>
      <c r="NPI139" s="86"/>
      <c r="NPJ139" s="86"/>
      <c r="NPK139" s="86"/>
      <c r="NPL139" s="86"/>
      <c r="NPM139" s="86"/>
      <c r="NPN139" s="86"/>
      <c r="NPO139" s="86"/>
      <c r="NPP139" s="86"/>
      <c r="NPQ139" s="86"/>
      <c r="NPR139" s="86"/>
      <c r="NPS139" s="86"/>
      <c r="NPT139" s="86"/>
      <c r="NPU139" s="86"/>
      <c r="NPV139" s="86"/>
      <c r="NPW139" s="86"/>
      <c r="NPX139" s="86"/>
      <c r="NPY139" s="86"/>
      <c r="NPZ139" s="86"/>
      <c r="NQA139" s="86"/>
      <c r="NQB139" s="86"/>
      <c r="NQC139" s="86"/>
      <c r="NQD139" s="86"/>
      <c r="NQE139" s="86"/>
      <c r="NQF139" s="86"/>
      <c r="NQG139" s="86"/>
      <c r="NQH139" s="86"/>
      <c r="NQI139" s="86"/>
      <c r="NQJ139" s="86"/>
      <c r="NQK139" s="86"/>
      <c r="NQL139" s="86"/>
      <c r="NQM139" s="86"/>
      <c r="NQN139" s="86"/>
      <c r="NQO139" s="86"/>
      <c r="NQP139" s="86"/>
      <c r="NQQ139" s="86"/>
      <c r="NQR139" s="86"/>
      <c r="NQS139" s="86"/>
      <c r="NQT139" s="86"/>
      <c r="NQU139" s="86"/>
      <c r="NQV139" s="86"/>
      <c r="NQW139" s="86"/>
      <c r="NQX139" s="86"/>
      <c r="NQY139" s="86"/>
      <c r="NQZ139" s="86"/>
      <c r="NRA139" s="86"/>
      <c r="NRB139" s="86"/>
      <c r="NRC139" s="86"/>
      <c r="NRD139" s="86"/>
      <c r="NRE139" s="86"/>
      <c r="NRF139" s="86"/>
      <c r="NRM139" s="86"/>
      <c r="NRN139" s="86"/>
      <c r="NRO139" s="86"/>
      <c r="NRP139" s="86"/>
      <c r="NRQ139" s="86"/>
      <c r="NRR139" s="86"/>
      <c r="NRS139" s="86"/>
      <c r="NRT139" s="86"/>
      <c r="NRU139" s="86"/>
      <c r="NRV139" s="86"/>
      <c r="NRW139" s="86"/>
      <c r="NRX139" s="86"/>
      <c r="NRY139" s="86"/>
      <c r="NRZ139" s="86"/>
      <c r="NSA139" s="86"/>
      <c r="NSB139" s="86"/>
      <c r="NSC139" s="86"/>
      <c r="NSD139" s="86"/>
      <c r="NSE139" s="86"/>
      <c r="NSF139" s="86"/>
      <c r="NSG139" s="86"/>
      <c r="NSH139" s="86"/>
      <c r="NSI139" s="86"/>
      <c r="NSJ139" s="86"/>
      <c r="NSK139" s="86"/>
      <c r="NSL139" s="86"/>
      <c r="NSM139" s="86"/>
      <c r="NSN139" s="86"/>
      <c r="NSO139" s="86"/>
      <c r="NSP139" s="86"/>
      <c r="NSQ139" s="86"/>
      <c r="NSR139" s="86"/>
      <c r="NSS139" s="86"/>
      <c r="NST139" s="86"/>
      <c r="NSU139" s="86"/>
      <c r="NSV139" s="86"/>
      <c r="NSW139" s="86"/>
      <c r="NSX139" s="86"/>
      <c r="NSY139" s="86"/>
      <c r="NSZ139" s="86"/>
      <c r="NTA139" s="86"/>
      <c r="NTB139" s="86"/>
      <c r="NTC139" s="86"/>
      <c r="NTD139" s="86"/>
      <c r="NTE139" s="86"/>
      <c r="NTF139" s="86"/>
      <c r="NTG139" s="86"/>
      <c r="NTH139" s="86"/>
      <c r="NTI139" s="86"/>
      <c r="NTJ139" s="86"/>
      <c r="NTK139" s="86"/>
      <c r="NTL139" s="86"/>
      <c r="NTM139" s="86"/>
      <c r="NTN139" s="86"/>
      <c r="NTO139" s="86"/>
      <c r="NTP139" s="86"/>
      <c r="NTQ139" s="86"/>
      <c r="NTR139" s="86"/>
      <c r="NTS139" s="86"/>
      <c r="NTT139" s="86"/>
      <c r="NTU139" s="86"/>
      <c r="NTV139" s="86"/>
      <c r="NTW139" s="86"/>
      <c r="NTX139" s="86"/>
      <c r="NTY139" s="86"/>
      <c r="NTZ139" s="86"/>
      <c r="NUA139" s="86"/>
      <c r="NUB139" s="86"/>
      <c r="NUC139" s="86"/>
      <c r="NUD139" s="86"/>
      <c r="NUE139" s="86"/>
      <c r="NUF139" s="86"/>
      <c r="NUG139" s="86"/>
      <c r="NUH139" s="86"/>
      <c r="NUI139" s="86"/>
      <c r="NUJ139" s="86"/>
      <c r="NUK139" s="86"/>
      <c r="NUL139" s="86"/>
      <c r="NUM139" s="86"/>
      <c r="NUN139" s="86"/>
      <c r="NUO139" s="86"/>
      <c r="NUP139" s="86"/>
      <c r="NUQ139" s="86"/>
      <c r="NUR139" s="86"/>
      <c r="NUS139" s="86"/>
      <c r="NUT139" s="86"/>
      <c r="NUU139" s="86"/>
      <c r="NUV139" s="86"/>
      <c r="NUW139" s="86"/>
      <c r="NUX139" s="86"/>
      <c r="NUY139" s="86"/>
      <c r="NUZ139" s="86"/>
      <c r="NVA139" s="86"/>
      <c r="NVB139" s="86"/>
      <c r="NVC139" s="86"/>
      <c r="NVD139" s="86"/>
      <c r="NVE139" s="86"/>
      <c r="NVF139" s="86"/>
      <c r="NVG139" s="86"/>
      <c r="NVH139" s="86"/>
      <c r="NVI139" s="86"/>
      <c r="NVJ139" s="86"/>
      <c r="NVK139" s="86"/>
      <c r="NVL139" s="86"/>
      <c r="NVM139" s="86"/>
      <c r="NVN139" s="86"/>
      <c r="NVO139" s="86"/>
      <c r="NVP139" s="86"/>
      <c r="NVQ139" s="86"/>
      <c r="NVR139" s="86"/>
      <c r="NVS139" s="86"/>
      <c r="NVT139" s="86"/>
      <c r="NVU139" s="86"/>
      <c r="NVV139" s="86"/>
      <c r="NVW139" s="86"/>
      <c r="NVX139" s="86"/>
      <c r="NVY139" s="86"/>
      <c r="NVZ139" s="86"/>
      <c r="NWA139" s="86"/>
      <c r="NWB139" s="86"/>
      <c r="NWC139" s="86"/>
      <c r="NWD139" s="86"/>
      <c r="NWE139" s="86"/>
      <c r="NWF139" s="86"/>
      <c r="NWG139" s="86"/>
      <c r="NWH139" s="86"/>
      <c r="NWI139" s="86"/>
      <c r="NWJ139" s="86"/>
      <c r="NWK139" s="86"/>
      <c r="NWL139" s="86"/>
      <c r="NWM139" s="86"/>
      <c r="NWN139" s="86"/>
      <c r="NWO139" s="86"/>
      <c r="NWP139" s="86"/>
      <c r="NWQ139" s="86"/>
      <c r="NWR139" s="86"/>
      <c r="NWS139" s="86"/>
      <c r="NWT139" s="86"/>
      <c r="NWU139" s="86"/>
      <c r="NWV139" s="86"/>
      <c r="NWW139" s="86"/>
      <c r="NWX139" s="86"/>
      <c r="NWY139" s="86"/>
      <c r="NWZ139" s="86"/>
      <c r="NXA139" s="86"/>
      <c r="NXB139" s="86"/>
      <c r="NXC139" s="86"/>
      <c r="NXD139" s="86"/>
      <c r="NXE139" s="86"/>
      <c r="NXF139" s="86"/>
      <c r="NXG139" s="86"/>
      <c r="NXH139" s="86"/>
      <c r="NXI139" s="86"/>
      <c r="NXJ139" s="86"/>
      <c r="NXK139" s="86"/>
      <c r="NXL139" s="86"/>
      <c r="NXM139" s="86"/>
      <c r="NXN139" s="86"/>
      <c r="NXO139" s="86"/>
      <c r="NXP139" s="86"/>
      <c r="NXQ139" s="86"/>
      <c r="NXR139" s="86"/>
      <c r="NXS139" s="86"/>
      <c r="NXT139" s="86"/>
      <c r="NXU139" s="86"/>
      <c r="NXV139" s="86"/>
      <c r="NXW139" s="86"/>
      <c r="NXX139" s="86"/>
      <c r="NXY139" s="86"/>
      <c r="NXZ139" s="86"/>
      <c r="NYA139" s="86"/>
      <c r="NYB139" s="86"/>
      <c r="NYC139" s="86"/>
      <c r="NYD139" s="86"/>
      <c r="NYE139" s="86"/>
      <c r="NYF139" s="86"/>
      <c r="NYG139" s="86"/>
      <c r="NYH139" s="86"/>
      <c r="NYI139" s="86"/>
      <c r="NYJ139" s="86"/>
      <c r="NYK139" s="86"/>
      <c r="NYL139" s="86"/>
      <c r="NYM139" s="86"/>
      <c r="NYN139" s="86"/>
      <c r="NYO139" s="86"/>
      <c r="NYP139" s="86"/>
      <c r="NYQ139" s="86"/>
      <c r="NYR139" s="86"/>
      <c r="NYS139" s="86"/>
      <c r="NYT139" s="86"/>
      <c r="NYU139" s="86"/>
      <c r="NYV139" s="86"/>
      <c r="NYW139" s="86"/>
      <c r="NYX139" s="86"/>
      <c r="NYY139" s="86"/>
      <c r="NYZ139" s="86"/>
      <c r="NZA139" s="86"/>
      <c r="NZB139" s="86"/>
      <c r="NZC139" s="86"/>
      <c r="NZD139" s="86"/>
      <c r="NZE139" s="86"/>
      <c r="NZF139" s="86"/>
      <c r="NZG139" s="86"/>
      <c r="NZH139" s="86"/>
      <c r="NZI139" s="86"/>
      <c r="NZJ139" s="86"/>
      <c r="NZK139" s="86"/>
      <c r="NZL139" s="86"/>
      <c r="NZM139" s="86"/>
      <c r="NZN139" s="86"/>
      <c r="NZO139" s="86"/>
      <c r="NZP139" s="86"/>
      <c r="NZQ139" s="86"/>
      <c r="NZR139" s="86"/>
      <c r="NZS139" s="86"/>
      <c r="NZT139" s="86"/>
      <c r="NZU139" s="86"/>
      <c r="NZV139" s="86"/>
      <c r="NZW139" s="86"/>
      <c r="NZX139" s="86"/>
      <c r="NZY139" s="86"/>
      <c r="NZZ139" s="86"/>
      <c r="OAA139" s="86"/>
      <c r="OAB139" s="86"/>
      <c r="OAC139" s="86"/>
      <c r="OAD139" s="86"/>
      <c r="OAE139" s="86"/>
      <c r="OAF139" s="86"/>
      <c r="OAG139" s="86"/>
      <c r="OAH139" s="86"/>
      <c r="OAI139" s="86"/>
      <c r="OAJ139" s="86"/>
      <c r="OAK139" s="86"/>
      <c r="OAL139" s="86"/>
      <c r="OAM139" s="86"/>
      <c r="OAN139" s="86"/>
      <c r="OAO139" s="86"/>
      <c r="OAP139" s="86"/>
      <c r="OAQ139" s="86"/>
      <c r="OAR139" s="86"/>
      <c r="OAS139" s="86"/>
      <c r="OAT139" s="86"/>
      <c r="OAU139" s="86"/>
      <c r="OAV139" s="86"/>
      <c r="OAW139" s="86"/>
      <c r="OAX139" s="86"/>
      <c r="OAY139" s="86"/>
      <c r="OAZ139" s="86"/>
      <c r="OBA139" s="86"/>
      <c r="OBB139" s="86"/>
      <c r="OBI139" s="86"/>
      <c r="OBJ139" s="86"/>
      <c r="OBK139" s="86"/>
      <c r="OBL139" s="86"/>
      <c r="OBM139" s="86"/>
      <c r="OBN139" s="86"/>
      <c r="OBO139" s="86"/>
      <c r="OBP139" s="86"/>
      <c r="OBQ139" s="86"/>
      <c r="OBR139" s="86"/>
      <c r="OBS139" s="86"/>
      <c r="OBT139" s="86"/>
      <c r="OBU139" s="86"/>
      <c r="OBV139" s="86"/>
      <c r="OBW139" s="86"/>
      <c r="OBX139" s="86"/>
      <c r="OBY139" s="86"/>
      <c r="OBZ139" s="86"/>
      <c r="OCA139" s="86"/>
      <c r="OCB139" s="86"/>
      <c r="OCC139" s="86"/>
      <c r="OCD139" s="86"/>
      <c r="OCE139" s="86"/>
      <c r="OCF139" s="86"/>
      <c r="OCG139" s="86"/>
      <c r="OCH139" s="86"/>
      <c r="OCI139" s="86"/>
      <c r="OCJ139" s="86"/>
      <c r="OCK139" s="86"/>
      <c r="OCL139" s="86"/>
      <c r="OCM139" s="86"/>
      <c r="OCN139" s="86"/>
      <c r="OCO139" s="86"/>
      <c r="OCP139" s="86"/>
      <c r="OCQ139" s="86"/>
      <c r="OCR139" s="86"/>
      <c r="OCS139" s="86"/>
      <c r="OCT139" s="86"/>
      <c r="OCU139" s="86"/>
      <c r="OCV139" s="86"/>
      <c r="OCW139" s="86"/>
      <c r="OCX139" s="86"/>
      <c r="OCY139" s="86"/>
      <c r="OCZ139" s="86"/>
      <c r="ODA139" s="86"/>
      <c r="ODB139" s="86"/>
      <c r="ODC139" s="86"/>
      <c r="ODD139" s="86"/>
      <c r="ODE139" s="86"/>
      <c r="ODF139" s="86"/>
      <c r="ODG139" s="86"/>
      <c r="ODH139" s="86"/>
      <c r="ODI139" s="86"/>
      <c r="ODJ139" s="86"/>
      <c r="ODK139" s="86"/>
      <c r="ODL139" s="86"/>
      <c r="ODM139" s="86"/>
      <c r="ODN139" s="86"/>
      <c r="ODO139" s="86"/>
      <c r="ODP139" s="86"/>
      <c r="ODQ139" s="86"/>
      <c r="ODR139" s="86"/>
      <c r="ODS139" s="86"/>
      <c r="ODT139" s="86"/>
      <c r="ODU139" s="86"/>
      <c r="ODV139" s="86"/>
      <c r="ODW139" s="86"/>
      <c r="ODX139" s="86"/>
      <c r="ODY139" s="86"/>
      <c r="ODZ139" s="86"/>
      <c r="OEA139" s="86"/>
      <c r="OEB139" s="86"/>
      <c r="OEC139" s="86"/>
      <c r="OED139" s="86"/>
      <c r="OEE139" s="86"/>
      <c r="OEF139" s="86"/>
      <c r="OEG139" s="86"/>
      <c r="OEH139" s="86"/>
      <c r="OEI139" s="86"/>
      <c r="OEJ139" s="86"/>
      <c r="OEK139" s="86"/>
      <c r="OEL139" s="86"/>
      <c r="OEM139" s="86"/>
      <c r="OEN139" s="86"/>
      <c r="OEO139" s="86"/>
      <c r="OEP139" s="86"/>
      <c r="OEQ139" s="86"/>
      <c r="OER139" s="86"/>
      <c r="OES139" s="86"/>
      <c r="OET139" s="86"/>
      <c r="OEU139" s="86"/>
      <c r="OEV139" s="86"/>
      <c r="OEW139" s="86"/>
      <c r="OEX139" s="86"/>
      <c r="OEY139" s="86"/>
      <c r="OEZ139" s="86"/>
      <c r="OFA139" s="86"/>
      <c r="OFB139" s="86"/>
      <c r="OFC139" s="86"/>
      <c r="OFD139" s="86"/>
      <c r="OFE139" s="86"/>
      <c r="OFF139" s="86"/>
      <c r="OFG139" s="86"/>
      <c r="OFH139" s="86"/>
      <c r="OFI139" s="86"/>
      <c r="OFJ139" s="86"/>
      <c r="OFK139" s="86"/>
      <c r="OFL139" s="86"/>
      <c r="OFM139" s="86"/>
      <c r="OFN139" s="86"/>
      <c r="OFO139" s="86"/>
      <c r="OFP139" s="86"/>
      <c r="OFQ139" s="86"/>
      <c r="OFR139" s="86"/>
      <c r="OFS139" s="86"/>
      <c r="OFT139" s="86"/>
      <c r="OFU139" s="86"/>
      <c r="OFV139" s="86"/>
      <c r="OFW139" s="86"/>
      <c r="OFX139" s="86"/>
      <c r="OFY139" s="86"/>
      <c r="OFZ139" s="86"/>
      <c r="OGA139" s="86"/>
      <c r="OGB139" s="86"/>
      <c r="OGC139" s="86"/>
      <c r="OGD139" s="86"/>
      <c r="OGE139" s="86"/>
      <c r="OGF139" s="86"/>
      <c r="OGG139" s="86"/>
      <c r="OGH139" s="86"/>
      <c r="OGI139" s="86"/>
      <c r="OGJ139" s="86"/>
      <c r="OGK139" s="86"/>
      <c r="OGL139" s="86"/>
      <c r="OGM139" s="86"/>
      <c r="OGN139" s="86"/>
      <c r="OGO139" s="86"/>
      <c r="OGP139" s="86"/>
      <c r="OGQ139" s="86"/>
      <c r="OGR139" s="86"/>
      <c r="OGS139" s="86"/>
      <c r="OGT139" s="86"/>
      <c r="OGU139" s="86"/>
      <c r="OGV139" s="86"/>
      <c r="OGW139" s="86"/>
      <c r="OGX139" s="86"/>
      <c r="OGY139" s="86"/>
      <c r="OGZ139" s="86"/>
      <c r="OHA139" s="86"/>
      <c r="OHB139" s="86"/>
      <c r="OHC139" s="86"/>
      <c r="OHD139" s="86"/>
      <c r="OHE139" s="86"/>
      <c r="OHF139" s="86"/>
      <c r="OHG139" s="86"/>
      <c r="OHH139" s="86"/>
      <c r="OHI139" s="86"/>
      <c r="OHJ139" s="86"/>
      <c r="OHK139" s="86"/>
      <c r="OHL139" s="86"/>
      <c r="OHM139" s="86"/>
      <c r="OHN139" s="86"/>
      <c r="OHO139" s="86"/>
      <c r="OHP139" s="86"/>
      <c r="OHQ139" s="86"/>
      <c r="OHR139" s="86"/>
      <c r="OHS139" s="86"/>
      <c r="OHT139" s="86"/>
      <c r="OHU139" s="86"/>
      <c r="OHV139" s="86"/>
      <c r="OHW139" s="86"/>
      <c r="OHX139" s="86"/>
      <c r="OHY139" s="86"/>
      <c r="OHZ139" s="86"/>
      <c r="OIA139" s="86"/>
      <c r="OIB139" s="86"/>
      <c r="OIC139" s="86"/>
      <c r="OID139" s="86"/>
      <c r="OIE139" s="86"/>
      <c r="OIF139" s="86"/>
      <c r="OIG139" s="86"/>
      <c r="OIH139" s="86"/>
      <c r="OII139" s="86"/>
      <c r="OIJ139" s="86"/>
      <c r="OIK139" s="86"/>
      <c r="OIL139" s="86"/>
      <c r="OIM139" s="86"/>
      <c r="OIN139" s="86"/>
      <c r="OIO139" s="86"/>
      <c r="OIP139" s="86"/>
      <c r="OIQ139" s="86"/>
      <c r="OIR139" s="86"/>
      <c r="OIS139" s="86"/>
      <c r="OIT139" s="86"/>
      <c r="OIU139" s="86"/>
      <c r="OIV139" s="86"/>
      <c r="OIW139" s="86"/>
      <c r="OIX139" s="86"/>
      <c r="OIY139" s="86"/>
      <c r="OIZ139" s="86"/>
      <c r="OJA139" s="86"/>
      <c r="OJB139" s="86"/>
      <c r="OJC139" s="86"/>
      <c r="OJD139" s="86"/>
      <c r="OJE139" s="86"/>
      <c r="OJF139" s="86"/>
      <c r="OJG139" s="86"/>
      <c r="OJH139" s="86"/>
      <c r="OJI139" s="86"/>
      <c r="OJJ139" s="86"/>
      <c r="OJK139" s="86"/>
      <c r="OJL139" s="86"/>
      <c r="OJM139" s="86"/>
      <c r="OJN139" s="86"/>
      <c r="OJO139" s="86"/>
      <c r="OJP139" s="86"/>
      <c r="OJQ139" s="86"/>
      <c r="OJR139" s="86"/>
      <c r="OJS139" s="86"/>
      <c r="OJT139" s="86"/>
      <c r="OJU139" s="86"/>
      <c r="OJV139" s="86"/>
      <c r="OJW139" s="86"/>
      <c r="OJX139" s="86"/>
      <c r="OJY139" s="86"/>
      <c r="OJZ139" s="86"/>
      <c r="OKA139" s="86"/>
      <c r="OKB139" s="86"/>
      <c r="OKC139" s="86"/>
      <c r="OKD139" s="86"/>
      <c r="OKE139" s="86"/>
      <c r="OKF139" s="86"/>
      <c r="OKG139" s="86"/>
      <c r="OKH139" s="86"/>
      <c r="OKI139" s="86"/>
      <c r="OKJ139" s="86"/>
      <c r="OKK139" s="86"/>
      <c r="OKL139" s="86"/>
      <c r="OKM139" s="86"/>
      <c r="OKN139" s="86"/>
      <c r="OKO139" s="86"/>
      <c r="OKP139" s="86"/>
      <c r="OKQ139" s="86"/>
      <c r="OKR139" s="86"/>
      <c r="OKS139" s="86"/>
      <c r="OKT139" s="86"/>
      <c r="OKU139" s="86"/>
      <c r="OKV139" s="86"/>
      <c r="OKW139" s="86"/>
      <c r="OKX139" s="86"/>
      <c r="OLE139" s="86"/>
      <c r="OLF139" s="86"/>
      <c r="OLG139" s="86"/>
      <c r="OLH139" s="86"/>
      <c r="OLI139" s="86"/>
      <c r="OLJ139" s="86"/>
      <c r="OLK139" s="86"/>
      <c r="OLL139" s="86"/>
      <c r="OLM139" s="86"/>
      <c r="OLN139" s="86"/>
      <c r="OLO139" s="86"/>
      <c r="OLP139" s="86"/>
      <c r="OLQ139" s="86"/>
      <c r="OLR139" s="86"/>
      <c r="OLS139" s="86"/>
      <c r="OLT139" s="86"/>
      <c r="OLU139" s="86"/>
      <c r="OLV139" s="86"/>
      <c r="OLW139" s="86"/>
      <c r="OLX139" s="86"/>
      <c r="OLY139" s="86"/>
      <c r="OLZ139" s="86"/>
      <c r="OMA139" s="86"/>
      <c r="OMB139" s="86"/>
      <c r="OMC139" s="86"/>
      <c r="OMD139" s="86"/>
      <c r="OME139" s="86"/>
      <c r="OMF139" s="86"/>
      <c r="OMG139" s="86"/>
      <c r="OMH139" s="86"/>
      <c r="OMI139" s="86"/>
      <c r="OMJ139" s="86"/>
      <c r="OMK139" s="86"/>
      <c r="OML139" s="86"/>
      <c r="OMM139" s="86"/>
      <c r="OMN139" s="86"/>
      <c r="OMO139" s="86"/>
      <c r="OMP139" s="86"/>
      <c r="OMQ139" s="86"/>
      <c r="OMR139" s="86"/>
      <c r="OMS139" s="86"/>
      <c r="OMT139" s="86"/>
      <c r="OMU139" s="86"/>
      <c r="OMV139" s="86"/>
      <c r="OMW139" s="86"/>
      <c r="OMX139" s="86"/>
      <c r="OMY139" s="86"/>
      <c r="OMZ139" s="86"/>
      <c r="ONA139" s="86"/>
      <c r="ONB139" s="86"/>
      <c r="ONC139" s="86"/>
      <c r="OND139" s="86"/>
      <c r="ONE139" s="86"/>
      <c r="ONF139" s="86"/>
      <c r="ONG139" s="86"/>
      <c r="ONH139" s="86"/>
      <c r="ONI139" s="86"/>
      <c r="ONJ139" s="86"/>
      <c r="ONK139" s="86"/>
      <c r="ONL139" s="86"/>
      <c r="ONM139" s="86"/>
      <c r="ONN139" s="86"/>
      <c r="ONO139" s="86"/>
      <c r="ONP139" s="86"/>
      <c r="ONQ139" s="86"/>
      <c r="ONR139" s="86"/>
      <c r="ONS139" s="86"/>
      <c r="ONT139" s="86"/>
      <c r="ONU139" s="86"/>
      <c r="ONV139" s="86"/>
      <c r="ONW139" s="86"/>
      <c r="ONX139" s="86"/>
      <c r="ONY139" s="86"/>
      <c r="ONZ139" s="86"/>
      <c r="OOA139" s="86"/>
      <c r="OOB139" s="86"/>
      <c r="OOC139" s="86"/>
      <c r="OOD139" s="86"/>
      <c r="OOE139" s="86"/>
      <c r="OOF139" s="86"/>
      <c r="OOG139" s="86"/>
      <c r="OOH139" s="86"/>
      <c r="OOI139" s="86"/>
      <c r="OOJ139" s="86"/>
      <c r="OOK139" s="86"/>
      <c r="OOL139" s="86"/>
      <c r="OOM139" s="86"/>
      <c r="OON139" s="86"/>
      <c r="OOO139" s="86"/>
      <c r="OOP139" s="86"/>
      <c r="OOQ139" s="86"/>
      <c r="OOR139" s="86"/>
      <c r="OOS139" s="86"/>
      <c r="OOT139" s="86"/>
      <c r="OOU139" s="86"/>
      <c r="OOV139" s="86"/>
      <c r="OOW139" s="86"/>
      <c r="OOX139" s="86"/>
      <c r="OOY139" s="86"/>
      <c r="OOZ139" s="86"/>
      <c r="OPA139" s="86"/>
      <c r="OPB139" s="86"/>
      <c r="OPC139" s="86"/>
      <c r="OPD139" s="86"/>
      <c r="OPE139" s="86"/>
      <c r="OPF139" s="86"/>
      <c r="OPG139" s="86"/>
      <c r="OPH139" s="86"/>
      <c r="OPI139" s="86"/>
      <c r="OPJ139" s="86"/>
      <c r="OPK139" s="86"/>
      <c r="OPL139" s="86"/>
      <c r="OPM139" s="86"/>
      <c r="OPN139" s="86"/>
      <c r="OPO139" s="86"/>
      <c r="OPP139" s="86"/>
      <c r="OPQ139" s="86"/>
      <c r="OPR139" s="86"/>
      <c r="OPS139" s="86"/>
      <c r="OPT139" s="86"/>
      <c r="OPU139" s="86"/>
      <c r="OPV139" s="86"/>
      <c r="OPW139" s="86"/>
      <c r="OPX139" s="86"/>
      <c r="OPY139" s="86"/>
      <c r="OPZ139" s="86"/>
      <c r="OQA139" s="86"/>
      <c r="OQB139" s="86"/>
      <c r="OQC139" s="86"/>
      <c r="OQD139" s="86"/>
      <c r="OQE139" s="86"/>
      <c r="OQF139" s="86"/>
      <c r="OQG139" s="86"/>
      <c r="OQH139" s="86"/>
      <c r="OQI139" s="86"/>
      <c r="OQJ139" s="86"/>
      <c r="OQK139" s="86"/>
      <c r="OQL139" s="86"/>
      <c r="OQM139" s="86"/>
      <c r="OQN139" s="86"/>
      <c r="OQO139" s="86"/>
      <c r="OQP139" s="86"/>
      <c r="OQQ139" s="86"/>
      <c r="OQR139" s="86"/>
      <c r="OQS139" s="86"/>
      <c r="OQT139" s="86"/>
      <c r="OQU139" s="86"/>
      <c r="OQV139" s="86"/>
      <c r="OQW139" s="86"/>
      <c r="OQX139" s="86"/>
      <c r="OQY139" s="86"/>
      <c r="OQZ139" s="86"/>
      <c r="ORA139" s="86"/>
      <c r="ORB139" s="86"/>
      <c r="ORC139" s="86"/>
      <c r="ORD139" s="86"/>
      <c r="ORE139" s="86"/>
      <c r="ORF139" s="86"/>
      <c r="ORG139" s="86"/>
      <c r="ORH139" s="86"/>
      <c r="ORI139" s="86"/>
      <c r="ORJ139" s="86"/>
      <c r="ORK139" s="86"/>
      <c r="ORL139" s="86"/>
      <c r="ORM139" s="86"/>
      <c r="ORN139" s="86"/>
      <c r="ORO139" s="86"/>
      <c r="ORP139" s="86"/>
      <c r="ORQ139" s="86"/>
      <c r="ORR139" s="86"/>
      <c r="ORS139" s="86"/>
      <c r="ORT139" s="86"/>
      <c r="ORU139" s="86"/>
      <c r="ORV139" s="86"/>
      <c r="ORW139" s="86"/>
      <c r="ORX139" s="86"/>
      <c r="ORY139" s="86"/>
      <c r="ORZ139" s="86"/>
      <c r="OSA139" s="86"/>
      <c r="OSB139" s="86"/>
      <c r="OSC139" s="86"/>
      <c r="OSD139" s="86"/>
      <c r="OSE139" s="86"/>
      <c r="OSF139" s="86"/>
      <c r="OSG139" s="86"/>
      <c r="OSH139" s="86"/>
      <c r="OSI139" s="86"/>
      <c r="OSJ139" s="86"/>
      <c r="OSK139" s="86"/>
      <c r="OSL139" s="86"/>
      <c r="OSM139" s="86"/>
      <c r="OSN139" s="86"/>
      <c r="OSO139" s="86"/>
      <c r="OSP139" s="86"/>
      <c r="OSQ139" s="86"/>
      <c r="OSR139" s="86"/>
      <c r="OSS139" s="86"/>
      <c r="OST139" s="86"/>
      <c r="OSU139" s="86"/>
      <c r="OSV139" s="86"/>
      <c r="OSW139" s="86"/>
      <c r="OSX139" s="86"/>
      <c r="OSY139" s="86"/>
      <c r="OSZ139" s="86"/>
      <c r="OTA139" s="86"/>
      <c r="OTB139" s="86"/>
      <c r="OTC139" s="86"/>
      <c r="OTD139" s="86"/>
      <c r="OTE139" s="86"/>
      <c r="OTF139" s="86"/>
      <c r="OTG139" s="86"/>
      <c r="OTH139" s="86"/>
      <c r="OTI139" s="86"/>
      <c r="OTJ139" s="86"/>
      <c r="OTK139" s="86"/>
      <c r="OTL139" s="86"/>
      <c r="OTM139" s="86"/>
      <c r="OTN139" s="86"/>
      <c r="OTO139" s="86"/>
      <c r="OTP139" s="86"/>
      <c r="OTQ139" s="86"/>
      <c r="OTR139" s="86"/>
      <c r="OTS139" s="86"/>
      <c r="OTT139" s="86"/>
      <c r="OTU139" s="86"/>
      <c r="OTV139" s="86"/>
      <c r="OTW139" s="86"/>
      <c r="OTX139" s="86"/>
      <c r="OTY139" s="86"/>
      <c r="OTZ139" s="86"/>
      <c r="OUA139" s="86"/>
      <c r="OUB139" s="86"/>
      <c r="OUC139" s="86"/>
      <c r="OUD139" s="86"/>
      <c r="OUE139" s="86"/>
      <c r="OUF139" s="86"/>
      <c r="OUG139" s="86"/>
      <c r="OUH139" s="86"/>
      <c r="OUI139" s="86"/>
      <c r="OUJ139" s="86"/>
      <c r="OUK139" s="86"/>
      <c r="OUL139" s="86"/>
      <c r="OUM139" s="86"/>
      <c r="OUN139" s="86"/>
      <c r="OUO139" s="86"/>
      <c r="OUP139" s="86"/>
      <c r="OUQ139" s="86"/>
      <c r="OUR139" s="86"/>
      <c r="OUS139" s="86"/>
      <c r="OUT139" s="86"/>
      <c r="OVA139" s="86"/>
      <c r="OVB139" s="86"/>
      <c r="OVC139" s="86"/>
      <c r="OVD139" s="86"/>
      <c r="OVE139" s="86"/>
      <c r="OVF139" s="86"/>
      <c r="OVG139" s="86"/>
      <c r="OVH139" s="86"/>
      <c r="OVI139" s="86"/>
      <c r="OVJ139" s="86"/>
      <c r="OVK139" s="86"/>
      <c r="OVL139" s="86"/>
      <c r="OVM139" s="86"/>
      <c r="OVN139" s="86"/>
      <c r="OVO139" s="86"/>
      <c r="OVP139" s="86"/>
      <c r="OVQ139" s="86"/>
      <c r="OVR139" s="86"/>
      <c r="OVS139" s="86"/>
      <c r="OVT139" s="86"/>
      <c r="OVU139" s="86"/>
      <c r="OVV139" s="86"/>
      <c r="OVW139" s="86"/>
      <c r="OVX139" s="86"/>
      <c r="OVY139" s="86"/>
      <c r="OVZ139" s="86"/>
      <c r="OWA139" s="86"/>
      <c r="OWB139" s="86"/>
      <c r="OWC139" s="86"/>
      <c r="OWD139" s="86"/>
      <c r="OWE139" s="86"/>
      <c r="OWF139" s="86"/>
      <c r="OWG139" s="86"/>
      <c r="OWH139" s="86"/>
      <c r="OWI139" s="86"/>
      <c r="OWJ139" s="86"/>
      <c r="OWK139" s="86"/>
      <c r="OWL139" s="86"/>
      <c r="OWM139" s="86"/>
      <c r="OWN139" s="86"/>
      <c r="OWO139" s="86"/>
      <c r="OWP139" s="86"/>
      <c r="OWQ139" s="86"/>
      <c r="OWR139" s="86"/>
      <c r="OWS139" s="86"/>
      <c r="OWT139" s="86"/>
      <c r="OWU139" s="86"/>
      <c r="OWV139" s="86"/>
      <c r="OWW139" s="86"/>
      <c r="OWX139" s="86"/>
      <c r="OWY139" s="86"/>
      <c r="OWZ139" s="86"/>
      <c r="OXA139" s="86"/>
      <c r="OXB139" s="86"/>
      <c r="OXC139" s="86"/>
      <c r="OXD139" s="86"/>
      <c r="OXE139" s="86"/>
      <c r="OXF139" s="86"/>
      <c r="OXG139" s="86"/>
      <c r="OXH139" s="86"/>
      <c r="OXI139" s="86"/>
      <c r="OXJ139" s="86"/>
      <c r="OXK139" s="86"/>
      <c r="OXL139" s="86"/>
      <c r="OXM139" s="86"/>
      <c r="OXN139" s="86"/>
      <c r="OXO139" s="86"/>
      <c r="OXP139" s="86"/>
      <c r="OXQ139" s="86"/>
      <c r="OXR139" s="86"/>
      <c r="OXS139" s="86"/>
      <c r="OXT139" s="86"/>
      <c r="OXU139" s="86"/>
      <c r="OXV139" s="86"/>
      <c r="OXW139" s="86"/>
      <c r="OXX139" s="86"/>
      <c r="OXY139" s="86"/>
      <c r="OXZ139" s="86"/>
      <c r="OYA139" s="86"/>
      <c r="OYB139" s="86"/>
      <c r="OYC139" s="86"/>
      <c r="OYD139" s="86"/>
      <c r="OYE139" s="86"/>
      <c r="OYF139" s="86"/>
      <c r="OYG139" s="86"/>
      <c r="OYH139" s="86"/>
      <c r="OYI139" s="86"/>
      <c r="OYJ139" s="86"/>
      <c r="OYK139" s="86"/>
      <c r="OYL139" s="86"/>
      <c r="OYM139" s="86"/>
      <c r="OYN139" s="86"/>
      <c r="OYO139" s="86"/>
      <c r="OYP139" s="86"/>
      <c r="OYQ139" s="86"/>
      <c r="OYR139" s="86"/>
      <c r="OYS139" s="86"/>
      <c r="OYT139" s="86"/>
      <c r="OYU139" s="86"/>
      <c r="OYV139" s="86"/>
      <c r="OYW139" s="86"/>
      <c r="OYX139" s="86"/>
      <c r="OYY139" s="86"/>
      <c r="OYZ139" s="86"/>
      <c r="OZA139" s="86"/>
      <c r="OZB139" s="86"/>
      <c r="OZC139" s="86"/>
      <c r="OZD139" s="86"/>
      <c r="OZE139" s="86"/>
      <c r="OZF139" s="86"/>
      <c r="OZG139" s="86"/>
      <c r="OZH139" s="86"/>
      <c r="OZI139" s="86"/>
      <c r="OZJ139" s="86"/>
      <c r="OZK139" s="86"/>
      <c r="OZL139" s="86"/>
      <c r="OZM139" s="86"/>
      <c r="OZN139" s="86"/>
      <c r="OZO139" s="86"/>
      <c r="OZP139" s="86"/>
      <c r="OZQ139" s="86"/>
      <c r="OZR139" s="86"/>
      <c r="OZS139" s="86"/>
      <c r="OZT139" s="86"/>
      <c r="OZU139" s="86"/>
      <c r="OZV139" s="86"/>
      <c r="OZW139" s="86"/>
      <c r="OZX139" s="86"/>
      <c r="OZY139" s="86"/>
      <c r="OZZ139" s="86"/>
      <c r="PAA139" s="86"/>
      <c r="PAB139" s="86"/>
      <c r="PAC139" s="86"/>
      <c r="PAD139" s="86"/>
      <c r="PAE139" s="86"/>
      <c r="PAF139" s="86"/>
      <c r="PAG139" s="86"/>
      <c r="PAH139" s="86"/>
      <c r="PAI139" s="86"/>
      <c r="PAJ139" s="86"/>
      <c r="PAK139" s="86"/>
      <c r="PAL139" s="86"/>
      <c r="PAM139" s="86"/>
      <c r="PAN139" s="86"/>
      <c r="PAO139" s="86"/>
      <c r="PAP139" s="86"/>
      <c r="PAQ139" s="86"/>
      <c r="PAR139" s="86"/>
      <c r="PAS139" s="86"/>
      <c r="PAT139" s="86"/>
      <c r="PAU139" s="86"/>
      <c r="PAV139" s="86"/>
      <c r="PAW139" s="86"/>
      <c r="PAX139" s="86"/>
      <c r="PAY139" s="86"/>
      <c r="PAZ139" s="86"/>
      <c r="PBA139" s="86"/>
      <c r="PBB139" s="86"/>
      <c r="PBC139" s="86"/>
      <c r="PBD139" s="86"/>
      <c r="PBE139" s="86"/>
      <c r="PBF139" s="86"/>
      <c r="PBG139" s="86"/>
      <c r="PBH139" s="86"/>
      <c r="PBI139" s="86"/>
      <c r="PBJ139" s="86"/>
      <c r="PBK139" s="86"/>
      <c r="PBL139" s="86"/>
      <c r="PBM139" s="86"/>
      <c r="PBN139" s="86"/>
      <c r="PBO139" s="86"/>
      <c r="PBP139" s="86"/>
      <c r="PBQ139" s="86"/>
      <c r="PBR139" s="86"/>
      <c r="PBS139" s="86"/>
      <c r="PBT139" s="86"/>
      <c r="PBU139" s="86"/>
      <c r="PBV139" s="86"/>
      <c r="PBW139" s="86"/>
      <c r="PBX139" s="86"/>
      <c r="PBY139" s="86"/>
      <c r="PBZ139" s="86"/>
      <c r="PCA139" s="86"/>
      <c r="PCB139" s="86"/>
      <c r="PCC139" s="86"/>
      <c r="PCD139" s="86"/>
      <c r="PCE139" s="86"/>
      <c r="PCF139" s="86"/>
      <c r="PCG139" s="86"/>
      <c r="PCH139" s="86"/>
      <c r="PCI139" s="86"/>
      <c r="PCJ139" s="86"/>
      <c r="PCK139" s="86"/>
      <c r="PCL139" s="86"/>
      <c r="PCM139" s="86"/>
      <c r="PCN139" s="86"/>
      <c r="PCO139" s="86"/>
      <c r="PCP139" s="86"/>
      <c r="PCQ139" s="86"/>
      <c r="PCR139" s="86"/>
      <c r="PCS139" s="86"/>
      <c r="PCT139" s="86"/>
      <c r="PCU139" s="86"/>
      <c r="PCV139" s="86"/>
      <c r="PCW139" s="86"/>
      <c r="PCX139" s="86"/>
      <c r="PCY139" s="86"/>
      <c r="PCZ139" s="86"/>
      <c r="PDA139" s="86"/>
      <c r="PDB139" s="86"/>
      <c r="PDC139" s="86"/>
      <c r="PDD139" s="86"/>
      <c r="PDE139" s="86"/>
      <c r="PDF139" s="86"/>
      <c r="PDG139" s="86"/>
      <c r="PDH139" s="86"/>
      <c r="PDI139" s="86"/>
      <c r="PDJ139" s="86"/>
      <c r="PDK139" s="86"/>
      <c r="PDL139" s="86"/>
      <c r="PDM139" s="86"/>
      <c r="PDN139" s="86"/>
      <c r="PDO139" s="86"/>
      <c r="PDP139" s="86"/>
      <c r="PDQ139" s="86"/>
      <c r="PDR139" s="86"/>
      <c r="PDS139" s="86"/>
      <c r="PDT139" s="86"/>
      <c r="PDU139" s="86"/>
      <c r="PDV139" s="86"/>
      <c r="PDW139" s="86"/>
      <c r="PDX139" s="86"/>
      <c r="PDY139" s="86"/>
      <c r="PDZ139" s="86"/>
      <c r="PEA139" s="86"/>
      <c r="PEB139" s="86"/>
      <c r="PEC139" s="86"/>
      <c r="PED139" s="86"/>
      <c r="PEE139" s="86"/>
      <c r="PEF139" s="86"/>
      <c r="PEG139" s="86"/>
      <c r="PEH139" s="86"/>
      <c r="PEI139" s="86"/>
      <c r="PEJ139" s="86"/>
      <c r="PEK139" s="86"/>
      <c r="PEL139" s="86"/>
      <c r="PEM139" s="86"/>
      <c r="PEN139" s="86"/>
      <c r="PEO139" s="86"/>
      <c r="PEP139" s="86"/>
      <c r="PEW139" s="86"/>
      <c r="PEX139" s="86"/>
      <c r="PEY139" s="86"/>
      <c r="PEZ139" s="86"/>
      <c r="PFA139" s="86"/>
      <c r="PFB139" s="86"/>
      <c r="PFC139" s="86"/>
      <c r="PFD139" s="86"/>
      <c r="PFE139" s="86"/>
      <c r="PFF139" s="86"/>
      <c r="PFG139" s="86"/>
      <c r="PFH139" s="86"/>
      <c r="PFI139" s="86"/>
      <c r="PFJ139" s="86"/>
      <c r="PFK139" s="86"/>
      <c r="PFL139" s="86"/>
      <c r="PFM139" s="86"/>
      <c r="PFN139" s="86"/>
      <c r="PFO139" s="86"/>
      <c r="PFP139" s="86"/>
      <c r="PFQ139" s="86"/>
      <c r="PFR139" s="86"/>
      <c r="PFS139" s="86"/>
      <c r="PFT139" s="86"/>
      <c r="PFU139" s="86"/>
      <c r="PFV139" s="86"/>
      <c r="PFW139" s="86"/>
      <c r="PFX139" s="86"/>
      <c r="PFY139" s="86"/>
      <c r="PFZ139" s="86"/>
      <c r="PGA139" s="86"/>
      <c r="PGB139" s="86"/>
      <c r="PGC139" s="86"/>
      <c r="PGD139" s="86"/>
      <c r="PGE139" s="86"/>
      <c r="PGF139" s="86"/>
      <c r="PGG139" s="86"/>
      <c r="PGH139" s="86"/>
      <c r="PGI139" s="86"/>
      <c r="PGJ139" s="86"/>
      <c r="PGK139" s="86"/>
      <c r="PGL139" s="86"/>
      <c r="PGM139" s="86"/>
      <c r="PGN139" s="86"/>
      <c r="PGO139" s="86"/>
      <c r="PGP139" s="86"/>
      <c r="PGQ139" s="86"/>
      <c r="PGR139" s="86"/>
      <c r="PGS139" s="86"/>
      <c r="PGT139" s="86"/>
      <c r="PGU139" s="86"/>
      <c r="PGV139" s="86"/>
      <c r="PGW139" s="86"/>
      <c r="PGX139" s="86"/>
      <c r="PGY139" s="86"/>
      <c r="PGZ139" s="86"/>
      <c r="PHA139" s="86"/>
      <c r="PHB139" s="86"/>
      <c r="PHC139" s="86"/>
      <c r="PHD139" s="86"/>
      <c r="PHE139" s="86"/>
      <c r="PHF139" s="86"/>
      <c r="PHG139" s="86"/>
      <c r="PHH139" s="86"/>
      <c r="PHI139" s="86"/>
      <c r="PHJ139" s="86"/>
      <c r="PHK139" s="86"/>
      <c r="PHL139" s="86"/>
      <c r="PHM139" s="86"/>
      <c r="PHN139" s="86"/>
      <c r="PHO139" s="86"/>
      <c r="PHP139" s="86"/>
      <c r="PHQ139" s="86"/>
      <c r="PHR139" s="86"/>
      <c r="PHS139" s="86"/>
      <c r="PHT139" s="86"/>
      <c r="PHU139" s="86"/>
      <c r="PHV139" s="86"/>
      <c r="PHW139" s="86"/>
      <c r="PHX139" s="86"/>
      <c r="PHY139" s="86"/>
      <c r="PHZ139" s="86"/>
      <c r="PIA139" s="86"/>
      <c r="PIB139" s="86"/>
      <c r="PIC139" s="86"/>
      <c r="PID139" s="86"/>
      <c r="PIE139" s="86"/>
      <c r="PIF139" s="86"/>
      <c r="PIG139" s="86"/>
      <c r="PIH139" s="86"/>
      <c r="PII139" s="86"/>
      <c r="PIJ139" s="86"/>
      <c r="PIK139" s="86"/>
      <c r="PIL139" s="86"/>
      <c r="PIM139" s="86"/>
      <c r="PIN139" s="86"/>
      <c r="PIO139" s="86"/>
      <c r="PIP139" s="86"/>
      <c r="PIQ139" s="86"/>
      <c r="PIR139" s="86"/>
      <c r="PIS139" s="86"/>
      <c r="PIT139" s="86"/>
      <c r="PIU139" s="86"/>
      <c r="PIV139" s="86"/>
      <c r="PIW139" s="86"/>
      <c r="PIX139" s="86"/>
      <c r="PIY139" s="86"/>
      <c r="PIZ139" s="86"/>
      <c r="PJA139" s="86"/>
      <c r="PJB139" s="86"/>
      <c r="PJC139" s="86"/>
      <c r="PJD139" s="86"/>
      <c r="PJE139" s="86"/>
      <c r="PJF139" s="86"/>
      <c r="PJG139" s="86"/>
      <c r="PJH139" s="86"/>
      <c r="PJI139" s="86"/>
      <c r="PJJ139" s="86"/>
      <c r="PJK139" s="86"/>
      <c r="PJL139" s="86"/>
      <c r="PJM139" s="86"/>
      <c r="PJN139" s="86"/>
      <c r="PJO139" s="86"/>
      <c r="PJP139" s="86"/>
      <c r="PJQ139" s="86"/>
      <c r="PJR139" s="86"/>
      <c r="PJS139" s="86"/>
      <c r="PJT139" s="86"/>
      <c r="PJU139" s="86"/>
      <c r="PJV139" s="86"/>
      <c r="PJW139" s="86"/>
      <c r="PJX139" s="86"/>
      <c r="PJY139" s="86"/>
      <c r="PJZ139" s="86"/>
      <c r="PKA139" s="86"/>
      <c r="PKB139" s="86"/>
      <c r="PKC139" s="86"/>
      <c r="PKD139" s="86"/>
      <c r="PKE139" s="86"/>
      <c r="PKF139" s="86"/>
      <c r="PKG139" s="86"/>
      <c r="PKH139" s="86"/>
      <c r="PKI139" s="86"/>
      <c r="PKJ139" s="86"/>
      <c r="PKK139" s="86"/>
      <c r="PKL139" s="86"/>
      <c r="PKM139" s="86"/>
      <c r="PKN139" s="86"/>
      <c r="PKO139" s="86"/>
      <c r="PKP139" s="86"/>
      <c r="PKQ139" s="86"/>
      <c r="PKR139" s="86"/>
      <c r="PKS139" s="86"/>
      <c r="PKT139" s="86"/>
      <c r="PKU139" s="86"/>
      <c r="PKV139" s="86"/>
      <c r="PKW139" s="86"/>
      <c r="PKX139" s="86"/>
      <c r="PKY139" s="86"/>
      <c r="PKZ139" s="86"/>
      <c r="PLA139" s="86"/>
      <c r="PLB139" s="86"/>
      <c r="PLC139" s="86"/>
      <c r="PLD139" s="86"/>
      <c r="PLE139" s="86"/>
      <c r="PLF139" s="86"/>
      <c r="PLG139" s="86"/>
      <c r="PLH139" s="86"/>
      <c r="PLI139" s="86"/>
      <c r="PLJ139" s="86"/>
      <c r="PLK139" s="86"/>
      <c r="PLL139" s="86"/>
      <c r="PLM139" s="86"/>
      <c r="PLN139" s="86"/>
      <c r="PLO139" s="86"/>
      <c r="PLP139" s="86"/>
      <c r="PLQ139" s="86"/>
      <c r="PLR139" s="86"/>
      <c r="PLS139" s="86"/>
      <c r="PLT139" s="86"/>
      <c r="PLU139" s="86"/>
      <c r="PLV139" s="86"/>
      <c r="PLW139" s="86"/>
      <c r="PLX139" s="86"/>
      <c r="PLY139" s="86"/>
      <c r="PLZ139" s="86"/>
      <c r="PMA139" s="86"/>
      <c r="PMB139" s="86"/>
      <c r="PMC139" s="86"/>
      <c r="PMD139" s="86"/>
      <c r="PME139" s="86"/>
      <c r="PMF139" s="86"/>
      <c r="PMG139" s="86"/>
      <c r="PMH139" s="86"/>
      <c r="PMI139" s="86"/>
      <c r="PMJ139" s="86"/>
      <c r="PMK139" s="86"/>
      <c r="PML139" s="86"/>
      <c r="PMM139" s="86"/>
      <c r="PMN139" s="86"/>
      <c r="PMO139" s="86"/>
      <c r="PMP139" s="86"/>
      <c r="PMQ139" s="86"/>
      <c r="PMR139" s="86"/>
      <c r="PMS139" s="86"/>
      <c r="PMT139" s="86"/>
      <c r="PMU139" s="86"/>
      <c r="PMV139" s="86"/>
      <c r="PMW139" s="86"/>
      <c r="PMX139" s="86"/>
      <c r="PMY139" s="86"/>
      <c r="PMZ139" s="86"/>
      <c r="PNA139" s="86"/>
      <c r="PNB139" s="86"/>
      <c r="PNC139" s="86"/>
      <c r="PND139" s="86"/>
      <c r="PNE139" s="86"/>
      <c r="PNF139" s="86"/>
      <c r="PNG139" s="86"/>
      <c r="PNH139" s="86"/>
      <c r="PNI139" s="86"/>
      <c r="PNJ139" s="86"/>
      <c r="PNK139" s="86"/>
      <c r="PNL139" s="86"/>
      <c r="PNM139" s="86"/>
      <c r="PNN139" s="86"/>
      <c r="PNO139" s="86"/>
      <c r="PNP139" s="86"/>
      <c r="PNQ139" s="86"/>
      <c r="PNR139" s="86"/>
      <c r="PNS139" s="86"/>
      <c r="PNT139" s="86"/>
      <c r="PNU139" s="86"/>
      <c r="PNV139" s="86"/>
      <c r="PNW139" s="86"/>
      <c r="PNX139" s="86"/>
      <c r="PNY139" s="86"/>
      <c r="PNZ139" s="86"/>
      <c r="POA139" s="86"/>
      <c r="POB139" s="86"/>
      <c r="POC139" s="86"/>
      <c r="POD139" s="86"/>
      <c r="POE139" s="86"/>
      <c r="POF139" s="86"/>
      <c r="POG139" s="86"/>
      <c r="POH139" s="86"/>
      <c r="POI139" s="86"/>
      <c r="POJ139" s="86"/>
      <c r="POK139" s="86"/>
      <c r="POL139" s="86"/>
      <c r="POS139" s="86"/>
      <c r="POT139" s="86"/>
      <c r="POU139" s="86"/>
      <c r="POV139" s="86"/>
      <c r="POW139" s="86"/>
      <c r="POX139" s="86"/>
      <c r="POY139" s="86"/>
      <c r="POZ139" s="86"/>
      <c r="PPA139" s="86"/>
      <c r="PPB139" s="86"/>
      <c r="PPC139" s="86"/>
      <c r="PPD139" s="86"/>
      <c r="PPE139" s="86"/>
      <c r="PPF139" s="86"/>
      <c r="PPG139" s="86"/>
      <c r="PPH139" s="86"/>
      <c r="PPI139" s="86"/>
      <c r="PPJ139" s="86"/>
      <c r="PPK139" s="86"/>
      <c r="PPL139" s="86"/>
      <c r="PPM139" s="86"/>
      <c r="PPN139" s="86"/>
      <c r="PPO139" s="86"/>
      <c r="PPP139" s="86"/>
      <c r="PPQ139" s="86"/>
      <c r="PPR139" s="86"/>
      <c r="PPS139" s="86"/>
      <c r="PPT139" s="86"/>
      <c r="PPU139" s="86"/>
      <c r="PPV139" s="86"/>
      <c r="PPW139" s="86"/>
      <c r="PPX139" s="86"/>
      <c r="PPY139" s="86"/>
      <c r="PPZ139" s="86"/>
      <c r="PQA139" s="86"/>
      <c r="PQB139" s="86"/>
      <c r="PQC139" s="86"/>
      <c r="PQD139" s="86"/>
      <c r="PQE139" s="86"/>
      <c r="PQF139" s="86"/>
      <c r="PQG139" s="86"/>
      <c r="PQH139" s="86"/>
      <c r="PQI139" s="86"/>
      <c r="PQJ139" s="86"/>
      <c r="PQK139" s="86"/>
      <c r="PQL139" s="86"/>
      <c r="PQM139" s="86"/>
      <c r="PQN139" s="86"/>
      <c r="PQO139" s="86"/>
      <c r="PQP139" s="86"/>
      <c r="PQQ139" s="86"/>
      <c r="PQR139" s="86"/>
      <c r="PQS139" s="86"/>
      <c r="PQT139" s="86"/>
      <c r="PQU139" s="86"/>
      <c r="PQV139" s="86"/>
      <c r="PQW139" s="86"/>
      <c r="PQX139" s="86"/>
      <c r="PQY139" s="86"/>
      <c r="PQZ139" s="86"/>
      <c r="PRA139" s="86"/>
      <c r="PRB139" s="86"/>
      <c r="PRC139" s="86"/>
      <c r="PRD139" s="86"/>
      <c r="PRE139" s="86"/>
      <c r="PRF139" s="86"/>
      <c r="PRG139" s="86"/>
      <c r="PRH139" s="86"/>
      <c r="PRI139" s="86"/>
      <c r="PRJ139" s="86"/>
      <c r="PRK139" s="86"/>
      <c r="PRL139" s="86"/>
      <c r="PRM139" s="86"/>
      <c r="PRN139" s="86"/>
      <c r="PRO139" s="86"/>
      <c r="PRP139" s="86"/>
      <c r="PRQ139" s="86"/>
      <c r="PRR139" s="86"/>
      <c r="PRS139" s="86"/>
      <c r="PRT139" s="86"/>
      <c r="PRU139" s="86"/>
      <c r="PRV139" s="86"/>
      <c r="PRW139" s="86"/>
      <c r="PRX139" s="86"/>
      <c r="PRY139" s="86"/>
      <c r="PRZ139" s="86"/>
      <c r="PSA139" s="86"/>
      <c r="PSB139" s="86"/>
      <c r="PSC139" s="86"/>
      <c r="PSD139" s="86"/>
      <c r="PSE139" s="86"/>
      <c r="PSF139" s="86"/>
      <c r="PSG139" s="86"/>
      <c r="PSH139" s="86"/>
      <c r="PSI139" s="86"/>
      <c r="PSJ139" s="86"/>
      <c r="PSK139" s="86"/>
      <c r="PSL139" s="86"/>
      <c r="PSM139" s="86"/>
      <c r="PSN139" s="86"/>
      <c r="PSO139" s="86"/>
      <c r="PSP139" s="86"/>
      <c r="PSQ139" s="86"/>
      <c r="PSR139" s="86"/>
      <c r="PSS139" s="86"/>
      <c r="PST139" s="86"/>
      <c r="PSU139" s="86"/>
      <c r="PSV139" s="86"/>
      <c r="PSW139" s="86"/>
      <c r="PSX139" s="86"/>
      <c r="PSY139" s="86"/>
      <c r="PSZ139" s="86"/>
      <c r="PTA139" s="86"/>
      <c r="PTB139" s="86"/>
      <c r="PTC139" s="86"/>
      <c r="PTD139" s="86"/>
      <c r="PTE139" s="86"/>
      <c r="PTF139" s="86"/>
      <c r="PTG139" s="86"/>
      <c r="PTH139" s="86"/>
      <c r="PTI139" s="86"/>
      <c r="PTJ139" s="86"/>
      <c r="PTK139" s="86"/>
      <c r="PTL139" s="86"/>
      <c r="PTM139" s="86"/>
      <c r="PTN139" s="86"/>
      <c r="PTO139" s="86"/>
      <c r="PTP139" s="86"/>
      <c r="PTQ139" s="86"/>
      <c r="PTR139" s="86"/>
      <c r="PTS139" s="86"/>
      <c r="PTT139" s="86"/>
      <c r="PTU139" s="86"/>
      <c r="PTV139" s="86"/>
      <c r="PTW139" s="86"/>
      <c r="PTX139" s="86"/>
      <c r="PTY139" s="86"/>
      <c r="PTZ139" s="86"/>
      <c r="PUA139" s="86"/>
      <c r="PUB139" s="86"/>
      <c r="PUC139" s="86"/>
      <c r="PUD139" s="86"/>
      <c r="PUE139" s="86"/>
      <c r="PUF139" s="86"/>
      <c r="PUG139" s="86"/>
      <c r="PUH139" s="86"/>
      <c r="PUI139" s="86"/>
      <c r="PUJ139" s="86"/>
      <c r="PUK139" s="86"/>
      <c r="PUL139" s="86"/>
      <c r="PUM139" s="86"/>
      <c r="PUN139" s="86"/>
      <c r="PUO139" s="86"/>
      <c r="PUP139" s="86"/>
      <c r="PUQ139" s="86"/>
      <c r="PUR139" s="86"/>
      <c r="PUS139" s="86"/>
      <c r="PUT139" s="86"/>
      <c r="PUU139" s="86"/>
      <c r="PUV139" s="86"/>
      <c r="PUW139" s="86"/>
      <c r="PUX139" s="86"/>
      <c r="PUY139" s="86"/>
      <c r="PUZ139" s="86"/>
      <c r="PVA139" s="86"/>
      <c r="PVB139" s="86"/>
      <c r="PVC139" s="86"/>
      <c r="PVD139" s="86"/>
      <c r="PVE139" s="86"/>
      <c r="PVF139" s="86"/>
      <c r="PVG139" s="86"/>
      <c r="PVH139" s="86"/>
      <c r="PVI139" s="86"/>
      <c r="PVJ139" s="86"/>
      <c r="PVK139" s="86"/>
      <c r="PVL139" s="86"/>
      <c r="PVM139" s="86"/>
      <c r="PVN139" s="86"/>
      <c r="PVO139" s="86"/>
      <c r="PVP139" s="86"/>
      <c r="PVQ139" s="86"/>
      <c r="PVR139" s="86"/>
      <c r="PVS139" s="86"/>
      <c r="PVT139" s="86"/>
      <c r="PVU139" s="86"/>
      <c r="PVV139" s="86"/>
      <c r="PVW139" s="86"/>
      <c r="PVX139" s="86"/>
      <c r="PVY139" s="86"/>
      <c r="PVZ139" s="86"/>
      <c r="PWA139" s="86"/>
      <c r="PWB139" s="86"/>
      <c r="PWC139" s="86"/>
      <c r="PWD139" s="86"/>
      <c r="PWE139" s="86"/>
      <c r="PWF139" s="86"/>
      <c r="PWG139" s="86"/>
      <c r="PWH139" s="86"/>
      <c r="PWI139" s="86"/>
      <c r="PWJ139" s="86"/>
      <c r="PWK139" s="86"/>
      <c r="PWL139" s="86"/>
      <c r="PWM139" s="86"/>
      <c r="PWN139" s="86"/>
      <c r="PWO139" s="86"/>
      <c r="PWP139" s="86"/>
      <c r="PWQ139" s="86"/>
      <c r="PWR139" s="86"/>
      <c r="PWS139" s="86"/>
      <c r="PWT139" s="86"/>
      <c r="PWU139" s="86"/>
      <c r="PWV139" s="86"/>
      <c r="PWW139" s="86"/>
      <c r="PWX139" s="86"/>
      <c r="PWY139" s="86"/>
      <c r="PWZ139" s="86"/>
      <c r="PXA139" s="86"/>
      <c r="PXB139" s="86"/>
      <c r="PXC139" s="86"/>
      <c r="PXD139" s="86"/>
      <c r="PXE139" s="86"/>
      <c r="PXF139" s="86"/>
      <c r="PXG139" s="86"/>
      <c r="PXH139" s="86"/>
      <c r="PXI139" s="86"/>
      <c r="PXJ139" s="86"/>
      <c r="PXK139" s="86"/>
      <c r="PXL139" s="86"/>
      <c r="PXM139" s="86"/>
      <c r="PXN139" s="86"/>
      <c r="PXO139" s="86"/>
      <c r="PXP139" s="86"/>
      <c r="PXQ139" s="86"/>
      <c r="PXR139" s="86"/>
      <c r="PXS139" s="86"/>
      <c r="PXT139" s="86"/>
      <c r="PXU139" s="86"/>
      <c r="PXV139" s="86"/>
      <c r="PXW139" s="86"/>
      <c r="PXX139" s="86"/>
      <c r="PXY139" s="86"/>
      <c r="PXZ139" s="86"/>
      <c r="PYA139" s="86"/>
      <c r="PYB139" s="86"/>
      <c r="PYC139" s="86"/>
      <c r="PYD139" s="86"/>
      <c r="PYE139" s="86"/>
      <c r="PYF139" s="86"/>
      <c r="PYG139" s="86"/>
      <c r="PYH139" s="86"/>
      <c r="PYO139" s="86"/>
      <c r="PYP139" s="86"/>
      <c r="PYQ139" s="86"/>
      <c r="PYR139" s="86"/>
      <c r="PYS139" s="86"/>
      <c r="PYT139" s="86"/>
      <c r="PYU139" s="86"/>
      <c r="PYV139" s="86"/>
      <c r="PYW139" s="86"/>
      <c r="PYX139" s="86"/>
      <c r="PYY139" s="86"/>
      <c r="PYZ139" s="86"/>
      <c r="PZA139" s="86"/>
      <c r="PZB139" s="86"/>
      <c r="PZC139" s="86"/>
      <c r="PZD139" s="86"/>
      <c r="PZE139" s="86"/>
      <c r="PZF139" s="86"/>
      <c r="PZG139" s="86"/>
      <c r="PZH139" s="86"/>
      <c r="PZI139" s="86"/>
      <c r="PZJ139" s="86"/>
      <c r="PZK139" s="86"/>
      <c r="PZL139" s="86"/>
      <c r="PZM139" s="86"/>
      <c r="PZN139" s="86"/>
      <c r="PZO139" s="86"/>
      <c r="PZP139" s="86"/>
      <c r="PZQ139" s="86"/>
      <c r="PZR139" s="86"/>
      <c r="PZS139" s="86"/>
      <c r="PZT139" s="86"/>
      <c r="PZU139" s="86"/>
      <c r="PZV139" s="86"/>
      <c r="PZW139" s="86"/>
      <c r="PZX139" s="86"/>
      <c r="PZY139" s="86"/>
      <c r="PZZ139" s="86"/>
      <c r="QAA139" s="86"/>
      <c r="QAB139" s="86"/>
      <c r="QAC139" s="86"/>
      <c r="QAD139" s="86"/>
      <c r="QAE139" s="86"/>
      <c r="QAF139" s="86"/>
      <c r="QAG139" s="86"/>
      <c r="QAH139" s="86"/>
      <c r="QAI139" s="86"/>
      <c r="QAJ139" s="86"/>
      <c r="QAK139" s="86"/>
      <c r="QAL139" s="86"/>
      <c r="QAM139" s="86"/>
      <c r="QAN139" s="86"/>
      <c r="QAO139" s="86"/>
      <c r="QAP139" s="86"/>
      <c r="QAQ139" s="86"/>
      <c r="QAR139" s="86"/>
      <c r="QAS139" s="86"/>
      <c r="QAT139" s="86"/>
      <c r="QAU139" s="86"/>
      <c r="QAV139" s="86"/>
      <c r="QAW139" s="86"/>
      <c r="QAX139" s="86"/>
      <c r="QAY139" s="86"/>
      <c r="QAZ139" s="86"/>
      <c r="QBA139" s="86"/>
      <c r="QBB139" s="86"/>
      <c r="QBC139" s="86"/>
      <c r="QBD139" s="86"/>
      <c r="QBE139" s="86"/>
      <c r="QBF139" s="86"/>
      <c r="QBG139" s="86"/>
      <c r="QBH139" s="86"/>
      <c r="QBI139" s="86"/>
      <c r="QBJ139" s="86"/>
      <c r="QBK139" s="86"/>
      <c r="QBL139" s="86"/>
      <c r="QBM139" s="86"/>
      <c r="QBN139" s="86"/>
      <c r="QBO139" s="86"/>
      <c r="QBP139" s="86"/>
      <c r="QBQ139" s="86"/>
      <c r="QBR139" s="86"/>
      <c r="QBS139" s="86"/>
      <c r="QBT139" s="86"/>
      <c r="QBU139" s="86"/>
      <c r="QBV139" s="86"/>
      <c r="QBW139" s="86"/>
      <c r="QBX139" s="86"/>
      <c r="QBY139" s="86"/>
      <c r="QBZ139" s="86"/>
      <c r="QCA139" s="86"/>
      <c r="QCB139" s="86"/>
      <c r="QCC139" s="86"/>
      <c r="QCD139" s="86"/>
      <c r="QCE139" s="86"/>
      <c r="QCF139" s="86"/>
      <c r="QCG139" s="86"/>
      <c r="QCH139" s="86"/>
      <c r="QCI139" s="86"/>
      <c r="QCJ139" s="86"/>
      <c r="QCK139" s="86"/>
      <c r="QCL139" s="86"/>
      <c r="QCM139" s="86"/>
      <c r="QCN139" s="86"/>
      <c r="QCO139" s="86"/>
      <c r="QCP139" s="86"/>
      <c r="QCQ139" s="86"/>
      <c r="QCR139" s="86"/>
      <c r="QCS139" s="86"/>
      <c r="QCT139" s="86"/>
      <c r="QCU139" s="86"/>
      <c r="QCV139" s="86"/>
      <c r="QCW139" s="86"/>
      <c r="QCX139" s="86"/>
      <c r="QCY139" s="86"/>
      <c r="QCZ139" s="86"/>
      <c r="QDA139" s="86"/>
      <c r="QDB139" s="86"/>
      <c r="QDC139" s="86"/>
      <c r="QDD139" s="86"/>
      <c r="QDE139" s="86"/>
      <c r="QDF139" s="86"/>
      <c r="QDG139" s="86"/>
      <c r="QDH139" s="86"/>
      <c r="QDI139" s="86"/>
      <c r="QDJ139" s="86"/>
      <c r="QDK139" s="86"/>
      <c r="QDL139" s="86"/>
      <c r="QDM139" s="86"/>
      <c r="QDN139" s="86"/>
      <c r="QDO139" s="86"/>
      <c r="QDP139" s="86"/>
      <c r="QDQ139" s="86"/>
      <c r="QDR139" s="86"/>
      <c r="QDS139" s="86"/>
      <c r="QDT139" s="86"/>
      <c r="QDU139" s="86"/>
      <c r="QDV139" s="86"/>
      <c r="QDW139" s="86"/>
      <c r="QDX139" s="86"/>
      <c r="QDY139" s="86"/>
      <c r="QDZ139" s="86"/>
      <c r="QEA139" s="86"/>
      <c r="QEB139" s="86"/>
      <c r="QEC139" s="86"/>
      <c r="QED139" s="86"/>
      <c r="QEE139" s="86"/>
      <c r="QEF139" s="86"/>
      <c r="QEG139" s="86"/>
      <c r="QEH139" s="86"/>
      <c r="QEI139" s="86"/>
      <c r="QEJ139" s="86"/>
      <c r="QEK139" s="86"/>
      <c r="QEL139" s="86"/>
      <c r="QEM139" s="86"/>
      <c r="QEN139" s="86"/>
      <c r="QEO139" s="86"/>
      <c r="QEP139" s="86"/>
      <c r="QEQ139" s="86"/>
      <c r="QER139" s="86"/>
      <c r="QES139" s="86"/>
      <c r="QET139" s="86"/>
      <c r="QEU139" s="86"/>
      <c r="QEV139" s="86"/>
      <c r="QEW139" s="86"/>
      <c r="QEX139" s="86"/>
      <c r="QEY139" s="86"/>
      <c r="QEZ139" s="86"/>
      <c r="QFA139" s="86"/>
      <c r="QFB139" s="86"/>
      <c r="QFC139" s="86"/>
      <c r="QFD139" s="86"/>
      <c r="QFE139" s="86"/>
      <c r="QFF139" s="86"/>
      <c r="QFG139" s="86"/>
      <c r="QFH139" s="86"/>
      <c r="QFI139" s="86"/>
      <c r="QFJ139" s="86"/>
      <c r="QFK139" s="86"/>
      <c r="QFL139" s="86"/>
      <c r="QFM139" s="86"/>
      <c r="QFN139" s="86"/>
      <c r="QFO139" s="86"/>
      <c r="QFP139" s="86"/>
      <c r="QFQ139" s="86"/>
      <c r="QFR139" s="86"/>
      <c r="QFS139" s="86"/>
      <c r="QFT139" s="86"/>
      <c r="QFU139" s="86"/>
      <c r="QFV139" s="86"/>
      <c r="QFW139" s="86"/>
      <c r="QFX139" s="86"/>
      <c r="QFY139" s="86"/>
      <c r="QFZ139" s="86"/>
      <c r="QGA139" s="86"/>
      <c r="QGB139" s="86"/>
      <c r="QGC139" s="86"/>
      <c r="QGD139" s="86"/>
      <c r="QGE139" s="86"/>
      <c r="QGF139" s="86"/>
      <c r="QGG139" s="86"/>
      <c r="QGH139" s="86"/>
      <c r="QGI139" s="86"/>
      <c r="QGJ139" s="86"/>
      <c r="QGK139" s="86"/>
      <c r="QGL139" s="86"/>
      <c r="QGM139" s="86"/>
      <c r="QGN139" s="86"/>
      <c r="QGO139" s="86"/>
      <c r="QGP139" s="86"/>
      <c r="QGQ139" s="86"/>
      <c r="QGR139" s="86"/>
      <c r="QGS139" s="86"/>
      <c r="QGT139" s="86"/>
      <c r="QGU139" s="86"/>
      <c r="QGV139" s="86"/>
      <c r="QGW139" s="86"/>
      <c r="QGX139" s="86"/>
      <c r="QGY139" s="86"/>
      <c r="QGZ139" s="86"/>
      <c r="QHA139" s="86"/>
      <c r="QHB139" s="86"/>
      <c r="QHC139" s="86"/>
      <c r="QHD139" s="86"/>
      <c r="QHE139" s="86"/>
      <c r="QHF139" s="86"/>
      <c r="QHG139" s="86"/>
      <c r="QHH139" s="86"/>
      <c r="QHI139" s="86"/>
      <c r="QHJ139" s="86"/>
      <c r="QHK139" s="86"/>
      <c r="QHL139" s="86"/>
      <c r="QHM139" s="86"/>
      <c r="QHN139" s="86"/>
      <c r="QHO139" s="86"/>
      <c r="QHP139" s="86"/>
      <c r="QHQ139" s="86"/>
      <c r="QHR139" s="86"/>
      <c r="QHS139" s="86"/>
      <c r="QHT139" s="86"/>
      <c r="QHU139" s="86"/>
      <c r="QHV139" s="86"/>
      <c r="QHW139" s="86"/>
      <c r="QHX139" s="86"/>
      <c r="QHY139" s="86"/>
      <c r="QHZ139" s="86"/>
      <c r="QIA139" s="86"/>
      <c r="QIB139" s="86"/>
      <c r="QIC139" s="86"/>
      <c r="QID139" s="86"/>
      <c r="QIK139" s="86"/>
      <c r="QIL139" s="86"/>
      <c r="QIM139" s="86"/>
      <c r="QIN139" s="86"/>
      <c r="QIO139" s="86"/>
      <c r="QIP139" s="86"/>
      <c r="QIQ139" s="86"/>
      <c r="QIR139" s="86"/>
      <c r="QIS139" s="86"/>
      <c r="QIT139" s="86"/>
      <c r="QIU139" s="86"/>
      <c r="QIV139" s="86"/>
      <c r="QIW139" s="86"/>
      <c r="QIX139" s="86"/>
      <c r="QIY139" s="86"/>
      <c r="QIZ139" s="86"/>
      <c r="QJA139" s="86"/>
      <c r="QJB139" s="86"/>
      <c r="QJC139" s="86"/>
      <c r="QJD139" s="86"/>
      <c r="QJE139" s="86"/>
      <c r="QJF139" s="86"/>
      <c r="QJG139" s="86"/>
      <c r="QJH139" s="86"/>
      <c r="QJI139" s="86"/>
      <c r="QJJ139" s="86"/>
      <c r="QJK139" s="86"/>
      <c r="QJL139" s="86"/>
      <c r="QJM139" s="86"/>
      <c r="QJN139" s="86"/>
      <c r="QJO139" s="86"/>
      <c r="QJP139" s="86"/>
      <c r="QJQ139" s="86"/>
      <c r="QJR139" s="86"/>
      <c r="QJS139" s="86"/>
      <c r="QJT139" s="86"/>
      <c r="QJU139" s="86"/>
      <c r="QJV139" s="86"/>
      <c r="QJW139" s="86"/>
      <c r="QJX139" s="86"/>
      <c r="QJY139" s="86"/>
      <c r="QJZ139" s="86"/>
      <c r="QKA139" s="86"/>
      <c r="QKB139" s="86"/>
      <c r="QKC139" s="86"/>
      <c r="QKD139" s="86"/>
      <c r="QKE139" s="86"/>
      <c r="QKF139" s="86"/>
      <c r="QKG139" s="86"/>
      <c r="QKH139" s="86"/>
      <c r="QKI139" s="86"/>
      <c r="QKJ139" s="86"/>
      <c r="QKK139" s="86"/>
      <c r="QKL139" s="86"/>
      <c r="QKM139" s="86"/>
      <c r="QKN139" s="86"/>
      <c r="QKO139" s="86"/>
      <c r="QKP139" s="86"/>
      <c r="QKQ139" s="86"/>
      <c r="QKR139" s="86"/>
      <c r="QKS139" s="86"/>
      <c r="QKT139" s="86"/>
      <c r="QKU139" s="86"/>
      <c r="QKV139" s="86"/>
      <c r="QKW139" s="86"/>
      <c r="QKX139" s="86"/>
      <c r="QKY139" s="86"/>
      <c r="QKZ139" s="86"/>
      <c r="QLA139" s="86"/>
      <c r="QLB139" s="86"/>
      <c r="QLC139" s="86"/>
      <c r="QLD139" s="86"/>
      <c r="QLE139" s="86"/>
      <c r="QLF139" s="86"/>
      <c r="QLG139" s="86"/>
      <c r="QLH139" s="86"/>
      <c r="QLI139" s="86"/>
      <c r="QLJ139" s="86"/>
      <c r="QLK139" s="86"/>
      <c r="QLL139" s="86"/>
      <c r="QLM139" s="86"/>
      <c r="QLN139" s="86"/>
      <c r="QLO139" s="86"/>
      <c r="QLP139" s="86"/>
      <c r="QLQ139" s="86"/>
      <c r="QLR139" s="86"/>
      <c r="QLS139" s="86"/>
      <c r="QLT139" s="86"/>
      <c r="QLU139" s="86"/>
      <c r="QLV139" s="86"/>
      <c r="QLW139" s="86"/>
      <c r="QLX139" s="86"/>
      <c r="QLY139" s="86"/>
      <c r="QLZ139" s="86"/>
      <c r="QMA139" s="86"/>
      <c r="QMB139" s="86"/>
      <c r="QMC139" s="86"/>
      <c r="QMD139" s="86"/>
      <c r="QME139" s="86"/>
      <c r="QMF139" s="86"/>
      <c r="QMG139" s="86"/>
      <c r="QMH139" s="86"/>
      <c r="QMI139" s="86"/>
      <c r="QMJ139" s="86"/>
      <c r="QMK139" s="86"/>
      <c r="QML139" s="86"/>
      <c r="QMM139" s="86"/>
      <c r="QMN139" s="86"/>
      <c r="QMO139" s="86"/>
      <c r="QMP139" s="86"/>
      <c r="QMQ139" s="86"/>
      <c r="QMR139" s="86"/>
      <c r="QMS139" s="86"/>
      <c r="QMT139" s="86"/>
      <c r="QMU139" s="86"/>
      <c r="QMV139" s="86"/>
      <c r="QMW139" s="86"/>
      <c r="QMX139" s="86"/>
      <c r="QMY139" s="86"/>
      <c r="QMZ139" s="86"/>
      <c r="QNA139" s="86"/>
      <c r="QNB139" s="86"/>
      <c r="QNC139" s="86"/>
      <c r="QND139" s="86"/>
      <c r="QNE139" s="86"/>
      <c r="QNF139" s="86"/>
      <c r="QNG139" s="86"/>
      <c r="QNH139" s="86"/>
      <c r="QNI139" s="86"/>
      <c r="QNJ139" s="86"/>
      <c r="QNK139" s="86"/>
      <c r="QNL139" s="86"/>
      <c r="QNM139" s="86"/>
      <c r="QNN139" s="86"/>
      <c r="QNO139" s="86"/>
      <c r="QNP139" s="86"/>
      <c r="QNQ139" s="86"/>
      <c r="QNR139" s="86"/>
      <c r="QNS139" s="86"/>
      <c r="QNT139" s="86"/>
      <c r="QNU139" s="86"/>
      <c r="QNV139" s="86"/>
      <c r="QNW139" s="86"/>
      <c r="QNX139" s="86"/>
      <c r="QNY139" s="86"/>
      <c r="QNZ139" s="86"/>
      <c r="QOA139" s="86"/>
      <c r="QOB139" s="86"/>
      <c r="QOC139" s="86"/>
      <c r="QOD139" s="86"/>
      <c r="QOE139" s="86"/>
      <c r="QOF139" s="86"/>
      <c r="QOG139" s="86"/>
      <c r="QOH139" s="86"/>
      <c r="QOI139" s="86"/>
      <c r="QOJ139" s="86"/>
      <c r="QOK139" s="86"/>
      <c r="QOL139" s="86"/>
      <c r="QOM139" s="86"/>
      <c r="QON139" s="86"/>
      <c r="QOO139" s="86"/>
      <c r="QOP139" s="86"/>
      <c r="QOQ139" s="86"/>
      <c r="QOR139" s="86"/>
      <c r="QOS139" s="86"/>
      <c r="QOT139" s="86"/>
      <c r="QOU139" s="86"/>
      <c r="QOV139" s="86"/>
      <c r="QOW139" s="86"/>
      <c r="QOX139" s="86"/>
      <c r="QOY139" s="86"/>
      <c r="QOZ139" s="86"/>
      <c r="QPA139" s="86"/>
      <c r="QPB139" s="86"/>
      <c r="QPC139" s="86"/>
      <c r="QPD139" s="86"/>
      <c r="QPE139" s="86"/>
      <c r="QPF139" s="86"/>
      <c r="QPG139" s="86"/>
      <c r="QPH139" s="86"/>
      <c r="QPI139" s="86"/>
      <c r="QPJ139" s="86"/>
      <c r="QPK139" s="86"/>
      <c r="QPL139" s="86"/>
      <c r="QPM139" s="86"/>
      <c r="QPN139" s="86"/>
      <c r="QPO139" s="86"/>
      <c r="QPP139" s="86"/>
      <c r="QPQ139" s="86"/>
      <c r="QPR139" s="86"/>
      <c r="QPS139" s="86"/>
      <c r="QPT139" s="86"/>
      <c r="QPU139" s="86"/>
      <c r="QPV139" s="86"/>
      <c r="QPW139" s="86"/>
      <c r="QPX139" s="86"/>
      <c r="QPY139" s="86"/>
      <c r="QPZ139" s="86"/>
      <c r="QQA139" s="86"/>
      <c r="QQB139" s="86"/>
      <c r="QQC139" s="86"/>
      <c r="QQD139" s="86"/>
      <c r="QQE139" s="86"/>
      <c r="QQF139" s="86"/>
      <c r="QQG139" s="86"/>
      <c r="QQH139" s="86"/>
      <c r="QQI139" s="86"/>
      <c r="QQJ139" s="86"/>
      <c r="QQK139" s="86"/>
      <c r="QQL139" s="86"/>
      <c r="QQM139" s="86"/>
      <c r="QQN139" s="86"/>
      <c r="QQO139" s="86"/>
      <c r="QQP139" s="86"/>
      <c r="QQQ139" s="86"/>
      <c r="QQR139" s="86"/>
      <c r="QQS139" s="86"/>
      <c r="QQT139" s="86"/>
      <c r="QQU139" s="86"/>
      <c r="QQV139" s="86"/>
      <c r="QQW139" s="86"/>
      <c r="QQX139" s="86"/>
      <c r="QQY139" s="86"/>
      <c r="QQZ139" s="86"/>
      <c r="QRA139" s="86"/>
      <c r="QRB139" s="86"/>
      <c r="QRC139" s="86"/>
      <c r="QRD139" s="86"/>
      <c r="QRE139" s="86"/>
      <c r="QRF139" s="86"/>
      <c r="QRG139" s="86"/>
      <c r="QRH139" s="86"/>
      <c r="QRI139" s="86"/>
      <c r="QRJ139" s="86"/>
      <c r="QRK139" s="86"/>
      <c r="QRL139" s="86"/>
      <c r="QRM139" s="86"/>
      <c r="QRN139" s="86"/>
      <c r="QRO139" s="86"/>
      <c r="QRP139" s="86"/>
      <c r="QRQ139" s="86"/>
      <c r="QRR139" s="86"/>
      <c r="QRS139" s="86"/>
      <c r="QRT139" s="86"/>
      <c r="QRU139" s="86"/>
      <c r="QRV139" s="86"/>
      <c r="QRW139" s="86"/>
      <c r="QRX139" s="86"/>
      <c r="QRY139" s="86"/>
      <c r="QRZ139" s="86"/>
      <c r="QSG139" s="86"/>
      <c r="QSH139" s="86"/>
      <c r="QSI139" s="86"/>
      <c r="QSJ139" s="86"/>
      <c r="QSK139" s="86"/>
      <c r="QSL139" s="86"/>
      <c r="QSM139" s="86"/>
      <c r="QSN139" s="86"/>
      <c r="QSO139" s="86"/>
      <c r="QSP139" s="86"/>
      <c r="QSQ139" s="86"/>
      <c r="QSR139" s="86"/>
      <c r="QSS139" s="86"/>
      <c r="QST139" s="86"/>
      <c r="QSU139" s="86"/>
      <c r="QSV139" s="86"/>
      <c r="QSW139" s="86"/>
      <c r="QSX139" s="86"/>
      <c r="QSY139" s="86"/>
      <c r="QSZ139" s="86"/>
      <c r="QTA139" s="86"/>
      <c r="QTB139" s="86"/>
      <c r="QTC139" s="86"/>
      <c r="QTD139" s="86"/>
      <c r="QTE139" s="86"/>
      <c r="QTF139" s="86"/>
      <c r="QTG139" s="86"/>
      <c r="QTH139" s="86"/>
      <c r="QTI139" s="86"/>
      <c r="QTJ139" s="86"/>
      <c r="QTK139" s="86"/>
      <c r="QTL139" s="86"/>
      <c r="QTM139" s="86"/>
      <c r="QTN139" s="86"/>
      <c r="QTO139" s="86"/>
      <c r="QTP139" s="86"/>
      <c r="QTQ139" s="86"/>
      <c r="QTR139" s="86"/>
      <c r="QTS139" s="86"/>
      <c r="QTT139" s="86"/>
      <c r="QTU139" s="86"/>
      <c r="QTV139" s="86"/>
      <c r="QTW139" s="86"/>
      <c r="QTX139" s="86"/>
      <c r="QTY139" s="86"/>
      <c r="QTZ139" s="86"/>
      <c r="QUA139" s="86"/>
      <c r="QUB139" s="86"/>
      <c r="QUC139" s="86"/>
      <c r="QUD139" s="86"/>
      <c r="QUE139" s="86"/>
      <c r="QUF139" s="86"/>
      <c r="QUG139" s="86"/>
      <c r="QUH139" s="86"/>
      <c r="QUI139" s="86"/>
      <c r="QUJ139" s="86"/>
      <c r="QUK139" s="86"/>
      <c r="QUL139" s="86"/>
      <c r="QUM139" s="86"/>
      <c r="QUN139" s="86"/>
      <c r="QUO139" s="86"/>
      <c r="QUP139" s="86"/>
      <c r="QUQ139" s="86"/>
      <c r="QUR139" s="86"/>
      <c r="QUS139" s="86"/>
      <c r="QUT139" s="86"/>
      <c r="QUU139" s="86"/>
      <c r="QUV139" s="86"/>
      <c r="QUW139" s="86"/>
      <c r="QUX139" s="86"/>
      <c r="QUY139" s="86"/>
      <c r="QUZ139" s="86"/>
      <c r="QVA139" s="86"/>
      <c r="QVB139" s="86"/>
      <c r="QVC139" s="86"/>
      <c r="QVD139" s="86"/>
      <c r="QVE139" s="86"/>
      <c r="QVF139" s="86"/>
      <c r="QVG139" s="86"/>
      <c r="QVH139" s="86"/>
      <c r="QVI139" s="86"/>
      <c r="QVJ139" s="86"/>
      <c r="QVK139" s="86"/>
      <c r="QVL139" s="86"/>
      <c r="QVM139" s="86"/>
      <c r="QVN139" s="86"/>
      <c r="QVO139" s="86"/>
      <c r="QVP139" s="86"/>
      <c r="QVQ139" s="86"/>
      <c r="QVR139" s="86"/>
      <c r="QVS139" s="86"/>
      <c r="QVT139" s="86"/>
      <c r="QVU139" s="86"/>
      <c r="QVV139" s="86"/>
      <c r="QVW139" s="86"/>
      <c r="QVX139" s="86"/>
      <c r="QVY139" s="86"/>
      <c r="QVZ139" s="86"/>
      <c r="QWA139" s="86"/>
      <c r="QWB139" s="86"/>
      <c r="QWC139" s="86"/>
      <c r="QWD139" s="86"/>
      <c r="QWE139" s="86"/>
      <c r="QWF139" s="86"/>
      <c r="QWG139" s="86"/>
      <c r="QWH139" s="86"/>
      <c r="QWI139" s="86"/>
      <c r="QWJ139" s="86"/>
      <c r="QWK139" s="86"/>
      <c r="QWL139" s="86"/>
      <c r="QWM139" s="86"/>
      <c r="QWN139" s="86"/>
      <c r="QWO139" s="86"/>
      <c r="QWP139" s="86"/>
      <c r="QWQ139" s="86"/>
      <c r="QWR139" s="86"/>
      <c r="QWS139" s="86"/>
      <c r="QWT139" s="86"/>
      <c r="QWU139" s="86"/>
      <c r="QWV139" s="86"/>
      <c r="QWW139" s="86"/>
      <c r="QWX139" s="86"/>
      <c r="QWY139" s="86"/>
      <c r="QWZ139" s="86"/>
      <c r="QXA139" s="86"/>
      <c r="QXB139" s="86"/>
      <c r="QXC139" s="86"/>
      <c r="QXD139" s="86"/>
      <c r="QXE139" s="86"/>
      <c r="QXF139" s="86"/>
      <c r="QXG139" s="86"/>
      <c r="QXH139" s="86"/>
      <c r="QXI139" s="86"/>
      <c r="QXJ139" s="86"/>
      <c r="QXK139" s="86"/>
      <c r="QXL139" s="86"/>
      <c r="QXM139" s="86"/>
      <c r="QXN139" s="86"/>
      <c r="QXO139" s="86"/>
      <c r="QXP139" s="86"/>
      <c r="QXQ139" s="86"/>
      <c r="QXR139" s="86"/>
      <c r="QXS139" s="86"/>
      <c r="QXT139" s="86"/>
      <c r="QXU139" s="86"/>
      <c r="QXV139" s="86"/>
      <c r="QXW139" s="86"/>
      <c r="QXX139" s="86"/>
      <c r="QXY139" s="86"/>
      <c r="QXZ139" s="86"/>
      <c r="QYA139" s="86"/>
      <c r="QYB139" s="86"/>
      <c r="QYC139" s="86"/>
      <c r="QYD139" s="86"/>
      <c r="QYE139" s="86"/>
      <c r="QYF139" s="86"/>
      <c r="QYG139" s="86"/>
      <c r="QYH139" s="86"/>
      <c r="QYI139" s="86"/>
      <c r="QYJ139" s="86"/>
      <c r="QYK139" s="86"/>
      <c r="QYL139" s="86"/>
      <c r="QYM139" s="86"/>
      <c r="QYN139" s="86"/>
      <c r="QYO139" s="86"/>
      <c r="QYP139" s="86"/>
      <c r="QYQ139" s="86"/>
      <c r="QYR139" s="86"/>
      <c r="QYS139" s="86"/>
      <c r="QYT139" s="86"/>
      <c r="QYU139" s="86"/>
      <c r="QYV139" s="86"/>
      <c r="QYW139" s="86"/>
      <c r="QYX139" s="86"/>
      <c r="QYY139" s="86"/>
      <c r="QYZ139" s="86"/>
      <c r="QZA139" s="86"/>
      <c r="QZB139" s="86"/>
      <c r="QZC139" s="86"/>
      <c r="QZD139" s="86"/>
      <c r="QZE139" s="86"/>
      <c r="QZF139" s="86"/>
      <c r="QZG139" s="86"/>
      <c r="QZH139" s="86"/>
      <c r="QZI139" s="86"/>
      <c r="QZJ139" s="86"/>
      <c r="QZK139" s="86"/>
      <c r="QZL139" s="86"/>
      <c r="QZM139" s="86"/>
      <c r="QZN139" s="86"/>
      <c r="QZO139" s="86"/>
      <c r="QZP139" s="86"/>
      <c r="QZQ139" s="86"/>
      <c r="QZR139" s="86"/>
      <c r="QZS139" s="86"/>
      <c r="QZT139" s="86"/>
      <c r="QZU139" s="86"/>
      <c r="QZV139" s="86"/>
      <c r="QZW139" s="86"/>
      <c r="QZX139" s="86"/>
      <c r="QZY139" s="86"/>
      <c r="QZZ139" s="86"/>
      <c r="RAA139" s="86"/>
      <c r="RAB139" s="86"/>
      <c r="RAC139" s="86"/>
      <c r="RAD139" s="86"/>
      <c r="RAE139" s="86"/>
      <c r="RAF139" s="86"/>
      <c r="RAG139" s="86"/>
      <c r="RAH139" s="86"/>
      <c r="RAI139" s="86"/>
      <c r="RAJ139" s="86"/>
      <c r="RAK139" s="86"/>
      <c r="RAL139" s="86"/>
      <c r="RAM139" s="86"/>
      <c r="RAN139" s="86"/>
      <c r="RAO139" s="86"/>
      <c r="RAP139" s="86"/>
      <c r="RAQ139" s="86"/>
      <c r="RAR139" s="86"/>
      <c r="RAS139" s="86"/>
      <c r="RAT139" s="86"/>
      <c r="RAU139" s="86"/>
      <c r="RAV139" s="86"/>
      <c r="RAW139" s="86"/>
      <c r="RAX139" s="86"/>
      <c r="RAY139" s="86"/>
      <c r="RAZ139" s="86"/>
      <c r="RBA139" s="86"/>
      <c r="RBB139" s="86"/>
      <c r="RBC139" s="86"/>
      <c r="RBD139" s="86"/>
      <c r="RBE139" s="86"/>
      <c r="RBF139" s="86"/>
      <c r="RBG139" s="86"/>
      <c r="RBH139" s="86"/>
      <c r="RBI139" s="86"/>
      <c r="RBJ139" s="86"/>
      <c r="RBK139" s="86"/>
      <c r="RBL139" s="86"/>
      <c r="RBM139" s="86"/>
      <c r="RBN139" s="86"/>
      <c r="RBO139" s="86"/>
      <c r="RBP139" s="86"/>
      <c r="RBQ139" s="86"/>
      <c r="RBR139" s="86"/>
      <c r="RBS139" s="86"/>
      <c r="RBT139" s="86"/>
      <c r="RBU139" s="86"/>
      <c r="RBV139" s="86"/>
      <c r="RCC139" s="86"/>
      <c r="RCD139" s="86"/>
      <c r="RCE139" s="86"/>
      <c r="RCF139" s="86"/>
      <c r="RCG139" s="86"/>
      <c r="RCH139" s="86"/>
      <c r="RCI139" s="86"/>
      <c r="RCJ139" s="86"/>
      <c r="RCK139" s="86"/>
      <c r="RCL139" s="86"/>
      <c r="RCM139" s="86"/>
      <c r="RCN139" s="86"/>
      <c r="RCO139" s="86"/>
      <c r="RCP139" s="86"/>
      <c r="RCQ139" s="86"/>
      <c r="RCR139" s="86"/>
      <c r="RCS139" s="86"/>
      <c r="RCT139" s="86"/>
      <c r="RCU139" s="86"/>
      <c r="RCV139" s="86"/>
      <c r="RCW139" s="86"/>
      <c r="RCX139" s="86"/>
      <c r="RCY139" s="86"/>
      <c r="RCZ139" s="86"/>
      <c r="RDA139" s="86"/>
      <c r="RDB139" s="86"/>
      <c r="RDC139" s="86"/>
      <c r="RDD139" s="86"/>
      <c r="RDE139" s="86"/>
      <c r="RDF139" s="86"/>
      <c r="RDG139" s="86"/>
      <c r="RDH139" s="86"/>
      <c r="RDI139" s="86"/>
      <c r="RDJ139" s="86"/>
      <c r="RDK139" s="86"/>
      <c r="RDL139" s="86"/>
      <c r="RDM139" s="86"/>
      <c r="RDN139" s="86"/>
      <c r="RDO139" s="86"/>
      <c r="RDP139" s="86"/>
      <c r="RDQ139" s="86"/>
      <c r="RDR139" s="86"/>
      <c r="RDS139" s="86"/>
      <c r="RDT139" s="86"/>
      <c r="RDU139" s="86"/>
      <c r="RDV139" s="86"/>
      <c r="RDW139" s="86"/>
      <c r="RDX139" s="86"/>
      <c r="RDY139" s="86"/>
      <c r="RDZ139" s="86"/>
      <c r="REA139" s="86"/>
      <c r="REB139" s="86"/>
      <c r="REC139" s="86"/>
      <c r="RED139" s="86"/>
      <c r="REE139" s="86"/>
      <c r="REF139" s="86"/>
      <c r="REG139" s="86"/>
      <c r="REH139" s="86"/>
      <c r="REI139" s="86"/>
      <c r="REJ139" s="86"/>
      <c r="REK139" s="86"/>
      <c r="REL139" s="86"/>
      <c r="REM139" s="86"/>
      <c r="REN139" s="86"/>
      <c r="REO139" s="86"/>
      <c r="REP139" s="86"/>
      <c r="REQ139" s="86"/>
      <c r="RER139" s="86"/>
      <c r="RES139" s="86"/>
      <c r="RET139" s="86"/>
      <c r="REU139" s="86"/>
      <c r="REV139" s="86"/>
      <c r="REW139" s="86"/>
      <c r="REX139" s="86"/>
      <c r="REY139" s="86"/>
      <c r="REZ139" s="86"/>
      <c r="RFA139" s="86"/>
      <c r="RFB139" s="86"/>
      <c r="RFC139" s="86"/>
      <c r="RFD139" s="86"/>
      <c r="RFE139" s="86"/>
      <c r="RFF139" s="86"/>
      <c r="RFG139" s="86"/>
      <c r="RFH139" s="86"/>
      <c r="RFI139" s="86"/>
      <c r="RFJ139" s="86"/>
      <c r="RFK139" s="86"/>
      <c r="RFL139" s="86"/>
      <c r="RFM139" s="86"/>
      <c r="RFN139" s="86"/>
      <c r="RFO139" s="86"/>
      <c r="RFP139" s="86"/>
      <c r="RFQ139" s="86"/>
      <c r="RFR139" s="86"/>
      <c r="RFS139" s="86"/>
      <c r="RFT139" s="86"/>
      <c r="RFU139" s="86"/>
      <c r="RFV139" s="86"/>
      <c r="RFW139" s="86"/>
      <c r="RFX139" s="86"/>
      <c r="RFY139" s="86"/>
      <c r="RFZ139" s="86"/>
      <c r="RGA139" s="86"/>
      <c r="RGB139" s="86"/>
      <c r="RGC139" s="86"/>
      <c r="RGD139" s="86"/>
      <c r="RGE139" s="86"/>
      <c r="RGF139" s="86"/>
      <c r="RGG139" s="86"/>
      <c r="RGH139" s="86"/>
      <c r="RGI139" s="86"/>
      <c r="RGJ139" s="86"/>
      <c r="RGK139" s="86"/>
      <c r="RGL139" s="86"/>
      <c r="RGM139" s="86"/>
      <c r="RGN139" s="86"/>
      <c r="RGO139" s="86"/>
      <c r="RGP139" s="86"/>
      <c r="RGQ139" s="86"/>
      <c r="RGR139" s="86"/>
      <c r="RGS139" s="86"/>
      <c r="RGT139" s="86"/>
      <c r="RGU139" s="86"/>
      <c r="RGV139" s="86"/>
      <c r="RGW139" s="86"/>
      <c r="RGX139" s="86"/>
      <c r="RGY139" s="86"/>
      <c r="RGZ139" s="86"/>
      <c r="RHA139" s="86"/>
      <c r="RHB139" s="86"/>
      <c r="RHC139" s="86"/>
      <c r="RHD139" s="86"/>
      <c r="RHE139" s="86"/>
      <c r="RHF139" s="86"/>
      <c r="RHG139" s="86"/>
      <c r="RHH139" s="86"/>
      <c r="RHI139" s="86"/>
      <c r="RHJ139" s="86"/>
      <c r="RHK139" s="86"/>
      <c r="RHL139" s="86"/>
      <c r="RHM139" s="86"/>
      <c r="RHN139" s="86"/>
      <c r="RHO139" s="86"/>
      <c r="RHP139" s="86"/>
      <c r="RHQ139" s="86"/>
      <c r="RHR139" s="86"/>
      <c r="RHS139" s="86"/>
      <c r="RHT139" s="86"/>
      <c r="RHU139" s="86"/>
      <c r="RHV139" s="86"/>
      <c r="RHW139" s="86"/>
      <c r="RHX139" s="86"/>
      <c r="RHY139" s="86"/>
      <c r="RHZ139" s="86"/>
      <c r="RIA139" s="86"/>
      <c r="RIB139" s="86"/>
      <c r="RIC139" s="86"/>
      <c r="RID139" s="86"/>
      <c r="RIE139" s="86"/>
      <c r="RIF139" s="86"/>
      <c r="RIG139" s="86"/>
      <c r="RIH139" s="86"/>
      <c r="RII139" s="86"/>
      <c r="RIJ139" s="86"/>
      <c r="RIK139" s="86"/>
      <c r="RIL139" s="86"/>
      <c r="RIM139" s="86"/>
      <c r="RIN139" s="86"/>
      <c r="RIO139" s="86"/>
      <c r="RIP139" s="86"/>
      <c r="RIQ139" s="86"/>
      <c r="RIR139" s="86"/>
      <c r="RIS139" s="86"/>
      <c r="RIT139" s="86"/>
      <c r="RIU139" s="86"/>
      <c r="RIV139" s="86"/>
      <c r="RIW139" s="86"/>
      <c r="RIX139" s="86"/>
      <c r="RIY139" s="86"/>
      <c r="RIZ139" s="86"/>
      <c r="RJA139" s="86"/>
      <c r="RJB139" s="86"/>
      <c r="RJC139" s="86"/>
      <c r="RJD139" s="86"/>
      <c r="RJE139" s="86"/>
      <c r="RJF139" s="86"/>
      <c r="RJG139" s="86"/>
      <c r="RJH139" s="86"/>
      <c r="RJI139" s="86"/>
      <c r="RJJ139" s="86"/>
      <c r="RJK139" s="86"/>
      <c r="RJL139" s="86"/>
      <c r="RJM139" s="86"/>
      <c r="RJN139" s="86"/>
      <c r="RJO139" s="86"/>
      <c r="RJP139" s="86"/>
      <c r="RJQ139" s="86"/>
      <c r="RJR139" s="86"/>
      <c r="RJS139" s="86"/>
      <c r="RJT139" s="86"/>
      <c r="RJU139" s="86"/>
      <c r="RJV139" s="86"/>
      <c r="RJW139" s="86"/>
      <c r="RJX139" s="86"/>
      <c r="RJY139" s="86"/>
      <c r="RJZ139" s="86"/>
      <c r="RKA139" s="86"/>
      <c r="RKB139" s="86"/>
      <c r="RKC139" s="86"/>
      <c r="RKD139" s="86"/>
      <c r="RKE139" s="86"/>
      <c r="RKF139" s="86"/>
      <c r="RKG139" s="86"/>
      <c r="RKH139" s="86"/>
      <c r="RKI139" s="86"/>
      <c r="RKJ139" s="86"/>
      <c r="RKK139" s="86"/>
      <c r="RKL139" s="86"/>
      <c r="RKM139" s="86"/>
      <c r="RKN139" s="86"/>
      <c r="RKO139" s="86"/>
      <c r="RKP139" s="86"/>
      <c r="RKQ139" s="86"/>
      <c r="RKR139" s="86"/>
      <c r="RKS139" s="86"/>
      <c r="RKT139" s="86"/>
      <c r="RKU139" s="86"/>
      <c r="RKV139" s="86"/>
      <c r="RKW139" s="86"/>
      <c r="RKX139" s="86"/>
      <c r="RKY139" s="86"/>
      <c r="RKZ139" s="86"/>
      <c r="RLA139" s="86"/>
      <c r="RLB139" s="86"/>
      <c r="RLC139" s="86"/>
      <c r="RLD139" s="86"/>
      <c r="RLE139" s="86"/>
      <c r="RLF139" s="86"/>
      <c r="RLG139" s="86"/>
      <c r="RLH139" s="86"/>
      <c r="RLI139" s="86"/>
      <c r="RLJ139" s="86"/>
      <c r="RLK139" s="86"/>
      <c r="RLL139" s="86"/>
      <c r="RLM139" s="86"/>
      <c r="RLN139" s="86"/>
      <c r="RLO139" s="86"/>
      <c r="RLP139" s="86"/>
      <c r="RLQ139" s="86"/>
      <c r="RLR139" s="86"/>
      <c r="RLY139" s="86"/>
      <c r="RLZ139" s="86"/>
      <c r="RMA139" s="86"/>
      <c r="RMB139" s="86"/>
      <c r="RMC139" s="86"/>
      <c r="RMD139" s="86"/>
      <c r="RME139" s="86"/>
      <c r="RMF139" s="86"/>
      <c r="RMG139" s="86"/>
      <c r="RMH139" s="86"/>
      <c r="RMI139" s="86"/>
      <c r="RMJ139" s="86"/>
      <c r="RMK139" s="86"/>
      <c r="RML139" s="86"/>
      <c r="RMM139" s="86"/>
      <c r="RMN139" s="86"/>
      <c r="RMO139" s="86"/>
      <c r="RMP139" s="86"/>
      <c r="RMQ139" s="86"/>
      <c r="RMR139" s="86"/>
      <c r="RMS139" s="86"/>
      <c r="RMT139" s="86"/>
      <c r="RMU139" s="86"/>
      <c r="RMV139" s="86"/>
      <c r="RMW139" s="86"/>
      <c r="RMX139" s="86"/>
      <c r="RMY139" s="86"/>
      <c r="RMZ139" s="86"/>
      <c r="RNA139" s="86"/>
      <c r="RNB139" s="86"/>
      <c r="RNC139" s="86"/>
      <c r="RND139" s="86"/>
      <c r="RNE139" s="86"/>
      <c r="RNF139" s="86"/>
      <c r="RNG139" s="86"/>
      <c r="RNH139" s="86"/>
      <c r="RNI139" s="86"/>
      <c r="RNJ139" s="86"/>
      <c r="RNK139" s="86"/>
      <c r="RNL139" s="86"/>
      <c r="RNM139" s="86"/>
      <c r="RNN139" s="86"/>
      <c r="RNO139" s="86"/>
      <c r="RNP139" s="86"/>
      <c r="RNQ139" s="86"/>
      <c r="RNR139" s="86"/>
      <c r="RNS139" s="86"/>
      <c r="RNT139" s="86"/>
      <c r="RNU139" s="86"/>
      <c r="RNV139" s="86"/>
      <c r="RNW139" s="86"/>
      <c r="RNX139" s="86"/>
      <c r="RNY139" s="86"/>
      <c r="RNZ139" s="86"/>
      <c r="ROA139" s="86"/>
      <c r="ROB139" s="86"/>
      <c r="ROC139" s="86"/>
      <c r="ROD139" s="86"/>
      <c r="ROE139" s="86"/>
      <c r="ROF139" s="86"/>
      <c r="ROG139" s="86"/>
      <c r="ROH139" s="86"/>
      <c r="ROI139" s="86"/>
      <c r="ROJ139" s="86"/>
      <c r="ROK139" s="86"/>
      <c r="ROL139" s="86"/>
      <c r="ROM139" s="86"/>
      <c r="RON139" s="86"/>
      <c r="ROO139" s="86"/>
      <c r="ROP139" s="86"/>
      <c r="ROQ139" s="86"/>
      <c r="ROR139" s="86"/>
      <c r="ROS139" s="86"/>
      <c r="ROT139" s="86"/>
      <c r="ROU139" s="86"/>
      <c r="ROV139" s="86"/>
      <c r="ROW139" s="86"/>
      <c r="ROX139" s="86"/>
      <c r="ROY139" s="86"/>
      <c r="ROZ139" s="86"/>
      <c r="RPA139" s="86"/>
      <c r="RPB139" s="86"/>
      <c r="RPC139" s="86"/>
      <c r="RPD139" s="86"/>
      <c r="RPE139" s="86"/>
      <c r="RPF139" s="86"/>
      <c r="RPG139" s="86"/>
      <c r="RPH139" s="86"/>
      <c r="RPI139" s="86"/>
      <c r="RPJ139" s="86"/>
      <c r="RPK139" s="86"/>
      <c r="RPL139" s="86"/>
      <c r="RPM139" s="86"/>
      <c r="RPN139" s="86"/>
      <c r="RPO139" s="86"/>
      <c r="RPP139" s="86"/>
      <c r="RPQ139" s="86"/>
      <c r="RPR139" s="86"/>
      <c r="RPS139" s="86"/>
      <c r="RPT139" s="86"/>
      <c r="RPU139" s="86"/>
      <c r="RPV139" s="86"/>
      <c r="RPW139" s="86"/>
      <c r="RPX139" s="86"/>
      <c r="RPY139" s="86"/>
      <c r="RPZ139" s="86"/>
      <c r="RQA139" s="86"/>
      <c r="RQB139" s="86"/>
      <c r="RQC139" s="86"/>
      <c r="RQD139" s="86"/>
      <c r="RQE139" s="86"/>
      <c r="RQF139" s="86"/>
      <c r="RQG139" s="86"/>
      <c r="RQH139" s="86"/>
      <c r="RQI139" s="86"/>
      <c r="RQJ139" s="86"/>
      <c r="RQK139" s="86"/>
      <c r="RQL139" s="86"/>
      <c r="RQM139" s="86"/>
      <c r="RQN139" s="86"/>
      <c r="RQO139" s="86"/>
      <c r="RQP139" s="86"/>
      <c r="RQQ139" s="86"/>
      <c r="RQR139" s="86"/>
      <c r="RQS139" s="86"/>
      <c r="RQT139" s="86"/>
      <c r="RQU139" s="86"/>
      <c r="RQV139" s="86"/>
      <c r="RQW139" s="86"/>
      <c r="RQX139" s="86"/>
      <c r="RQY139" s="86"/>
      <c r="RQZ139" s="86"/>
      <c r="RRA139" s="86"/>
      <c r="RRB139" s="86"/>
      <c r="RRC139" s="86"/>
      <c r="RRD139" s="86"/>
      <c r="RRE139" s="86"/>
      <c r="RRF139" s="86"/>
      <c r="RRG139" s="86"/>
      <c r="RRH139" s="86"/>
      <c r="RRI139" s="86"/>
      <c r="RRJ139" s="86"/>
      <c r="RRK139" s="86"/>
      <c r="RRL139" s="86"/>
      <c r="RRM139" s="86"/>
      <c r="RRN139" s="86"/>
      <c r="RRO139" s="86"/>
      <c r="RRP139" s="86"/>
      <c r="RRQ139" s="86"/>
      <c r="RRR139" s="86"/>
      <c r="RRS139" s="86"/>
      <c r="RRT139" s="86"/>
      <c r="RRU139" s="86"/>
      <c r="RRV139" s="86"/>
      <c r="RRW139" s="86"/>
      <c r="RRX139" s="86"/>
      <c r="RRY139" s="86"/>
      <c r="RRZ139" s="86"/>
      <c r="RSA139" s="86"/>
      <c r="RSB139" s="86"/>
      <c r="RSC139" s="86"/>
      <c r="RSD139" s="86"/>
      <c r="RSE139" s="86"/>
      <c r="RSF139" s="86"/>
      <c r="RSG139" s="86"/>
      <c r="RSH139" s="86"/>
      <c r="RSI139" s="86"/>
      <c r="RSJ139" s="86"/>
      <c r="RSK139" s="86"/>
      <c r="RSL139" s="86"/>
      <c r="RSM139" s="86"/>
      <c r="RSN139" s="86"/>
      <c r="RSO139" s="86"/>
      <c r="RSP139" s="86"/>
      <c r="RSQ139" s="86"/>
      <c r="RSR139" s="86"/>
      <c r="RSS139" s="86"/>
      <c r="RST139" s="86"/>
      <c r="RSU139" s="86"/>
      <c r="RSV139" s="86"/>
      <c r="RSW139" s="86"/>
      <c r="RSX139" s="86"/>
      <c r="RSY139" s="86"/>
      <c r="RSZ139" s="86"/>
      <c r="RTA139" s="86"/>
      <c r="RTB139" s="86"/>
      <c r="RTC139" s="86"/>
      <c r="RTD139" s="86"/>
      <c r="RTE139" s="86"/>
      <c r="RTF139" s="86"/>
      <c r="RTG139" s="86"/>
      <c r="RTH139" s="86"/>
      <c r="RTI139" s="86"/>
      <c r="RTJ139" s="86"/>
      <c r="RTK139" s="86"/>
      <c r="RTL139" s="86"/>
      <c r="RTM139" s="86"/>
      <c r="RTN139" s="86"/>
      <c r="RTO139" s="86"/>
      <c r="RTP139" s="86"/>
      <c r="RTQ139" s="86"/>
      <c r="RTR139" s="86"/>
      <c r="RTS139" s="86"/>
      <c r="RTT139" s="86"/>
      <c r="RTU139" s="86"/>
      <c r="RTV139" s="86"/>
      <c r="RTW139" s="86"/>
      <c r="RTX139" s="86"/>
      <c r="RTY139" s="86"/>
      <c r="RTZ139" s="86"/>
      <c r="RUA139" s="86"/>
      <c r="RUB139" s="86"/>
      <c r="RUC139" s="86"/>
      <c r="RUD139" s="86"/>
      <c r="RUE139" s="86"/>
      <c r="RUF139" s="86"/>
      <c r="RUG139" s="86"/>
      <c r="RUH139" s="86"/>
      <c r="RUI139" s="86"/>
      <c r="RUJ139" s="86"/>
      <c r="RUK139" s="86"/>
      <c r="RUL139" s="86"/>
      <c r="RUM139" s="86"/>
      <c r="RUN139" s="86"/>
      <c r="RUO139" s="86"/>
      <c r="RUP139" s="86"/>
      <c r="RUQ139" s="86"/>
      <c r="RUR139" s="86"/>
      <c r="RUS139" s="86"/>
      <c r="RUT139" s="86"/>
      <c r="RUU139" s="86"/>
      <c r="RUV139" s="86"/>
      <c r="RUW139" s="86"/>
      <c r="RUX139" s="86"/>
      <c r="RUY139" s="86"/>
      <c r="RUZ139" s="86"/>
      <c r="RVA139" s="86"/>
      <c r="RVB139" s="86"/>
      <c r="RVC139" s="86"/>
      <c r="RVD139" s="86"/>
      <c r="RVE139" s="86"/>
      <c r="RVF139" s="86"/>
      <c r="RVG139" s="86"/>
      <c r="RVH139" s="86"/>
      <c r="RVI139" s="86"/>
      <c r="RVJ139" s="86"/>
      <c r="RVK139" s="86"/>
      <c r="RVL139" s="86"/>
      <c r="RVM139" s="86"/>
      <c r="RVN139" s="86"/>
      <c r="RVU139" s="86"/>
      <c r="RVV139" s="86"/>
      <c r="RVW139" s="86"/>
      <c r="RVX139" s="86"/>
      <c r="RVY139" s="86"/>
      <c r="RVZ139" s="86"/>
      <c r="RWA139" s="86"/>
      <c r="RWB139" s="86"/>
      <c r="RWC139" s="86"/>
      <c r="RWD139" s="86"/>
      <c r="RWE139" s="86"/>
      <c r="RWF139" s="86"/>
      <c r="RWG139" s="86"/>
      <c r="RWH139" s="86"/>
      <c r="RWI139" s="86"/>
      <c r="RWJ139" s="86"/>
      <c r="RWK139" s="86"/>
      <c r="RWL139" s="86"/>
      <c r="RWM139" s="86"/>
      <c r="RWN139" s="86"/>
      <c r="RWO139" s="86"/>
      <c r="RWP139" s="86"/>
      <c r="RWQ139" s="86"/>
      <c r="RWR139" s="86"/>
      <c r="RWS139" s="86"/>
      <c r="RWT139" s="86"/>
      <c r="RWU139" s="86"/>
      <c r="RWV139" s="86"/>
      <c r="RWW139" s="86"/>
      <c r="RWX139" s="86"/>
      <c r="RWY139" s="86"/>
      <c r="RWZ139" s="86"/>
      <c r="RXA139" s="86"/>
      <c r="RXB139" s="86"/>
      <c r="RXC139" s="86"/>
      <c r="RXD139" s="86"/>
      <c r="RXE139" s="86"/>
      <c r="RXF139" s="86"/>
      <c r="RXG139" s="86"/>
      <c r="RXH139" s="86"/>
      <c r="RXI139" s="86"/>
      <c r="RXJ139" s="86"/>
      <c r="RXK139" s="86"/>
      <c r="RXL139" s="86"/>
      <c r="RXM139" s="86"/>
      <c r="RXN139" s="86"/>
      <c r="RXO139" s="86"/>
      <c r="RXP139" s="86"/>
      <c r="RXQ139" s="86"/>
      <c r="RXR139" s="86"/>
      <c r="RXS139" s="86"/>
      <c r="RXT139" s="86"/>
      <c r="RXU139" s="86"/>
      <c r="RXV139" s="86"/>
      <c r="RXW139" s="86"/>
      <c r="RXX139" s="86"/>
      <c r="RXY139" s="86"/>
      <c r="RXZ139" s="86"/>
      <c r="RYA139" s="86"/>
      <c r="RYB139" s="86"/>
      <c r="RYC139" s="86"/>
      <c r="RYD139" s="86"/>
      <c r="RYE139" s="86"/>
      <c r="RYF139" s="86"/>
      <c r="RYG139" s="86"/>
      <c r="RYH139" s="86"/>
      <c r="RYI139" s="86"/>
      <c r="RYJ139" s="86"/>
      <c r="RYK139" s="86"/>
      <c r="RYL139" s="86"/>
      <c r="RYM139" s="86"/>
      <c r="RYN139" s="86"/>
      <c r="RYO139" s="86"/>
      <c r="RYP139" s="86"/>
      <c r="RYQ139" s="86"/>
      <c r="RYR139" s="86"/>
      <c r="RYS139" s="86"/>
      <c r="RYT139" s="86"/>
      <c r="RYU139" s="86"/>
      <c r="RYV139" s="86"/>
      <c r="RYW139" s="86"/>
      <c r="RYX139" s="86"/>
      <c r="RYY139" s="86"/>
      <c r="RYZ139" s="86"/>
      <c r="RZA139" s="86"/>
      <c r="RZB139" s="86"/>
      <c r="RZC139" s="86"/>
      <c r="RZD139" s="86"/>
      <c r="RZE139" s="86"/>
      <c r="RZF139" s="86"/>
      <c r="RZG139" s="86"/>
      <c r="RZH139" s="86"/>
      <c r="RZI139" s="86"/>
      <c r="RZJ139" s="86"/>
      <c r="RZK139" s="86"/>
      <c r="RZL139" s="86"/>
      <c r="RZM139" s="86"/>
      <c r="RZN139" s="86"/>
      <c r="RZO139" s="86"/>
      <c r="RZP139" s="86"/>
      <c r="RZQ139" s="86"/>
      <c r="RZR139" s="86"/>
      <c r="RZS139" s="86"/>
      <c r="RZT139" s="86"/>
      <c r="RZU139" s="86"/>
      <c r="RZV139" s="86"/>
      <c r="RZW139" s="86"/>
      <c r="RZX139" s="86"/>
      <c r="RZY139" s="86"/>
      <c r="RZZ139" s="86"/>
      <c r="SAA139" s="86"/>
      <c r="SAB139" s="86"/>
      <c r="SAC139" s="86"/>
      <c r="SAD139" s="86"/>
      <c r="SAE139" s="86"/>
      <c r="SAF139" s="86"/>
      <c r="SAG139" s="86"/>
      <c r="SAH139" s="86"/>
      <c r="SAI139" s="86"/>
      <c r="SAJ139" s="86"/>
      <c r="SAK139" s="86"/>
      <c r="SAL139" s="86"/>
      <c r="SAM139" s="86"/>
      <c r="SAN139" s="86"/>
      <c r="SAO139" s="86"/>
      <c r="SAP139" s="86"/>
      <c r="SAQ139" s="86"/>
      <c r="SAR139" s="86"/>
      <c r="SAS139" s="86"/>
      <c r="SAT139" s="86"/>
      <c r="SAU139" s="86"/>
      <c r="SAV139" s="86"/>
      <c r="SAW139" s="86"/>
      <c r="SAX139" s="86"/>
      <c r="SAY139" s="86"/>
      <c r="SAZ139" s="86"/>
      <c r="SBA139" s="86"/>
      <c r="SBB139" s="86"/>
      <c r="SBC139" s="86"/>
      <c r="SBD139" s="86"/>
      <c r="SBE139" s="86"/>
      <c r="SBF139" s="86"/>
      <c r="SBG139" s="86"/>
      <c r="SBH139" s="86"/>
      <c r="SBI139" s="86"/>
      <c r="SBJ139" s="86"/>
      <c r="SBK139" s="86"/>
      <c r="SBL139" s="86"/>
      <c r="SBM139" s="86"/>
      <c r="SBN139" s="86"/>
      <c r="SBO139" s="86"/>
      <c r="SBP139" s="86"/>
      <c r="SBQ139" s="86"/>
      <c r="SBR139" s="86"/>
      <c r="SBS139" s="86"/>
      <c r="SBT139" s="86"/>
      <c r="SBU139" s="86"/>
      <c r="SBV139" s="86"/>
      <c r="SBW139" s="86"/>
      <c r="SBX139" s="86"/>
      <c r="SBY139" s="86"/>
      <c r="SBZ139" s="86"/>
      <c r="SCA139" s="86"/>
      <c r="SCB139" s="86"/>
      <c r="SCC139" s="86"/>
      <c r="SCD139" s="86"/>
      <c r="SCE139" s="86"/>
      <c r="SCF139" s="86"/>
      <c r="SCG139" s="86"/>
      <c r="SCH139" s="86"/>
      <c r="SCI139" s="86"/>
      <c r="SCJ139" s="86"/>
      <c r="SCK139" s="86"/>
      <c r="SCL139" s="86"/>
      <c r="SCM139" s="86"/>
      <c r="SCN139" s="86"/>
      <c r="SCO139" s="86"/>
      <c r="SCP139" s="86"/>
      <c r="SCQ139" s="86"/>
      <c r="SCR139" s="86"/>
      <c r="SCS139" s="86"/>
      <c r="SCT139" s="86"/>
      <c r="SCU139" s="86"/>
      <c r="SCV139" s="86"/>
      <c r="SCW139" s="86"/>
      <c r="SCX139" s="86"/>
      <c r="SCY139" s="86"/>
      <c r="SCZ139" s="86"/>
      <c r="SDA139" s="86"/>
      <c r="SDB139" s="86"/>
      <c r="SDC139" s="86"/>
      <c r="SDD139" s="86"/>
      <c r="SDE139" s="86"/>
      <c r="SDF139" s="86"/>
      <c r="SDG139" s="86"/>
      <c r="SDH139" s="86"/>
      <c r="SDI139" s="86"/>
      <c r="SDJ139" s="86"/>
      <c r="SDK139" s="86"/>
      <c r="SDL139" s="86"/>
      <c r="SDM139" s="86"/>
      <c r="SDN139" s="86"/>
      <c r="SDO139" s="86"/>
      <c r="SDP139" s="86"/>
      <c r="SDQ139" s="86"/>
      <c r="SDR139" s="86"/>
      <c r="SDS139" s="86"/>
      <c r="SDT139" s="86"/>
      <c r="SDU139" s="86"/>
      <c r="SDV139" s="86"/>
      <c r="SDW139" s="86"/>
      <c r="SDX139" s="86"/>
      <c r="SDY139" s="86"/>
      <c r="SDZ139" s="86"/>
      <c r="SEA139" s="86"/>
      <c r="SEB139" s="86"/>
      <c r="SEC139" s="86"/>
      <c r="SED139" s="86"/>
      <c r="SEE139" s="86"/>
      <c r="SEF139" s="86"/>
      <c r="SEG139" s="86"/>
      <c r="SEH139" s="86"/>
      <c r="SEI139" s="86"/>
      <c r="SEJ139" s="86"/>
      <c r="SEK139" s="86"/>
      <c r="SEL139" s="86"/>
      <c r="SEM139" s="86"/>
      <c r="SEN139" s="86"/>
      <c r="SEO139" s="86"/>
      <c r="SEP139" s="86"/>
      <c r="SEQ139" s="86"/>
      <c r="SER139" s="86"/>
      <c r="SES139" s="86"/>
      <c r="SET139" s="86"/>
      <c r="SEU139" s="86"/>
      <c r="SEV139" s="86"/>
      <c r="SEW139" s="86"/>
      <c r="SEX139" s="86"/>
      <c r="SEY139" s="86"/>
      <c r="SEZ139" s="86"/>
      <c r="SFA139" s="86"/>
      <c r="SFB139" s="86"/>
      <c r="SFC139" s="86"/>
      <c r="SFD139" s="86"/>
      <c r="SFE139" s="86"/>
      <c r="SFF139" s="86"/>
      <c r="SFG139" s="86"/>
      <c r="SFH139" s="86"/>
      <c r="SFI139" s="86"/>
      <c r="SFJ139" s="86"/>
      <c r="SFQ139" s="86"/>
      <c r="SFR139" s="86"/>
      <c r="SFS139" s="86"/>
      <c r="SFT139" s="86"/>
      <c r="SFU139" s="86"/>
      <c r="SFV139" s="86"/>
      <c r="SFW139" s="86"/>
      <c r="SFX139" s="86"/>
      <c r="SFY139" s="86"/>
      <c r="SFZ139" s="86"/>
      <c r="SGA139" s="86"/>
      <c r="SGB139" s="86"/>
      <c r="SGC139" s="86"/>
      <c r="SGD139" s="86"/>
      <c r="SGE139" s="86"/>
      <c r="SGF139" s="86"/>
      <c r="SGG139" s="86"/>
      <c r="SGH139" s="86"/>
      <c r="SGI139" s="86"/>
      <c r="SGJ139" s="86"/>
      <c r="SGK139" s="86"/>
      <c r="SGL139" s="86"/>
      <c r="SGM139" s="86"/>
      <c r="SGN139" s="86"/>
      <c r="SGO139" s="86"/>
      <c r="SGP139" s="86"/>
      <c r="SGQ139" s="86"/>
      <c r="SGR139" s="86"/>
      <c r="SGS139" s="86"/>
      <c r="SGT139" s="86"/>
      <c r="SGU139" s="86"/>
      <c r="SGV139" s="86"/>
      <c r="SGW139" s="86"/>
      <c r="SGX139" s="86"/>
      <c r="SGY139" s="86"/>
      <c r="SGZ139" s="86"/>
      <c r="SHA139" s="86"/>
      <c r="SHB139" s="86"/>
      <c r="SHC139" s="86"/>
      <c r="SHD139" s="86"/>
      <c r="SHE139" s="86"/>
      <c r="SHF139" s="86"/>
      <c r="SHG139" s="86"/>
      <c r="SHH139" s="86"/>
      <c r="SHI139" s="86"/>
      <c r="SHJ139" s="86"/>
      <c r="SHK139" s="86"/>
      <c r="SHL139" s="86"/>
      <c r="SHM139" s="86"/>
      <c r="SHN139" s="86"/>
      <c r="SHO139" s="86"/>
      <c r="SHP139" s="86"/>
      <c r="SHQ139" s="86"/>
      <c r="SHR139" s="86"/>
      <c r="SHS139" s="86"/>
      <c r="SHT139" s="86"/>
      <c r="SHU139" s="86"/>
      <c r="SHV139" s="86"/>
      <c r="SHW139" s="86"/>
      <c r="SHX139" s="86"/>
      <c r="SHY139" s="86"/>
      <c r="SHZ139" s="86"/>
      <c r="SIA139" s="86"/>
      <c r="SIB139" s="86"/>
      <c r="SIC139" s="86"/>
      <c r="SID139" s="86"/>
      <c r="SIE139" s="86"/>
      <c r="SIF139" s="86"/>
      <c r="SIG139" s="86"/>
      <c r="SIH139" s="86"/>
      <c r="SII139" s="86"/>
      <c r="SIJ139" s="86"/>
      <c r="SIK139" s="86"/>
      <c r="SIL139" s="86"/>
      <c r="SIM139" s="86"/>
      <c r="SIN139" s="86"/>
      <c r="SIO139" s="86"/>
      <c r="SIP139" s="86"/>
      <c r="SIQ139" s="86"/>
      <c r="SIR139" s="86"/>
      <c r="SIS139" s="86"/>
      <c r="SIT139" s="86"/>
      <c r="SIU139" s="86"/>
      <c r="SIV139" s="86"/>
      <c r="SIW139" s="86"/>
      <c r="SIX139" s="86"/>
      <c r="SIY139" s="86"/>
      <c r="SIZ139" s="86"/>
      <c r="SJA139" s="86"/>
      <c r="SJB139" s="86"/>
      <c r="SJC139" s="86"/>
      <c r="SJD139" s="86"/>
      <c r="SJE139" s="86"/>
      <c r="SJF139" s="86"/>
      <c r="SJG139" s="86"/>
      <c r="SJH139" s="86"/>
      <c r="SJI139" s="86"/>
      <c r="SJJ139" s="86"/>
      <c r="SJK139" s="86"/>
      <c r="SJL139" s="86"/>
      <c r="SJM139" s="86"/>
      <c r="SJN139" s="86"/>
      <c r="SJO139" s="86"/>
      <c r="SJP139" s="86"/>
      <c r="SJQ139" s="86"/>
      <c r="SJR139" s="86"/>
      <c r="SJS139" s="86"/>
      <c r="SJT139" s="86"/>
      <c r="SJU139" s="86"/>
      <c r="SJV139" s="86"/>
      <c r="SJW139" s="86"/>
      <c r="SJX139" s="86"/>
      <c r="SJY139" s="86"/>
      <c r="SJZ139" s="86"/>
      <c r="SKA139" s="86"/>
      <c r="SKB139" s="86"/>
      <c r="SKC139" s="86"/>
      <c r="SKD139" s="86"/>
      <c r="SKE139" s="86"/>
      <c r="SKF139" s="86"/>
      <c r="SKG139" s="86"/>
      <c r="SKH139" s="86"/>
      <c r="SKI139" s="86"/>
      <c r="SKJ139" s="86"/>
      <c r="SKK139" s="86"/>
      <c r="SKL139" s="86"/>
      <c r="SKM139" s="86"/>
      <c r="SKN139" s="86"/>
      <c r="SKO139" s="86"/>
      <c r="SKP139" s="86"/>
      <c r="SKQ139" s="86"/>
      <c r="SKR139" s="86"/>
      <c r="SKS139" s="86"/>
      <c r="SKT139" s="86"/>
      <c r="SKU139" s="86"/>
      <c r="SKV139" s="86"/>
      <c r="SKW139" s="86"/>
      <c r="SKX139" s="86"/>
      <c r="SKY139" s="86"/>
      <c r="SKZ139" s="86"/>
      <c r="SLA139" s="86"/>
      <c r="SLB139" s="86"/>
      <c r="SLC139" s="86"/>
      <c r="SLD139" s="86"/>
      <c r="SLE139" s="86"/>
      <c r="SLF139" s="86"/>
      <c r="SLG139" s="86"/>
      <c r="SLH139" s="86"/>
      <c r="SLI139" s="86"/>
      <c r="SLJ139" s="86"/>
      <c r="SLK139" s="86"/>
      <c r="SLL139" s="86"/>
      <c r="SLM139" s="86"/>
      <c r="SLN139" s="86"/>
      <c r="SLO139" s="86"/>
      <c r="SLP139" s="86"/>
      <c r="SLQ139" s="86"/>
      <c r="SLR139" s="86"/>
      <c r="SLS139" s="86"/>
      <c r="SLT139" s="86"/>
      <c r="SLU139" s="86"/>
      <c r="SLV139" s="86"/>
      <c r="SLW139" s="86"/>
      <c r="SLX139" s="86"/>
      <c r="SLY139" s="86"/>
      <c r="SLZ139" s="86"/>
      <c r="SMA139" s="86"/>
      <c r="SMB139" s="86"/>
      <c r="SMC139" s="86"/>
      <c r="SMD139" s="86"/>
      <c r="SME139" s="86"/>
      <c r="SMF139" s="86"/>
      <c r="SMG139" s="86"/>
      <c r="SMH139" s="86"/>
      <c r="SMI139" s="86"/>
      <c r="SMJ139" s="86"/>
      <c r="SMK139" s="86"/>
      <c r="SML139" s="86"/>
      <c r="SMM139" s="86"/>
      <c r="SMN139" s="86"/>
      <c r="SMO139" s="86"/>
      <c r="SMP139" s="86"/>
      <c r="SMQ139" s="86"/>
      <c r="SMR139" s="86"/>
      <c r="SMS139" s="86"/>
      <c r="SMT139" s="86"/>
      <c r="SMU139" s="86"/>
      <c r="SMV139" s="86"/>
      <c r="SMW139" s="86"/>
      <c r="SMX139" s="86"/>
      <c r="SMY139" s="86"/>
      <c r="SMZ139" s="86"/>
      <c r="SNA139" s="86"/>
      <c r="SNB139" s="86"/>
      <c r="SNC139" s="86"/>
      <c r="SND139" s="86"/>
      <c r="SNE139" s="86"/>
      <c r="SNF139" s="86"/>
      <c r="SNG139" s="86"/>
      <c r="SNH139" s="86"/>
      <c r="SNI139" s="86"/>
      <c r="SNJ139" s="86"/>
      <c r="SNK139" s="86"/>
      <c r="SNL139" s="86"/>
      <c r="SNM139" s="86"/>
      <c r="SNN139" s="86"/>
      <c r="SNO139" s="86"/>
      <c r="SNP139" s="86"/>
      <c r="SNQ139" s="86"/>
      <c r="SNR139" s="86"/>
      <c r="SNS139" s="86"/>
      <c r="SNT139" s="86"/>
      <c r="SNU139" s="86"/>
      <c r="SNV139" s="86"/>
      <c r="SNW139" s="86"/>
      <c r="SNX139" s="86"/>
      <c r="SNY139" s="86"/>
      <c r="SNZ139" s="86"/>
      <c r="SOA139" s="86"/>
      <c r="SOB139" s="86"/>
      <c r="SOC139" s="86"/>
      <c r="SOD139" s="86"/>
      <c r="SOE139" s="86"/>
      <c r="SOF139" s="86"/>
      <c r="SOG139" s="86"/>
      <c r="SOH139" s="86"/>
      <c r="SOI139" s="86"/>
      <c r="SOJ139" s="86"/>
      <c r="SOK139" s="86"/>
      <c r="SOL139" s="86"/>
      <c r="SOM139" s="86"/>
      <c r="SON139" s="86"/>
      <c r="SOO139" s="86"/>
      <c r="SOP139" s="86"/>
      <c r="SOQ139" s="86"/>
      <c r="SOR139" s="86"/>
      <c r="SOS139" s="86"/>
      <c r="SOT139" s="86"/>
      <c r="SOU139" s="86"/>
      <c r="SOV139" s="86"/>
      <c r="SOW139" s="86"/>
      <c r="SOX139" s="86"/>
      <c r="SOY139" s="86"/>
      <c r="SOZ139" s="86"/>
      <c r="SPA139" s="86"/>
      <c r="SPB139" s="86"/>
      <c r="SPC139" s="86"/>
      <c r="SPD139" s="86"/>
      <c r="SPE139" s="86"/>
      <c r="SPF139" s="86"/>
      <c r="SPM139" s="86"/>
      <c r="SPN139" s="86"/>
      <c r="SPO139" s="86"/>
      <c r="SPP139" s="86"/>
      <c r="SPQ139" s="86"/>
      <c r="SPR139" s="86"/>
      <c r="SPS139" s="86"/>
      <c r="SPT139" s="86"/>
      <c r="SPU139" s="86"/>
      <c r="SPV139" s="86"/>
      <c r="SPW139" s="86"/>
      <c r="SPX139" s="86"/>
      <c r="SPY139" s="86"/>
      <c r="SPZ139" s="86"/>
      <c r="SQA139" s="86"/>
      <c r="SQB139" s="86"/>
      <c r="SQC139" s="86"/>
      <c r="SQD139" s="86"/>
      <c r="SQE139" s="86"/>
      <c r="SQF139" s="86"/>
      <c r="SQG139" s="86"/>
      <c r="SQH139" s="86"/>
      <c r="SQI139" s="86"/>
      <c r="SQJ139" s="86"/>
      <c r="SQK139" s="86"/>
      <c r="SQL139" s="86"/>
      <c r="SQM139" s="86"/>
      <c r="SQN139" s="86"/>
      <c r="SQO139" s="86"/>
      <c r="SQP139" s="86"/>
      <c r="SQQ139" s="86"/>
      <c r="SQR139" s="86"/>
      <c r="SQS139" s="86"/>
      <c r="SQT139" s="86"/>
      <c r="SQU139" s="86"/>
      <c r="SQV139" s="86"/>
      <c r="SQW139" s="86"/>
      <c r="SQX139" s="86"/>
      <c r="SQY139" s="86"/>
      <c r="SQZ139" s="86"/>
      <c r="SRA139" s="86"/>
      <c r="SRB139" s="86"/>
      <c r="SRC139" s="86"/>
      <c r="SRD139" s="86"/>
      <c r="SRE139" s="86"/>
      <c r="SRF139" s="86"/>
      <c r="SRG139" s="86"/>
      <c r="SRH139" s="86"/>
      <c r="SRI139" s="86"/>
      <c r="SRJ139" s="86"/>
      <c r="SRK139" s="86"/>
      <c r="SRL139" s="86"/>
      <c r="SRM139" s="86"/>
      <c r="SRN139" s="86"/>
      <c r="SRO139" s="86"/>
      <c r="SRP139" s="86"/>
      <c r="SRQ139" s="86"/>
      <c r="SRR139" s="86"/>
      <c r="SRS139" s="86"/>
      <c r="SRT139" s="86"/>
      <c r="SRU139" s="86"/>
      <c r="SRV139" s="86"/>
      <c r="SRW139" s="86"/>
      <c r="SRX139" s="86"/>
      <c r="SRY139" s="86"/>
      <c r="SRZ139" s="86"/>
      <c r="SSA139" s="86"/>
      <c r="SSB139" s="86"/>
      <c r="SSC139" s="86"/>
      <c r="SSD139" s="86"/>
      <c r="SSE139" s="86"/>
      <c r="SSF139" s="86"/>
      <c r="SSG139" s="86"/>
      <c r="SSH139" s="86"/>
      <c r="SSI139" s="86"/>
      <c r="SSJ139" s="86"/>
      <c r="SSK139" s="86"/>
      <c r="SSL139" s="86"/>
      <c r="SSM139" s="86"/>
      <c r="SSN139" s="86"/>
      <c r="SSO139" s="86"/>
      <c r="SSP139" s="86"/>
      <c r="SSQ139" s="86"/>
      <c r="SSR139" s="86"/>
      <c r="SSS139" s="86"/>
      <c r="SST139" s="86"/>
      <c r="SSU139" s="86"/>
      <c r="SSV139" s="86"/>
      <c r="SSW139" s="86"/>
      <c r="SSX139" s="86"/>
      <c r="SSY139" s="86"/>
      <c r="SSZ139" s="86"/>
      <c r="STA139" s="86"/>
      <c r="STB139" s="86"/>
      <c r="STC139" s="86"/>
      <c r="STD139" s="86"/>
      <c r="STE139" s="86"/>
      <c r="STF139" s="86"/>
      <c r="STG139" s="86"/>
      <c r="STH139" s="86"/>
      <c r="STI139" s="86"/>
      <c r="STJ139" s="86"/>
      <c r="STK139" s="86"/>
      <c r="STL139" s="86"/>
      <c r="STM139" s="86"/>
      <c r="STN139" s="86"/>
      <c r="STO139" s="86"/>
      <c r="STP139" s="86"/>
      <c r="STQ139" s="86"/>
      <c r="STR139" s="86"/>
      <c r="STS139" s="86"/>
      <c r="STT139" s="86"/>
      <c r="STU139" s="86"/>
      <c r="STV139" s="86"/>
      <c r="STW139" s="86"/>
      <c r="STX139" s="86"/>
      <c r="STY139" s="86"/>
      <c r="STZ139" s="86"/>
      <c r="SUA139" s="86"/>
      <c r="SUB139" s="86"/>
      <c r="SUC139" s="86"/>
      <c r="SUD139" s="86"/>
      <c r="SUE139" s="86"/>
      <c r="SUF139" s="86"/>
      <c r="SUG139" s="86"/>
      <c r="SUH139" s="86"/>
      <c r="SUI139" s="86"/>
      <c r="SUJ139" s="86"/>
      <c r="SUK139" s="86"/>
      <c r="SUL139" s="86"/>
      <c r="SUM139" s="86"/>
      <c r="SUN139" s="86"/>
      <c r="SUO139" s="86"/>
      <c r="SUP139" s="86"/>
      <c r="SUQ139" s="86"/>
      <c r="SUR139" s="86"/>
      <c r="SUS139" s="86"/>
      <c r="SUT139" s="86"/>
      <c r="SUU139" s="86"/>
      <c r="SUV139" s="86"/>
      <c r="SUW139" s="86"/>
      <c r="SUX139" s="86"/>
      <c r="SUY139" s="86"/>
      <c r="SUZ139" s="86"/>
      <c r="SVA139" s="86"/>
      <c r="SVB139" s="86"/>
      <c r="SVC139" s="86"/>
      <c r="SVD139" s="86"/>
      <c r="SVE139" s="86"/>
      <c r="SVF139" s="86"/>
      <c r="SVG139" s="86"/>
      <c r="SVH139" s="86"/>
      <c r="SVI139" s="86"/>
      <c r="SVJ139" s="86"/>
      <c r="SVK139" s="86"/>
      <c r="SVL139" s="86"/>
      <c r="SVM139" s="86"/>
      <c r="SVN139" s="86"/>
      <c r="SVO139" s="86"/>
      <c r="SVP139" s="86"/>
      <c r="SVQ139" s="86"/>
      <c r="SVR139" s="86"/>
      <c r="SVS139" s="86"/>
      <c r="SVT139" s="86"/>
      <c r="SVU139" s="86"/>
      <c r="SVV139" s="86"/>
      <c r="SVW139" s="86"/>
      <c r="SVX139" s="86"/>
      <c r="SVY139" s="86"/>
      <c r="SVZ139" s="86"/>
      <c r="SWA139" s="86"/>
      <c r="SWB139" s="86"/>
      <c r="SWC139" s="86"/>
      <c r="SWD139" s="86"/>
      <c r="SWE139" s="86"/>
      <c r="SWF139" s="86"/>
      <c r="SWG139" s="86"/>
      <c r="SWH139" s="86"/>
      <c r="SWI139" s="86"/>
      <c r="SWJ139" s="86"/>
      <c r="SWK139" s="86"/>
      <c r="SWL139" s="86"/>
      <c r="SWM139" s="86"/>
      <c r="SWN139" s="86"/>
      <c r="SWO139" s="86"/>
      <c r="SWP139" s="86"/>
      <c r="SWQ139" s="86"/>
      <c r="SWR139" s="86"/>
      <c r="SWS139" s="86"/>
      <c r="SWT139" s="86"/>
      <c r="SWU139" s="86"/>
      <c r="SWV139" s="86"/>
      <c r="SWW139" s="86"/>
      <c r="SWX139" s="86"/>
      <c r="SWY139" s="86"/>
      <c r="SWZ139" s="86"/>
      <c r="SXA139" s="86"/>
      <c r="SXB139" s="86"/>
      <c r="SXC139" s="86"/>
      <c r="SXD139" s="86"/>
      <c r="SXE139" s="86"/>
      <c r="SXF139" s="86"/>
      <c r="SXG139" s="86"/>
      <c r="SXH139" s="86"/>
      <c r="SXI139" s="86"/>
      <c r="SXJ139" s="86"/>
      <c r="SXK139" s="86"/>
      <c r="SXL139" s="86"/>
      <c r="SXM139" s="86"/>
      <c r="SXN139" s="86"/>
      <c r="SXO139" s="86"/>
      <c r="SXP139" s="86"/>
      <c r="SXQ139" s="86"/>
      <c r="SXR139" s="86"/>
      <c r="SXS139" s="86"/>
      <c r="SXT139" s="86"/>
      <c r="SXU139" s="86"/>
      <c r="SXV139" s="86"/>
      <c r="SXW139" s="86"/>
      <c r="SXX139" s="86"/>
      <c r="SXY139" s="86"/>
      <c r="SXZ139" s="86"/>
      <c r="SYA139" s="86"/>
      <c r="SYB139" s="86"/>
      <c r="SYC139" s="86"/>
      <c r="SYD139" s="86"/>
      <c r="SYE139" s="86"/>
      <c r="SYF139" s="86"/>
      <c r="SYG139" s="86"/>
      <c r="SYH139" s="86"/>
      <c r="SYI139" s="86"/>
      <c r="SYJ139" s="86"/>
      <c r="SYK139" s="86"/>
      <c r="SYL139" s="86"/>
      <c r="SYM139" s="86"/>
      <c r="SYN139" s="86"/>
      <c r="SYO139" s="86"/>
      <c r="SYP139" s="86"/>
      <c r="SYQ139" s="86"/>
      <c r="SYR139" s="86"/>
      <c r="SYS139" s="86"/>
      <c r="SYT139" s="86"/>
      <c r="SYU139" s="86"/>
      <c r="SYV139" s="86"/>
      <c r="SYW139" s="86"/>
      <c r="SYX139" s="86"/>
      <c r="SYY139" s="86"/>
      <c r="SYZ139" s="86"/>
      <c r="SZA139" s="86"/>
      <c r="SZB139" s="86"/>
      <c r="SZI139" s="86"/>
      <c r="SZJ139" s="86"/>
      <c r="SZK139" s="86"/>
      <c r="SZL139" s="86"/>
      <c r="SZM139" s="86"/>
      <c r="SZN139" s="86"/>
      <c r="SZO139" s="86"/>
      <c r="SZP139" s="86"/>
      <c r="SZQ139" s="86"/>
      <c r="SZR139" s="86"/>
      <c r="SZS139" s="86"/>
      <c r="SZT139" s="86"/>
      <c r="SZU139" s="86"/>
      <c r="SZV139" s="86"/>
      <c r="SZW139" s="86"/>
      <c r="SZX139" s="86"/>
      <c r="SZY139" s="86"/>
      <c r="SZZ139" s="86"/>
      <c r="TAA139" s="86"/>
      <c r="TAB139" s="86"/>
      <c r="TAC139" s="86"/>
      <c r="TAD139" s="86"/>
      <c r="TAE139" s="86"/>
      <c r="TAF139" s="86"/>
      <c r="TAG139" s="86"/>
      <c r="TAH139" s="86"/>
      <c r="TAI139" s="86"/>
      <c r="TAJ139" s="86"/>
      <c r="TAK139" s="86"/>
      <c r="TAL139" s="86"/>
      <c r="TAM139" s="86"/>
      <c r="TAN139" s="86"/>
      <c r="TAO139" s="86"/>
      <c r="TAP139" s="86"/>
      <c r="TAQ139" s="86"/>
      <c r="TAR139" s="86"/>
      <c r="TAS139" s="86"/>
      <c r="TAT139" s="86"/>
      <c r="TAU139" s="86"/>
      <c r="TAV139" s="86"/>
      <c r="TAW139" s="86"/>
      <c r="TAX139" s="86"/>
      <c r="TAY139" s="86"/>
      <c r="TAZ139" s="86"/>
      <c r="TBA139" s="86"/>
      <c r="TBB139" s="86"/>
      <c r="TBC139" s="86"/>
      <c r="TBD139" s="86"/>
      <c r="TBE139" s="86"/>
      <c r="TBF139" s="86"/>
      <c r="TBG139" s="86"/>
      <c r="TBH139" s="86"/>
      <c r="TBI139" s="86"/>
      <c r="TBJ139" s="86"/>
      <c r="TBK139" s="86"/>
      <c r="TBL139" s="86"/>
      <c r="TBM139" s="86"/>
      <c r="TBN139" s="86"/>
      <c r="TBO139" s="86"/>
      <c r="TBP139" s="86"/>
      <c r="TBQ139" s="86"/>
      <c r="TBR139" s="86"/>
      <c r="TBS139" s="86"/>
      <c r="TBT139" s="86"/>
      <c r="TBU139" s="86"/>
      <c r="TBV139" s="86"/>
      <c r="TBW139" s="86"/>
      <c r="TBX139" s="86"/>
      <c r="TBY139" s="86"/>
      <c r="TBZ139" s="86"/>
      <c r="TCA139" s="86"/>
      <c r="TCB139" s="86"/>
      <c r="TCC139" s="86"/>
      <c r="TCD139" s="86"/>
      <c r="TCE139" s="86"/>
      <c r="TCF139" s="86"/>
      <c r="TCG139" s="86"/>
      <c r="TCH139" s="86"/>
      <c r="TCI139" s="86"/>
      <c r="TCJ139" s="86"/>
      <c r="TCK139" s="86"/>
      <c r="TCL139" s="86"/>
      <c r="TCM139" s="86"/>
      <c r="TCN139" s="86"/>
      <c r="TCO139" s="86"/>
      <c r="TCP139" s="86"/>
      <c r="TCQ139" s="86"/>
      <c r="TCR139" s="86"/>
      <c r="TCS139" s="86"/>
      <c r="TCT139" s="86"/>
      <c r="TCU139" s="86"/>
      <c r="TCV139" s="86"/>
      <c r="TCW139" s="86"/>
      <c r="TCX139" s="86"/>
      <c r="TCY139" s="86"/>
      <c r="TCZ139" s="86"/>
      <c r="TDA139" s="86"/>
      <c r="TDB139" s="86"/>
      <c r="TDC139" s="86"/>
      <c r="TDD139" s="86"/>
      <c r="TDE139" s="86"/>
      <c r="TDF139" s="86"/>
      <c r="TDG139" s="86"/>
      <c r="TDH139" s="86"/>
      <c r="TDI139" s="86"/>
      <c r="TDJ139" s="86"/>
      <c r="TDK139" s="86"/>
      <c r="TDL139" s="86"/>
      <c r="TDM139" s="86"/>
      <c r="TDN139" s="86"/>
      <c r="TDO139" s="86"/>
      <c r="TDP139" s="86"/>
      <c r="TDQ139" s="86"/>
      <c r="TDR139" s="86"/>
      <c r="TDS139" s="86"/>
      <c r="TDT139" s="86"/>
      <c r="TDU139" s="86"/>
      <c r="TDV139" s="86"/>
      <c r="TDW139" s="86"/>
      <c r="TDX139" s="86"/>
      <c r="TDY139" s="86"/>
      <c r="TDZ139" s="86"/>
      <c r="TEA139" s="86"/>
      <c r="TEB139" s="86"/>
      <c r="TEC139" s="86"/>
      <c r="TED139" s="86"/>
      <c r="TEE139" s="86"/>
      <c r="TEF139" s="86"/>
      <c r="TEG139" s="86"/>
      <c r="TEH139" s="86"/>
      <c r="TEI139" s="86"/>
      <c r="TEJ139" s="86"/>
      <c r="TEK139" s="86"/>
      <c r="TEL139" s="86"/>
      <c r="TEM139" s="86"/>
      <c r="TEN139" s="86"/>
      <c r="TEO139" s="86"/>
      <c r="TEP139" s="86"/>
      <c r="TEQ139" s="86"/>
      <c r="TER139" s="86"/>
      <c r="TES139" s="86"/>
      <c r="TET139" s="86"/>
      <c r="TEU139" s="86"/>
      <c r="TEV139" s="86"/>
      <c r="TEW139" s="86"/>
      <c r="TEX139" s="86"/>
      <c r="TEY139" s="86"/>
      <c r="TEZ139" s="86"/>
      <c r="TFA139" s="86"/>
      <c r="TFB139" s="86"/>
      <c r="TFC139" s="86"/>
      <c r="TFD139" s="86"/>
      <c r="TFE139" s="86"/>
      <c r="TFF139" s="86"/>
      <c r="TFG139" s="86"/>
      <c r="TFH139" s="86"/>
      <c r="TFI139" s="86"/>
      <c r="TFJ139" s="86"/>
      <c r="TFK139" s="86"/>
      <c r="TFL139" s="86"/>
      <c r="TFM139" s="86"/>
      <c r="TFN139" s="86"/>
      <c r="TFO139" s="86"/>
      <c r="TFP139" s="86"/>
      <c r="TFQ139" s="86"/>
      <c r="TFR139" s="86"/>
      <c r="TFS139" s="86"/>
      <c r="TFT139" s="86"/>
      <c r="TFU139" s="86"/>
      <c r="TFV139" s="86"/>
      <c r="TFW139" s="86"/>
      <c r="TFX139" s="86"/>
      <c r="TFY139" s="86"/>
      <c r="TFZ139" s="86"/>
      <c r="TGA139" s="86"/>
      <c r="TGB139" s="86"/>
      <c r="TGC139" s="86"/>
      <c r="TGD139" s="86"/>
      <c r="TGE139" s="86"/>
      <c r="TGF139" s="86"/>
      <c r="TGG139" s="86"/>
      <c r="TGH139" s="86"/>
      <c r="TGI139" s="86"/>
      <c r="TGJ139" s="86"/>
      <c r="TGK139" s="86"/>
      <c r="TGL139" s="86"/>
      <c r="TGM139" s="86"/>
      <c r="TGN139" s="86"/>
      <c r="TGO139" s="86"/>
      <c r="TGP139" s="86"/>
      <c r="TGQ139" s="86"/>
      <c r="TGR139" s="86"/>
      <c r="TGS139" s="86"/>
      <c r="TGT139" s="86"/>
      <c r="TGU139" s="86"/>
      <c r="TGV139" s="86"/>
      <c r="TGW139" s="86"/>
      <c r="TGX139" s="86"/>
      <c r="TGY139" s="86"/>
      <c r="TGZ139" s="86"/>
      <c r="THA139" s="86"/>
      <c r="THB139" s="86"/>
      <c r="THC139" s="86"/>
      <c r="THD139" s="86"/>
      <c r="THE139" s="86"/>
      <c r="THF139" s="86"/>
      <c r="THG139" s="86"/>
      <c r="THH139" s="86"/>
      <c r="THI139" s="86"/>
      <c r="THJ139" s="86"/>
      <c r="THK139" s="86"/>
      <c r="THL139" s="86"/>
      <c r="THM139" s="86"/>
      <c r="THN139" s="86"/>
      <c r="THO139" s="86"/>
      <c r="THP139" s="86"/>
      <c r="THQ139" s="86"/>
      <c r="THR139" s="86"/>
      <c r="THS139" s="86"/>
      <c r="THT139" s="86"/>
      <c r="THU139" s="86"/>
      <c r="THV139" s="86"/>
      <c r="THW139" s="86"/>
      <c r="THX139" s="86"/>
      <c r="THY139" s="86"/>
      <c r="THZ139" s="86"/>
      <c r="TIA139" s="86"/>
      <c r="TIB139" s="86"/>
      <c r="TIC139" s="86"/>
      <c r="TID139" s="86"/>
      <c r="TIE139" s="86"/>
      <c r="TIF139" s="86"/>
      <c r="TIG139" s="86"/>
      <c r="TIH139" s="86"/>
      <c r="TII139" s="86"/>
      <c r="TIJ139" s="86"/>
      <c r="TIK139" s="86"/>
      <c r="TIL139" s="86"/>
      <c r="TIM139" s="86"/>
      <c r="TIN139" s="86"/>
      <c r="TIO139" s="86"/>
      <c r="TIP139" s="86"/>
      <c r="TIQ139" s="86"/>
      <c r="TIR139" s="86"/>
      <c r="TIS139" s="86"/>
      <c r="TIT139" s="86"/>
      <c r="TIU139" s="86"/>
      <c r="TIV139" s="86"/>
      <c r="TIW139" s="86"/>
      <c r="TIX139" s="86"/>
      <c r="TJE139" s="86"/>
      <c r="TJF139" s="86"/>
      <c r="TJG139" s="86"/>
      <c r="TJH139" s="86"/>
      <c r="TJI139" s="86"/>
      <c r="TJJ139" s="86"/>
      <c r="TJK139" s="86"/>
      <c r="TJL139" s="86"/>
      <c r="TJM139" s="86"/>
      <c r="TJN139" s="86"/>
      <c r="TJO139" s="86"/>
      <c r="TJP139" s="86"/>
      <c r="TJQ139" s="86"/>
      <c r="TJR139" s="86"/>
      <c r="TJS139" s="86"/>
      <c r="TJT139" s="86"/>
      <c r="TJU139" s="86"/>
      <c r="TJV139" s="86"/>
      <c r="TJW139" s="86"/>
      <c r="TJX139" s="86"/>
      <c r="TJY139" s="86"/>
      <c r="TJZ139" s="86"/>
      <c r="TKA139" s="86"/>
      <c r="TKB139" s="86"/>
      <c r="TKC139" s="86"/>
      <c r="TKD139" s="86"/>
      <c r="TKE139" s="86"/>
      <c r="TKF139" s="86"/>
      <c r="TKG139" s="86"/>
      <c r="TKH139" s="86"/>
      <c r="TKI139" s="86"/>
      <c r="TKJ139" s="86"/>
      <c r="TKK139" s="86"/>
      <c r="TKL139" s="86"/>
      <c r="TKM139" s="86"/>
      <c r="TKN139" s="86"/>
      <c r="TKO139" s="86"/>
      <c r="TKP139" s="86"/>
      <c r="TKQ139" s="86"/>
      <c r="TKR139" s="86"/>
      <c r="TKS139" s="86"/>
      <c r="TKT139" s="86"/>
      <c r="TKU139" s="86"/>
      <c r="TKV139" s="86"/>
      <c r="TKW139" s="86"/>
      <c r="TKX139" s="86"/>
      <c r="TKY139" s="86"/>
      <c r="TKZ139" s="86"/>
      <c r="TLA139" s="86"/>
      <c r="TLB139" s="86"/>
      <c r="TLC139" s="86"/>
      <c r="TLD139" s="86"/>
      <c r="TLE139" s="86"/>
      <c r="TLF139" s="86"/>
      <c r="TLG139" s="86"/>
      <c r="TLH139" s="86"/>
      <c r="TLI139" s="86"/>
      <c r="TLJ139" s="86"/>
      <c r="TLK139" s="86"/>
      <c r="TLL139" s="86"/>
      <c r="TLM139" s="86"/>
      <c r="TLN139" s="86"/>
      <c r="TLO139" s="86"/>
      <c r="TLP139" s="86"/>
      <c r="TLQ139" s="86"/>
      <c r="TLR139" s="86"/>
      <c r="TLS139" s="86"/>
      <c r="TLT139" s="86"/>
      <c r="TLU139" s="86"/>
      <c r="TLV139" s="86"/>
      <c r="TLW139" s="86"/>
      <c r="TLX139" s="86"/>
      <c r="TLY139" s="86"/>
      <c r="TLZ139" s="86"/>
      <c r="TMA139" s="86"/>
      <c r="TMB139" s="86"/>
      <c r="TMC139" s="86"/>
      <c r="TMD139" s="86"/>
      <c r="TME139" s="86"/>
      <c r="TMF139" s="86"/>
      <c r="TMG139" s="86"/>
      <c r="TMH139" s="86"/>
      <c r="TMI139" s="86"/>
      <c r="TMJ139" s="86"/>
      <c r="TMK139" s="86"/>
      <c r="TML139" s="86"/>
      <c r="TMM139" s="86"/>
      <c r="TMN139" s="86"/>
      <c r="TMO139" s="86"/>
      <c r="TMP139" s="86"/>
      <c r="TMQ139" s="86"/>
      <c r="TMR139" s="86"/>
      <c r="TMS139" s="86"/>
      <c r="TMT139" s="86"/>
      <c r="TMU139" s="86"/>
      <c r="TMV139" s="86"/>
      <c r="TMW139" s="86"/>
      <c r="TMX139" s="86"/>
      <c r="TMY139" s="86"/>
      <c r="TMZ139" s="86"/>
      <c r="TNA139" s="86"/>
      <c r="TNB139" s="86"/>
      <c r="TNC139" s="86"/>
      <c r="TND139" s="86"/>
      <c r="TNE139" s="86"/>
      <c r="TNF139" s="86"/>
      <c r="TNG139" s="86"/>
      <c r="TNH139" s="86"/>
      <c r="TNI139" s="86"/>
      <c r="TNJ139" s="86"/>
      <c r="TNK139" s="86"/>
      <c r="TNL139" s="86"/>
      <c r="TNM139" s="86"/>
      <c r="TNN139" s="86"/>
      <c r="TNO139" s="86"/>
      <c r="TNP139" s="86"/>
      <c r="TNQ139" s="86"/>
      <c r="TNR139" s="86"/>
      <c r="TNS139" s="86"/>
      <c r="TNT139" s="86"/>
      <c r="TNU139" s="86"/>
      <c r="TNV139" s="86"/>
      <c r="TNW139" s="86"/>
      <c r="TNX139" s="86"/>
      <c r="TNY139" s="86"/>
      <c r="TNZ139" s="86"/>
      <c r="TOA139" s="86"/>
      <c r="TOB139" s="86"/>
      <c r="TOC139" s="86"/>
      <c r="TOD139" s="86"/>
      <c r="TOE139" s="86"/>
      <c r="TOF139" s="86"/>
      <c r="TOG139" s="86"/>
      <c r="TOH139" s="86"/>
      <c r="TOI139" s="86"/>
      <c r="TOJ139" s="86"/>
      <c r="TOK139" s="86"/>
      <c r="TOL139" s="86"/>
      <c r="TOM139" s="86"/>
      <c r="TON139" s="86"/>
      <c r="TOO139" s="86"/>
      <c r="TOP139" s="86"/>
      <c r="TOQ139" s="86"/>
      <c r="TOR139" s="86"/>
      <c r="TOS139" s="86"/>
      <c r="TOT139" s="86"/>
      <c r="TOU139" s="86"/>
      <c r="TOV139" s="86"/>
      <c r="TOW139" s="86"/>
      <c r="TOX139" s="86"/>
      <c r="TOY139" s="86"/>
      <c r="TOZ139" s="86"/>
      <c r="TPA139" s="86"/>
      <c r="TPB139" s="86"/>
      <c r="TPC139" s="86"/>
      <c r="TPD139" s="86"/>
      <c r="TPE139" s="86"/>
      <c r="TPF139" s="86"/>
      <c r="TPG139" s="86"/>
      <c r="TPH139" s="86"/>
      <c r="TPI139" s="86"/>
      <c r="TPJ139" s="86"/>
      <c r="TPK139" s="86"/>
      <c r="TPL139" s="86"/>
      <c r="TPM139" s="86"/>
      <c r="TPN139" s="86"/>
      <c r="TPO139" s="86"/>
      <c r="TPP139" s="86"/>
      <c r="TPQ139" s="86"/>
      <c r="TPR139" s="86"/>
      <c r="TPS139" s="86"/>
      <c r="TPT139" s="86"/>
      <c r="TPU139" s="86"/>
      <c r="TPV139" s="86"/>
      <c r="TPW139" s="86"/>
      <c r="TPX139" s="86"/>
      <c r="TPY139" s="86"/>
      <c r="TPZ139" s="86"/>
      <c r="TQA139" s="86"/>
      <c r="TQB139" s="86"/>
      <c r="TQC139" s="86"/>
      <c r="TQD139" s="86"/>
      <c r="TQE139" s="86"/>
      <c r="TQF139" s="86"/>
      <c r="TQG139" s="86"/>
      <c r="TQH139" s="86"/>
      <c r="TQI139" s="86"/>
      <c r="TQJ139" s="86"/>
      <c r="TQK139" s="86"/>
      <c r="TQL139" s="86"/>
      <c r="TQM139" s="86"/>
      <c r="TQN139" s="86"/>
      <c r="TQO139" s="86"/>
      <c r="TQP139" s="86"/>
      <c r="TQQ139" s="86"/>
      <c r="TQR139" s="86"/>
      <c r="TQS139" s="86"/>
      <c r="TQT139" s="86"/>
      <c r="TQU139" s="86"/>
      <c r="TQV139" s="86"/>
      <c r="TQW139" s="86"/>
      <c r="TQX139" s="86"/>
      <c r="TQY139" s="86"/>
      <c r="TQZ139" s="86"/>
      <c r="TRA139" s="86"/>
      <c r="TRB139" s="86"/>
      <c r="TRC139" s="86"/>
      <c r="TRD139" s="86"/>
      <c r="TRE139" s="86"/>
      <c r="TRF139" s="86"/>
      <c r="TRG139" s="86"/>
      <c r="TRH139" s="86"/>
      <c r="TRI139" s="86"/>
      <c r="TRJ139" s="86"/>
      <c r="TRK139" s="86"/>
      <c r="TRL139" s="86"/>
      <c r="TRM139" s="86"/>
      <c r="TRN139" s="86"/>
      <c r="TRO139" s="86"/>
      <c r="TRP139" s="86"/>
      <c r="TRQ139" s="86"/>
      <c r="TRR139" s="86"/>
      <c r="TRS139" s="86"/>
      <c r="TRT139" s="86"/>
      <c r="TRU139" s="86"/>
      <c r="TRV139" s="86"/>
      <c r="TRW139" s="86"/>
      <c r="TRX139" s="86"/>
      <c r="TRY139" s="86"/>
      <c r="TRZ139" s="86"/>
      <c r="TSA139" s="86"/>
      <c r="TSB139" s="86"/>
      <c r="TSC139" s="86"/>
      <c r="TSD139" s="86"/>
      <c r="TSE139" s="86"/>
      <c r="TSF139" s="86"/>
      <c r="TSG139" s="86"/>
      <c r="TSH139" s="86"/>
      <c r="TSI139" s="86"/>
      <c r="TSJ139" s="86"/>
      <c r="TSK139" s="86"/>
      <c r="TSL139" s="86"/>
      <c r="TSM139" s="86"/>
      <c r="TSN139" s="86"/>
      <c r="TSO139" s="86"/>
      <c r="TSP139" s="86"/>
      <c r="TSQ139" s="86"/>
      <c r="TSR139" s="86"/>
      <c r="TSS139" s="86"/>
      <c r="TST139" s="86"/>
      <c r="TTA139" s="86"/>
      <c r="TTB139" s="86"/>
      <c r="TTC139" s="86"/>
      <c r="TTD139" s="86"/>
      <c r="TTE139" s="86"/>
      <c r="TTF139" s="86"/>
      <c r="TTG139" s="86"/>
      <c r="TTH139" s="86"/>
      <c r="TTI139" s="86"/>
      <c r="TTJ139" s="86"/>
      <c r="TTK139" s="86"/>
      <c r="TTL139" s="86"/>
      <c r="TTM139" s="86"/>
      <c r="TTN139" s="86"/>
      <c r="TTO139" s="86"/>
      <c r="TTP139" s="86"/>
      <c r="TTQ139" s="86"/>
      <c r="TTR139" s="86"/>
      <c r="TTS139" s="86"/>
      <c r="TTT139" s="86"/>
      <c r="TTU139" s="86"/>
      <c r="TTV139" s="86"/>
      <c r="TTW139" s="86"/>
      <c r="TTX139" s="86"/>
      <c r="TTY139" s="86"/>
      <c r="TTZ139" s="86"/>
      <c r="TUA139" s="86"/>
      <c r="TUB139" s="86"/>
      <c r="TUC139" s="86"/>
      <c r="TUD139" s="86"/>
      <c r="TUE139" s="86"/>
      <c r="TUF139" s="86"/>
      <c r="TUG139" s="86"/>
      <c r="TUH139" s="86"/>
      <c r="TUI139" s="86"/>
      <c r="TUJ139" s="86"/>
      <c r="TUK139" s="86"/>
      <c r="TUL139" s="86"/>
      <c r="TUM139" s="86"/>
      <c r="TUN139" s="86"/>
      <c r="TUO139" s="86"/>
      <c r="TUP139" s="86"/>
      <c r="TUQ139" s="86"/>
      <c r="TUR139" s="86"/>
      <c r="TUS139" s="86"/>
      <c r="TUT139" s="86"/>
      <c r="TUU139" s="86"/>
      <c r="TUV139" s="86"/>
      <c r="TUW139" s="86"/>
      <c r="TUX139" s="86"/>
      <c r="TUY139" s="86"/>
      <c r="TUZ139" s="86"/>
      <c r="TVA139" s="86"/>
      <c r="TVB139" s="86"/>
      <c r="TVC139" s="86"/>
      <c r="TVD139" s="86"/>
      <c r="TVE139" s="86"/>
      <c r="TVF139" s="86"/>
      <c r="TVG139" s="86"/>
      <c r="TVH139" s="86"/>
      <c r="TVI139" s="86"/>
      <c r="TVJ139" s="86"/>
      <c r="TVK139" s="86"/>
      <c r="TVL139" s="86"/>
      <c r="TVM139" s="86"/>
      <c r="TVN139" s="86"/>
      <c r="TVO139" s="86"/>
      <c r="TVP139" s="86"/>
      <c r="TVQ139" s="86"/>
      <c r="TVR139" s="86"/>
      <c r="TVS139" s="86"/>
      <c r="TVT139" s="86"/>
      <c r="TVU139" s="86"/>
      <c r="TVV139" s="86"/>
      <c r="TVW139" s="86"/>
      <c r="TVX139" s="86"/>
      <c r="TVY139" s="86"/>
      <c r="TVZ139" s="86"/>
      <c r="TWA139" s="86"/>
      <c r="TWB139" s="86"/>
      <c r="TWC139" s="86"/>
      <c r="TWD139" s="86"/>
      <c r="TWE139" s="86"/>
      <c r="TWF139" s="86"/>
      <c r="TWG139" s="86"/>
      <c r="TWH139" s="86"/>
      <c r="TWI139" s="86"/>
      <c r="TWJ139" s="86"/>
      <c r="TWK139" s="86"/>
      <c r="TWL139" s="86"/>
      <c r="TWM139" s="86"/>
      <c r="TWN139" s="86"/>
      <c r="TWO139" s="86"/>
      <c r="TWP139" s="86"/>
      <c r="TWQ139" s="86"/>
      <c r="TWR139" s="86"/>
      <c r="TWS139" s="86"/>
      <c r="TWT139" s="86"/>
      <c r="TWU139" s="86"/>
      <c r="TWV139" s="86"/>
      <c r="TWW139" s="86"/>
      <c r="TWX139" s="86"/>
      <c r="TWY139" s="86"/>
      <c r="TWZ139" s="86"/>
      <c r="TXA139" s="86"/>
      <c r="TXB139" s="86"/>
      <c r="TXC139" s="86"/>
      <c r="TXD139" s="86"/>
      <c r="TXE139" s="86"/>
      <c r="TXF139" s="86"/>
      <c r="TXG139" s="86"/>
      <c r="TXH139" s="86"/>
      <c r="TXI139" s="86"/>
      <c r="TXJ139" s="86"/>
      <c r="TXK139" s="86"/>
      <c r="TXL139" s="86"/>
      <c r="TXM139" s="86"/>
      <c r="TXN139" s="86"/>
      <c r="TXO139" s="86"/>
      <c r="TXP139" s="86"/>
      <c r="TXQ139" s="86"/>
      <c r="TXR139" s="86"/>
      <c r="TXS139" s="86"/>
      <c r="TXT139" s="86"/>
      <c r="TXU139" s="86"/>
      <c r="TXV139" s="86"/>
      <c r="TXW139" s="86"/>
      <c r="TXX139" s="86"/>
      <c r="TXY139" s="86"/>
      <c r="TXZ139" s="86"/>
      <c r="TYA139" s="86"/>
      <c r="TYB139" s="86"/>
      <c r="TYC139" s="86"/>
      <c r="TYD139" s="86"/>
      <c r="TYE139" s="86"/>
      <c r="TYF139" s="86"/>
      <c r="TYG139" s="86"/>
      <c r="TYH139" s="86"/>
      <c r="TYI139" s="86"/>
      <c r="TYJ139" s="86"/>
      <c r="TYK139" s="86"/>
      <c r="TYL139" s="86"/>
      <c r="TYM139" s="86"/>
      <c r="TYN139" s="86"/>
      <c r="TYO139" s="86"/>
      <c r="TYP139" s="86"/>
      <c r="TYQ139" s="86"/>
      <c r="TYR139" s="86"/>
      <c r="TYS139" s="86"/>
      <c r="TYT139" s="86"/>
      <c r="TYU139" s="86"/>
      <c r="TYV139" s="86"/>
      <c r="TYW139" s="86"/>
      <c r="TYX139" s="86"/>
      <c r="TYY139" s="86"/>
      <c r="TYZ139" s="86"/>
      <c r="TZA139" s="86"/>
      <c r="TZB139" s="86"/>
      <c r="TZC139" s="86"/>
      <c r="TZD139" s="86"/>
      <c r="TZE139" s="86"/>
      <c r="TZF139" s="86"/>
      <c r="TZG139" s="86"/>
      <c r="TZH139" s="86"/>
      <c r="TZI139" s="86"/>
      <c r="TZJ139" s="86"/>
      <c r="TZK139" s="86"/>
      <c r="TZL139" s="86"/>
      <c r="TZM139" s="86"/>
      <c r="TZN139" s="86"/>
      <c r="TZO139" s="86"/>
      <c r="TZP139" s="86"/>
      <c r="TZQ139" s="86"/>
      <c r="TZR139" s="86"/>
      <c r="TZS139" s="86"/>
      <c r="TZT139" s="86"/>
      <c r="TZU139" s="86"/>
      <c r="TZV139" s="86"/>
      <c r="TZW139" s="86"/>
      <c r="TZX139" s="86"/>
      <c r="TZY139" s="86"/>
      <c r="TZZ139" s="86"/>
      <c r="UAA139" s="86"/>
      <c r="UAB139" s="86"/>
      <c r="UAC139" s="86"/>
      <c r="UAD139" s="86"/>
      <c r="UAE139" s="86"/>
      <c r="UAF139" s="86"/>
      <c r="UAG139" s="86"/>
      <c r="UAH139" s="86"/>
      <c r="UAI139" s="86"/>
      <c r="UAJ139" s="86"/>
      <c r="UAK139" s="86"/>
      <c r="UAL139" s="86"/>
      <c r="UAM139" s="86"/>
      <c r="UAN139" s="86"/>
      <c r="UAO139" s="86"/>
      <c r="UAP139" s="86"/>
      <c r="UAQ139" s="86"/>
      <c r="UAR139" s="86"/>
      <c r="UAS139" s="86"/>
      <c r="UAT139" s="86"/>
      <c r="UAU139" s="86"/>
      <c r="UAV139" s="86"/>
      <c r="UAW139" s="86"/>
      <c r="UAX139" s="86"/>
      <c r="UAY139" s="86"/>
      <c r="UAZ139" s="86"/>
      <c r="UBA139" s="86"/>
      <c r="UBB139" s="86"/>
      <c r="UBC139" s="86"/>
      <c r="UBD139" s="86"/>
      <c r="UBE139" s="86"/>
      <c r="UBF139" s="86"/>
      <c r="UBG139" s="86"/>
      <c r="UBH139" s="86"/>
      <c r="UBI139" s="86"/>
      <c r="UBJ139" s="86"/>
      <c r="UBK139" s="86"/>
      <c r="UBL139" s="86"/>
      <c r="UBM139" s="86"/>
      <c r="UBN139" s="86"/>
      <c r="UBO139" s="86"/>
      <c r="UBP139" s="86"/>
      <c r="UBQ139" s="86"/>
      <c r="UBR139" s="86"/>
      <c r="UBS139" s="86"/>
      <c r="UBT139" s="86"/>
      <c r="UBU139" s="86"/>
      <c r="UBV139" s="86"/>
      <c r="UBW139" s="86"/>
      <c r="UBX139" s="86"/>
      <c r="UBY139" s="86"/>
      <c r="UBZ139" s="86"/>
      <c r="UCA139" s="86"/>
      <c r="UCB139" s="86"/>
      <c r="UCC139" s="86"/>
      <c r="UCD139" s="86"/>
      <c r="UCE139" s="86"/>
      <c r="UCF139" s="86"/>
      <c r="UCG139" s="86"/>
      <c r="UCH139" s="86"/>
      <c r="UCI139" s="86"/>
      <c r="UCJ139" s="86"/>
      <c r="UCK139" s="86"/>
      <c r="UCL139" s="86"/>
      <c r="UCM139" s="86"/>
      <c r="UCN139" s="86"/>
      <c r="UCO139" s="86"/>
      <c r="UCP139" s="86"/>
      <c r="UCW139" s="86"/>
      <c r="UCX139" s="86"/>
      <c r="UCY139" s="86"/>
      <c r="UCZ139" s="86"/>
      <c r="UDA139" s="86"/>
      <c r="UDB139" s="86"/>
      <c r="UDC139" s="86"/>
      <c r="UDD139" s="86"/>
      <c r="UDE139" s="86"/>
      <c r="UDF139" s="86"/>
      <c r="UDG139" s="86"/>
      <c r="UDH139" s="86"/>
      <c r="UDI139" s="86"/>
      <c r="UDJ139" s="86"/>
      <c r="UDK139" s="86"/>
      <c r="UDL139" s="86"/>
      <c r="UDM139" s="86"/>
      <c r="UDN139" s="86"/>
      <c r="UDO139" s="86"/>
      <c r="UDP139" s="86"/>
      <c r="UDQ139" s="86"/>
      <c r="UDR139" s="86"/>
      <c r="UDS139" s="86"/>
      <c r="UDT139" s="86"/>
      <c r="UDU139" s="86"/>
      <c r="UDV139" s="86"/>
      <c r="UDW139" s="86"/>
      <c r="UDX139" s="86"/>
      <c r="UDY139" s="86"/>
      <c r="UDZ139" s="86"/>
      <c r="UEA139" s="86"/>
      <c r="UEB139" s="86"/>
      <c r="UEC139" s="86"/>
      <c r="UED139" s="86"/>
      <c r="UEE139" s="86"/>
      <c r="UEF139" s="86"/>
      <c r="UEG139" s="86"/>
      <c r="UEH139" s="86"/>
      <c r="UEI139" s="86"/>
      <c r="UEJ139" s="86"/>
      <c r="UEK139" s="86"/>
      <c r="UEL139" s="86"/>
      <c r="UEM139" s="86"/>
      <c r="UEN139" s="86"/>
      <c r="UEO139" s="86"/>
      <c r="UEP139" s="86"/>
      <c r="UEQ139" s="86"/>
      <c r="UER139" s="86"/>
      <c r="UES139" s="86"/>
      <c r="UET139" s="86"/>
      <c r="UEU139" s="86"/>
      <c r="UEV139" s="86"/>
      <c r="UEW139" s="86"/>
      <c r="UEX139" s="86"/>
      <c r="UEY139" s="86"/>
      <c r="UEZ139" s="86"/>
      <c r="UFA139" s="86"/>
      <c r="UFB139" s="86"/>
      <c r="UFC139" s="86"/>
      <c r="UFD139" s="86"/>
      <c r="UFE139" s="86"/>
      <c r="UFF139" s="86"/>
      <c r="UFG139" s="86"/>
      <c r="UFH139" s="86"/>
      <c r="UFI139" s="86"/>
      <c r="UFJ139" s="86"/>
      <c r="UFK139" s="86"/>
      <c r="UFL139" s="86"/>
      <c r="UFM139" s="86"/>
      <c r="UFN139" s="86"/>
      <c r="UFO139" s="86"/>
      <c r="UFP139" s="86"/>
      <c r="UFQ139" s="86"/>
      <c r="UFR139" s="86"/>
      <c r="UFS139" s="86"/>
      <c r="UFT139" s="86"/>
      <c r="UFU139" s="86"/>
      <c r="UFV139" s="86"/>
      <c r="UFW139" s="86"/>
      <c r="UFX139" s="86"/>
      <c r="UFY139" s="86"/>
      <c r="UFZ139" s="86"/>
      <c r="UGA139" s="86"/>
      <c r="UGB139" s="86"/>
      <c r="UGC139" s="86"/>
      <c r="UGD139" s="86"/>
      <c r="UGE139" s="86"/>
      <c r="UGF139" s="86"/>
      <c r="UGG139" s="86"/>
      <c r="UGH139" s="86"/>
      <c r="UGI139" s="86"/>
      <c r="UGJ139" s="86"/>
      <c r="UGK139" s="86"/>
      <c r="UGL139" s="86"/>
      <c r="UGM139" s="86"/>
      <c r="UGN139" s="86"/>
      <c r="UGO139" s="86"/>
      <c r="UGP139" s="86"/>
      <c r="UGQ139" s="86"/>
      <c r="UGR139" s="86"/>
      <c r="UGS139" s="86"/>
      <c r="UGT139" s="86"/>
      <c r="UGU139" s="86"/>
      <c r="UGV139" s="86"/>
      <c r="UGW139" s="86"/>
      <c r="UGX139" s="86"/>
      <c r="UGY139" s="86"/>
      <c r="UGZ139" s="86"/>
      <c r="UHA139" s="86"/>
      <c r="UHB139" s="86"/>
      <c r="UHC139" s="86"/>
      <c r="UHD139" s="86"/>
      <c r="UHE139" s="86"/>
      <c r="UHF139" s="86"/>
      <c r="UHG139" s="86"/>
      <c r="UHH139" s="86"/>
      <c r="UHI139" s="86"/>
      <c r="UHJ139" s="86"/>
      <c r="UHK139" s="86"/>
      <c r="UHL139" s="86"/>
      <c r="UHM139" s="86"/>
      <c r="UHN139" s="86"/>
      <c r="UHO139" s="86"/>
      <c r="UHP139" s="86"/>
      <c r="UHQ139" s="86"/>
      <c r="UHR139" s="86"/>
      <c r="UHS139" s="86"/>
      <c r="UHT139" s="86"/>
      <c r="UHU139" s="86"/>
      <c r="UHV139" s="86"/>
      <c r="UHW139" s="86"/>
      <c r="UHX139" s="86"/>
      <c r="UHY139" s="86"/>
      <c r="UHZ139" s="86"/>
      <c r="UIA139" s="86"/>
      <c r="UIB139" s="86"/>
      <c r="UIC139" s="86"/>
      <c r="UID139" s="86"/>
      <c r="UIE139" s="86"/>
      <c r="UIF139" s="86"/>
      <c r="UIG139" s="86"/>
      <c r="UIH139" s="86"/>
      <c r="UII139" s="86"/>
      <c r="UIJ139" s="86"/>
      <c r="UIK139" s="86"/>
      <c r="UIL139" s="86"/>
      <c r="UIM139" s="86"/>
      <c r="UIN139" s="86"/>
      <c r="UIO139" s="86"/>
      <c r="UIP139" s="86"/>
      <c r="UIQ139" s="86"/>
      <c r="UIR139" s="86"/>
      <c r="UIS139" s="86"/>
      <c r="UIT139" s="86"/>
      <c r="UIU139" s="86"/>
      <c r="UIV139" s="86"/>
      <c r="UIW139" s="86"/>
      <c r="UIX139" s="86"/>
      <c r="UIY139" s="86"/>
      <c r="UIZ139" s="86"/>
      <c r="UJA139" s="86"/>
      <c r="UJB139" s="86"/>
      <c r="UJC139" s="86"/>
      <c r="UJD139" s="86"/>
      <c r="UJE139" s="86"/>
      <c r="UJF139" s="86"/>
      <c r="UJG139" s="86"/>
      <c r="UJH139" s="86"/>
      <c r="UJI139" s="86"/>
      <c r="UJJ139" s="86"/>
      <c r="UJK139" s="86"/>
      <c r="UJL139" s="86"/>
      <c r="UJM139" s="86"/>
      <c r="UJN139" s="86"/>
      <c r="UJO139" s="86"/>
      <c r="UJP139" s="86"/>
      <c r="UJQ139" s="86"/>
      <c r="UJR139" s="86"/>
      <c r="UJS139" s="86"/>
      <c r="UJT139" s="86"/>
      <c r="UJU139" s="86"/>
      <c r="UJV139" s="86"/>
      <c r="UJW139" s="86"/>
      <c r="UJX139" s="86"/>
      <c r="UJY139" s="86"/>
      <c r="UJZ139" s="86"/>
      <c r="UKA139" s="86"/>
      <c r="UKB139" s="86"/>
      <c r="UKC139" s="86"/>
      <c r="UKD139" s="86"/>
      <c r="UKE139" s="86"/>
      <c r="UKF139" s="86"/>
      <c r="UKG139" s="86"/>
      <c r="UKH139" s="86"/>
      <c r="UKI139" s="86"/>
      <c r="UKJ139" s="86"/>
      <c r="UKK139" s="86"/>
      <c r="UKL139" s="86"/>
      <c r="UKM139" s="86"/>
      <c r="UKN139" s="86"/>
      <c r="UKO139" s="86"/>
      <c r="UKP139" s="86"/>
      <c r="UKQ139" s="86"/>
      <c r="UKR139" s="86"/>
      <c r="UKS139" s="86"/>
      <c r="UKT139" s="86"/>
      <c r="UKU139" s="86"/>
      <c r="UKV139" s="86"/>
      <c r="UKW139" s="86"/>
      <c r="UKX139" s="86"/>
      <c r="UKY139" s="86"/>
      <c r="UKZ139" s="86"/>
      <c r="ULA139" s="86"/>
      <c r="ULB139" s="86"/>
      <c r="ULC139" s="86"/>
      <c r="ULD139" s="86"/>
      <c r="ULE139" s="86"/>
      <c r="ULF139" s="86"/>
      <c r="ULG139" s="86"/>
      <c r="ULH139" s="86"/>
      <c r="ULI139" s="86"/>
      <c r="ULJ139" s="86"/>
      <c r="ULK139" s="86"/>
      <c r="ULL139" s="86"/>
      <c r="ULM139" s="86"/>
      <c r="ULN139" s="86"/>
      <c r="ULO139" s="86"/>
      <c r="ULP139" s="86"/>
      <c r="ULQ139" s="86"/>
      <c r="ULR139" s="86"/>
      <c r="ULS139" s="86"/>
      <c r="ULT139" s="86"/>
      <c r="ULU139" s="86"/>
      <c r="ULV139" s="86"/>
      <c r="ULW139" s="86"/>
      <c r="ULX139" s="86"/>
      <c r="ULY139" s="86"/>
      <c r="ULZ139" s="86"/>
      <c r="UMA139" s="86"/>
      <c r="UMB139" s="86"/>
      <c r="UMC139" s="86"/>
      <c r="UMD139" s="86"/>
      <c r="UME139" s="86"/>
      <c r="UMF139" s="86"/>
      <c r="UMG139" s="86"/>
      <c r="UMH139" s="86"/>
      <c r="UMI139" s="86"/>
      <c r="UMJ139" s="86"/>
      <c r="UMK139" s="86"/>
      <c r="UML139" s="86"/>
      <c r="UMS139" s="86"/>
      <c r="UMT139" s="86"/>
      <c r="UMU139" s="86"/>
      <c r="UMV139" s="86"/>
      <c r="UMW139" s="86"/>
      <c r="UMX139" s="86"/>
      <c r="UMY139" s="86"/>
      <c r="UMZ139" s="86"/>
      <c r="UNA139" s="86"/>
      <c r="UNB139" s="86"/>
      <c r="UNC139" s="86"/>
      <c r="UND139" s="86"/>
      <c r="UNE139" s="86"/>
      <c r="UNF139" s="86"/>
      <c r="UNG139" s="86"/>
      <c r="UNH139" s="86"/>
      <c r="UNI139" s="86"/>
      <c r="UNJ139" s="86"/>
      <c r="UNK139" s="86"/>
      <c r="UNL139" s="86"/>
      <c r="UNM139" s="86"/>
      <c r="UNN139" s="86"/>
      <c r="UNO139" s="86"/>
      <c r="UNP139" s="86"/>
      <c r="UNQ139" s="86"/>
      <c r="UNR139" s="86"/>
      <c r="UNS139" s="86"/>
      <c r="UNT139" s="86"/>
      <c r="UNU139" s="86"/>
      <c r="UNV139" s="86"/>
      <c r="UNW139" s="86"/>
      <c r="UNX139" s="86"/>
      <c r="UNY139" s="86"/>
      <c r="UNZ139" s="86"/>
      <c r="UOA139" s="86"/>
      <c r="UOB139" s="86"/>
      <c r="UOC139" s="86"/>
      <c r="UOD139" s="86"/>
      <c r="UOE139" s="86"/>
      <c r="UOF139" s="86"/>
      <c r="UOG139" s="86"/>
      <c r="UOH139" s="86"/>
      <c r="UOI139" s="86"/>
      <c r="UOJ139" s="86"/>
      <c r="UOK139" s="86"/>
      <c r="UOL139" s="86"/>
      <c r="UOM139" s="86"/>
      <c r="UON139" s="86"/>
      <c r="UOO139" s="86"/>
      <c r="UOP139" s="86"/>
      <c r="UOQ139" s="86"/>
      <c r="UOR139" s="86"/>
      <c r="UOS139" s="86"/>
      <c r="UOT139" s="86"/>
      <c r="UOU139" s="86"/>
      <c r="UOV139" s="86"/>
      <c r="UOW139" s="86"/>
      <c r="UOX139" s="86"/>
      <c r="UOY139" s="86"/>
      <c r="UOZ139" s="86"/>
      <c r="UPA139" s="86"/>
      <c r="UPB139" s="86"/>
      <c r="UPC139" s="86"/>
      <c r="UPD139" s="86"/>
      <c r="UPE139" s="86"/>
      <c r="UPF139" s="86"/>
      <c r="UPG139" s="86"/>
      <c r="UPH139" s="86"/>
      <c r="UPI139" s="86"/>
      <c r="UPJ139" s="86"/>
      <c r="UPK139" s="86"/>
      <c r="UPL139" s="86"/>
      <c r="UPM139" s="86"/>
      <c r="UPN139" s="86"/>
      <c r="UPO139" s="86"/>
      <c r="UPP139" s="86"/>
      <c r="UPQ139" s="86"/>
      <c r="UPR139" s="86"/>
      <c r="UPS139" s="86"/>
      <c r="UPT139" s="86"/>
      <c r="UPU139" s="86"/>
      <c r="UPV139" s="86"/>
      <c r="UPW139" s="86"/>
      <c r="UPX139" s="86"/>
      <c r="UPY139" s="86"/>
      <c r="UPZ139" s="86"/>
      <c r="UQA139" s="86"/>
      <c r="UQB139" s="86"/>
      <c r="UQC139" s="86"/>
      <c r="UQD139" s="86"/>
      <c r="UQE139" s="86"/>
      <c r="UQF139" s="86"/>
      <c r="UQG139" s="86"/>
      <c r="UQH139" s="86"/>
      <c r="UQI139" s="86"/>
      <c r="UQJ139" s="86"/>
      <c r="UQK139" s="86"/>
      <c r="UQL139" s="86"/>
      <c r="UQM139" s="86"/>
      <c r="UQN139" s="86"/>
      <c r="UQO139" s="86"/>
      <c r="UQP139" s="86"/>
      <c r="UQQ139" s="86"/>
      <c r="UQR139" s="86"/>
      <c r="UQS139" s="86"/>
      <c r="UQT139" s="86"/>
      <c r="UQU139" s="86"/>
      <c r="UQV139" s="86"/>
      <c r="UQW139" s="86"/>
      <c r="UQX139" s="86"/>
      <c r="UQY139" s="86"/>
      <c r="UQZ139" s="86"/>
      <c r="URA139" s="86"/>
      <c r="URB139" s="86"/>
      <c r="URC139" s="86"/>
      <c r="URD139" s="86"/>
      <c r="URE139" s="86"/>
      <c r="URF139" s="86"/>
      <c r="URG139" s="86"/>
      <c r="URH139" s="86"/>
      <c r="URI139" s="86"/>
      <c r="URJ139" s="86"/>
      <c r="URK139" s="86"/>
      <c r="URL139" s="86"/>
      <c r="URM139" s="86"/>
      <c r="URN139" s="86"/>
      <c r="URO139" s="86"/>
      <c r="URP139" s="86"/>
      <c r="URQ139" s="86"/>
      <c r="URR139" s="86"/>
      <c r="URS139" s="86"/>
      <c r="URT139" s="86"/>
      <c r="URU139" s="86"/>
      <c r="URV139" s="86"/>
      <c r="URW139" s="86"/>
      <c r="URX139" s="86"/>
      <c r="URY139" s="86"/>
      <c r="URZ139" s="86"/>
      <c r="USA139" s="86"/>
      <c r="USB139" s="86"/>
      <c r="USC139" s="86"/>
      <c r="USD139" s="86"/>
      <c r="USE139" s="86"/>
      <c r="USF139" s="86"/>
      <c r="USG139" s="86"/>
      <c r="USH139" s="86"/>
      <c r="USI139" s="86"/>
      <c r="USJ139" s="86"/>
      <c r="USK139" s="86"/>
      <c r="USL139" s="86"/>
      <c r="USM139" s="86"/>
      <c r="USN139" s="86"/>
      <c r="USO139" s="86"/>
      <c r="USP139" s="86"/>
      <c r="USQ139" s="86"/>
      <c r="USR139" s="86"/>
      <c r="USS139" s="86"/>
      <c r="UST139" s="86"/>
      <c r="USU139" s="86"/>
      <c r="USV139" s="86"/>
      <c r="USW139" s="86"/>
      <c r="USX139" s="86"/>
      <c r="USY139" s="86"/>
      <c r="USZ139" s="86"/>
      <c r="UTA139" s="86"/>
      <c r="UTB139" s="86"/>
      <c r="UTC139" s="86"/>
      <c r="UTD139" s="86"/>
      <c r="UTE139" s="86"/>
      <c r="UTF139" s="86"/>
      <c r="UTG139" s="86"/>
      <c r="UTH139" s="86"/>
      <c r="UTI139" s="86"/>
      <c r="UTJ139" s="86"/>
      <c r="UTK139" s="86"/>
      <c r="UTL139" s="86"/>
      <c r="UTM139" s="86"/>
      <c r="UTN139" s="86"/>
      <c r="UTO139" s="86"/>
      <c r="UTP139" s="86"/>
      <c r="UTQ139" s="86"/>
      <c r="UTR139" s="86"/>
      <c r="UTS139" s="86"/>
      <c r="UTT139" s="86"/>
      <c r="UTU139" s="86"/>
      <c r="UTV139" s="86"/>
      <c r="UTW139" s="86"/>
      <c r="UTX139" s="86"/>
      <c r="UTY139" s="86"/>
      <c r="UTZ139" s="86"/>
      <c r="UUA139" s="86"/>
      <c r="UUB139" s="86"/>
      <c r="UUC139" s="86"/>
      <c r="UUD139" s="86"/>
      <c r="UUE139" s="86"/>
      <c r="UUF139" s="86"/>
      <c r="UUG139" s="86"/>
      <c r="UUH139" s="86"/>
      <c r="UUI139" s="86"/>
      <c r="UUJ139" s="86"/>
      <c r="UUK139" s="86"/>
      <c r="UUL139" s="86"/>
      <c r="UUM139" s="86"/>
      <c r="UUN139" s="86"/>
      <c r="UUO139" s="86"/>
      <c r="UUP139" s="86"/>
      <c r="UUQ139" s="86"/>
      <c r="UUR139" s="86"/>
      <c r="UUS139" s="86"/>
      <c r="UUT139" s="86"/>
      <c r="UUU139" s="86"/>
      <c r="UUV139" s="86"/>
      <c r="UUW139" s="86"/>
      <c r="UUX139" s="86"/>
      <c r="UUY139" s="86"/>
      <c r="UUZ139" s="86"/>
      <c r="UVA139" s="86"/>
      <c r="UVB139" s="86"/>
      <c r="UVC139" s="86"/>
      <c r="UVD139" s="86"/>
      <c r="UVE139" s="86"/>
      <c r="UVF139" s="86"/>
      <c r="UVG139" s="86"/>
      <c r="UVH139" s="86"/>
      <c r="UVI139" s="86"/>
      <c r="UVJ139" s="86"/>
      <c r="UVK139" s="86"/>
      <c r="UVL139" s="86"/>
      <c r="UVM139" s="86"/>
      <c r="UVN139" s="86"/>
      <c r="UVO139" s="86"/>
      <c r="UVP139" s="86"/>
      <c r="UVQ139" s="86"/>
      <c r="UVR139" s="86"/>
      <c r="UVS139" s="86"/>
      <c r="UVT139" s="86"/>
      <c r="UVU139" s="86"/>
      <c r="UVV139" s="86"/>
      <c r="UVW139" s="86"/>
      <c r="UVX139" s="86"/>
      <c r="UVY139" s="86"/>
      <c r="UVZ139" s="86"/>
      <c r="UWA139" s="86"/>
      <c r="UWB139" s="86"/>
      <c r="UWC139" s="86"/>
      <c r="UWD139" s="86"/>
      <c r="UWE139" s="86"/>
      <c r="UWF139" s="86"/>
      <c r="UWG139" s="86"/>
      <c r="UWH139" s="86"/>
      <c r="UWO139" s="86"/>
      <c r="UWP139" s="86"/>
      <c r="UWQ139" s="86"/>
      <c r="UWR139" s="86"/>
      <c r="UWS139" s="86"/>
      <c r="UWT139" s="86"/>
      <c r="UWU139" s="86"/>
      <c r="UWV139" s="86"/>
      <c r="UWW139" s="86"/>
      <c r="UWX139" s="86"/>
      <c r="UWY139" s="86"/>
      <c r="UWZ139" s="86"/>
      <c r="UXA139" s="86"/>
      <c r="UXB139" s="86"/>
      <c r="UXC139" s="86"/>
      <c r="UXD139" s="86"/>
      <c r="UXE139" s="86"/>
      <c r="UXF139" s="86"/>
      <c r="UXG139" s="86"/>
      <c r="UXH139" s="86"/>
      <c r="UXI139" s="86"/>
      <c r="UXJ139" s="86"/>
      <c r="UXK139" s="86"/>
      <c r="UXL139" s="86"/>
      <c r="UXM139" s="86"/>
      <c r="UXN139" s="86"/>
      <c r="UXO139" s="86"/>
      <c r="UXP139" s="86"/>
      <c r="UXQ139" s="86"/>
      <c r="UXR139" s="86"/>
      <c r="UXS139" s="86"/>
      <c r="UXT139" s="86"/>
      <c r="UXU139" s="86"/>
      <c r="UXV139" s="86"/>
      <c r="UXW139" s="86"/>
      <c r="UXX139" s="86"/>
      <c r="UXY139" s="86"/>
      <c r="UXZ139" s="86"/>
      <c r="UYA139" s="86"/>
      <c r="UYB139" s="86"/>
      <c r="UYC139" s="86"/>
      <c r="UYD139" s="86"/>
      <c r="UYE139" s="86"/>
      <c r="UYF139" s="86"/>
      <c r="UYG139" s="86"/>
      <c r="UYH139" s="86"/>
      <c r="UYI139" s="86"/>
      <c r="UYJ139" s="86"/>
      <c r="UYK139" s="86"/>
      <c r="UYL139" s="86"/>
      <c r="UYM139" s="86"/>
      <c r="UYN139" s="86"/>
      <c r="UYO139" s="86"/>
      <c r="UYP139" s="86"/>
      <c r="UYQ139" s="86"/>
      <c r="UYR139" s="86"/>
      <c r="UYS139" s="86"/>
      <c r="UYT139" s="86"/>
      <c r="UYU139" s="86"/>
      <c r="UYV139" s="86"/>
      <c r="UYW139" s="86"/>
      <c r="UYX139" s="86"/>
      <c r="UYY139" s="86"/>
      <c r="UYZ139" s="86"/>
      <c r="UZA139" s="86"/>
      <c r="UZB139" s="86"/>
      <c r="UZC139" s="86"/>
      <c r="UZD139" s="86"/>
      <c r="UZE139" s="86"/>
      <c r="UZF139" s="86"/>
      <c r="UZG139" s="86"/>
      <c r="UZH139" s="86"/>
      <c r="UZI139" s="86"/>
      <c r="UZJ139" s="86"/>
      <c r="UZK139" s="86"/>
      <c r="UZL139" s="86"/>
      <c r="UZM139" s="86"/>
      <c r="UZN139" s="86"/>
      <c r="UZO139" s="86"/>
      <c r="UZP139" s="86"/>
      <c r="UZQ139" s="86"/>
      <c r="UZR139" s="86"/>
      <c r="UZS139" s="86"/>
      <c r="UZT139" s="86"/>
      <c r="UZU139" s="86"/>
      <c r="UZV139" s="86"/>
      <c r="UZW139" s="86"/>
      <c r="UZX139" s="86"/>
      <c r="UZY139" s="86"/>
      <c r="UZZ139" s="86"/>
      <c r="VAA139" s="86"/>
      <c r="VAB139" s="86"/>
      <c r="VAC139" s="86"/>
      <c r="VAD139" s="86"/>
      <c r="VAE139" s="86"/>
      <c r="VAF139" s="86"/>
      <c r="VAG139" s="86"/>
      <c r="VAH139" s="86"/>
      <c r="VAI139" s="86"/>
      <c r="VAJ139" s="86"/>
      <c r="VAK139" s="86"/>
      <c r="VAL139" s="86"/>
      <c r="VAM139" s="86"/>
      <c r="VAN139" s="86"/>
      <c r="VAO139" s="86"/>
      <c r="VAP139" s="86"/>
      <c r="VAQ139" s="86"/>
      <c r="VAR139" s="86"/>
      <c r="VAS139" s="86"/>
      <c r="VAT139" s="86"/>
      <c r="VAU139" s="86"/>
      <c r="VAV139" s="86"/>
      <c r="VAW139" s="86"/>
      <c r="VAX139" s="86"/>
      <c r="VAY139" s="86"/>
      <c r="VAZ139" s="86"/>
      <c r="VBA139" s="86"/>
      <c r="VBB139" s="86"/>
      <c r="VBC139" s="86"/>
      <c r="VBD139" s="86"/>
      <c r="VBE139" s="86"/>
      <c r="VBF139" s="86"/>
      <c r="VBG139" s="86"/>
      <c r="VBH139" s="86"/>
      <c r="VBI139" s="86"/>
      <c r="VBJ139" s="86"/>
      <c r="VBK139" s="86"/>
      <c r="VBL139" s="86"/>
      <c r="VBM139" s="86"/>
      <c r="VBN139" s="86"/>
      <c r="VBO139" s="86"/>
      <c r="VBP139" s="86"/>
      <c r="VBQ139" s="86"/>
      <c r="VBR139" s="86"/>
      <c r="VBS139" s="86"/>
      <c r="VBT139" s="86"/>
      <c r="VBU139" s="86"/>
      <c r="VBV139" s="86"/>
      <c r="VBW139" s="86"/>
      <c r="VBX139" s="86"/>
      <c r="VBY139" s="86"/>
      <c r="VBZ139" s="86"/>
      <c r="VCA139" s="86"/>
      <c r="VCB139" s="86"/>
      <c r="VCC139" s="86"/>
      <c r="VCD139" s="86"/>
      <c r="VCE139" s="86"/>
      <c r="VCF139" s="86"/>
      <c r="VCG139" s="86"/>
      <c r="VCH139" s="86"/>
      <c r="VCI139" s="86"/>
      <c r="VCJ139" s="86"/>
      <c r="VCK139" s="86"/>
      <c r="VCL139" s="86"/>
      <c r="VCM139" s="86"/>
      <c r="VCN139" s="86"/>
      <c r="VCO139" s="86"/>
      <c r="VCP139" s="86"/>
      <c r="VCQ139" s="86"/>
      <c r="VCR139" s="86"/>
      <c r="VCS139" s="86"/>
      <c r="VCT139" s="86"/>
      <c r="VCU139" s="86"/>
      <c r="VCV139" s="86"/>
      <c r="VCW139" s="86"/>
      <c r="VCX139" s="86"/>
      <c r="VCY139" s="86"/>
      <c r="VCZ139" s="86"/>
      <c r="VDA139" s="86"/>
      <c r="VDB139" s="86"/>
      <c r="VDC139" s="86"/>
      <c r="VDD139" s="86"/>
      <c r="VDE139" s="86"/>
      <c r="VDF139" s="86"/>
      <c r="VDG139" s="86"/>
      <c r="VDH139" s="86"/>
      <c r="VDI139" s="86"/>
      <c r="VDJ139" s="86"/>
      <c r="VDK139" s="86"/>
      <c r="VDL139" s="86"/>
      <c r="VDM139" s="86"/>
      <c r="VDN139" s="86"/>
      <c r="VDO139" s="86"/>
      <c r="VDP139" s="86"/>
      <c r="VDQ139" s="86"/>
      <c r="VDR139" s="86"/>
      <c r="VDS139" s="86"/>
      <c r="VDT139" s="86"/>
      <c r="VDU139" s="86"/>
      <c r="VDV139" s="86"/>
      <c r="VDW139" s="86"/>
      <c r="VDX139" s="86"/>
      <c r="VDY139" s="86"/>
      <c r="VDZ139" s="86"/>
      <c r="VEA139" s="86"/>
      <c r="VEB139" s="86"/>
      <c r="VEC139" s="86"/>
      <c r="VED139" s="86"/>
      <c r="VEE139" s="86"/>
      <c r="VEF139" s="86"/>
      <c r="VEG139" s="86"/>
      <c r="VEH139" s="86"/>
      <c r="VEI139" s="86"/>
      <c r="VEJ139" s="86"/>
      <c r="VEK139" s="86"/>
      <c r="VEL139" s="86"/>
      <c r="VEM139" s="86"/>
      <c r="VEN139" s="86"/>
      <c r="VEO139" s="86"/>
      <c r="VEP139" s="86"/>
      <c r="VEQ139" s="86"/>
      <c r="VER139" s="86"/>
      <c r="VES139" s="86"/>
      <c r="VET139" s="86"/>
      <c r="VEU139" s="86"/>
      <c r="VEV139" s="86"/>
      <c r="VEW139" s="86"/>
      <c r="VEX139" s="86"/>
      <c r="VEY139" s="86"/>
      <c r="VEZ139" s="86"/>
      <c r="VFA139" s="86"/>
      <c r="VFB139" s="86"/>
      <c r="VFC139" s="86"/>
      <c r="VFD139" s="86"/>
      <c r="VFE139" s="86"/>
      <c r="VFF139" s="86"/>
      <c r="VFG139" s="86"/>
      <c r="VFH139" s="86"/>
      <c r="VFI139" s="86"/>
      <c r="VFJ139" s="86"/>
      <c r="VFK139" s="86"/>
      <c r="VFL139" s="86"/>
      <c r="VFM139" s="86"/>
      <c r="VFN139" s="86"/>
      <c r="VFO139" s="86"/>
      <c r="VFP139" s="86"/>
      <c r="VFQ139" s="86"/>
      <c r="VFR139" s="86"/>
      <c r="VFS139" s="86"/>
      <c r="VFT139" s="86"/>
      <c r="VFU139" s="86"/>
      <c r="VFV139" s="86"/>
      <c r="VFW139" s="86"/>
      <c r="VFX139" s="86"/>
      <c r="VFY139" s="86"/>
      <c r="VFZ139" s="86"/>
      <c r="VGA139" s="86"/>
      <c r="VGB139" s="86"/>
      <c r="VGC139" s="86"/>
      <c r="VGD139" s="86"/>
      <c r="VGK139" s="86"/>
      <c r="VGL139" s="86"/>
      <c r="VGM139" s="86"/>
      <c r="VGN139" s="86"/>
      <c r="VGO139" s="86"/>
      <c r="VGP139" s="86"/>
      <c r="VGQ139" s="86"/>
      <c r="VGR139" s="86"/>
      <c r="VGS139" s="86"/>
      <c r="VGT139" s="86"/>
      <c r="VGU139" s="86"/>
      <c r="VGV139" s="86"/>
      <c r="VGW139" s="86"/>
      <c r="VGX139" s="86"/>
      <c r="VGY139" s="86"/>
      <c r="VGZ139" s="86"/>
      <c r="VHA139" s="86"/>
      <c r="VHB139" s="86"/>
      <c r="VHC139" s="86"/>
      <c r="VHD139" s="86"/>
      <c r="VHE139" s="86"/>
      <c r="VHF139" s="86"/>
      <c r="VHG139" s="86"/>
      <c r="VHH139" s="86"/>
      <c r="VHI139" s="86"/>
      <c r="VHJ139" s="86"/>
      <c r="VHK139" s="86"/>
      <c r="VHL139" s="86"/>
      <c r="VHM139" s="86"/>
      <c r="VHN139" s="86"/>
      <c r="VHO139" s="86"/>
      <c r="VHP139" s="86"/>
      <c r="VHQ139" s="86"/>
      <c r="VHR139" s="86"/>
      <c r="VHS139" s="86"/>
      <c r="VHT139" s="86"/>
      <c r="VHU139" s="86"/>
      <c r="VHV139" s="86"/>
      <c r="VHW139" s="86"/>
      <c r="VHX139" s="86"/>
      <c r="VHY139" s="86"/>
      <c r="VHZ139" s="86"/>
      <c r="VIA139" s="86"/>
      <c r="VIB139" s="86"/>
      <c r="VIC139" s="86"/>
      <c r="VID139" s="86"/>
      <c r="VIE139" s="86"/>
      <c r="VIF139" s="86"/>
      <c r="VIG139" s="86"/>
      <c r="VIH139" s="86"/>
      <c r="VII139" s="86"/>
      <c r="VIJ139" s="86"/>
      <c r="VIK139" s="86"/>
      <c r="VIL139" s="86"/>
      <c r="VIM139" s="86"/>
      <c r="VIN139" s="86"/>
      <c r="VIO139" s="86"/>
      <c r="VIP139" s="86"/>
      <c r="VIQ139" s="86"/>
      <c r="VIR139" s="86"/>
      <c r="VIS139" s="86"/>
      <c r="VIT139" s="86"/>
      <c r="VIU139" s="86"/>
      <c r="VIV139" s="86"/>
      <c r="VIW139" s="86"/>
      <c r="VIX139" s="86"/>
      <c r="VIY139" s="86"/>
      <c r="VIZ139" s="86"/>
      <c r="VJA139" s="86"/>
      <c r="VJB139" s="86"/>
      <c r="VJC139" s="86"/>
      <c r="VJD139" s="86"/>
      <c r="VJE139" s="86"/>
      <c r="VJF139" s="86"/>
      <c r="VJG139" s="86"/>
      <c r="VJH139" s="86"/>
      <c r="VJI139" s="86"/>
      <c r="VJJ139" s="86"/>
      <c r="VJK139" s="86"/>
      <c r="VJL139" s="86"/>
      <c r="VJM139" s="86"/>
      <c r="VJN139" s="86"/>
      <c r="VJO139" s="86"/>
      <c r="VJP139" s="86"/>
      <c r="VJQ139" s="86"/>
      <c r="VJR139" s="86"/>
      <c r="VJS139" s="86"/>
      <c r="VJT139" s="86"/>
      <c r="VJU139" s="86"/>
      <c r="VJV139" s="86"/>
      <c r="VJW139" s="86"/>
      <c r="VJX139" s="86"/>
      <c r="VJY139" s="86"/>
      <c r="VJZ139" s="86"/>
      <c r="VKA139" s="86"/>
      <c r="VKB139" s="86"/>
      <c r="VKC139" s="86"/>
      <c r="VKD139" s="86"/>
      <c r="VKE139" s="86"/>
      <c r="VKF139" s="86"/>
      <c r="VKG139" s="86"/>
      <c r="VKH139" s="86"/>
      <c r="VKI139" s="86"/>
      <c r="VKJ139" s="86"/>
      <c r="VKK139" s="86"/>
      <c r="VKL139" s="86"/>
      <c r="VKM139" s="86"/>
      <c r="VKN139" s="86"/>
      <c r="VKO139" s="86"/>
      <c r="VKP139" s="86"/>
      <c r="VKQ139" s="86"/>
      <c r="VKR139" s="86"/>
      <c r="VKS139" s="86"/>
      <c r="VKT139" s="86"/>
      <c r="VKU139" s="86"/>
      <c r="VKV139" s="86"/>
      <c r="VKW139" s="86"/>
      <c r="VKX139" s="86"/>
      <c r="VKY139" s="86"/>
      <c r="VKZ139" s="86"/>
      <c r="VLA139" s="86"/>
      <c r="VLB139" s="86"/>
      <c r="VLC139" s="86"/>
      <c r="VLD139" s="86"/>
      <c r="VLE139" s="86"/>
      <c r="VLF139" s="86"/>
      <c r="VLG139" s="86"/>
      <c r="VLH139" s="86"/>
      <c r="VLI139" s="86"/>
      <c r="VLJ139" s="86"/>
      <c r="VLK139" s="86"/>
      <c r="VLL139" s="86"/>
      <c r="VLM139" s="86"/>
      <c r="VLN139" s="86"/>
      <c r="VLO139" s="86"/>
      <c r="VLP139" s="86"/>
      <c r="VLQ139" s="86"/>
      <c r="VLR139" s="86"/>
      <c r="VLS139" s="86"/>
      <c r="VLT139" s="86"/>
      <c r="VLU139" s="86"/>
      <c r="VLV139" s="86"/>
      <c r="VLW139" s="86"/>
      <c r="VLX139" s="86"/>
      <c r="VLY139" s="86"/>
      <c r="VLZ139" s="86"/>
      <c r="VMA139" s="86"/>
      <c r="VMB139" s="86"/>
      <c r="VMC139" s="86"/>
      <c r="VMD139" s="86"/>
      <c r="VME139" s="86"/>
      <c r="VMF139" s="86"/>
      <c r="VMG139" s="86"/>
      <c r="VMH139" s="86"/>
      <c r="VMI139" s="86"/>
      <c r="VMJ139" s="86"/>
      <c r="VMK139" s="86"/>
      <c r="VML139" s="86"/>
      <c r="VMM139" s="86"/>
      <c r="VMN139" s="86"/>
      <c r="VMO139" s="86"/>
      <c r="VMP139" s="86"/>
      <c r="VMQ139" s="86"/>
      <c r="VMR139" s="86"/>
      <c r="VMS139" s="86"/>
      <c r="VMT139" s="86"/>
      <c r="VMU139" s="86"/>
      <c r="VMV139" s="86"/>
      <c r="VMW139" s="86"/>
      <c r="VMX139" s="86"/>
      <c r="VMY139" s="86"/>
      <c r="VMZ139" s="86"/>
      <c r="VNA139" s="86"/>
      <c r="VNB139" s="86"/>
      <c r="VNC139" s="86"/>
      <c r="VND139" s="86"/>
      <c r="VNE139" s="86"/>
      <c r="VNF139" s="86"/>
      <c r="VNG139" s="86"/>
      <c r="VNH139" s="86"/>
      <c r="VNI139" s="86"/>
      <c r="VNJ139" s="86"/>
      <c r="VNK139" s="86"/>
      <c r="VNL139" s="86"/>
      <c r="VNM139" s="86"/>
      <c r="VNN139" s="86"/>
      <c r="VNO139" s="86"/>
      <c r="VNP139" s="86"/>
      <c r="VNQ139" s="86"/>
      <c r="VNR139" s="86"/>
      <c r="VNS139" s="86"/>
      <c r="VNT139" s="86"/>
      <c r="VNU139" s="86"/>
      <c r="VNV139" s="86"/>
      <c r="VNW139" s="86"/>
      <c r="VNX139" s="86"/>
      <c r="VNY139" s="86"/>
      <c r="VNZ139" s="86"/>
      <c r="VOA139" s="86"/>
      <c r="VOB139" s="86"/>
      <c r="VOC139" s="86"/>
      <c r="VOD139" s="86"/>
      <c r="VOE139" s="86"/>
      <c r="VOF139" s="86"/>
      <c r="VOG139" s="86"/>
      <c r="VOH139" s="86"/>
      <c r="VOI139" s="86"/>
      <c r="VOJ139" s="86"/>
      <c r="VOK139" s="86"/>
      <c r="VOL139" s="86"/>
      <c r="VOM139" s="86"/>
      <c r="VON139" s="86"/>
      <c r="VOO139" s="86"/>
      <c r="VOP139" s="86"/>
      <c r="VOQ139" s="86"/>
      <c r="VOR139" s="86"/>
      <c r="VOS139" s="86"/>
      <c r="VOT139" s="86"/>
      <c r="VOU139" s="86"/>
      <c r="VOV139" s="86"/>
      <c r="VOW139" s="86"/>
      <c r="VOX139" s="86"/>
      <c r="VOY139" s="86"/>
      <c r="VOZ139" s="86"/>
      <c r="VPA139" s="86"/>
      <c r="VPB139" s="86"/>
      <c r="VPC139" s="86"/>
      <c r="VPD139" s="86"/>
      <c r="VPE139" s="86"/>
      <c r="VPF139" s="86"/>
      <c r="VPG139" s="86"/>
      <c r="VPH139" s="86"/>
      <c r="VPI139" s="86"/>
      <c r="VPJ139" s="86"/>
      <c r="VPK139" s="86"/>
      <c r="VPL139" s="86"/>
      <c r="VPM139" s="86"/>
      <c r="VPN139" s="86"/>
      <c r="VPO139" s="86"/>
      <c r="VPP139" s="86"/>
      <c r="VPQ139" s="86"/>
      <c r="VPR139" s="86"/>
      <c r="VPS139" s="86"/>
      <c r="VPT139" s="86"/>
      <c r="VPU139" s="86"/>
      <c r="VPV139" s="86"/>
      <c r="VPW139" s="86"/>
      <c r="VPX139" s="86"/>
      <c r="VPY139" s="86"/>
      <c r="VPZ139" s="86"/>
      <c r="VQG139" s="86"/>
      <c r="VQH139" s="86"/>
      <c r="VQI139" s="86"/>
      <c r="VQJ139" s="86"/>
      <c r="VQK139" s="86"/>
      <c r="VQL139" s="86"/>
      <c r="VQM139" s="86"/>
      <c r="VQN139" s="86"/>
      <c r="VQO139" s="86"/>
      <c r="VQP139" s="86"/>
      <c r="VQQ139" s="86"/>
      <c r="VQR139" s="86"/>
      <c r="VQS139" s="86"/>
      <c r="VQT139" s="86"/>
      <c r="VQU139" s="86"/>
      <c r="VQV139" s="86"/>
      <c r="VQW139" s="86"/>
      <c r="VQX139" s="86"/>
      <c r="VQY139" s="86"/>
      <c r="VQZ139" s="86"/>
      <c r="VRA139" s="86"/>
      <c r="VRB139" s="86"/>
      <c r="VRC139" s="86"/>
      <c r="VRD139" s="86"/>
      <c r="VRE139" s="86"/>
      <c r="VRF139" s="86"/>
      <c r="VRG139" s="86"/>
      <c r="VRH139" s="86"/>
      <c r="VRI139" s="86"/>
      <c r="VRJ139" s="86"/>
      <c r="VRK139" s="86"/>
      <c r="VRL139" s="86"/>
      <c r="VRM139" s="86"/>
      <c r="VRN139" s="86"/>
      <c r="VRO139" s="86"/>
      <c r="VRP139" s="86"/>
      <c r="VRQ139" s="86"/>
      <c r="VRR139" s="86"/>
      <c r="VRS139" s="86"/>
      <c r="VRT139" s="86"/>
      <c r="VRU139" s="86"/>
      <c r="VRV139" s="86"/>
      <c r="VRW139" s="86"/>
      <c r="VRX139" s="86"/>
      <c r="VRY139" s="86"/>
      <c r="VRZ139" s="86"/>
      <c r="VSA139" s="86"/>
      <c r="VSB139" s="86"/>
      <c r="VSC139" s="86"/>
      <c r="VSD139" s="86"/>
      <c r="VSE139" s="86"/>
      <c r="VSF139" s="86"/>
      <c r="VSG139" s="86"/>
      <c r="VSH139" s="86"/>
      <c r="VSI139" s="86"/>
      <c r="VSJ139" s="86"/>
      <c r="VSK139" s="86"/>
      <c r="VSL139" s="86"/>
      <c r="VSM139" s="86"/>
      <c r="VSN139" s="86"/>
      <c r="VSO139" s="86"/>
      <c r="VSP139" s="86"/>
      <c r="VSQ139" s="86"/>
      <c r="VSR139" s="86"/>
      <c r="VSS139" s="86"/>
      <c r="VST139" s="86"/>
      <c r="VSU139" s="86"/>
      <c r="VSV139" s="86"/>
      <c r="VSW139" s="86"/>
      <c r="VSX139" s="86"/>
      <c r="VSY139" s="86"/>
      <c r="VSZ139" s="86"/>
      <c r="VTA139" s="86"/>
      <c r="VTB139" s="86"/>
      <c r="VTC139" s="86"/>
      <c r="VTD139" s="86"/>
      <c r="VTE139" s="86"/>
      <c r="VTF139" s="86"/>
      <c r="VTG139" s="86"/>
      <c r="VTH139" s="86"/>
      <c r="VTI139" s="86"/>
      <c r="VTJ139" s="86"/>
      <c r="VTK139" s="86"/>
      <c r="VTL139" s="86"/>
      <c r="VTM139" s="86"/>
      <c r="VTN139" s="86"/>
      <c r="VTO139" s="86"/>
      <c r="VTP139" s="86"/>
      <c r="VTQ139" s="86"/>
      <c r="VTR139" s="86"/>
      <c r="VTS139" s="86"/>
      <c r="VTT139" s="86"/>
      <c r="VTU139" s="86"/>
      <c r="VTV139" s="86"/>
      <c r="VTW139" s="86"/>
      <c r="VTX139" s="86"/>
      <c r="VTY139" s="86"/>
      <c r="VTZ139" s="86"/>
      <c r="VUA139" s="86"/>
      <c r="VUB139" s="86"/>
      <c r="VUC139" s="86"/>
      <c r="VUD139" s="86"/>
      <c r="VUE139" s="86"/>
      <c r="VUF139" s="86"/>
      <c r="VUG139" s="86"/>
      <c r="VUH139" s="86"/>
      <c r="VUI139" s="86"/>
      <c r="VUJ139" s="86"/>
      <c r="VUK139" s="86"/>
      <c r="VUL139" s="86"/>
      <c r="VUM139" s="86"/>
      <c r="VUN139" s="86"/>
      <c r="VUO139" s="86"/>
      <c r="VUP139" s="86"/>
      <c r="VUQ139" s="86"/>
      <c r="VUR139" s="86"/>
      <c r="VUS139" s="86"/>
      <c r="VUT139" s="86"/>
      <c r="VUU139" s="86"/>
      <c r="VUV139" s="86"/>
      <c r="VUW139" s="86"/>
      <c r="VUX139" s="86"/>
      <c r="VUY139" s="86"/>
      <c r="VUZ139" s="86"/>
      <c r="VVA139" s="86"/>
      <c r="VVB139" s="86"/>
      <c r="VVC139" s="86"/>
      <c r="VVD139" s="86"/>
      <c r="VVE139" s="86"/>
      <c r="VVF139" s="86"/>
      <c r="VVG139" s="86"/>
      <c r="VVH139" s="86"/>
      <c r="VVI139" s="86"/>
      <c r="VVJ139" s="86"/>
      <c r="VVK139" s="86"/>
      <c r="VVL139" s="86"/>
      <c r="VVM139" s="86"/>
      <c r="VVN139" s="86"/>
      <c r="VVO139" s="86"/>
      <c r="VVP139" s="86"/>
      <c r="VVQ139" s="86"/>
      <c r="VVR139" s="86"/>
      <c r="VVS139" s="86"/>
      <c r="VVT139" s="86"/>
      <c r="VVU139" s="86"/>
      <c r="VVV139" s="86"/>
      <c r="VVW139" s="86"/>
      <c r="VVX139" s="86"/>
      <c r="VVY139" s="86"/>
      <c r="VVZ139" s="86"/>
      <c r="VWA139" s="86"/>
      <c r="VWB139" s="86"/>
      <c r="VWC139" s="86"/>
      <c r="VWD139" s="86"/>
      <c r="VWE139" s="86"/>
      <c r="VWF139" s="86"/>
      <c r="VWG139" s="86"/>
      <c r="VWH139" s="86"/>
      <c r="VWI139" s="86"/>
      <c r="VWJ139" s="86"/>
      <c r="VWK139" s="86"/>
      <c r="VWL139" s="86"/>
      <c r="VWM139" s="86"/>
      <c r="VWN139" s="86"/>
      <c r="VWO139" s="86"/>
      <c r="VWP139" s="86"/>
      <c r="VWQ139" s="86"/>
      <c r="VWR139" s="86"/>
      <c r="VWS139" s="86"/>
      <c r="VWT139" s="86"/>
      <c r="VWU139" s="86"/>
      <c r="VWV139" s="86"/>
      <c r="VWW139" s="86"/>
      <c r="VWX139" s="86"/>
      <c r="VWY139" s="86"/>
      <c r="VWZ139" s="86"/>
      <c r="VXA139" s="86"/>
      <c r="VXB139" s="86"/>
      <c r="VXC139" s="86"/>
      <c r="VXD139" s="86"/>
      <c r="VXE139" s="86"/>
      <c r="VXF139" s="86"/>
      <c r="VXG139" s="86"/>
      <c r="VXH139" s="86"/>
      <c r="VXI139" s="86"/>
      <c r="VXJ139" s="86"/>
      <c r="VXK139" s="86"/>
      <c r="VXL139" s="86"/>
      <c r="VXM139" s="86"/>
      <c r="VXN139" s="86"/>
      <c r="VXO139" s="86"/>
      <c r="VXP139" s="86"/>
      <c r="VXQ139" s="86"/>
      <c r="VXR139" s="86"/>
      <c r="VXS139" s="86"/>
      <c r="VXT139" s="86"/>
      <c r="VXU139" s="86"/>
      <c r="VXV139" s="86"/>
      <c r="VXW139" s="86"/>
      <c r="VXX139" s="86"/>
      <c r="VXY139" s="86"/>
      <c r="VXZ139" s="86"/>
      <c r="VYA139" s="86"/>
      <c r="VYB139" s="86"/>
      <c r="VYC139" s="86"/>
      <c r="VYD139" s="86"/>
      <c r="VYE139" s="86"/>
      <c r="VYF139" s="86"/>
      <c r="VYG139" s="86"/>
      <c r="VYH139" s="86"/>
      <c r="VYI139" s="86"/>
      <c r="VYJ139" s="86"/>
      <c r="VYK139" s="86"/>
      <c r="VYL139" s="86"/>
      <c r="VYM139" s="86"/>
      <c r="VYN139" s="86"/>
      <c r="VYO139" s="86"/>
      <c r="VYP139" s="86"/>
      <c r="VYQ139" s="86"/>
      <c r="VYR139" s="86"/>
      <c r="VYS139" s="86"/>
      <c r="VYT139" s="86"/>
      <c r="VYU139" s="86"/>
      <c r="VYV139" s="86"/>
      <c r="VYW139" s="86"/>
      <c r="VYX139" s="86"/>
      <c r="VYY139" s="86"/>
      <c r="VYZ139" s="86"/>
      <c r="VZA139" s="86"/>
      <c r="VZB139" s="86"/>
      <c r="VZC139" s="86"/>
      <c r="VZD139" s="86"/>
      <c r="VZE139" s="86"/>
      <c r="VZF139" s="86"/>
      <c r="VZG139" s="86"/>
      <c r="VZH139" s="86"/>
      <c r="VZI139" s="86"/>
      <c r="VZJ139" s="86"/>
      <c r="VZK139" s="86"/>
      <c r="VZL139" s="86"/>
      <c r="VZM139" s="86"/>
      <c r="VZN139" s="86"/>
      <c r="VZO139" s="86"/>
      <c r="VZP139" s="86"/>
      <c r="VZQ139" s="86"/>
      <c r="VZR139" s="86"/>
      <c r="VZS139" s="86"/>
      <c r="VZT139" s="86"/>
      <c r="VZU139" s="86"/>
      <c r="VZV139" s="86"/>
      <c r="WAC139" s="86"/>
      <c r="WAD139" s="86"/>
      <c r="WAE139" s="86"/>
      <c r="WAF139" s="86"/>
      <c r="WAG139" s="86"/>
      <c r="WAH139" s="86"/>
      <c r="WAI139" s="86"/>
      <c r="WAJ139" s="86"/>
      <c r="WAK139" s="86"/>
      <c r="WAL139" s="86"/>
      <c r="WAM139" s="86"/>
      <c r="WAN139" s="86"/>
      <c r="WAO139" s="86"/>
      <c r="WAP139" s="86"/>
      <c r="WAQ139" s="86"/>
      <c r="WAR139" s="86"/>
      <c r="WAS139" s="86"/>
      <c r="WAT139" s="86"/>
      <c r="WAU139" s="86"/>
      <c r="WAV139" s="86"/>
      <c r="WAW139" s="86"/>
      <c r="WAX139" s="86"/>
      <c r="WAY139" s="86"/>
      <c r="WAZ139" s="86"/>
      <c r="WBA139" s="86"/>
      <c r="WBB139" s="86"/>
      <c r="WBC139" s="86"/>
      <c r="WBD139" s="86"/>
      <c r="WBE139" s="86"/>
      <c r="WBF139" s="86"/>
      <c r="WBG139" s="86"/>
      <c r="WBH139" s="86"/>
      <c r="WBI139" s="86"/>
      <c r="WBJ139" s="86"/>
      <c r="WBK139" s="86"/>
      <c r="WBL139" s="86"/>
      <c r="WBM139" s="86"/>
      <c r="WBN139" s="86"/>
      <c r="WBO139" s="86"/>
      <c r="WBP139" s="86"/>
      <c r="WBQ139" s="86"/>
      <c r="WBR139" s="86"/>
      <c r="WBS139" s="86"/>
      <c r="WBT139" s="86"/>
      <c r="WBU139" s="86"/>
      <c r="WBV139" s="86"/>
      <c r="WBW139" s="86"/>
      <c r="WBX139" s="86"/>
      <c r="WBY139" s="86"/>
      <c r="WBZ139" s="86"/>
      <c r="WCA139" s="86"/>
      <c r="WCB139" s="86"/>
      <c r="WCC139" s="86"/>
      <c r="WCD139" s="86"/>
      <c r="WCE139" s="86"/>
      <c r="WCF139" s="86"/>
      <c r="WCG139" s="86"/>
      <c r="WCH139" s="86"/>
      <c r="WCI139" s="86"/>
      <c r="WCJ139" s="86"/>
      <c r="WCK139" s="86"/>
      <c r="WCL139" s="86"/>
      <c r="WCM139" s="86"/>
      <c r="WCN139" s="86"/>
      <c r="WCO139" s="86"/>
      <c r="WCP139" s="86"/>
      <c r="WCQ139" s="86"/>
      <c r="WCR139" s="86"/>
      <c r="WCS139" s="86"/>
      <c r="WCT139" s="86"/>
      <c r="WCU139" s="86"/>
      <c r="WCV139" s="86"/>
      <c r="WCW139" s="86"/>
      <c r="WCX139" s="86"/>
      <c r="WCY139" s="86"/>
      <c r="WCZ139" s="86"/>
      <c r="WDA139" s="86"/>
      <c r="WDB139" s="86"/>
      <c r="WDC139" s="86"/>
      <c r="WDD139" s="86"/>
      <c r="WDE139" s="86"/>
      <c r="WDF139" s="86"/>
      <c r="WDG139" s="86"/>
      <c r="WDH139" s="86"/>
      <c r="WDI139" s="86"/>
      <c r="WDJ139" s="86"/>
      <c r="WDK139" s="86"/>
      <c r="WDL139" s="86"/>
      <c r="WDM139" s="86"/>
      <c r="WDN139" s="86"/>
      <c r="WDO139" s="86"/>
      <c r="WDP139" s="86"/>
      <c r="WDQ139" s="86"/>
      <c r="WDR139" s="86"/>
      <c r="WDS139" s="86"/>
      <c r="WDT139" s="86"/>
      <c r="WDU139" s="86"/>
      <c r="WDV139" s="86"/>
      <c r="WDW139" s="86"/>
      <c r="WDX139" s="86"/>
      <c r="WDY139" s="86"/>
      <c r="WDZ139" s="86"/>
      <c r="WEA139" s="86"/>
      <c r="WEB139" s="86"/>
      <c r="WEC139" s="86"/>
      <c r="WED139" s="86"/>
      <c r="WEE139" s="86"/>
      <c r="WEF139" s="86"/>
      <c r="WEG139" s="86"/>
      <c r="WEH139" s="86"/>
      <c r="WEI139" s="86"/>
      <c r="WEJ139" s="86"/>
      <c r="WEK139" s="86"/>
      <c r="WEL139" s="86"/>
      <c r="WEM139" s="86"/>
      <c r="WEN139" s="86"/>
      <c r="WEO139" s="86"/>
      <c r="WEP139" s="86"/>
      <c r="WEQ139" s="86"/>
      <c r="WER139" s="86"/>
      <c r="WES139" s="86"/>
      <c r="WET139" s="86"/>
      <c r="WEU139" s="86"/>
      <c r="WEV139" s="86"/>
      <c r="WEW139" s="86"/>
      <c r="WEX139" s="86"/>
      <c r="WEY139" s="86"/>
      <c r="WEZ139" s="86"/>
      <c r="WFA139" s="86"/>
      <c r="WFB139" s="86"/>
      <c r="WFC139" s="86"/>
      <c r="WFD139" s="86"/>
      <c r="WFE139" s="86"/>
      <c r="WFF139" s="86"/>
      <c r="WFG139" s="86"/>
      <c r="WFH139" s="86"/>
      <c r="WFI139" s="86"/>
      <c r="WFJ139" s="86"/>
      <c r="WFK139" s="86"/>
      <c r="WFL139" s="86"/>
      <c r="WFM139" s="86"/>
      <c r="WFN139" s="86"/>
      <c r="WFO139" s="86"/>
      <c r="WFP139" s="86"/>
      <c r="WFQ139" s="86"/>
      <c r="WFR139" s="86"/>
      <c r="WFS139" s="86"/>
      <c r="WFT139" s="86"/>
      <c r="WFU139" s="86"/>
      <c r="WFV139" s="86"/>
      <c r="WFW139" s="86"/>
      <c r="WFX139" s="86"/>
      <c r="WFY139" s="86"/>
      <c r="WFZ139" s="86"/>
      <c r="WGA139" s="86"/>
      <c r="WGB139" s="86"/>
      <c r="WGC139" s="86"/>
      <c r="WGD139" s="86"/>
      <c r="WGE139" s="86"/>
      <c r="WGF139" s="86"/>
      <c r="WGG139" s="86"/>
      <c r="WGH139" s="86"/>
      <c r="WGI139" s="86"/>
      <c r="WGJ139" s="86"/>
      <c r="WGK139" s="86"/>
      <c r="WGL139" s="86"/>
      <c r="WGM139" s="86"/>
      <c r="WGN139" s="86"/>
      <c r="WGO139" s="86"/>
      <c r="WGP139" s="86"/>
      <c r="WGQ139" s="86"/>
      <c r="WGR139" s="86"/>
      <c r="WGS139" s="86"/>
      <c r="WGT139" s="86"/>
      <c r="WGU139" s="86"/>
      <c r="WGV139" s="86"/>
      <c r="WGW139" s="86"/>
      <c r="WGX139" s="86"/>
      <c r="WGY139" s="86"/>
      <c r="WGZ139" s="86"/>
      <c r="WHA139" s="86"/>
      <c r="WHB139" s="86"/>
      <c r="WHC139" s="86"/>
      <c r="WHD139" s="86"/>
      <c r="WHE139" s="86"/>
      <c r="WHF139" s="86"/>
      <c r="WHG139" s="86"/>
      <c r="WHH139" s="86"/>
      <c r="WHI139" s="86"/>
      <c r="WHJ139" s="86"/>
      <c r="WHK139" s="86"/>
      <c r="WHL139" s="86"/>
      <c r="WHM139" s="86"/>
      <c r="WHN139" s="86"/>
      <c r="WHO139" s="86"/>
      <c r="WHP139" s="86"/>
      <c r="WHQ139" s="86"/>
      <c r="WHR139" s="86"/>
      <c r="WHS139" s="86"/>
      <c r="WHT139" s="86"/>
      <c r="WHU139" s="86"/>
      <c r="WHV139" s="86"/>
      <c r="WHW139" s="86"/>
      <c r="WHX139" s="86"/>
      <c r="WHY139" s="86"/>
      <c r="WHZ139" s="86"/>
      <c r="WIA139" s="86"/>
      <c r="WIB139" s="86"/>
      <c r="WIC139" s="86"/>
      <c r="WID139" s="86"/>
      <c r="WIE139" s="86"/>
      <c r="WIF139" s="86"/>
      <c r="WIG139" s="86"/>
      <c r="WIH139" s="86"/>
      <c r="WII139" s="86"/>
      <c r="WIJ139" s="86"/>
      <c r="WIK139" s="86"/>
      <c r="WIL139" s="86"/>
      <c r="WIM139" s="86"/>
      <c r="WIN139" s="86"/>
      <c r="WIO139" s="86"/>
      <c r="WIP139" s="86"/>
      <c r="WIQ139" s="86"/>
      <c r="WIR139" s="86"/>
      <c r="WIS139" s="86"/>
      <c r="WIT139" s="86"/>
      <c r="WIU139" s="86"/>
      <c r="WIV139" s="86"/>
      <c r="WIW139" s="86"/>
      <c r="WIX139" s="86"/>
      <c r="WIY139" s="86"/>
      <c r="WIZ139" s="86"/>
      <c r="WJA139" s="86"/>
      <c r="WJB139" s="86"/>
      <c r="WJC139" s="86"/>
      <c r="WJD139" s="86"/>
      <c r="WJE139" s="86"/>
      <c r="WJF139" s="86"/>
      <c r="WJG139" s="86"/>
      <c r="WJH139" s="86"/>
      <c r="WJI139" s="86"/>
      <c r="WJJ139" s="86"/>
      <c r="WJK139" s="86"/>
      <c r="WJL139" s="86"/>
      <c r="WJM139" s="86"/>
      <c r="WJN139" s="86"/>
      <c r="WJO139" s="86"/>
      <c r="WJP139" s="86"/>
      <c r="WJQ139" s="86"/>
      <c r="WJR139" s="86"/>
      <c r="WJY139" s="86"/>
      <c r="WJZ139" s="86"/>
      <c r="WKA139" s="86"/>
      <c r="WKB139" s="86"/>
      <c r="WKC139" s="86"/>
      <c r="WKD139" s="86"/>
      <c r="WKE139" s="86"/>
      <c r="WKF139" s="86"/>
      <c r="WKG139" s="86"/>
      <c r="WKH139" s="86"/>
      <c r="WKI139" s="86"/>
      <c r="WKJ139" s="86"/>
      <c r="WKK139" s="86"/>
      <c r="WKL139" s="86"/>
      <c r="WKM139" s="86"/>
      <c r="WKN139" s="86"/>
      <c r="WKO139" s="86"/>
      <c r="WKP139" s="86"/>
      <c r="WKQ139" s="86"/>
      <c r="WKR139" s="86"/>
      <c r="WKS139" s="86"/>
      <c r="WKT139" s="86"/>
      <c r="WKU139" s="86"/>
      <c r="WKV139" s="86"/>
      <c r="WKW139" s="86"/>
      <c r="WKX139" s="86"/>
      <c r="WKY139" s="86"/>
      <c r="WKZ139" s="86"/>
      <c r="WLA139" s="86"/>
      <c r="WLB139" s="86"/>
      <c r="WLC139" s="86"/>
      <c r="WLD139" s="86"/>
      <c r="WLE139" s="86"/>
      <c r="WLF139" s="86"/>
      <c r="WLG139" s="86"/>
      <c r="WLH139" s="86"/>
      <c r="WLI139" s="86"/>
      <c r="WLJ139" s="86"/>
      <c r="WLK139" s="86"/>
      <c r="WLL139" s="86"/>
      <c r="WLM139" s="86"/>
      <c r="WLN139" s="86"/>
      <c r="WLO139" s="86"/>
      <c r="WLP139" s="86"/>
      <c r="WLQ139" s="86"/>
      <c r="WLR139" s="86"/>
      <c r="WLS139" s="86"/>
      <c r="WLT139" s="86"/>
      <c r="WLU139" s="86"/>
      <c r="WLV139" s="86"/>
      <c r="WLW139" s="86"/>
      <c r="WLX139" s="86"/>
      <c r="WLY139" s="86"/>
      <c r="WLZ139" s="86"/>
      <c r="WMA139" s="86"/>
      <c r="WMB139" s="86"/>
      <c r="WMC139" s="86"/>
      <c r="WMD139" s="86"/>
      <c r="WME139" s="86"/>
      <c r="WMF139" s="86"/>
      <c r="WMG139" s="86"/>
      <c r="WMH139" s="86"/>
      <c r="WMI139" s="86"/>
      <c r="WMJ139" s="86"/>
      <c r="WMK139" s="86"/>
      <c r="WML139" s="86"/>
      <c r="WMM139" s="86"/>
      <c r="WMN139" s="86"/>
      <c r="WMO139" s="86"/>
      <c r="WMP139" s="86"/>
      <c r="WMQ139" s="86"/>
      <c r="WMR139" s="86"/>
      <c r="WMS139" s="86"/>
      <c r="WMT139" s="86"/>
      <c r="WMU139" s="86"/>
      <c r="WMV139" s="86"/>
      <c r="WMW139" s="86"/>
      <c r="WMX139" s="86"/>
      <c r="WMY139" s="86"/>
      <c r="WMZ139" s="86"/>
      <c r="WNA139" s="86"/>
      <c r="WNB139" s="86"/>
      <c r="WNC139" s="86"/>
      <c r="WND139" s="86"/>
      <c r="WNE139" s="86"/>
      <c r="WNF139" s="86"/>
      <c r="WNG139" s="86"/>
      <c r="WNH139" s="86"/>
      <c r="WNI139" s="86"/>
      <c r="WNJ139" s="86"/>
      <c r="WNK139" s="86"/>
      <c r="WNL139" s="86"/>
      <c r="WNM139" s="86"/>
      <c r="WNN139" s="86"/>
      <c r="WNO139" s="86"/>
      <c r="WNP139" s="86"/>
      <c r="WNQ139" s="86"/>
      <c r="WNR139" s="86"/>
      <c r="WNS139" s="86"/>
      <c r="WNT139" s="86"/>
      <c r="WNU139" s="86"/>
      <c r="WNV139" s="86"/>
      <c r="WNW139" s="86"/>
      <c r="WNX139" s="86"/>
      <c r="WNY139" s="86"/>
      <c r="WNZ139" s="86"/>
      <c r="WOA139" s="86"/>
      <c r="WOB139" s="86"/>
      <c r="WOC139" s="86"/>
      <c r="WOD139" s="86"/>
      <c r="WOE139" s="86"/>
      <c r="WOF139" s="86"/>
      <c r="WOG139" s="86"/>
      <c r="WOH139" s="86"/>
      <c r="WOI139" s="86"/>
      <c r="WOJ139" s="86"/>
      <c r="WOK139" s="86"/>
      <c r="WOL139" s="86"/>
      <c r="WOM139" s="86"/>
      <c r="WON139" s="86"/>
      <c r="WOO139" s="86"/>
      <c r="WOP139" s="86"/>
      <c r="WOQ139" s="86"/>
      <c r="WOR139" s="86"/>
      <c r="WOS139" s="86"/>
      <c r="WOT139" s="86"/>
      <c r="WOU139" s="86"/>
      <c r="WOV139" s="86"/>
      <c r="WOW139" s="86"/>
      <c r="WOX139" s="86"/>
      <c r="WOY139" s="86"/>
      <c r="WOZ139" s="86"/>
      <c r="WPA139" s="86"/>
      <c r="WPB139" s="86"/>
      <c r="WPC139" s="86"/>
      <c r="WPD139" s="86"/>
      <c r="WPE139" s="86"/>
      <c r="WPF139" s="86"/>
      <c r="WPG139" s="86"/>
      <c r="WPH139" s="86"/>
      <c r="WPI139" s="86"/>
      <c r="WPJ139" s="86"/>
      <c r="WPK139" s="86"/>
      <c r="WPL139" s="86"/>
      <c r="WPM139" s="86"/>
      <c r="WPN139" s="86"/>
      <c r="WPO139" s="86"/>
      <c r="WPP139" s="86"/>
      <c r="WPQ139" s="86"/>
      <c r="WPR139" s="86"/>
      <c r="WPS139" s="86"/>
      <c r="WPT139" s="86"/>
      <c r="WPU139" s="86"/>
      <c r="WPV139" s="86"/>
      <c r="WPW139" s="86"/>
      <c r="WPX139" s="86"/>
      <c r="WPY139" s="86"/>
      <c r="WPZ139" s="86"/>
      <c r="WQA139" s="86"/>
      <c r="WQB139" s="86"/>
      <c r="WQC139" s="86"/>
      <c r="WQD139" s="86"/>
      <c r="WQE139" s="86"/>
      <c r="WQF139" s="86"/>
      <c r="WQG139" s="86"/>
      <c r="WQH139" s="86"/>
      <c r="WQI139" s="86"/>
      <c r="WQJ139" s="86"/>
      <c r="WQK139" s="86"/>
      <c r="WQL139" s="86"/>
      <c r="WQM139" s="86"/>
      <c r="WQN139" s="86"/>
      <c r="WQO139" s="86"/>
      <c r="WQP139" s="86"/>
      <c r="WQQ139" s="86"/>
      <c r="WQR139" s="86"/>
      <c r="WQS139" s="86"/>
      <c r="WQT139" s="86"/>
      <c r="WQU139" s="86"/>
      <c r="WQV139" s="86"/>
      <c r="WQW139" s="86"/>
      <c r="WQX139" s="86"/>
      <c r="WQY139" s="86"/>
      <c r="WQZ139" s="86"/>
      <c r="WRA139" s="86"/>
      <c r="WRB139" s="86"/>
      <c r="WRC139" s="86"/>
      <c r="WRD139" s="86"/>
      <c r="WRE139" s="86"/>
      <c r="WRF139" s="86"/>
      <c r="WRG139" s="86"/>
      <c r="WRH139" s="86"/>
      <c r="WRI139" s="86"/>
      <c r="WRJ139" s="86"/>
      <c r="WRK139" s="86"/>
      <c r="WRL139" s="86"/>
      <c r="WRM139" s="86"/>
      <c r="WRN139" s="86"/>
      <c r="WRO139" s="86"/>
      <c r="WRP139" s="86"/>
      <c r="WRQ139" s="86"/>
      <c r="WRR139" s="86"/>
      <c r="WRS139" s="86"/>
      <c r="WRT139" s="86"/>
      <c r="WRU139" s="86"/>
      <c r="WRV139" s="86"/>
      <c r="WRW139" s="86"/>
      <c r="WRX139" s="86"/>
      <c r="WRY139" s="86"/>
      <c r="WRZ139" s="86"/>
      <c r="WSA139" s="86"/>
      <c r="WSB139" s="86"/>
      <c r="WSC139" s="86"/>
      <c r="WSD139" s="86"/>
      <c r="WSE139" s="86"/>
      <c r="WSF139" s="86"/>
      <c r="WSG139" s="86"/>
      <c r="WSH139" s="86"/>
      <c r="WSI139" s="86"/>
      <c r="WSJ139" s="86"/>
      <c r="WSK139" s="86"/>
      <c r="WSL139" s="86"/>
      <c r="WSM139" s="86"/>
      <c r="WSN139" s="86"/>
      <c r="WSO139" s="86"/>
      <c r="WSP139" s="86"/>
      <c r="WSQ139" s="86"/>
      <c r="WSR139" s="86"/>
      <c r="WSS139" s="86"/>
      <c r="WST139" s="86"/>
      <c r="WSU139" s="86"/>
      <c r="WSV139" s="86"/>
      <c r="WSW139" s="86"/>
      <c r="WSX139" s="86"/>
      <c r="WSY139" s="86"/>
      <c r="WSZ139" s="86"/>
      <c r="WTA139" s="86"/>
      <c r="WTB139" s="86"/>
      <c r="WTC139" s="86"/>
      <c r="WTD139" s="86"/>
      <c r="WTE139" s="86"/>
      <c r="WTF139" s="86"/>
      <c r="WTG139" s="86"/>
      <c r="WTH139" s="86"/>
      <c r="WTI139" s="86"/>
      <c r="WTJ139" s="86"/>
      <c r="WTK139" s="86"/>
      <c r="WTL139" s="86"/>
      <c r="WTM139" s="86"/>
      <c r="WTN139" s="86"/>
      <c r="WTU139" s="86"/>
      <c r="WTV139" s="86"/>
      <c r="WTW139" s="86"/>
      <c r="WTX139" s="86"/>
      <c r="WTY139" s="86"/>
      <c r="WTZ139" s="86"/>
      <c r="WUA139" s="86"/>
      <c r="WUB139" s="86"/>
      <c r="WUC139" s="86"/>
      <c r="WUD139" s="86"/>
      <c r="WUE139" s="86"/>
      <c r="WUF139" s="86"/>
      <c r="WUG139" s="86"/>
      <c r="WUH139" s="86"/>
      <c r="WUI139" s="86"/>
      <c r="WUJ139" s="86"/>
      <c r="WUK139" s="86"/>
      <c r="WUL139" s="86"/>
      <c r="WUM139" s="86"/>
      <c r="WUN139" s="86"/>
      <c r="WUO139" s="86"/>
      <c r="WUP139" s="86"/>
      <c r="WUQ139" s="86"/>
      <c r="WUR139" s="86"/>
      <c r="WUS139" s="86"/>
      <c r="WUT139" s="86"/>
      <c r="WUU139" s="86"/>
      <c r="WUV139" s="86"/>
      <c r="WUW139" s="86"/>
      <c r="WUX139" s="86"/>
      <c r="WUY139" s="86"/>
      <c r="WUZ139" s="86"/>
      <c r="WVA139" s="86"/>
      <c r="WVB139" s="86"/>
      <c r="WVC139" s="86"/>
      <c r="WVD139" s="86"/>
      <c r="WVE139" s="86"/>
      <c r="WVF139" s="86"/>
      <c r="WVG139" s="86"/>
      <c r="WVH139" s="86"/>
      <c r="WVI139" s="86"/>
      <c r="WVJ139" s="86"/>
      <c r="WVK139" s="86"/>
      <c r="WVL139" s="86"/>
      <c r="WVM139" s="86"/>
      <c r="WVN139" s="86"/>
      <c r="WVO139" s="86"/>
      <c r="WVP139" s="86"/>
      <c r="WVQ139" s="86"/>
      <c r="WVR139" s="86"/>
      <c r="WVS139" s="86"/>
      <c r="WVT139" s="86"/>
      <c r="WVU139" s="86"/>
      <c r="WVV139" s="86"/>
      <c r="WVW139" s="86"/>
      <c r="WVX139" s="86"/>
      <c r="WVY139" s="86"/>
      <c r="WVZ139" s="86"/>
      <c r="WWA139" s="86"/>
      <c r="WWB139" s="86"/>
      <c r="WWC139" s="86"/>
      <c r="WWD139" s="86"/>
      <c r="WWE139" s="86"/>
      <c r="WWF139" s="86"/>
      <c r="WWG139" s="86"/>
      <c r="WWH139" s="86"/>
      <c r="WWI139" s="86"/>
      <c r="WWJ139" s="86"/>
      <c r="WWK139" s="86"/>
      <c r="WWL139" s="86"/>
      <c r="WWM139" s="86"/>
      <c r="WWN139" s="86"/>
      <c r="WWO139" s="86"/>
      <c r="WWP139" s="86"/>
      <c r="WWQ139" s="86"/>
      <c r="WWR139" s="86"/>
      <c r="WWS139" s="86"/>
      <c r="WWT139" s="86"/>
      <c r="WWU139" s="86"/>
      <c r="WWV139" s="86"/>
      <c r="WWW139" s="86"/>
      <c r="WWX139" s="86"/>
      <c r="WWY139" s="86"/>
      <c r="WWZ139" s="86"/>
      <c r="WXA139" s="86"/>
      <c r="WXB139" s="86"/>
      <c r="WXC139" s="86"/>
      <c r="WXD139" s="86"/>
      <c r="WXE139" s="86"/>
      <c r="WXF139" s="86"/>
      <c r="WXG139" s="86"/>
      <c r="WXH139" s="86"/>
      <c r="WXI139" s="86"/>
      <c r="WXJ139" s="86"/>
      <c r="WXK139" s="86"/>
      <c r="WXL139" s="86"/>
      <c r="WXM139" s="86"/>
      <c r="WXN139" s="86"/>
      <c r="WXO139" s="86"/>
      <c r="WXP139" s="86"/>
      <c r="WXQ139" s="86"/>
      <c r="WXR139" s="86"/>
      <c r="WXS139" s="86"/>
      <c r="WXT139" s="86"/>
      <c r="WXU139" s="86"/>
      <c r="WXV139" s="86"/>
      <c r="WXW139" s="86"/>
      <c r="WXX139" s="86"/>
      <c r="WXY139" s="86"/>
      <c r="WXZ139" s="86"/>
      <c r="WYA139" s="86"/>
      <c r="WYB139" s="86"/>
      <c r="WYC139" s="86"/>
      <c r="WYD139" s="86"/>
      <c r="WYE139" s="86"/>
      <c r="WYF139" s="86"/>
      <c r="WYG139" s="86"/>
      <c r="WYH139" s="86"/>
      <c r="WYI139" s="86"/>
      <c r="WYJ139" s="86"/>
      <c r="WYK139" s="86"/>
      <c r="WYL139" s="86"/>
      <c r="WYM139" s="86"/>
      <c r="WYN139" s="86"/>
      <c r="WYO139" s="86"/>
      <c r="WYP139" s="86"/>
      <c r="WYQ139" s="86"/>
      <c r="WYR139" s="86"/>
      <c r="WYS139" s="86"/>
      <c r="WYT139" s="86"/>
      <c r="WYU139" s="86"/>
      <c r="WYV139" s="86"/>
      <c r="WYW139" s="86"/>
      <c r="WYX139" s="86"/>
      <c r="WYY139" s="86"/>
      <c r="WYZ139" s="86"/>
      <c r="WZA139" s="86"/>
      <c r="WZB139" s="86"/>
      <c r="WZC139" s="86"/>
      <c r="WZD139" s="86"/>
      <c r="WZE139" s="86"/>
      <c r="WZF139" s="86"/>
      <c r="WZG139" s="86"/>
      <c r="WZH139" s="86"/>
      <c r="WZI139" s="86"/>
      <c r="WZJ139" s="86"/>
      <c r="WZK139" s="86"/>
      <c r="WZL139" s="86"/>
      <c r="WZM139" s="86"/>
      <c r="WZN139" s="86"/>
      <c r="WZO139" s="86"/>
      <c r="WZP139" s="86"/>
      <c r="WZQ139" s="86"/>
      <c r="WZR139" s="86"/>
      <c r="WZS139" s="86"/>
      <c r="WZT139" s="86"/>
      <c r="WZU139" s="86"/>
      <c r="WZV139" s="86"/>
      <c r="WZW139" s="86"/>
      <c r="WZX139" s="86"/>
      <c r="WZY139" s="86"/>
      <c r="WZZ139" s="86"/>
      <c r="XAA139" s="86"/>
      <c r="XAB139" s="86"/>
      <c r="XAC139" s="86"/>
      <c r="XAD139" s="86"/>
      <c r="XAE139" s="86"/>
      <c r="XAF139" s="86"/>
      <c r="XAG139" s="86"/>
      <c r="XAH139" s="86"/>
      <c r="XAI139" s="86"/>
      <c r="XAJ139" s="86"/>
      <c r="XAK139" s="86"/>
      <c r="XAL139" s="86"/>
      <c r="XAM139" s="86"/>
      <c r="XAN139" s="86"/>
      <c r="XAO139" s="86"/>
      <c r="XAP139" s="86"/>
      <c r="XAQ139" s="86"/>
      <c r="XAR139" s="86"/>
      <c r="XAS139" s="86"/>
      <c r="XAT139" s="86"/>
      <c r="XAU139" s="86"/>
      <c r="XAV139" s="86"/>
      <c r="XAW139" s="86"/>
      <c r="XAX139" s="86"/>
      <c r="XAY139" s="86"/>
      <c r="XAZ139" s="86"/>
      <c r="XBA139" s="86"/>
      <c r="XBB139" s="86"/>
      <c r="XBC139" s="86"/>
      <c r="XBD139" s="86"/>
      <c r="XBE139" s="86"/>
      <c r="XBF139" s="86"/>
      <c r="XBG139" s="86"/>
      <c r="XBH139" s="86"/>
      <c r="XBI139" s="86"/>
      <c r="XBJ139" s="86"/>
      <c r="XBK139" s="86"/>
      <c r="XBL139" s="86"/>
      <c r="XBM139" s="86"/>
      <c r="XBN139" s="86"/>
      <c r="XBO139" s="86"/>
      <c r="XBP139" s="86"/>
      <c r="XBQ139" s="86"/>
      <c r="XBR139" s="86"/>
      <c r="XBS139" s="86"/>
      <c r="XBT139" s="86"/>
      <c r="XBU139" s="86"/>
      <c r="XBV139" s="86"/>
      <c r="XBW139" s="86"/>
      <c r="XBX139" s="86"/>
      <c r="XBY139" s="86"/>
      <c r="XBZ139" s="86"/>
      <c r="XCA139" s="86"/>
      <c r="XCB139" s="86"/>
      <c r="XCC139" s="86"/>
      <c r="XCD139" s="86"/>
      <c r="XCE139" s="86"/>
      <c r="XCF139" s="86"/>
      <c r="XCG139" s="86"/>
      <c r="XCH139" s="86"/>
      <c r="XCI139" s="86"/>
      <c r="XCJ139" s="86"/>
      <c r="XCK139" s="86"/>
      <c r="XCL139" s="86"/>
      <c r="XCM139" s="86"/>
      <c r="XCN139" s="86"/>
      <c r="XCO139" s="86"/>
      <c r="XCP139" s="86"/>
      <c r="XCQ139" s="86"/>
      <c r="XCR139" s="86"/>
      <c r="XCS139" s="86"/>
      <c r="XCT139" s="86"/>
      <c r="XCU139" s="86"/>
      <c r="XCV139" s="86"/>
      <c r="XCW139" s="86"/>
      <c r="XCX139" s="86"/>
      <c r="XCY139" s="86"/>
      <c r="XCZ139" s="86"/>
      <c r="XDA139" s="86"/>
      <c r="XDB139" s="86"/>
      <c r="XDC139" s="86"/>
      <c r="XDD139" s="86"/>
      <c r="XDE139" s="86"/>
    </row>
    <row r="140" spans="1:16333" s="217" customFormat="1" ht="15.75" x14ac:dyDescent="0.25">
      <c r="A140" s="51" t="s">
        <v>87</v>
      </c>
      <c r="B140" s="125" t="s">
        <v>216</v>
      </c>
      <c r="C140" s="137">
        <v>800</v>
      </c>
      <c r="D140" s="198">
        <f>'Приложение 5'!F123</f>
        <v>1226336</v>
      </c>
      <c r="E140" s="198">
        <f>'Приложение 5'!G123</f>
        <v>1226336</v>
      </c>
      <c r="F140" s="198">
        <f>'Приложение 5'!H123</f>
        <v>1226336</v>
      </c>
      <c r="G140" s="32"/>
      <c r="H140" s="33"/>
      <c r="I140" s="33"/>
      <c r="J140" s="33"/>
      <c r="K140" s="33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86"/>
      <c r="AO140" s="86"/>
      <c r="AP140" s="86"/>
      <c r="AQ140" s="86"/>
      <c r="AR140" s="86"/>
      <c r="AS140" s="86"/>
      <c r="AT140" s="86"/>
      <c r="AU140" s="86"/>
      <c r="AV140" s="86"/>
      <c r="AW140" s="86"/>
      <c r="AX140" s="86"/>
      <c r="AY140" s="86"/>
      <c r="AZ140" s="86"/>
      <c r="BA140" s="86"/>
      <c r="BB140" s="86"/>
      <c r="BC140" s="86"/>
      <c r="BD140" s="86"/>
      <c r="BE140" s="86"/>
      <c r="BF140" s="86"/>
      <c r="BG140" s="86"/>
      <c r="BH140" s="86"/>
      <c r="BI140" s="86"/>
      <c r="BJ140" s="86"/>
      <c r="BK140" s="86"/>
      <c r="BL140" s="86"/>
      <c r="BM140" s="86"/>
      <c r="BN140" s="86"/>
      <c r="BO140" s="86"/>
      <c r="BP140" s="86"/>
      <c r="BQ140" s="86"/>
      <c r="BR140" s="86"/>
      <c r="BS140" s="86"/>
      <c r="BT140" s="86"/>
      <c r="BU140" s="86"/>
      <c r="BV140" s="86"/>
      <c r="BW140" s="86"/>
      <c r="BX140" s="86"/>
      <c r="BY140" s="86"/>
      <c r="BZ140" s="86"/>
      <c r="CA140" s="86"/>
      <c r="CB140" s="86"/>
      <c r="CC140" s="86"/>
      <c r="CD140" s="86"/>
      <c r="CE140" s="86"/>
      <c r="CF140" s="86"/>
      <c r="CG140" s="86"/>
      <c r="CH140" s="86"/>
      <c r="CI140" s="86"/>
      <c r="CJ140" s="86"/>
      <c r="CK140" s="86"/>
      <c r="CL140" s="86"/>
      <c r="CM140" s="86"/>
      <c r="CN140" s="86"/>
      <c r="CO140" s="86"/>
      <c r="CP140" s="86"/>
      <c r="CQ140" s="86"/>
      <c r="CR140" s="86"/>
      <c r="CS140" s="86"/>
      <c r="CT140" s="86"/>
      <c r="CU140" s="86"/>
      <c r="CV140" s="86"/>
      <c r="CW140" s="86"/>
      <c r="CX140" s="86"/>
      <c r="CY140" s="86"/>
      <c r="CZ140" s="86"/>
      <c r="DA140" s="86"/>
      <c r="DB140" s="86"/>
      <c r="DC140" s="86"/>
      <c r="DD140" s="86"/>
      <c r="DE140" s="86"/>
      <c r="DF140" s="86"/>
      <c r="DG140" s="86"/>
      <c r="DH140" s="86"/>
      <c r="DI140" s="86"/>
      <c r="DJ140" s="86"/>
      <c r="DK140" s="86"/>
      <c r="DL140" s="86"/>
      <c r="DM140" s="86"/>
      <c r="DN140" s="86"/>
      <c r="DO140" s="86"/>
      <c r="DP140" s="86"/>
      <c r="DQ140" s="86"/>
      <c r="DR140" s="86"/>
      <c r="DS140" s="86"/>
      <c r="DT140" s="86"/>
      <c r="DU140" s="86"/>
      <c r="DV140" s="86"/>
      <c r="DW140" s="86"/>
      <c r="DX140" s="86"/>
      <c r="DY140" s="86"/>
      <c r="DZ140" s="86"/>
      <c r="EA140" s="86"/>
      <c r="EB140" s="86"/>
      <c r="EC140" s="86"/>
      <c r="ED140" s="86"/>
      <c r="EE140" s="86"/>
      <c r="EF140" s="86"/>
      <c r="EG140" s="86"/>
      <c r="EH140" s="86"/>
      <c r="EI140" s="86"/>
      <c r="EJ140" s="86"/>
      <c r="EK140" s="86"/>
      <c r="EL140" s="86"/>
      <c r="EM140" s="86"/>
      <c r="EN140" s="86"/>
      <c r="EO140" s="86"/>
      <c r="EP140" s="86"/>
      <c r="EQ140" s="86"/>
      <c r="ER140" s="86"/>
      <c r="ES140" s="86"/>
      <c r="ET140" s="86"/>
      <c r="EU140" s="86"/>
      <c r="EV140" s="86"/>
      <c r="EW140" s="86"/>
      <c r="EX140" s="86"/>
      <c r="EY140" s="86"/>
      <c r="EZ140" s="86"/>
      <c r="FA140" s="86"/>
      <c r="FB140" s="86"/>
      <c r="FC140" s="86"/>
      <c r="FD140" s="86"/>
      <c r="FE140" s="86"/>
      <c r="FF140" s="86"/>
      <c r="FG140" s="86"/>
      <c r="FH140" s="86"/>
      <c r="FI140" s="86"/>
      <c r="FJ140" s="86"/>
      <c r="FK140" s="86"/>
      <c r="FL140" s="86"/>
      <c r="FM140" s="86"/>
      <c r="FN140" s="86"/>
      <c r="FO140" s="86"/>
      <c r="FP140" s="86"/>
      <c r="FQ140" s="86"/>
      <c r="FR140" s="86"/>
      <c r="FS140" s="86"/>
      <c r="FT140" s="86"/>
      <c r="FU140" s="86"/>
      <c r="FV140" s="86"/>
      <c r="FW140" s="86"/>
      <c r="FX140" s="86"/>
      <c r="FY140" s="86"/>
      <c r="FZ140" s="86"/>
      <c r="GA140" s="86"/>
      <c r="GB140" s="86"/>
      <c r="GC140" s="86"/>
      <c r="GD140" s="86"/>
      <c r="GE140" s="86"/>
      <c r="GF140" s="86"/>
      <c r="GG140" s="86"/>
      <c r="GH140" s="86"/>
      <c r="GI140" s="86"/>
      <c r="GJ140" s="86"/>
      <c r="GK140" s="86"/>
      <c r="GL140" s="86"/>
      <c r="GM140" s="86"/>
      <c r="GN140" s="86"/>
      <c r="GO140" s="86"/>
      <c r="GP140" s="86"/>
      <c r="GQ140" s="86"/>
      <c r="GR140" s="86"/>
      <c r="GS140" s="86"/>
      <c r="GT140" s="86"/>
      <c r="GU140" s="86"/>
      <c r="GV140" s="86"/>
      <c r="GW140" s="86"/>
      <c r="GX140" s="86"/>
      <c r="GY140" s="86"/>
      <c r="GZ140" s="86"/>
      <c r="HA140" s="86"/>
      <c r="HB140" s="86"/>
      <c r="HI140" s="86"/>
      <c r="HJ140" s="86"/>
      <c r="HK140" s="86"/>
      <c r="HL140" s="86"/>
      <c r="HM140" s="86"/>
      <c r="HN140" s="86"/>
      <c r="HO140" s="86"/>
      <c r="HP140" s="86"/>
      <c r="HQ140" s="86"/>
      <c r="HR140" s="86"/>
      <c r="HS140" s="86"/>
      <c r="HT140" s="86"/>
      <c r="HU140" s="86"/>
      <c r="HV140" s="86"/>
      <c r="HW140" s="86"/>
      <c r="HX140" s="86"/>
      <c r="HY140" s="86"/>
      <c r="HZ140" s="86"/>
      <c r="IA140" s="86"/>
      <c r="IB140" s="86"/>
      <c r="IC140" s="86"/>
      <c r="ID140" s="86"/>
      <c r="IE140" s="86"/>
      <c r="IF140" s="86"/>
      <c r="IG140" s="86"/>
      <c r="IH140" s="86"/>
      <c r="II140" s="86"/>
      <c r="IJ140" s="86"/>
      <c r="IK140" s="86"/>
      <c r="IL140" s="86"/>
      <c r="IM140" s="86"/>
      <c r="IN140" s="86"/>
      <c r="IO140" s="86"/>
      <c r="IP140" s="86"/>
      <c r="IQ140" s="86"/>
      <c r="IR140" s="86"/>
      <c r="IS140" s="86"/>
      <c r="IT140" s="86"/>
      <c r="IU140" s="86"/>
      <c r="IV140" s="86"/>
      <c r="IW140" s="86"/>
      <c r="IX140" s="86"/>
      <c r="IY140" s="86"/>
      <c r="IZ140" s="86"/>
      <c r="JA140" s="86"/>
      <c r="JB140" s="86"/>
      <c r="JC140" s="86"/>
      <c r="JD140" s="86"/>
      <c r="JE140" s="86"/>
      <c r="JF140" s="86"/>
      <c r="JG140" s="86"/>
      <c r="JH140" s="86"/>
      <c r="JI140" s="86"/>
      <c r="JJ140" s="86"/>
      <c r="JK140" s="86"/>
      <c r="JL140" s="86"/>
      <c r="JM140" s="86"/>
      <c r="JN140" s="86"/>
      <c r="JO140" s="86"/>
      <c r="JP140" s="86"/>
      <c r="JQ140" s="86"/>
      <c r="JR140" s="86"/>
      <c r="JS140" s="86"/>
      <c r="JT140" s="86"/>
      <c r="JU140" s="86"/>
      <c r="JV140" s="86"/>
      <c r="JW140" s="86"/>
      <c r="JX140" s="86"/>
      <c r="JY140" s="86"/>
      <c r="JZ140" s="86"/>
      <c r="KA140" s="86"/>
      <c r="KB140" s="86"/>
      <c r="KC140" s="86"/>
      <c r="KD140" s="86"/>
      <c r="KE140" s="86"/>
      <c r="KF140" s="86"/>
      <c r="KG140" s="86"/>
      <c r="KH140" s="86"/>
      <c r="KI140" s="86"/>
      <c r="KJ140" s="86"/>
      <c r="KK140" s="86"/>
      <c r="KL140" s="86"/>
      <c r="KM140" s="86"/>
      <c r="KN140" s="86"/>
      <c r="KO140" s="86"/>
      <c r="KP140" s="86"/>
      <c r="KQ140" s="86"/>
      <c r="KR140" s="86"/>
      <c r="KS140" s="86"/>
      <c r="KT140" s="86"/>
      <c r="KU140" s="86"/>
      <c r="KV140" s="86"/>
      <c r="KW140" s="86"/>
      <c r="KX140" s="86"/>
      <c r="KY140" s="86"/>
      <c r="KZ140" s="86"/>
      <c r="LA140" s="86"/>
      <c r="LB140" s="86"/>
      <c r="LC140" s="86"/>
      <c r="LD140" s="86"/>
      <c r="LE140" s="86"/>
      <c r="LF140" s="86"/>
      <c r="LG140" s="86"/>
      <c r="LH140" s="86"/>
      <c r="LI140" s="86"/>
      <c r="LJ140" s="86"/>
      <c r="LK140" s="86"/>
      <c r="LL140" s="86"/>
      <c r="LM140" s="86"/>
      <c r="LN140" s="86"/>
      <c r="LO140" s="86"/>
      <c r="LP140" s="86"/>
      <c r="LQ140" s="86"/>
      <c r="LR140" s="86"/>
      <c r="LS140" s="86"/>
      <c r="LT140" s="86"/>
      <c r="LU140" s="86"/>
      <c r="LV140" s="86"/>
      <c r="LW140" s="86"/>
      <c r="LX140" s="86"/>
      <c r="LY140" s="86"/>
      <c r="LZ140" s="86"/>
      <c r="MA140" s="86"/>
      <c r="MB140" s="86"/>
      <c r="MC140" s="86"/>
      <c r="MD140" s="86"/>
      <c r="ME140" s="86"/>
      <c r="MF140" s="86"/>
      <c r="MG140" s="86"/>
      <c r="MH140" s="86"/>
      <c r="MI140" s="86"/>
      <c r="MJ140" s="86"/>
      <c r="MK140" s="86"/>
      <c r="ML140" s="86"/>
      <c r="MM140" s="86"/>
      <c r="MN140" s="86"/>
      <c r="MO140" s="86"/>
      <c r="MP140" s="86"/>
      <c r="MQ140" s="86"/>
      <c r="MR140" s="86"/>
      <c r="MS140" s="86"/>
      <c r="MT140" s="86"/>
      <c r="MU140" s="86"/>
      <c r="MV140" s="86"/>
      <c r="MW140" s="86"/>
      <c r="MX140" s="86"/>
      <c r="MY140" s="86"/>
      <c r="MZ140" s="86"/>
      <c r="NA140" s="86"/>
      <c r="NB140" s="86"/>
      <c r="NC140" s="86"/>
      <c r="ND140" s="86"/>
      <c r="NE140" s="86"/>
      <c r="NF140" s="86"/>
      <c r="NG140" s="86"/>
      <c r="NH140" s="86"/>
      <c r="NI140" s="86"/>
      <c r="NJ140" s="86"/>
      <c r="NK140" s="86"/>
      <c r="NL140" s="86"/>
      <c r="NM140" s="86"/>
      <c r="NN140" s="86"/>
      <c r="NO140" s="86"/>
      <c r="NP140" s="86"/>
      <c r="NQ140" s="86"/>
      <c r="NR140" s="86"/>
      <c r="NS140" s="86"/>
      <c r="NT140" s="86"/>
      <c r="NU140" s="86"/>
      <c r="NV140" s="86"/>
      <c r="NW140" s="86"/>
      <c r="NX140" s="86"/>
      <c r="NY140" s="86"/>
      <c r="NZ140" s="86"/>
      <c r="OA140" s="86"/>
      <c r="OB140" s="86"/>
      <c r="OC140" s="86"/>
      <c r="OD140" s="86"/>
      <c r="OE140" s="86"/>
      <c r="OF140" s="86"/>
      <c r="OG140" s="86"/>
      <c r="OH140" s="86"/>
      <c r="OI140" s="86"/>
      <c r="OJ140" s="86"/>
      <c r="OK140" s="86"/>
      <c r="OL140" s="86"/>
      <c r="OM140" s="86"/>
      <c r="ON140" s="86"/>
      <c r="OO140" s="86"/>
      <c r="OP140" s="86"/>
      <c r="OQ140" s="86"/>
      <c r="OR140" s="86"/>
      <c r="OS140" s="86"/>
      <c r="OT140" s="86"/>
      <c r="OU140" s="86"/>
      <c r="OV140" s="86"/>
      <c r="OW140" s="86"/>
      <c r="OX140" s="86"/>
      <c r="OY140" s="86"/>
      <c r="OZ140" s="86"/>
      <c r="PA140" s="86"/>
      <c r="PB140" s="86"/>
      <c r="PC140" s="86"/>
      <c r="PD140" s="86"/>
      <c r="PE140" s="86"/>
      <c r="PF140" s="86"/>
      <c r="PG140" s="86"/>
      <c r="PH140" s="86"/>
      <c r="PI140" s="86"/>
      <c r="PJ140" s="86"/>
      <c r="PK140" s="86"/>
      <c r="PL140" s="86"/>
      <c r="PM140" s="86"/>
      <c r="PN140" s="86"/>
      <c r="PO140" s="86"/>
      <c r="PP140" s="86"/>
      <c r="PQ140" s="86"/>
      <c r="PR140" s="86"/>
      <c r="PS140" s="86"/>
      <c r="PT140" s="86"/>
      <c r="PU140" s="86"/>
      <c r="PV140" s="86"/>
      <c r="PW140" s="86"/>
      <c r="PX140" s="86"/>
      <c r="PY140" s="86"/>
      <c r="PZ140" s="86"/>
      <c r="QA140" s="86"/>
      <c r="QB140" s="86"/>
      <c r="QC140" s="86"/>
      <c r="QD140" s="86"/>
      <c r="QE140" s="86"/>
      <c r="QF140" s="86"/>
      <c r="QG140" s="86"/>
      <c r="QH140" s="86"/>
      <c r="QI140" s="86"/>
      <c r="QJ140" s="86"/>
      <c r="QK140" s="86"/>
      <c r="QL140" s="86"/>
      <c r="QM140" s="86"/>
      <c r="QN140" s="86"/>
      <c r="QO140" s="86"/>
      <c r="QP140" s="86"/>
      <c r="QQ140" s="86"/>
      <c r="QR140" s="86"/>
      <c r="QS140" s="86"/>
      <c r="QT140" s="86"/>
      <c r="QU140" s="86"/>
      <c r="QV140" s="86"/>
      <c r="QW140" s="86"/>
      <c r="QX140" s="86"/>
      <c r="RE140" s="86"/>
      <c r="RF140" s="86"/>
      <c r="RG140" s="86"/>
      <c r="RH140" s="86"/>
      <c r="RI140" s="86"/>
      <c r="RJ140" s="86"/>
      <c r="RK140" s="86"/>
      <c r="RL140" s="86"/>
      <c r="RM140" s="86"/>
      <c r="RN140" s="86"/>
      <c r="RO140" s="86"/>
      <c r="RP140" s="86"/>
      <c r="RQ140" s="86"/>
      <c r="RR140" s="86"/>
      <c r="RS140" s="86"/>
      <c r="RT140" s="86"/>
      <c r="RU140" s="86"/>
      <c r="RV140" s="86"/>
      <c r="RW140" s="86"/>
      <c r="RX140" s="86"/>
      <c r="RY140" s="86"/>
      <c r="RZ140" s="86"/>
      <c r="SA140" s="86"/>
      <c r="SB140" s="86"/>
      <c r="SC140" s="86"/>
      <c r="SD140" s="86"/>
      <c r="SE140" s="86"/>
      <c r="SF140" s="86"/>
      <c r="SG140" s="86"/>
      <c r="SH140" s="86"/>
      <c r="SI140" s="86"/>
      <c r="SJ140" s="86"/>
      <c r="SK140" s="86"/>
      <c r="SL140" s="86"/>
      <c r="SM140" s="86"/>
      <c r="SN140" s="86"/>
      <c r="SO140" s="86"/>
      <c r="SP140" s="86"/>
      <c r="SQ140" s="86"/>
      <c r="SR140" s="86"/>
      <c r="SS140" s="86"/>
      <c r="ST140" s="86"/>
      <c r="SU140" s="86"/>
      <c r="SV140" s="86"/>
      <c r="SW140" s="86"/>
      <c r="SX140" s="86"/>
      <c r="SY140" s="86"/>
      <c r="SZ140" s="86"/>
      <c r="TA140" s="86"/>
      <c r="TB140" s="86"/>
      <c r="TC140" s="86"/>
      <c r="TD140" s="86"/>
      <c r="TE140" s="86"/>
      <c r="TF140" s="86"/>
      <c r="TG140" s="86"/>
      <c r="TH140" s="86"/>
      <c r="TI140" s="86"/>
      <c r="TJ140" s="86"/>
      <c r="TK140" s="86"/>
      <c r="TL140" s="86"/>
      <c r="TM140" s="86"/>
      <c r="TN140" s="86"/>
      <c r="TO140" s="86"/>
      <c r="TP140" s="86"/>
      <c r="TQ140" s="86"/>
      <c r="TR140" s="86"/>
      <c r="TS140" s="86"/>
      <c r="TT140" s="86"/>
      <c r="TU140" s="86"/>
      <c r="TV140" s="86"/>
      <c r="TW140" s="86"/>
      <c r="TX140" s="86"/>
      <c r="TY140" s="86"/>
      <c r="TZ140" s="86"/>
      <c r="UA140" s="86"/>
      <c r="UB140" s="86"/>
      <c r="UC140" s="86"/>
      <c r="UD140" s="86"/>
      <c r="UE140" s="86"/>
      <c r="UF140" s="86"/>
      <c r="UG140" s="86"/>
      <c r="UH140" s="86"/>
      <c r="UI140" s="86"/>
      <c r="UJ140" s="86"/>
      <c r="UK140" s="86"/>
      <c r="UL140" s="86"/>
      <c r="UM140" s="86"/>
      <c r="UN140" s="86"/>
      <c r="UO140" s="86"/>
      <c r="UP140" s="86"/>
      <c r="UQ140" s="86"/>
      <c r="UR140" s="86"/>
      <c r="US140" s="86"/>
      <c r="UT140" s="86"/>
      <c r="UU140" s="86"/>
      <c r="UV140" s="86"/>
      <c r="UW140" s="86"/>
      <c r="UX140" s="86"/>
      <c r="UY140" s="86"/>
      <c r="UZ140" s="86"/>
      <c r="VA140" s="86"/>
      <c r="VB140" s="86"/>
      <c r="VC140" s="86"/>
      <c r="VD140" s="86"/>
      <c r="VE140" s="86"/>
      <c r="VF140" s="86"/>
      <c r="VG140" s="86"/>
      <c r="VH140" s="86"/>
      <c r="VI140" s="86"/>
      <c r="VJ140" s="86"/>
      <c r="VK140" s="86"/>
      <c r="VL140" s="86"/>
      <c r="VM140" s="86"/>
      <c r="VN140" s="86"/>
      <c r="VO140" s="86"/>
      <c r="VP140" s="86"/>
      <c r="VQ140" s="86"/>
      <c r="VR140" s="86"/>
      <c r="VS140" s="86"/>
      <c r="VT140" s="86"/>
      <c r="VU140" s="86"/>
      <c r="VV140" s="86"/>
      <c r="VW140" s="86"/>
      <c r="VX140" s="86"/>
      <c r="VY140" s="86"/>
      <c r="VZ140" s="86"/>
      <c r="WA140" s="86"/>
      <c r="WB140" s="86"/>
      <c r="WC140" s="86"/>
      <c r="WD140" s="86"/>
      <c r="WE140" s="86"/>
      <c r="WF140" s="86"/>
      <c r="WG140" s="86"/>
      <c r="WH140" s="86"/>
      <c r="WI140" s="86"/>
      <c r="WJ140" s="86"/>
      <c r="WK140" s="86"/>
      <c r="WL140" s="86"/>
      <c r="WM140" s="86"/>
      <c r="WN140" s="86"/>
      <c r="WO140" s="86"/>
      <c r="WP140" s="86"/>
      <c r="WQ140" s="86"/>
      <c r="WR140" s="86"/>
      <c r="WS140" s="86"/>
      <c r="WT140" s="86"/>
      <c r="WU140" s="86"/>
      <c r="WV140" s="86"/>
      <c r="WW140" s="86"/>
      <c r="WX140" s="86"/>
      <c r="WY140" s="86"/>
      <c r="WZ140" s="86"/>
      <c r="XA140" s="86"/>
      <c r="XB140" s="86"/>
      <c r="XC140" s="86"/>
      <c r="XD140" s="86"/>
      <c r="XE140" s="86"/>
      <c r="XF140" s="86"/>
      <c r="XG140" s="86"/>
      <c r="XH140" s="86"/>
      <c r="XI140" s="86"/>
      <c r="XJ140" s="86"/>
      <c r="XK140" s="86"/>
      <c r="XL140" s="86"/>
      <c r="XM140" s="86"/>
      <c r="XN140" s="86"/>
      <c r="XO140" s="86"/>
      <c r="XP140" s="86"/>
      <c r="XQ140" s="86"/>
      <c r="XR140" s="86"/>
      <c r="XS140" s="86"/>
      <c r="XT140" s="86"/>
      <c r="XU140" s="86"/>
      <c r="XV140" s="86"/>
      <c r="XW140" s="86"/>
      <c r="XX140" s="86"/>
      <c r="XY140" s="86"/>
      <c r="XZ140" s="86"/>
      <c r="YA140" s="86"/>
      <c r="YB140" s="86"/>
      <c r="YC140" s="86"/>
      <c r="YD140" s="86"/>
      <c r="YE140" s="86"/>
      <c r="YF140" s="86"/>
      <c r="YG140" s="86"/>
      <c r="YH140" s="86"/>
      <c r="YI140" s="86"/>
      <c r="YJ140" s="86"/>
      <c r="YK140" s="86"/>
      <c r="YL140" s="86"/>
      <c r="YM140" s="86"/>
      <c r="YN140" s="86"/>
      <c r="YO140" s="86"/>
      <c r="YP140" s="86"/>
      <c r="YQ140" s="86"/>
      <c r="YR140" s="86"/>
      <c r="YS140" s="86"/>
      <c r="YT140" s="86"/>
      <c r="YU140" s="86"/>
      <c r="YV140" s="86"/>
      <c r="YW140" s="86"/>
      <c r="YX140" s="86"/>
      <c r="YY140" s="86"/>
      <c r="YZ140" s="86"/>
      <c r="ZA140" s="86"/>
      <c r="ZB140" s="86"/>
      <c r="ZC140" s="86"/>
      <c r="ZD140" s="86"/>
      <c r="ZE140" s="86"/>
      <c r="ZF140" s="86"/>
      <c r="ZG140" s="86"/>
      <c r="ZH140" s="86"/>
      <c r="ZI140" s="86"/>
      <c r="ZJ140" s="86"/>
      <c r="ZK140" s="86"/>
      <c r="ZL140" s="86"/>
      <c r="ZM140" s="86"/>
      <c r="ZN140" s="86"/>
      <c r="ZO140" s="86"/>
      <c r="ZP140" s="86"/>
      <c r="ZQ140" s="86"/>
      <c r="ZR140" s="86"/>
      <c r="ZS140" s="86"/>
      <c r="ZT140" s="86"/>
      <c r="ZU140" s="86"/>
      <c r="ZV140" s="86"/>
      <c r="ZW140" s="86"/>
      <c r="ZX140" s="86"/>
      <c r="ZY140" s="86"/>
      <c r="ZZ140" s="86"/>
      <c r="AAA140" s="86"/>
      <c r="AAB140" s="86"/>
      <c r="AAC140" s="86"/>
      <c r="AAD140" s="86"/>
      <c r="AAE140" s="86"/>
      <c r="AAF140" s="86"/>
      <c r="AAG140" s="86"/>
      <c r="AAH140" s="86"/>
      <c r="AAI140" s="86"/>
      <c r="AAJ140" s="86"/>
      <c r="AAK140" s="86"/>
      <c r="AAL140" s="86"/>
      <c r="AAM140" s="86"/>
      <c r="AAN140" s="86"/>
      <c r="AAO140" s="86"/>
      <c r="AAP140" s="86"/>
      <c r="AAQ140" s="86"/>
      <c r="AAR140" s="86"/>
      <c r="AAS140" s="86"/>
      <c r="AAT140" s="86"/>
      <c r="ABA140" s="86"/>
      <c r="ABB140" s="86"/>
      <c r="ABC140" s="86"/>
      <c r="ABD140" s="86"/>
      <c r="ABE140" s="86"/>
      <c r="ABF140" s="86"/>
      <c r="ABG140" s="86"/>
      <c r="ABH140" s="86"/>
      <c r="ABI140" s="86"/>
      <c r="ABJ140" s="86"/>
      <c r="ABK140" s="86"/>
      <c r="ABL140" s="86"/>
      <c r="ABM140" s="86"/>
      <c r="ABN140" s="86"/>
      <c r="ABO140" s="86"/>
      <c r="ABP140" s="86"/>
      <c r="ABQ140" s="86"/>
      <c r="ABR140" s="86"/>
      <c r="ABS140" s="86"/>
      <c r="ABT140" s="86"/>
      <c r="ABU140" s="86"/>
      <c r="ABV140" s="86"/>
      <c r="ABW140" s="86"/>
      <c r="ABX140" s="86"/>
      <c r="ABY140" s="86"/>
      <c r="ABZ140" s="86"/>
      <c r="ACA140" s="86"/>
      <c r="ACB140" s="86"/>
      <c r="ACC140" s="86"/>
      <c r="ACD140" s="86"/>
      <c r="ACE140" s="86"/>
      <c r="ACF140" s="86"/>
      <c r="ACG140" s="86"/>
      <c r="ACH140" s="86"/>
      <c r="ACI140" s="86"/>
      <c r="ACJ140" s="86"/>
      <c r="ACK140" s="86"/>
      <c r="ACL140" s="86"/>
      <c r="ACM140" s="86"/>
      <c r="ACN140" s="86"/>
      <c r="ACO140" s="86"/>
      <c r="ACP140" s="86"/>
      <c r="ACQ140" s="86"/>
      <c r="ACR140" s="86"/>
      <c r="ACS140" s="86"/>
      <c r="ACT140" s="86"/>
      <c r="ACU140" s="86"/>
      <c r="ACV140" s="86"/>
      <c r="ACW140" s="86"/>
      <c r="ACX140" s="86"/>
      <c r="ACY140" s="86"/>
      <c r="ACZ140" s="86"/>
      <c r="ADA140" s="86"/>
      <c r="ADB140" s="86"/>
      <c r="ADC140" s="86"/>
      <c r="ADD140" s="86"/>
      <c r="ADE140" s="86"/>
      <c r="ADF140" s="86"/>
      <c r="ADG140" s="86"/>
      <c r="ADH140" s="86"/>
      <c r="ADI140" s="86"/>
      <c r="ADJ140" s="86"/>
      <c r="ADK140" s="86"/>
      <c r="ADL140" s="86"/>
      <c r="ADM140" s="86"/>
      <c r="ADN140" s="86"/>
      <c r="ADO140" s="86"/>
      <c r="ADP140" s="86"/>
      <c r="ADQ140" s="86"/>
      <c r="ADR140" s="86"/>
      <c r="ADS140" s="86"/>
      <c r="ADT140" s="86"/>
      <c r="ADU140" s="86"/>
      <c r="ADV140" s="86"/>
      <c r="ADW140" s="86"/>
      <c r="ADX140" s="86"/>
      <c r="ADY140" s="86"/>
      <c r="ADZ140" s="86"/>
      <c r="AEA140" s="86"/>
      <c r="AEB140" s="86"/>
      <c r="AEC140" s="86"/>
      <c r="AED140" s="86"/>
      <c r="AEE140" s="86"/>
      <c r="AEF140" s="86"/>
      <c r="AEG140" s="86"/>
      <c r="AEH140" s="86"/>
      <c r="AEI140" s="86"/>
      <c r="AEJ140" s="86"/>
      <c r="AEK140" s="86"/>
      <c r="AEL140" s="86"/>
      <c r="AEM140" s="86"/>
      <c r="AEN140" s="86"/>
      <c r="AEO140" s="86"/>
      <c r="AEP140" s="86"/>
      <c r="AEQ140" s="86"/>
      <c r="AER140" s="86"/>
      <c r="AES140" s="86"/>
      <c r="AET140" s="86"/>
      <c r="AEU140" s="86"/>
      <c r="AEV140" s="86"/>
      <c r="AEW140" s="86"/>
      <c r="AEX140" s="86"/>
      <c r="AEY140" s="86"/>
      <c r="AEZ140" s="86"/>
      <c r="AFA140" s="86"/>
      <c r="AFB140" s="86"/>
      <c r="AFC140" s="86"/>
      <c r="AFD140" s="86"/>
      <c r="AFE140" s="86"/>
      <c r="AFF140" s="86"/>
      <c r="AFG140" s="86"/>
      <c r="AFH140" s="86"/>
      <c r="AFI140" s="86"/>
      <c r="AFJ140" s="86"/>
      <c r="AFK140" s="86"/>
      <c r="AFL140" s="86"/>
      <c r="AFM140" s="86"/>
      <c r="AFN140" s="86"/>
      <c r="AFO140" s="86"/>
      <c r="AFP140" s="86"/>
      <c r="AFQ140" s="86"/>
      <c r="AFR140" s="86"/>
      <c r="AFS140" s="86"/>
      <c r="AFT140" s="86"/>
      <c r="AFU140" s="86"/>
      <c r="AFV140" s="86"/>
      <c r="AFW140" s="86"/>
      <c r="AFX140" s="86"/>
      <c r="AFY140" s="86"/>
      <c r="AFZ140" s="86"/>
      <c r="AGA140" s="86"/>
      <c r="AGB140" s="86"/>
      <c r="AGC140" s="86"/>
      <c r="AGD140" s="86"/>
      <c r="AGE140" s="86"/>
      <c r="AGF140" s="86"/>
      <c r="AGG140" s="86"/>
      <c r="AGH140" s="86"/>
      <c r="AGI140" s="86"/>
      <c r="AGJ140" s="86"/>
      <c r="AGK140" s="86"/>
      <c r="AGL140" s="86"/>
      <c r="AGM140" s="86"/>
      <c r="AGN140" s="86"/>
      <c r="AGO140" s="86"/>
      <c r="AGP140" s="86"/>
      <c r="AGQ140" s="86"/>
      <c r="AGR140" s="86"/>
      <c r="AGS140" s="86"/>
      <c r="AGT140" s="86"/>
      <c r="AGU140" s="86"/>
      <c r="AGV140" s="86"/>
      <c r="AGW140" s="86"/>
      <c r="AGX140" s="86"/>
      <c r="AGY140" s="86"/>
      <c r="AGZ140" s="86"/>
      <c r="AHA140" s="86"/>
      <c r="AHB140" s="86"/>
      <c r="AHC140" s="86"/>
      <c r="AHD140" s="86"/>
      <c r="AHE140" s="86"/>
      <c r="AHF140" s="86"/>
      <c r="AHG140" s="86"/>
      <c r="AHH140" s="86"/>
      <c r="AHI140" s="86"/>
      <c r="AHJ140" s="86"/>
      <c r="AHK140" s="86"/>
      <c r="AHL140" s="86"/>
      <c r="AHM140" s="86"/>
      <c r="AHN140" s="86"/>
      <c r="AHO140" s="86"/>
      <c r="AHP140" s="86"/>
      <c r="AHQ140" s="86"/>
      <c r="AHR140" s="86"/>
      <c r="AHS140" s="86"/>
      <c r="AHT140" s="86"/>
      <c r="AHU140" s="86"/>
      <c r="AHV140" s="86"/>
      <c r="AHW140" s="86"/>
      <c r="AHX140" s="86"/>
      <c r="AHY140" s="86"/>
      <c r="AHZ140" s="86"/>
      <c r="AIA140" s="86"/>
      <c r="AIB140" s="86"/>
      <c r="AIC140" s="86"/>
      <c r="AID140" s="86"/>
      <c r="AIE140" s="86"/>
      <c r="AIF140" s="86"/>
      <c r="AIG140" s="86"/>
      <c r="AIH140" s="86"/>
      <c r="AII140" s="86"/>
      <c r="AIJ140" s="86"/>
      <c r="AIK140" s="86"/>
      <c r="AIL140" s="86"/>
      <c r="AIM140" s="86"/>
      <c r="AIN140" s="86"/>
      <c r="AIO140" s="86"/>
      <c r="AIP140" s="86"/>
      <c r="AIQ140" s="86"/>
      <c r="AIR140" s="86"/>
      <c r="AIS140" s="86"/>
      <c r="AIT140" s="86"/>
      <c r="AIU140" s="86"/>
      <c r="AIV140" s="86"/>
      <c r="AIW140" s="86"/>
      <c r="AIX140" s="86"/>
      <c r="AIY140" s="86"/>
      <c r="AIZ140" s="86"/>
      <c r="AJA140" s="86"/>
      <c r="AJB140" s="86"/>
      <c r="AJC140" s="86"/>
      <c r="AJD140" s="86"/>
      <c r="AJE140" s="86"/>
      <c r="AJF140" s="86"/>
      <c r="AJG140" s="86"/>
      <c r="AJH140" s="86"/>
      <c r="AJI140" s="86"/>
      <c r="AJJ140" s="86"/>
      <c r="AJK140" s="86"/>
      <c r="AJL140" s="86"/>
      <c r="AJM140" s="86"/>
      <c r="AJN140" s="86"/>
      <c r="AJO140" s="86"/>
      <c r="AJP140" s="86"/>
      <c r="AJQ140" s="86"/>
      <c r="AJR140" s="86"/>
      <c r="AJS140" s="86"/>
      <c r="AJT140" s="86"/>
      <c r="AJU140" s="86"/>
      <c r="AJV140" s="86"/>
      <c r="AJW140" s="86"/>
      <c r="AJX140" s="86"/>
      <c r="AJY140" s="86"/>
      <c r="AJZ140" s="86"/>
      <c r="AKA140" s="86"/>
      <c r="AKB140" s="86"/>
      <c r="AKC140" s="86"/>
      <c r="AKD140" s="86"/>
      <c r="AKE140" s="86"/>
      <c r="AKF140" s="86"/>
      <c r="AKG140" s="86"/>
      <c r="AKH140" s="86"/>
      <c r="AKI140" s="86"/>
      <c r="AKJ140" s="86"/>
      <c r="AKK140" s="86"/>
      <c r="AKL140" s="86"/>
      <c r="AKM140" s="86"/>
      <c r="AKN140" s="86"/>
      <c r="AKO140" s="86"/>
      <c r="AKP140" s="86"/>
      <c r="AKW140" s="86"/>
      <c r="AKX140" s="86"/>
      <c r="AKY140" s="86"/>
      <c r="AKZ140" s="86"/>
      <c r="ALA140" s="86"/>
      <c r="ALB140" s="86"/>
      <c r="ALC140" s="86"/>
      <c r="ALD140" s="86"/>
      <c r="ALE140" s="86"/>
      <c r="ALF140" s="86"/>
      <c r="ALG140" s="86"/>
      <c r="ALH140" s="86"/>
      <c r="ALI140" s="86"/>
      <c r="ALJ140" s="86"/>
      <c r="ALK140" s="86"/>
      <c r="ALL140" s="86"/>
      <c r="ALM140" s="86"/>
      <c r="ALN140" s="86"/>
      <c r="ALO140" s="86"/>
      <c r="ALP140" s="86"/>
      <c r="ALQ140" s="86"/>
      <c r="ALR140" s="86"/>
      <c r="ALS140" s="86"/>
      <c r="ALT140" s="86"/>
      <c r="ALU140" s="86"/>
      <c r="ALV140" s="86"/>
      <c r="ALW140" s="86"/>
      <c r="ALX140" s="86"/>
      <c r="ALY140" s="86"/>
      <c r="ALZ140" s="86"/>
      <c r="AMA140" s="86"/>
      <c r="AMB140" s="86"/>
      <c r="AMC140" s="86"/>
      <c r="AMD140" s="86"/>
      <c r="AME140" s="86"/>
      <c r="AMF140" s="86"/>
      <c r="AMG140" s="86"/>
      <c r="AMH140" s="86"/>
      <c r="AMI140" s="86"/>
      <c r="AMJ140" s="86"/>
      <c r="AMK140" s="86"/>
      <c r="AML140" s="86"/>
      <c r="AMM140" s="86"/>
      <c r="AMN140" s="86"/>
      <c r="AMO140" s="86"/>
      <c r="AMP140" s="86"/>
      <c r="AMQ140" s="86"/>
      <c r="AMR140" s="86"/>
      <c r="AMS140" s="86"/>
      <c r="AMT140" s="86"/>
      <c r="AMU140" s="86"/>
      <c r="AMV140" s="86"/>
      <c r="AMW140" s="86"/>
      <c r="AMX140" s="86"/>
      <c r="AMY140" s="86"/>
      <c r="AMZ140" s="86"/>
      <c r="ANA140" s="86"/>
      <c r="ANB140" s="86"/>
      <c r="ANC140" s="86"/>
      <c r="AND140" s="86"/>
      <c r="ANE140" s="86"/>
      <c r="ANF140" s="86"/>
      <c r="ANG140" s="86"/>
      <c r="ANH140" s="86"/>
      <c r="ANI140" s="86"/>
      <c r="ANJ140" s="86"/>
      <c r="ANK140" s="86"/>
      <c r="ANL140" s="86"/>
      <c r="ANM140" s="86"/>
      <c r="ANN140" s="86"/>
      <c r="ANO140" s="86"/>
      <c r="ANP140" s="86"/>
      <c r="ANQ140" s="86"/>
      <c r="ANR140" s="86"/>
      <c r="ANS140" s="86"/>
      <c r="ANT140" s="86"/>
      <c r="ANU140" s="86"/>
      <c r="ANV140" s="86"/>
      <c r="ANW140" s="86"/>
      <c r="ANX140" s="86"/>
      <c r="ANY140" s="86"/>
      <c r="ANZ140" s="86"/>
      <c r="AOA140" s="86"/>
      <c r="AOB140" s="86"/>
      <c r="AOC140" s="86"/>
      <c r="AOD140" s="86"/>
      <c r="AOE140" s="86"/>
      <c r="AOF140" s="86"/>
      <c r="AOG140" s="86"/>
      <c r="AOH140" s="86"/>
      <c r="AOI140" s="86"/>
      <c r="AOJ140" s="86"/>
      <c r="AOK140" s="86"/>
      <c r="AOL140" s="86"/>
      <c r="AOM140" s="86"/>
      <c r="AON140" s="86"/>
      <c r="AOO140" s="86"/>
      <c r="AOP140" s="86"/>
      <c r="AOQ140" s="86"/>
      <c r="AOR140" s="86"/>
      <c r="AOS140" s="86"/>
      <c r="AOT140" s="86"/>
      <c r="AOU140" s="86"/>
      <c r="AOV140" s="86"/>
      <c r="AOW140" s="86"/>
      <c r="AOX140" s="86"/>
      <c r="AOY140" s="86"/>
      <c r="AOZ140" s="86"/>
      <c r="APA140" s="86"/>
      <c r="APB140" s="86"/>
      <c r="APC140" s="86"/>
      <c r="APD140" s="86"/>
      <c r="APE140" s="86"/>
      <c r="APF140" s="86"/>
      <c r="APG140" s="86"/>
      <c r="APH140" s="86"/>
      <c r="API140" s="86"/>
      <c r="APJ140" s="86"/>
      <c r="APK140" s="86"/>
      <c r="APL140" s="86"/>
      <c r="APM140" s="86"/>
      <c r="APN140" s="86"/>
      <c r="APO140" s="86"/>
      <c r="APP140" s="86"/>
      <c r="APQ140" s="86"/>
      <c r="APR140" s="86"/>
      <c r="APS140" s="86"/>
      <c r="APT140" s="86"/>
      <c r="APU140" s="86"/>
      <c r="APV140" s="86"/>
      <c r="APW140" s="86"/>
      <c r="APX140" s="86"/>
      <c r="APY140" s="86"/>
      <c r="APZ140" s="86"/>
      <c r="AQA140" s="86"/>
      <c r="AQB140" s="86"/>
      <c r="AQC140" s="86"/>
      <c r="AQD140" s="86"/>
      <c r="AQE140" s="86"/>
      <c r="AQF140" s="86"/>
      <c r="AQG140" s="86"/>
      <c r="AQH140" s="86"/>
      <c r="AQI140" s="86"/>
      <c r="AQJ140" s="86"/>
      <c r="AQK140" s="86"/>
      <c r="AQL140" s="86"/>
      <c r="AQM140" s="86"/>
      <c r="AQN140" s="86"/>
      <c r="AQO140" s="86"/>
      <c r="AQP140" s="86"/>
      <c r="AQQ140" s="86"/>
      <c r="AQR140" s="86"/>
      <c r="AQS140" s="86"/>
      <c r="AQT140" s="86"/>
      <c r="AQU140" s="86"/>
      <c r="AQV140" s="86"/>
      <c r="AQW140" s="86"/>
      <c r="AQX140" s="86"/>
      <c r="AQY140" s="86"/>
      <c r="AQZ140" s="86"/>
      <c r="ARA140" s="86"/>
      <c r="ARB140" s="86"/>
      <c r="ARC140" s="86"/>
      <c r="ARD140" s="86"/>
      <c r="ARE140" s="86"/>
      <c r="ARF140" s="86"/>
      <c r="ARG140" s="86"/>
      <c r="ARH140" s="86"/>
      <c r="ARI140" s="86"/>
      <c r="ARJ140" s="86"/>
      <c r="ARK140" s="86"/>
      <c r="ARL140" s="86"/>
      <c r="ARM140" s="86"/>
      <c r="ARN140" s="86"/>
      <c r="ARO140" s="86"/>
      <c r="ARP140" s="86"/>
      <c r="ARQ140" s="86"/>
      <c r="ARR140" s="86"/>
      <c r="ARS140" s="86"/>
      <c r="ART140" s="86"/>
      <c r="ARU140" s="86"/>
      <c r="ARV140" s="86"/>
      <c r="ARW140" s="86"/>
      <c r="ARX140" s="86"/>
      <c r="ARY140" s="86"/>
      <c r="ARZ140" s="86"/>
      <c r="ASA140" s="86"/>
      <c r="ASB140" s="86"/>
      <c r="ASC140" s="86"/>
      <c r="ASD140" s="86"/>
      <c r="ASE140" s="86"/>
      <c r="ASF140" s="86"/>
      <c r="ASG140" s="86"/>
      <c r="ASH140" s="86"/>
      <c r="ASI140" s="86"/>
      <c r="ASJ140" s="86"/>
      <c r="ASK140" s="86"/>
      <c r="ASL140" s="86"/>
      <c r="ASM140" s="86"/>
      <c r="ASN140" s="86"/>
      <c r="ASO140" s="86"/>
      <c r="ASP140" s="86"/>
      <c r="ASQ140" s="86"/>
      <c r="ASR140" s="86"/>
      <c r="ASS140" s="86"/>
      <c r="AST140" s="86"/>
      <c r="ASU140" s="86"/>
      <c r="ASV140" s="86"/>
      <c r="ASW140" s="86"/>
      <c r="ASX140" s="86"/>
      <c r="ASY140" s="86"/>
      <c r="ASZ140" s="86"/>
      <c r="ATA140" s="86"/>
      <c r="ATB140" s="86"/>
      <c r="ATC140" s="86"/>
      <c r="ATD140" s="86"/>
      <c r="ATE140" s="86"/>
      <c r="ATF140" s="86"/>
      <c r="ATG140" s="86"/>
      <c r="ATH140" s="86"/>
      <c r="ATI140" s="86"/>
      <c r="ATJ140" s="86"/>
      <c r="ATK140" s="86"/>
      <c r="ATL140" s="86"/>
      <c r="ATM140" s="86"/>
      <c r="ATN140" s="86"/>
      <c r="ATO140" s="86"/>
      <c r="ATP140" s="86"/>
      <c r="ATQ140" s="86"/>
      <c r="ATR140" s="86"/>
      <c r="ATS140" s="86"/>
      <c r="ATT140" s="86"/>
      <c r="ATU140" s="86"/>
      <c r="ATV140" s="86"/>
      <c r="ATW140" s="86"/>
      <c r="ATX140" s="86"/>
      <c r="ATY140" s="86"/>
      <c r="ATZ140" s="86"/>
      <c r="AUA140" s="86"/>
      <c r="AUB140" s="86"/>
      <c r="AUC140" s="86"/>
      <c r="AUD140" s="86"/>
      <c r="AUE140" s="86"/>
      <c r="AUF140" s="86"/>
      <c r="AUG140" s="86"/>
      <c r="AUH140" s="86"/>
      <c r="AUI140" s="86"/>
      <c r="AUJ140" s="86"/>
      <c r="AUK140" s="86"/>
      <c r="AUL140" s="86"/>
      <c r="AUS140" s="86"/>
      <c r="AUT140" s="86"/>
      <c r="AUU140" s="86"/>
      <c r="AUV140" s="86"/>
      <c r="AUW140" s="86"/>
      <c r="AUX140" s="86"/>
      <c r="AUY140" s="86"/>
      <c r="AUZ140" s="86"/>
      <c r="AVA140" s="86"/>
      <c r="AVB140" s="86"/>
      <c r="AVC140" s="86"/>
      <c r="AVD140" s="86"/>
      <c r="AVE140" s="86"/>
      <c r="AVF140" s="86"/>
      <c r="AVG140" s="86"/>
      <c r="AVH140" s="86"/>
      <c r="AVI140" s="86"/>
      <c r="AVJ140" s="86"/>
      <c r="AVK140" s="86"/>
      <c r="AVL140" s="86"/>
      <c r="AVM140" s="86"/>
      <c r="AVN140" s="86"/>
      <c r="AVO140" s="86"/>
      <c r="AVP140" s="86"/>
      <c r="AVQ140" s="86"/>
      <c r="AVR140" s="86"/>
      <c r="AVS140" s="86"/>
      <c r="AVT140" s="86"/>
      <c r="AVU140" s="86"/>
      <c r="AVV140" s="86"/>
      <c r="AVW140" s="86"/>
      <c r="AVX140" s="86"/>
      <c r="AVY140" s="86"/>
      <c r="AVZ140" s="86"/>
      <c r="AWA140" s="86"/>
      <c r="AWB140" s="86"/>
      <c r="AWC140" s="86"/>
      <c r="AWD140" s="86"/>
      <c r="AWE140" s="86"/>
      <c r="AWF140" s="86"/>
      <c r="AWG140" s="86"/>
      <c r="AWH140" s="86"/>
      <c r="AWI140" s="86"/>
      <c r="AWJ140" s="86"/>
      <c r="AWK140" s="86"/>
      <c r="AWL140" s="86"/>
      <c r="AWM140" s="86"/>
      <c r="AWN140" s="86"/>
      <c r="AWO140" s="86"/>
      <c r="AWP140" s="86"/>
      <c r="AWQ140" s="86"/>
      <c r="AWR140" s="86"/>
      <c r="AWS140" s="86"/>
      <c r="AWT140" s="86"/>
      <c r="AWU140" s="86"/>
      <c r="AWV140" s="86"/>
      <c r="AWW140" s="86"/>
      <c r="AWX140" s="86"/>
      <c r="AWY140" s="86"/>
      <c r="AWZ140" s="86"/>
      <c r="AXA140" s="86"/>
      <c r="AXB140" s="86"/>
      <c r="AXC140" s="86"/>
      <c r="AXD140" s="86"/>
      <c r="AXE140" s="86"/>
      <c r="AXF140" s="86"/>
      <c r="AXG140" s="86"/>
      <c r="AXH140" s="86"/>
      <c r="AXI140" s="86"/>
      <c r="AXJ140" s="86"/>
      <c r="AXK140" s="86"/>
      <c r="AXL140" s="86"/>
      <c r="AXM140" s="86"/>
      <c r="AXN140" s="86"/>
      <c r="AXO140" s="86"/>
      <c r="AXP140" s="86"/>
      <c r="AXQ140" s="86"/>
      <c r="AXR140" s="86"/>
      <c r="AXS140" s="86"/>
      <c r="AXT140" s="86"/>
      <c r="AXU140" s="86"/>
      <c r="AXV140" s="86"/>
      <c r="AXW140" s="86"/>
      <c r="AXX140" s="86"/>
      <c r="AXY140" s="86"/>
      <c r="AXZ140" s="86"/>
      <c r="AYA140" s="86"/>
      <c r="AYB140" s="86"/>
      <c r="AYC140" s="86"/>
      <c r="AYD140" s="86"/>
      <c r="AYE140" s="86"/>
      <c r="AYF140" s="86"/>
      <c r="AYG140" s="86"/>
      <c r="AYH140" s="86"/>
      <c r="AYI140" s="86"/>
      <c r="AYJ140" s="86"/>
      <c r="AYK140" s="86"/>
      <c r="AYL140" s="86"/>
      <c r="AYM140" s="86"/>
      <c r="AYN140" s="86"/>
      <c r="AYO140" s="86"/>
      <c r="AYP140" s="86"/>
      <c r="AYQ140" s="86"/>
      <c r="AYR140" s="86"/>
      <c r="AYS140" s="86"/>
      <c r="AYT140" s="86"/>
      <c r="AYU140" s="86"/>
      <c r="AYV140" s="86"/>
      <c r="AYW140" s="86"/>
      <c r="AYX140" s="86"/>
      <c r="AYY140" s="86"/>
      <c r="AYZ140" s="86"/>
      <c r="AZA140" s="86"/>
      <c r="AZB140" s="86"/>
      <c r="AZC140" s="86"/>
      <c r="AZD140" s="86"/>
      <c r="AZE140" s="86"/>
      <c r="AZF140" s="86"/>
      <c r="AZG140" s="86"/>
      <c r="AZH140" s="86"/>
      <c r="AZI140" s="86"/>
      <c r="AZJ140" s="86"/>
      <c r="AZK140" s="86"/>
      <c r="AZL140" s="86"/>
      <c r="AZM140" s="86"/>
      <c r="AZN140" s="86"/>
      <c r="AZO140" s="86"/>
      <c r="AZP140" s="86"/>
      <c r="AZQ140" s="86"/>
      <c r="AZR140" s="86"/>
      <c r="AZS140" s="86"/>
      <c r="AZT140" s="86"/>
      <c r="AZU140" s="86"/>
      <c r="AZV140" s="86"/>
      <c r="AZW140" s="86"/>
      <c r="AZX140" s="86"/>
      <c r="AZY140" s="86"/>
      <c r="AZZ140" s="86"/>
      <c r="BAA140" s="86"/>
      <c r="BAB140" s="86"/>
      <c r="BAC140" s="86"/>
      <c r="BAD140" s="86"/>
      <c r="BAE140" s="86"/>
      <c r="BAF140" s="86"/>
      <c r="BAG140" s="86"/>
      <c r="BAH140" s="86"/>
      <c r="BAI140" s="86"/>
      <c r="BAJ140" s="86"/>
      <c r="BAK140" s="86"/>
      <c r="BAL140" s="86"/>
      <c r="BAM140" s="86"/>
      <c r="BAN140" s="86"/>
      <c r="BAO140" s="86"/>
      <c r="BAP140" s="86"/>
      <c r="BAQ140" s="86"/>
      <c r="BAR140" s="86"/>
      <c r="BAS140" s="86"/>
      <c r="BAT140" s="86"/>
      <c r="BAU140" s="86"/>
      <c r="BAV140" s="86"/>
      <c r="BAW140" s="86"/>
      <c r="BAX140" s="86"/>
      <c r="BAY140" s="86"/>
      <c r="BAZ140" s="86"/>
      <c r="BBA140" s="86"/>
      <c r="BBB140" s="86"/>
      <c r="BBC140" s="86"/>
      <c r="BBD140" s="86"/>
      <c r="BBE140" s="86"/>
      <c r="BBF140" s="86"/>
      <c r="BBG140" s="86"/>
      <c r="BBH140" s="86"/>
      <c r="BBI140" s="86"/>
      <c r="BBJ140" s="86"/>
      <c r="BBK140" s="86"/>
      <c r="BBL140" s="86"/>
      <c r="BBM140" s="86"/>
      <c r="BBN140" s="86"/>
      <c r="BBO140" s="86"/>
      <c r="BBP140" s="86"/>
      <c r="BBQ140" s="86"/>
      <c r="BBR140" s="86"/>
      <c r="BBS140" s="86"/>
      <c r="BBT140" s="86"/>
      <c r="BBU140" s="86"/>
      <c r="BBV140" s="86"/>
      <c r="BBW140" s="86"/>
      <c r="BBX140" s="86"/>
      <c r="BBY140" s="86"/>
      <c r="BBZ140" s="86"/>
      <c r="BCA140" s="86"/>
      <c r="BCB140" s="86"/>
      <c r="BCC140" s="86"/>
      <c r="BCD140" s="86"/>
      <c r="BCE140" s="86"/>
      <c r="BCF140" s="86"/>
      <c r="BCG140" s="86"/>
      <c r="BCH140" s="86"/>
      <c r="BCI140" s="86"/>
      <c r="BCJ140" s="86"/>
      <c r="BCK140" s="86"/>
      <c r="BCL140" s="86"/>
      <c r="BCM140" s="86"/>
      <c r="BCN140" s="86"/>
      <c r="BCO140" s="86"/>
      <c r="BCP140" s="86"/>
      <c r="BCQ140" s="86"/>
      <c r="BCR140" s="86"/>
      <c r="BCS140" s="86"/>
      <c r="BCT140" s="86"/>
      <c r="BCU140" s="86"/>
      <c r="BCV140" s="86"/>
      <c r="BCW140" s="86"/>
      <c r="BCX140" s="86"/>
      <c r="BCY140" s="86"/>
      <c r="BCZ140" s="86"/>
      <c r="BDA140" s="86"/>
      <c r="BDB140" s="86"/>
      <c r="BDC140" s="86"/>
      <c r="BDD140" s="86"/>
      <c r="BDE140" s="86"/>
      <c r="BDF140" s="86"/>
      <c r="BDG140" s="86"/>
      <c r="BDH140" s="86"/>
      <c r="BDI140" s="86"/>
      <c r="BDJ140" s="86"/>
      <c r="BDK140" s="86"/>
      <c r="BDL140" s="86"/>
      <c r="BDM140" s="86"/>
      <c r="BDN140" s="86"/>
      <c r="BDO140" s="86"/>
      <c r="BDP140" s="86"/>
      <c r="BDQ140" s="86"/>
      <c r="BDR140" s="86"/>
      <c r="BDS140" s="86"/>
      <c r="BDT140" s="86"/>
      <c r="BDU140" s="86"/>
      <c r="BDV140" s="86"/>
      <c r="BDW140" s="86"/>
      <c r="BDX140" s="86"/>
      <c r="BDY140" s="86"/>
      <c r="BDZ140" s="86"/>
      <c r="BEA140" s="86"/>
      <c r="BEB140" s="86"/>
      <c r="BEC140" s="86"/>
      <c r="BED140" s="86"/>
      <c r="BEE140" s="86"/>
      <c r="BEF140" s="86"/>
      <c r="BEG140" s="86"/>
      <c r="BEH140" s="86"/>
      <c r="BEO140" s="86"/>
      <c r="BEP140" s="86"/>
      <c r="BEQ140" s="86"/>
      <c r="BER140" s="86"/>
      <c r="BES140" s="86"/>
      <c r="BET140" s="86"/>
      <c r="BEU140" s="86"/>
      <c r="BEV140" s="86"/>
      <c r="BEW140" s="86"/>
      <c r="BEX140" s="86"/>
      <c r="BEY140" s="86"/>
      <c r="BEZ140" s="86"/>
      <c r="BFA140" s="86"/>
      <c r="BFB140" s="86"/>
      <c r="BFC140" s="86"/>
      <c r="BFD140" s="86"/>
      <c r="BFE140" s="86"/>
      <c r="BFF140" s="86"/>
      <c r="BFG140" s="86"/>
      <c r="BFH140" s="86"/>
      <c r="BFI140" s="86"/>
      <c r="BFJ140" s="86"/>
      <c r="BFK140" s="86"/>
      <c r="BFL140" s="86"/>
      <c r="BFM140" s="86"/>
      <c r="BFN140" s="86"/>
      <c r="BFO140" s="86"/>
      <c r="BFP140" s="86"/>
      <c r="BFQ140" s="86"/>
      <c r="BFR140" s="86"/>
      <c r="BFS140" s="86"/>
      <c r="BFT140" s="86"/>
      <c r="BFU140" s="86"/>
      <c r="BFV140" s="86"/>
      <c r="BFW140" s="86"/>
      <c r="BFX140" s="86"/>
      <c r="BFY140" s="86"/>
      <c r="BFZ140" s="86"/>
      <c r="BGA140" s="86"/>
      <c r="BGB140" s="86"/>
      <c r="BGC140" s="86"/>
      <c r="BGD140" s="86"/>
      <c r="BGE140" s="86"/>
      <c r="BGF140" s="86"/>
      <c r="BGG140" s="86"/>
      <c r="BGH140" s="86"/>
      <c r="BGI140" s="86"/>
      <c r="BGJ140" s="86"/>
      <c r="BGK140" s="86"/>
      <c r="BGL140" s="86"/>
      <c r="BGM140" s="86"/>
      <c r="BGN140" s="86"/>
      <c r="BGO140" s="86"/>
      <c r="BGP140" s="86"/>
      <c r="BGQ140" s="86"/>
      <c r="BGR140" s="86"/>
      <c r="BGS140" s="86"/>
      <c r="BGT140" s="86"/>
      <c r="BGU140" s="86"/>
      <c r="BGV140" s="86"/>
      <c r="BGW140" s="86"/>
      <c r="BGX140" s="86"/>
      <c r="BGY140" s="86"/>
      <c r="BGZ140" s="86"/>
      <c r="BHA140" s="86"/>
      <c r="BHB140" s="86"/>
      <c r="BHC140" s="86"/>
      <c r="BHD140" s="86"/>
      <c r="BHE140" s="86"/>
      <c r="BHF140" s="86"/>
      <c r="BHG140" s="86"/>
      <c r="BHH140" s="86"/>
      <c r="BHI140" s="86"/>
      <c r="BHJ140" s="86"/>
      <c r="BHK140" s="86"/>
      <c r="BHL140" s="86"/>
      <c r="BHM140" s="86"/>
      <c r="BHN140" s="86"/>
      <c r="BHO140" s="86"/>
      <c r="BHP140" s="86"/>
      <c r="BHQ140" s="86"/>
      <c r="BHR140" s="86"/>
      <c r="BHS140" s="86"/>
      <c r="BHT140" s="86"/>
      <c r="BHU140" s="86"/>
      <c r="BHV140" s="86"/>
      <c r="BHW140" s="86"/>
      <c r="BHX140" s="86"/>
      <c r="BHY140" s="86"/>
      <c r="BHZ140" s="86"/>
      <c r="BIA140" s="86"/>
      <c r="BIB140" s="86"/>
      <c r="BIC140" s="86"/>
      <c r="BID140" s="86"/>
      <c r="BIE140" s="86"/>
      <c r="BIF140" s="86"/>
      <c r="BIG140" s="86"/>
      <c r="BIH140" s="86"/>
      <c r="BII140" s="86"/>
      <c r="BIJ140" s="86"/>
      <c r="BIK140" s="86"/>
      <c r="BIL140" s="86"/>
      <c r="BIM140" s="86"/>
      <c r="BIN140" s="86"/>
      <c r="BIO140" s="86"/>
      <c r="BIP140" s="86"/>
      <c r="BIQ140" s="86"/>
      <c r="BIR140" s="86"/>
      <c r="BIS140" s="86"/>
      <c r="BIT140" s="86"/>
      <c r="BIU140" s="86"/>
      <c r="BIV140" s="86"/>
      <c r="BIW140" s="86"/>
      <c r="BIX140" s="86"/>
      <c r="BIY140" s="86"/>
      <c r="BIZ140" s="86"/>
      <c r="BJA140" s="86"/>
      <c r="BJB140" s="86"/>
      <c r="BJC140" s="86"/>
      <c r="BJD140" s="86"/>
      <c r="BJE140" s="86"/>
      <c r="BJF140" s="86"/>
      <c r="BJG140" s="86"/>
      <c r="BJH140" s="86"/>
      <c r="BJI140" s="86"/>
      <c r="BJJ140" s="86"/>
      <c r="BJK140" s="86"/>
      <c r="BJL140" s="86"/>
      <c r="BJM140" s="86"/>
      <c r="BJN140" s="86"/>
      <c r="BJO140" s="86"/>
      <c r="BJP140" s="86"/>
      <c r="BJQ140" s="86"/>
      <c r="BJR140" s="86"/>
      <c r="BJS140" s="86"/>
      <c r="BJT140" s="86"/>
      <c r="BJU140" s="86"/>
      <c r="BJV140" s="86"/>
      <c r="BJW140" s="86"/>
      <c r="BJX140" s="86"/>
      <c r="BJY140" s="86"/>
      <c r="BJZ140" s="86"/>
      <c r="BKA140" s="86"/>
      <c r="BKB140" s="86"/>
      <c r="BKC140" s="86"/>
      <c r="BKD140" s="86"/>
      <c r="BKE140" s="86"/>
      <c r="BKF140" s="86"/>
      <c r="BKG140" s="86"/>
      <c r="BKH140" s="86"/>
      <c r="BKI140" s="86"/>
      <c r="BKJ140" s="86"/>
      <c r="BKK140" s="86"/>
      <c r="BKL140" s="86"/>
      <c r="BKM140" s="86"/>
      <c r="BKN140" s="86"/>
      <c r="BKO140" s="86"/>
      <c r="BKP140" s="86"/>
      <c r="BKQ140" s="86"/>
      <c r="BKR140" s="86"/>
      <c r="BKS140" s="86"/>
      <c r="BKT140" s="86"/>
      <c r="BKU140" s="86"/>
      <c r="BKV140" s="86"/>
      <c r="BKW140" s="86"/>
      <c r="BKX140" s="86"/>
      <c r="BKY140" s="86"/>
      <c r="BKZ140" s="86"/>
      <c r="BLA140" s="86"/>
      <c r="BLB140" s="86"/>
      <c r="BLC140" s="86"/>
      <c r="BLD140" s="86"/>
      <c r="BLE140" s="86"/>
      <c r="BLF140" s="86"/>
      <c r="BLG140" s="86"/>
      <c r="BLH140" s="86"/>
      <c r="BLI140" s="86"/>
      <c r="BLJ140" s="86"/>
      <c r="BLK140" s="86"/>
      <c r="BLL140" s="86"/>
      <c r="BLM140" s="86"/>
      <c r="BLN140" s="86"/>
      <c r="BLO140" s="86"/>
      <c r="BLP140" s="86"/>
      <c r="BLQ140" s="86"/>
      <c r="BLR140" s="86"/>
      <c r="BLS140" s="86"/>
      <c r="BLT140" s="86"/>
      <c r="BLU140" s="86"/>
      <c r="BLV140" s="86"/>
      <c r="BLW140" s="86"/>
      <c r="BLX140" s="86"/>
      <c r="BLY140" s="86"/>
      <c r="BLZ140" s="86"/>
      <c r="BMA140" s="86"/>
      <c r="BMB140" s="86"/>
      <c r="BMC140" s="86"/>
      <c r="BMD140" s="86"/>
      <c r="BME140" s="86"/>
      <c r="BMF140" s="86"/>
      <c r="BMG140" s="86"/>
      <c r="BMH140" s="86"/>
      <c r="BMI140" s="86"/>
      <c r="BMJ140" s="86"/>
      <c r="BMK140" s="86"/>
      <c r="BML140" s="86"/>
      <c r="BMM140" s="86"/>
      <c r="BMN140" s="86"/>
      <c r="BMO140" s="86"/>
      <c r="BMP140" s="86"/>
      <c r="BMQ140" s="86"/>
      <c r="BMR140" s="86"/>
      <c r="BMS140" s="86"/>
      <c r="BMT140" s="86"/>
      <c r="BMU140" s="86"/>
      <c r="BMV140" s="86"/>
      <c r="BMW140" s="86"/>
      <c r="BMX140" s="86"/>
      <c r="BMY140" s="86"/>
      <c r="BMZ140" s="86"/>
      <c r="BNA140" s="86"/>
      <c r="BNB140" s="86"/>
      <c r="BNC140" s="86"/>
      <c r="BND140" s="86"/>
      <c r="BNE140" s="86"/>
      <c r="BNF140" s="86"/>
      <c r="BNG140" s="86"/>
      <c r="BNH140" s="86"/>
      <c r="BNI140" s="86"/>
      <c r="BNJ140" s="86"/>
      <c r="BNK140" s="86"/>
      <c r="BNL140" s="86"/>
      <c r="BNM140" s="86"/>
      <c r="BNN140" s="86"/>
      <c r="BNO140" s="86"/>
      <c r="BNP140" s="86"/>
      <c r="BNQ140" s="86"/>
      <c r="BNR140" s="86"/>
      <c r="BNS140" s="86"/>
      <c r="BNT140" s="86"/>
      <c r="BNU140" s="86"/>
      <c r="BNV140" s="86"/>
      <c r="BNW140" s="86"/>
      <c r="BNX140" s="86"/>
      <c r="BNY140" s="86"/>
      <c r="BNZ140" s="86"/>
      <c r="BOA140" s="86"/>
      <c r="BOB140" s="86"/>
      <c r="BOC140" s="86"/>
      <c r="BOD140" s="86"/>
      <c r="BOK140" s="86"/>
      <c r="BOL140" s="86"/>
      <c r="BOM140" s="86"/>
      <c r="BON140" s="86"/>
      <c r="BOO140" s="86"/>
      <c r="BOP140" s="86"/>
      <c r="BOQ140" s="86"/>
      <c r="BOR140" s="86"/>
      <c r="BOS140" s="86"/>
      <c r="BOT140" s="86"/>
      <c r="BOU140" s="86"/>
      <c r="BOV140" s="86"/>
      <c r="BOW140" s="86"/>
      <c r="BOX140" s="86"/>
      <c r="BOY140" s="86"/>
      <c r="BOZ140" s="86"/>
      <c r="BPA140" s="86"/>
      <c r="BPB140" s="86"/>
      <c r="BPC140" s="86"/>
      <c r="BPD140" s="86"/>
      <c r="BPE140" s="86"/>
      <c r="BPF140" s="86"/>
      <c r="BPG140" s="86"/>
      <c r="BPH140" s="86"/>
      <c r="BPI140" s="86"/>
      <c r="BPJ140" s="86"/>
      <c r="BPK140" s="86"/>
      <c r="BPL140" s="86"/>
      <c r="BPM140" s="86"/>
      <c r="BPN140" s="86"/>
      <c r="BPO140" s="86"/>
      <c r="BPP140" s="86"/>
      <c r="BPQ140" s="86"/>
      <c r="BPR140" s="86"/>
      <c r="BPS140" s="86"/>
      <c r="BPT140" s="86"/>
      <c r="BPU140" s="86"/>
      <c r="BPV140" s="86"/>
      <c r="BPW140" s="86"/>
      <c r="BPX140" s="86"/>
      <c r="BPY140" s="86"/>
      <c r="BPZ140" s="86"/>
      <c r="BQA140" s="86"/>
      <c r="BQB140" s="86"/>
      <c r="BQC140" s="86"/>
      <c r="BQD140" s="86"/>
      <c r="BQE140" s="86"/>
      <c r="BQF140" s="86"/>
      <c r="BQG140" s="86"/>
      <c r="BQH140" s="86"/>
      <c r="BQI140" s="86"/>
      <c r="BQJ140" s="86"/>
      <c r="BQK140" s="86"/>
      <c r="BQL140" s="86"/>
      <c r="BQM140" s="86"/>
      <c r="BQN140" s="86"/>
      <c r="BQO140" s="86"/>
      <c r="BQP140" s="86"/>
      <c r="BQQ140" s="86"/>
      <c r="BQR140" s="86"/>
      <c r="BQS140" s="86"/>
      <c r="BQT140" s="86"/>
      <c r="BQU140" s="86"/>
      <c r="BQV140" s="86"/>
      <c r="BQW140" s="86"/>
      <c r="BQX140" s="86"/>
      <c r="BQY140" s="86"/>
      <c r="BQZ140" s="86"/>
      <c r="BRA140" s="86"/>
      <c r="BRB140" s="86"/>
      <c r="BRC140" s="86"/>
      <c r="BRD140" s="86"/>
      <c r="BRE140" s="86"/>
      <c r="BRF140" s="86"/>
      <c r="BRG140" s="86"/>
      <c r="BRH140" s="86"/>
      <c r="BRI140" s="86"/>
      <c r="BRJ140" s="86"/>
      <c r="BRK140" s="86"/>
      <c r="BRL140" s="86"/>
      <c r="BRM140" s="86"/>
      <c r="BRN140" s="86"/>
      <c r="BRO140" s="86"/>
      <c r="BRP140" s="86"/>
      <c r="BRQ140" s="86"/>
      <c r="BRR140" s="86"/>
      <c r="BRS140" s="86"/>
      <c r="BRT140" s="86"/>
      <c r="BRU140" s="86"/>
      <c r="BRV140" s="86"/>
      <c r="BRW140" s="86"/>
      <c r="BRX140" s="86"/>
      <c r="BRY140" s="86"/>
      <c r="BRZ140" s="86"/>
      <c r="BSA140" s="86"/>
      <c r="BSB140" s="86"/>
      <c r="BSC140" s="86"/>
      <c r="BSD140" s="86"/>
      <c r="BSE140" s="86"/>
      <c r="BSF140" s="86"/>
      <c r="BSG140" s="86"/>
      <c r="BSH140" s="86"/>
      <c r="BSI140" s="86"/>
      <c r="BSJ140" s="86"/>
      <c r="BSK140" s="86"/>
      <c r="BSL140" s="86"/>
      <c r="BSM140" s="86"/>
      <c r="BSN140" s="86"/>
      <c r="BSO140" s="86"/>
      <c r="BSP140" s="86"/>
      <c r="BSQ140" s="86"/>
      <c r="BSR140" s="86"/>
      <c r="BSS140" s="86"/>
      <c r="BST140" s="86"/>
      <c r="BSU140" s="86"/>
      <c r="BSV140" s="86"/>
      <c r="BSW140" s="86"/>
      <c r="BSX140" s="86"/>
      <c r="BSY140" s="86"/>
      <c r="BSZ140" s="86"/>
      <c r="BTA140" s="86"/>
      <c r="BTB140" s="86"/>
      <c r="BTC140" s="86"/>
      <c r="BTD140" s="86"/>
      <c r="BTE140" s="86"/>
      <c r="BTF140" s="86"/>
      <c r="BTG140" s="86"/>
      <c r="BTH140" s="86"/>
      <c r="BTI140" s="86"/>
      <c r="BTJ140" s="86"/>
      <c r="BTK140" s="86"/>
      <c r="BTL140" s="86"/>
      <c r="BTM140" s="86"/>
      <c r="BTN140" s="86"/>
      <c r="BTO140" s="86"/>
      <c r="BTP140" s="86"/>
      <c r="BTQ140" s="86"/>
      <c r="BTR140" s="86"/>
      <c r="BTS140" s="86"/>
      <c r="BTT140" s="86"/>
      <c r="BTU140" s="86"/>
      <c r="BTV140" s="86"/>
      <c r="BTW140" s="86"/>
      <c r="BTX140" s="86"/>
      <c r="BTY140" s="86"/>
      <c r="BTZ140" s="86"/>
      <c r="BUA140" s="86"/>
      <c r="BUB140" s="86"/>
      <c r="BUC140" s="86"/>
      <c r="BUD140" s="86"/>
      <c r="BUE140" s="86"/>
      <c r="BUF140" s="86"/>
      <c r="BUG140" s="86"/>
      <c r="BUH140" s="86"/>
      <c r="BUI140" s="86"/>
      <c r="BUJ140" s="86"/>
      <c r="BUK140" s="86"/>
      <c r="BUL140" s="86"/>
      <c r="BUM140" s="86"/>
      <c r="BUN140" s="86"/>
      <c r="BUO140" s="86"/>
      <c r="BUP140" s="86"/>
      <c r="BUQ140" s="86"/>
      <c r="BUR140" s="86"/>
      <c r="BUS140" s="86"/>
      <c r="BUT140" s="86"/>
      <c r="BUU140" s="86"/>
      <c r="BUV140" s="86"/>
      <c r="BUW140" s="86"/>
      <c r="BUX140" s="86"/>
      <c r="BUY140" s="86"/>
      <c r="BUZ140" s="86"/>
      <c r="BVA140" s="86"/>
      <c r="BVB140" s="86"/>
      <c r="BVC140" s="86"/>
      <c r="BVD140" s="86"/>
      <c r="BVE140" s="86"/>
      <c r="BVF140" s="86"/>
      <c r="BVG140" s="86"/>
      <c r="BVH140" s="86"/>
      <c r="BVI140" s="86"/>
      <c r="BVJ140" s="86"/>
      <c r="BVK140" s="86"/>
      <c r="BVL140" s="86"/>
      <c r="BVM140" s="86"/>
      <c r="BVN140" s="86"/>
      <c r="BVO140" s="86"/>
      <c r="BVP140" s="86"/>
      <c r="BVQ140" s="86"/>
      <c r="BVR140" s="86"/>
      <c r="BVS140" s="86"/>
      <c r="BVT140" s="86"/>
      <c r="BVU140" s="86"/>
      <c r="BVV140" s="86"/>
      <c r="BVW140" s="86"/>
      <c r="BVX140" s="86"/>
      <c r="BVY140" s="86"/>
      <c r="BVZ140" s="86"/>
      <c r="BWA140" s="86"/>
      <c r="BWB140" s="86"/>
      <c r="BWC140" s="86"/>
      <c r="BWD140" s="86"/>
      <c r="BWE140" s="86"/>
      <c r="BWF140" s="86"/>
      <c r="BWG140" s="86"/>
      <c r="BWH140" s="86"/>
      <c r="BWI140" s="86"/>
      <c r="BWJ140" s="86"/>
      <c r="BWK140" s="86"/>
      <c r="BWL140" s="86"/>
      <c r="BWM140" s="86"/>
      <c r="BWN140" s="86"/>
      <c r="BWO140" s="86"/>
      <c r="BWP140" s="86"/>
      <c r="BWQ140" s="86"/>
      <c r="BWR140" s="86"/>
      <c r="BWS140" s="86"/>
      <c r="BWT140" s="86"/>
      <c r="BWU140" s="86"/>
      <c r="BWV140" s="86"/>
      <c r="BWW140" s="86"/>
      <c r="BWX140" s="86"/>
      <c r="BWY140" s="86"/>
      <c r="BWZ140" s="86"/>
      <c r="BXA140" s="86"/>
      <c r="BXB140" s="86"/>
      <c r="BXC140" s="86"/>
      <c r="BXD140" s="86"/>
      <c r="BXE140" s="86"/>
      <c r="BXF140" s="86"/>
      <c r="BXG140" s="86"/>
      <c r="BXH140" s="86"/>
      <c r="BXI140" s="86"/>
      <c r="BXJ140" s="86"/>
      <c r="BXK140" s="86"/>
      <c r="BXL140" s="86"/>
      <c r="BXM140" s="86"/>
      <c r="BXN140" s="86"/>
      <c r="BXO140" s="86"/>
      <c r="BXP140" s="86"/>
      <c r="BXQ140" s="86"/>
      <c r="BXR140" s="86"/>
      <c r="BXS140" s="86"/>
      <c r="BXT140" s="86"/>
      <c r="BXU140" s="86"/>
      <c r="BXV140" s="86"/>
      <c r="BXW140" s="86"/>
      <c r="BXX140" s="86"/>
      <c r="BXY140" s="86"/>
      <c r="BXZ140" s="86"/>
      <c r="BYG140" s="86"/>
      <c r="BYH140" s="86"/>
      <c r="BYI140" s="86"/>
      <c r="BYJ140" s="86"/>
      <c r="BYK140" s="86"/>
      <c r="BYL140" s="86"/>
      <c r="BYM140" s="86"/>
      <c r="BYN140" s="86"/>
      <c r="BYO140" s="86"/>
      <c r="BYP140" s="86"/>
      <c r="BYQ140" s="86"/>
      <c r="BYR140" s="86"/>
      <c r="BYS140" s="86"/>
      <c r="BYT140" s="86"/>
      <c r="BYU140" s="86"/>
      <c r="BYV140" s="86"/>
      <c r="BYW140" s="86"/>
      <c r="BYX140" s="86"/>
      <c r="BYY140" s="86"/>
      <c r="BYZ140" s="86"/>
      <c r="BZA140" s="86"/>
      <c r="BZB140" s="86"/>
      <c r="BZC140" s="86"/>
      <c r="BZD140" s="86"/>
      <c r="BZE140" s="86"/>
      <c r="BZF140" s="86"/>
      <c r="BZG140" s="86"/>
      <c r="BZH140" s="86"/>
      <c r="BZI140" s="86"/>
      <c r="BZJ140" s="86"/>
      <c r="BZK140" s="86"/>
      <c r="BZL140" s="86"/>
      <c r="BZM140" s="86"/>
      <c r="BZN140" s="86"/>
      <c r="BZO140" s="86"/>
      <c r="BZP140" s="86"/>
      <c r="BZQ140" s="86"/>
      <c r="BZR140" s="86"/>
      <c r="BZS140" s="86"/>
      <c r="BZT140" s="86"/>
      <c r="BZU140" s="86"/>
      <c r="BZV140" s="86"/>
      <c r="BZW140" s="86"/>
      <c r="BZX140" s="86"/>
      <c r="BZY140" s="86"/>
      <c r="BZZ140" s="86"/>
      <c r="CAA140" s="86"/>
      <c r="CAB140" s="86"/>
      <c r="CAC140" s="86"/>
      <c r="CAD140" s="86"/>
      <c r="CAE140" s="86"/>
      <c r="CAF140" s="86"/>
      <c r="CAG140" s="86"/>
      <c r="CAH140" s="86"/>
      <c r="CAI140" s="86"/>
      <c r="CAJ140" s="86"/>
      <c r="CAK140" s="86"/>
      <c r="CAL140" s="86"/>
      <c r="CAM140" s="86"/>
      <c r="CAN140" s="86"/>
      <c r="CAO140" s="86"/>
      <c r="CAP140" s="86"/>
      <c r="CAQ140" s="86"/>
      <c r="CAR140" s="86"/>
      <c r="CAS140" s="86"/>
      <c r="CAT140" s="86"/>
      <c r="CAU140" s="86"/>
      <c r="CAV140" s="86"/>
      <c r="CAW140" s="86"/>
      <c r="CAX140" s="86"/>
      <c r="CAY140" s="86"/>
      <c r="CAZ140" s="86"/>
      <c r="CBA140" s="86"/>
      <c r="CBB140" s="86"/>
      <c r="CBC140" s="86"/>
      <c r="CBD140" s="86"/>
      <c r="CBE140" s="86"/>
      <c r="CBF140" s="86"/>
      <c r="CBG140" s="86"/>
      <c r="CBH140" s="86"/>
      <c r="CBI140" s="86"/>
      <c r="CBJ140" s="86"/>
      <c r="CBK140" s="86"/>
      <c r="CBL140" s="86"/>
      <c r="CBM140" s="86"/>
      <c r="CBN140" s="86"/>
      <c r="CBO140" s="86"/>
      <c r="CBP140" s="86"/>
      <c r="CBQ140" s="86"/>
      <c r="CBR140" s="86"/>
      <c r="CBS140" s="86"/>
      <c r="CBT140" s="86"/>
      <c r="CBU140" s="86"/>
      <c r="CBV140" s="86"/>
      <c r="CBW140" s="86"/>
      <c r="CBX140" s="86"/>
      <c r="CBY140" s="86"/>
      <c r="CBZ140" s="86"/>
      <c r="CCA140" s="86"/>
      <c r="CCB140" s="86"/>
      <c r="CCC140" s="86"/>
      <c r="CCD140" s="86"/>
      <c r="CCE140" s="86"/>
      <c r="CCF140" s="86"/>
      <c r="CCG140" s="86"/>
      <c r="CCH140" s="86"/>
      <c r="CCI140" s="86"/>
      <c r="CCJ140" s="86"/>
      <c r="CCK140" s="86"/>
      <c r="CCL140" s="86"/>
      <c r="CCM140" s="86"/>
      <c r="CCN140" s="86"/>
      <c r="CCO140" s="86"/>
      <c r="CCP140" s="86"/>
      <c r="CCQ140" s="86"/>
      <c r="CCR140" s="86"/>
      <c r="CCS140" s="86"/>
      <c r="CCT140" s="86"/>
      <c r="CCU140" s="86"/>
      <c r="CCV140" s="86"/>
      <c r="CCW140" s="86"/>
      <c r="CCX140" s="86"/>
      <c r="CCY140" s="86"/>
      <c r="CCZ140" s="86"/>
      <c r="CDA140" s="86"/>
      <c r="CDB140" s="86"/>
      <c r="CDC140" s="86"/>
      <c r="CDD140" s="86"/>
      <c r="CDE140" s="86"/>
      <c r="CDF140" s="86"/>
      <c r="CDG140" s="86"/>
      <c r="CDH140" s="86"/>
      <c r="CDI140" s="86"/>
      <c r="CDJ140" s="86"/>
      <c r="CDK140" s="86"/>
      <c r="CDL140" s="86"/>
      <c r="CDM140" s="86"/>
      <c r="CDN140" s="86"/>
      <c r="CDO140" s="86"/>
      <c r="CDP140" s="86"/>
      <c r="CDQ140" s="86"/>
      <c r="CDR140" s="86"/>
      <c r="CDS140" s="86"/>
      <c r="CDT140" s="86"/>
      <c r="CDU140" s="86"/>
      <c r="CDV140" s="86"/>
      <c r="CDW140" s="86"/>
      <c r="CDX140" s="86"/>
      <c r="CDY140" s="86"/>
      <c r="CDZ140" s="86"/>
      <c r="CEA140" s="86"/>
      <c r="CEB140" s="86"/>
      <c r="CEC140" s="86"/>
      <c r="CED140" s="86"/>
      <c r="CEE140" s="86"/>
      <c r="CEF140" s="86"/>
      <c r="CEG140" s="86"/>
      <c r="CEH140" s="86"/>
      <c r="CEI140" s="86"/>
      <c r="CEJ140" s="86"/>
      <c r="CEK140" s="86"/>
      <c r="CEL140" s="86"/>
      <c r="CEM140" s="86"/>
      <c r="CEN140" s="86"/>
      <c r="CEO140" s="86"/>
      <c r="CEP140" s="86"/>
      <c r="CEQ140" s="86"/>
      <c r="CER140" s="86"/>
      <c r="CES140" s="86"/>
      <c r="CET140" s="86"/>
      <c r="CEU140" s="86"/>
      <c r="CEV140" s="86"/>
      <c r="CEW140" s="86"/>
      <c r="CEX140" s="86"/>
      <c r="CEY140" s="86"/>
      <c r="CEZ140" s="86"/>
      <c r="CFA140" s="86"/>
      <c r="CFB140" s="86"/>
      <c r="CFC140" s="86"/>
      <c r="CFD140" s="86"/>
      <c r="CFE140" s="86"/>
      <c r="CFF140" s="86"/>
      <c r="CFG140" s="86"/>
      <c r="CFH140" s="86"/>
      <c r="CFI140" s="86"/>
      <c r="CFJ140" s="86"/>
      <c r="CFK140" s="86"/>
      <c r="CFL140" s="86"/>
      <c r="CFM140" s="86"/>
      <c r="CFN140" s="86"/>
      <c r="CFO140" s="86"/>
      <c r="CFP140" s="86"/>
      <c r="CFQ140" s="86"/>
      <c r="CFR140" s="86"/>
      <c r="CFS140" s="86"/>
      <c r="CFT140" s="86"/>
      <c r="CFU140" s="86"/>
      <c r="CFV140" s="86"/>
      <c r="CFW140" s="86"/>
      <c r="CFX140" s="86"/>
      <c r="CFY140" s="86"/>
      <c r="CFZ140" s="86"/>
      <c r="CGA140" s="86"/>
      <c r="CGB140" s="86"/>
      <c r="CGC140" s="86"/>
      <c r="CGD140" s="86"/>
      <c r="CGE140" s="86"/>
      <c r="CGF140" s="86"/>
      <c r="CGG140" s="86"/>
      <c r="CGH140" s="86"/>
      <c r="CGI140" s="86"/>
      <c r="CGJ140" s="86"/>
      <c r="CGK140" s="86"/>
      <c r="CGL140" s="86"/>
      <c r="CGM140" s="86"/>
      <c r="CGN140" s="86"/>
      <c r="CGO140" s="86"/>
      <c r="CGP140" s="86"/>
      <c r="CGQ140" s="86"/>
      <c r="CGR140" s="86"/>
      <c r="CGS140" s="86"/>
      <c r="CGT140" s="86"/>
      <c r="CGU140" s="86"/>
      <c r="CGV140" s="86"/>
      <c r="CGW140" s="86"/>
      <c r="CGX140" s="86"/>
      <c r="CGY140" s="86"/>
      <c r="CGZ140" s="86"/>
      <c r="CHA140" s="86"/>
      <c r="CHB140" s="86"/>
      <c r="CHC140" s="86"/>
      <c r="CHD140" s="86"/>
      <c r="CHE140" s="86"/>
      <c r="CHF140" s="86"/>
      <c r="CHG140" s="86"/>
      <c r="CHH140" s="86"/>
      <c r="CHI140" s="86"/>
      <c r="CHJ140" s="86"/>
      <c r="CHK140" s="86"/>
      <c r="CHL140" s="86"/>
      <c r="CHM140" s="86"/>
      <c r="CHN140" s="86"/>
      <c r="CHO140" s="86"/>
      <c r="CHP140" s="86"/>
      <c r="CHQ140" s="86"/>
      <c r="CHR140" s="86"/>
      <c r="CHS140" s="86"/>
      <c r="CHT140" s="86"/>
      <c r="CHU140" s="86"/>
      <c r="CHV140" s="86"/>
      <c r="CIC140" s="86"/>
      <c r="CID140" s="86"/>
      <c r="CIE140" s="86"/>
      <c r="CIF140" s="86"/>
      <c r="CIG140" s="86"/>
      <c r="CIH140" s="86"/>
      <c r="CII140" s="86"/>
      <c r="CIJ140" s="86"/>
      <c r="CIK140" s="86"/>
      <c r="CIL140" s="86"/>
      <c r="CIM140" s="86"/>
      <c r="CIN140" s="86"/>
      <c r="CIO140" s="86"/>
      <c r="CIP140" s="86"/>
      <c r="CIQ140" s="86"/>
      <c r="CIR140" s="86"/>
      <c r="CIS140" s="86"/>
      <c r="CIT140" s="86"/>
      <c r="CIU140" s="86"/>
      <c r="CIV140" s="86"/>
      <c r="CIW140" s="86"/>
      <c r="CIX140" s="86"/>
      <c r="CIY140" s="86"/>
      <c r="CIZ140" s="86"/>
      <c r="CJA140" s="86"/>
      <c r="CJB140" s="86"/>
      <c r="CJC140" s="86"/>
      <c r="CJD140" s="86"/>
      <c r="CJE140" s="86"/>
      <c r="CJF140" s="86"/>
      <c r="CJG140" s="86"/>
      <c r="CJH140" s="86"/>
      <c r="CJI140" s="86"/>
      <c r="CJJ140" s="86"/>
      <c r="CJK140" s="86"/>
      <c r="CJL140" s="86"/>
      <c r="CJM140" s="86"/>
      <c r="CJN140" s="86"/>
      <c r="CJO140" s="86"/>
      <c r="CJP140" s="86"/>
      <c r="CJQ140" s="86"/>
      <c r="CJR140" s="86"/>
      <c r="CJS140" s="86"/>
      <c r="CJT140" s="86"/>
      <c r="CJU140" s="86"/>
      <c r="CJV140" s="86"/>
      <c r="CJW140" s="86"/>
      <c r="CJX140" s="86"/>
      <c r="CJY140" s="86"/>
      <c r="CJZ140" s="86"/>
      <c r="CKA140" s="86"/>
      <c r="CKB140" s="86"/>
      <c r="CKC140" s="86"/>
      <c r="CKD140" s="86"/>
      <c r="CKE140" s="86"/>
      <c r="CKF140" s="86"/>
      <c r="CKG140" s="86"/>
      <c r="CKH140" s="86"/>
      <c r="CKI140" s="86"/>
      <c r="CKJ140" s="86"/>
      <c r="CKK140" s="86"/>
      <c r="CKL140" s="86"/>
      <c r="CKM140" s="86"/>
      <c r="CKN140" s="86"/>
      <c r="CKO140" s="86"/>
      <c r="CKP140" s="86"/>
      <c r="CKQ140" s="86"/>
      <c r="CKR140" s="86"/>
      <c r="CKS140" s="86"/>
      <c r="CKT140" s="86"/>
      <c r="CKU140" s="86"/>
      <c r="CKV140" s="86"/>
      <c r="CKW140" s="86"/>
      <c r="CKX140" s="86"/>
      <c r="CKY140" s="86"/>
      <c r="CKZ140" s="86"/>
      <c r="CLA140" s="86"/>
      <c r="CLB140" s="86"/>
      <c r="CLC140" s="86"/>
      <c r="CLD140" s="86"/>
      <c r="CLE140" s="86"/>
      <c r="CLF140" s="86"/>
      <c r="CLG140" s="86"/>
      <c r="CLH140" s="86"/>
      <c r="CLI140" s="86"/>
      <c r="CLJ140" s="86"/>
      <c r="CLK140" s="86"/>
      <c r="CLL140" s="86"/>
      <c r="CLM140" s="86"/>
      <c r="CLN140" s="86"/>
      <c r="CLO140" s="86"/>
      <c r="CLP140" s="86"/>
      <c r="CLQ140" s="86"/>
      <c r="CLR140" s="86"/>
      <c r="CLS140" s="86"/>
      <c r="CLT140" s="86"/>
      <c r="CLU140" s="86"/>
      <c r="CLV140" s="86"/>
      <c r="CLW140" s="86"/>
      <c r="CLX140" s="86"/>
      <c r="CLY140" s="86"/>
      <c r="CLZ140" s="86"/>
      <c r="CMA140" s="86"/>
      <c r="CMB140" s="86"/>
      <c r="CMC140" s="86"/>
      <c r="CMD140" s="86"/>
      <c r="CME140" s="86"/>
      <c r="CMF140" s="86"/>
      <c r="CMG140" s="86"/>
      <c r="CMH140" s="86"/>
      <c r="CMI140" s="86"/>
      <c r="CMJ140" s="86"/>
      <c r="CMK140" s="86"/>
      <c r="CML140" s="86"/>
      <c r="CMM140" s="86"/>
      <c r="CMN140" s="86"/>
      <c r="CMO140" s="86"/>
      <c r="CMP140" s="86"/>
      <c r="CMQ140" s="86"/>
      <c r="CMR140" s="86"/>
      <c r="CMS140" s="86"/>
      <c r="CMT140" s="86"/>
      <c r="CMU140" s="86"/>
      <c r="CMV140" s="86"/>
      <c r="CMW140" s="86"/>
      <c r="CMX140" s="86"/>
      <c r="CMY140" s="86"/>
      <c r="CMZ140" s="86"/>
      <c r="CNA140" s="86"/>
      <c r="CNB140" s="86"/>
      <c r="CNC140" s="86"/>
      <c r="CND140" s="86"/>
      <c r="CNE140" s="86"/>
      <c r="CNF140" s="86"/>
      <c r="CNG140" s="86"/>
      <c r="CNH140" s="86"/>
      <c r="CNI140" s="86"/>
      <c r="CNJ140" s="86"/>
      <c r="CNK140" s="86"/>
      <c r="CNL140" s="86"/>
      <c r="CNM140" s="86"/>
      <c r="CNN140" s="86"/>
      <c r="CNO140" s="86"/>
      <c r="CNP140" s="86"/>
      <c r="CNQ140" s="86"/>
      <c r="CNR140" s="86"/>
      <c r="CNS140" s="86"/>
      <c r="CNT140" s="86"/>
      <c r="CNU140" s="86"/>
      <c r="CNV140" s="86"/>
      <c r="CNW140" s="86"/>
      <c r="CNX140" s="86"/>
      <c r="CNY140" s="86"/>
      <c r="CNZ140" s="86"/>
      <c r="COA140" s="86"/>
      <c r="COB140" s="86"/>
      <c r="COC140" s="86"/>
      <c r="COD140" s="86"/>
      <c r="COE140" s="86"/>
      <c r="COF140" s="86"/>
      <c r="COG140" s="86"/>
      <c r="COH140" s="86"/>
      <c r="COI140" s="86"/>
      <c r="COJ140" s="86"/>
      <c r="COK140" s="86"/>
      <c r="COL140" s="86"/>
      <c r="COM140" s="86"/>
      <c r="CON140" s="86"/>
      <c r="COO140" s="86"/>
      <c r="COP140" s="86"/>
      <c r="COQ140" s="86"/>
      <c r="COR140" s="86"/>
      <c r="COS140" s="86"/>
      <c r="COT140" s="86"/>
      <c r="COU140" s="86"/>
      <c r="COV140" s="86"/>
      <c r="COW140" s="86"/>
      <c r="COX140" s="86"/>
      <c r="COY140" s="86"/>
      <c r="COZ140" s="86"/>
      <c r="CPA140" s="86"/>
      <c r="CPB140" s="86"/>
      <c r="CPC140" s="86"/>
      <c r="CPD140" s="86"/>
      <c r="CPE140" s="86"/>
      <c r="CPF140" s="86"/>
      <c r="CPG140" s="86"/>
      <c r="CPH140" s="86"/>
      <c r="CPI140" s="86"/>
      <c r="CPJ140" s="86"/>
      <c r="CPK140" s="86"/>
      <c r="CPL140" s="86"/>
      <c r="CPM140" s="86"/>
      <c r="CPN140" s="86"/>
      <c r="CPO140" s="86"/>
      <c r="CPP140" s="86"/>
      <c r="CPQ140" s="86"/>
      <c r="CPR140" s="86"/>
      <c r="CPS140" s="86"/>
      <c r="CPT140" s="86"/>
      <c r="CPU140" s="86"/>
      <c r="CPV140" s="86"/>
      <c r="CPW140" s="86"/>
      <c r="CPX140" s="86"/>
      <c r="CPY140" s="86"/>
      <c r="CPZ140" s="86"/>
      <c r="CQA140" s="86"/>
      <c r="CQB140" s="86"/>
      <c r="CQC140" s="86"/>
      <c r="CQD140" s="86"/>
      <c r="CQE140" s="86"/>
      <c r="CQF140" s="86"/>
      <c r="CQG140" s="86"/>
      <c r="CQH140" s="86"/>
      <c r="CQI140" s="86"/>
      <c r="CQJ140" s="86"/>
      <c r="CQK140" s="86"/>
      <c r="CQL140" s="86"/>
      <c r="CQM140" s="86"/>
      <c r="CQN140" s="86"/>
      <c r="CQO140" s="86"/>
      <c r="CQP140" s="86"/>
      <c r="CQQ140" s="86"/>
      <c r="CQR140" s="86"/>
      <c r="CQS140" s="86"/>
      <c r="CQT140" s="86"/>
      <c r="CQU140" s="86"/>
      <c r="CQV140" s="86"/>
      <c r="CQW140" s="86"/>
      <c r="CQX140" s="86"/>
      <c r="CQY140" s="86"/>
      <c r="CQZ140" s="86"/>
      <c r="CRA140" s="86"/>
      <c r="CRB140" s="86"/>
      <c r="CRC140" s="86"/>
      <c r="CRD140" s="86"/>
      <c r="CRE140" s="86"/>
      <c r="CRF140" s="86"/>
      <c r="CRG140" s="86"/>
      <c r="CRH140" s="86"/>
      <c r="CRI140" s="86"/>
      <c r="CRJ140" s="86"/>
      <c r="CRK140" s="86"/>
      <c r="CRL140" s="86"/>
      <c r="CRM140" s="86"/>
      <c r="CRN140" s="86"/>
      <c r="CRO140" s="86"/>
      <c r="CRP140" s="86"/>
      <c r="CRQ140" s="86"/>
      <c r="CRR140" s="86"/>
      <c r="CRY140" s="86"/>
      <c r="CRZ140" s="86"/>
      <c r="CSA140" s="86"/>
      <c r="CSB140" s="86"/>
      <c r="CSC140" s="86"/>
      <c r="CSD140" s="86"/>
      <c r="CSE140" s="86"/>
      <c r="CSF140" s="86"/>
      <c r="CSG140" s="86"/>
      <c r="CSH140" s="86"/>
      <c r="CSI140" s="86"/>
      <c r="CSJ140" s="86"/>
      <c r="CSK140" s="86"/>
      <c r="CSL140" s="86"/>
      <c r="CSM140" s="86"/>
      <c r="CSN140" s="86"/>
      <c r="CSO140" s="86"/>
      <c r="CSP140" s="86"/>
      <c r="CSQ140" s="86"/>
      <c r="CSR140" s="86"/>
      <c r="CSS140" s="86"/>
      <c r="CST140" s="86"/>
      <c r="CSU140" s="86"/>
      <c r="CSV140" s="86"/>
      <c r="CSW140" s="86"/>
      <c r="CSX140" s="86"/>
      <c r="CSY140" s="86"/>
      <c r="CSZ140" s="86"/>
      <c r="CTA140" s="86"/>
      <c r="CTB140" s="86"/>
      <c r="CTC140" s="86"/>
      <c r="CTD140" s="86"/>
      <c r="CTE140" s="86"/>
      <c r="CTF140" s="86"/>
      <c r="CTG140" s="86"/>
      <c r="CTH140" s="86"/>
      <c r="CTI140" s="86"/>
      <c r="CTJ140" s="86"/>
      <c r="CTK140" s="86"/>
      <c r="CTL140" s="86"/>
      <c r="CTM140" s="86"/>
      <c r="CTN140" s="86"/>
      <c r="CTO140" s="86"/>
      <c r="CTP140" s="86"/>
      <c r="CTQ140" s="86"/>
      <c r="CTR140" s="86"/>
      <c r="CTS140" s="86"/>
      <c r="CTT140" s="86"/>
      <c r="CTU140" s="86"/>
      <c r="CTV140" s="86"/>
      <c r="CTW140" s="86"/>
      <c r="CTX140" s="86"/>
      <c r="CTY140" s="86"/>
      <c r="CTZ140" s="86"/>
      <c r="CUA140" s="86"/>
      <c r="CUB140" s="86"/>
      <c r="CUC140" s="86"/>
      <c r="CUD140" s="86"/>
      <c r="CUE140" s="86"/>
      <c r="CUF140" s="86"/>
      <c r="CUG140" s="86"/>
      <c r="CUH140" s="86"/>
      <c r="CUI140" s="86"/>
      <c r="CUJ140" s="86"/>
      <c r="CUK140" s="86"/>
      <c r="CUL140" s="86"/>
      <c r="CUM140" s="86"/>
      <c r="CUN140" s="86"/>
      <c r="CUO140" s="86"/>
      <c r="CUP140" s="86"/>
      <c r="CUQ140" s="86"/>
      <c r="CUR140" s="86"/>
      <c r="CUS140" s="86"/>
      <c r="CUT140" s="86"/>
      <c r="CUU140" s="86"/>
      <c r="CUV140" s="86"/>
      <c r="CUW140" s="86"/>
      <c r="CUX140" s="86"/>
      <c r="CUY140" s="86"/>
      <c r="CUZ140" s="86"/>
      <c r="CVA140" s="86"/>
      <c r="CVB140" s="86"/>
      <c r="CVC140" s="86"/>
      <c r="CVD140" s="86"/>
      <c r="CVE140" s="86"/>
      <c r="CVF140" s="86"/>
      <c r="CVG140" s="86"/>
      <c r="CVH140" s="86"/>
      <c r="CVI140" s="86"/>
      <c r="CVJ140" s="86"/>
      <c r="CVK140" s="86"/>
      <c r="CVL140" s="86"/>
      <c r="CVM140" s="86"/>
      <c r="CVN140" s="86"/>
      <c r="CVO140" s="86"/>
      <c r="CVP140" s="86"/>
      <c r="CVQ140" s="86"/>
      <c r="CVR140" s="86"/>
      <c r="CVS140" s="86"/>
      <c r="CVT140" s="86"/>
      <c r="CVU140" s="86"/>
      <c r="CVV140" s="86"/>
      <c r="CVW140" s="86"/>
      <c r="CVX140" s="86"/>
      <c r="CVY140" s="86"/>
      <c r="CVZ140" s="86"/>
      <c r="CWA140" s="86"/>
      <c r="CWB140" s="86"/>
      <c r="CWC140" s="86"/>
      <c r="CWD140" s="86"/>
      <c r="CWE140" s="86"/>
      <c r="CWF140" s="86"/>
      <c r="CWG140" s="86"/>
      <c r="CWH140" s="86"/>
      <c r="CWI140" s="86"/>
      <c r="CWJ140" s="86"/>
      <c r="CWK140" s="86"/>
      <c r="CWL140" s="86"/>
      <c r="CWM140" s="86"/>
      <c r="CWN140" s="86"/>
      <c r="CWO140" s="86"/>
      <c r="CWP140" s="86"/>
      <c r="CWQ140" s="86"/>
      <c r="CWR140" s="86"/>
      <c r="CWS140" s="86"/>
      <c r="CWT140" s="86"/>
      <c r="CWU140" s="86"/>
      <c r="CWV140" s="86"/>
      <c r="CWW140" s="86"/>
      <c r="CWX140" s="86"/>
      <c r="CWY140" s="86"/>
      <c r="CWZ140" s="86"/>
      <c r="CXA140" s="86"/>
      <c r="CXB140" s="86"/>
      <c r="CXC140" s="86"/>
      <c r="CXD140" s="86"/>
      <c r="CXE140" s="86"/>
      <c r="CXF140" s="86"/>
      <c r="CXG140" s="86"/>
      <c r="CXH140" s="86"/>
      <c r="CXI140" s="86"/>
      <c r="CXJ140" s="86"/>
      <c r="CXK140" s="86"/>
      <c r="CXL140" s="86"/>
      <c r="CXM140" s="86"/>
      <c r="CXN140" s="86"/>
      <c r="CXO140" s="86"/>
      <c r="CXP140" s="86"/>
      <c r="CXQ140" s="86"/>
      <c r="CXR140" s="86"/>
      <c r="CXS140" s="86"/>
      <c r="CXT140" s="86"/>
      <c r="CXU140" s="86"/>
      <c r="CXV140" s="86"/>
      <c r="CXW140" s="86"/>
      <c r="CXX140" s="86"/>
      <c r="CXY140" s="86"/>
      <c r="CXZ140" s="86"/>
      <c r="CYA140" s="86"/>
      <c r="CYB140" s="86"/>
      <c r="CYC140" s="86"/>
      <c r="CYD140" s="86"/>
      <c r="CYE140" s="86"/>
      <c r="CYF140" s="86"/>
      <c r="CYG140" s="86"/>
      <c r="CYH140" s="86"/>
      <c r="CYI140" s="86"/>
      <c r="CYJ140" s="86"/>
      <c r="CYK140" s="86"/>
      <c r="CYL140" s="86"/>
      <c r="CYM140" s="86"/>
      <c r="CYN140" s="86"/>
      <c r="CYO140" s="86"/>
      <c r="CYP140" s="86"/>
      <c r="CYQ140" s="86"/>
      <c r="CYR140" s="86"/>
      <c r="CYS140" s="86"/>
      <c r="CYT140" s="86"/>
      <c r="CYU140" s="86"/>
      <c r="CYV140" s="86"/>
      <c r="CYW140" s="86"/>
      <c r="CYX140" s="86"/>
      <c r="CYY140" s="86"/>
      <c r="CYZ140" s="86"/>
      <c r="CZA140" s="86"/>
      <c r="CZB140" s="86"/>
      <c r="CZC140" s="86"/>
      <c r="CZD140" s="86"/>
      <c r="CZE140" s="86"/>
      <c r="CZF140" s="86"/>
      <c r="CZG140" s="86"/>
      <c r="CZH140" s="86"/>
      <c r="CZI140" s="86"/>
      <c r="CZJ140" s="86"/>
      <c r="CZK140" s="86"/>
      <c r="CZL140" s="86"/>
      <c r="CZM140" s="86"/>
      <c r="CZN140" s="86"/>
      <c r="CZO140" s="86"/>
      <c r="CZP140" s="86"/>
      <c r="CZQ140" s="86"/>
      <c r="CZR140" s="86"/>
      <c r="CZS140" s="86"/>
      <c r="CZT140" s="86"/>
      <c r="CZU140" s="86"/>
      <c r="CZV140" s="86"/>
      <c r="CZW140" s="86"/>
      <c r="CZX140" s="86"/>
      <c r="CZY140" s="86"/>
      <c r="CZZ140" s="86"/>
      <c r="DAA140" s="86"/>
      <c r="DAB140" s="86"/>
      <c r="DAC140" s="86"/>
      <c r="DAD140" s="86"/>
      <c r="DAE140" s="86"/>
      <c r="DAF140" s="86"/>
      <c r="DAG140" s="86"/>
      <c r="DAH140" s="86"/>
      <c r="DAI140" s="86"/>
      <c r="DAJ140" s="86"/>
      <c r="DAK140" s="86"/>
      <c r="DAL140" s="86"/>
      <c r="DAM140" s="86"/>
      <c r="DAN140" s="86"/>
      <c r="DAO140" s="86"/>
      <c r="DAP140" s="86"/>
      <c r="DAQ140" s="86"/>
      <c r="DAR140" s="86"/>
      <c r="DAS140" s="86"/>
      <c r="DAT140" s="86"/>
      <c r="DAU140" s="86"/>
      <c r="DAV140" s="86"/>
      <c r="DAW140" s="86"/>
      <c r="DAX140" s="86"/>
      <c r="DAY140" s="86"/>
      <c r="DAZ140" s="86"/>
      <c r="DBA140" s="86"/>
      <c r="DBB140" s="86"/>
      <c r="DBC140" s="86"/>
      <c r="DBD140" s="86"/>
      <c r="DBE140" s="86"/>
      <c r="DBF140" s="86"/>
      <c r="DBG140" s="86"/>
      <c r="DBH140" s="86"/>
      <c r="DBI140" s="86"/>
      <c r="DBJ140" s="86"/>
      <c r="DBK140" s="86"/>
      <c r="DBL140" s="86"/>
      <c r="DBM140" s="86"/>
      <c r="DBN140" s="86"/>
      <c r="DBU140" s="86"/>
      <c r="DBV140" s="86"/>
      <c r="DBW140" s="86"/>
      <c r="DBX140" s="86"/>
      <c r="DBY140" s="86"/>
      <c r="DBZ140" s="86"/>
      <c r="DCA140" s="86"/>
      <c r="DCB140" s="86"/>
      <c r="DCC140" s="86"/>
      <c r="DCD140" s="86"/>
      <c r="DCE140" s="86"/>
      <c r="DCF140" s="86"/>
      <c r="DCG140" s="86"/>
      <c r="DCH140" s="86"/>
      <c r="DCI140" s="86"/>
      <c r="DCJ140" s="86"/>
      <c r="DCK140" s="86"/>
      <c r="DCL140" s="86"/>
      <c r="DCM140" s="86"/>
      <c r="DCN140" s="86"/>
      <c r="DCO140" s="86"/>
      <c r="DCP140" s="86"/>
      <c r="DCQ140" s="86"/>
      <c r="DCR140" s="86"/>
      <c r="DCS140" s="86"/>
      <c r="DCT140" s="86"/>
      <c r="DCU140" s="86"/>
      <c r="DCV140" s="86"/>
      <c r="DCW140" s="86"/>
      <c r="DCX140" s="86"/>
      <c r="DCY140" s="86"/>
      <c r="DCZ140" s="86"/>
      <c r="DDA140" s="86"/>
      <c r="DDB140" s="86"/>
      <c r="DDC140" s="86"/>
      <c r="DDD140" s="86"/>
      <c r="DDE140" s="86"/>
      <c r="DDF140" s="86"/>
      <c r="DDG140" s="86"/>
      <c r="DDH140" s="86"/>
      <c r="DDI140" s="86"/>
      <c r="DDJ140" s="86"/>
      <c r="DDK140" s="86"/>
      <c r="DDL140" s="86"/>
      <c r="DDM140" s="86"/>
      <c r="DDN140" s="86"/>
      <c r="DDO140" s="86"/>
      <c r="DDP140" s="86"/>
      <c r="DDQ140" s="86"/>
      <c r="DDR140" s="86"/>
      <c r="DDS140" s="86"/>
      <c r="DDT140" s="86"/>
      <c r="DDU140" s="86"/>
      <c r="DDV140" s="86"/>
      <c r="DDW140" s="86"/>
      <c r="DDX140" s="86"/>
      <c r="DDY140" s="86"/>
      <c r="DDZ140" s="86"/>
      <c r="DEA140" s="86"/>
      <c r="DEB140" s="86"/>
      <c r="DEC140" s="86"/>
      <c r="DED140" s="86"/>
      <c r="DEE140" s="86"/>
      <c r="DEF140" s="86"/>
      <c r="DEG140" s="86"/>
      <c r="DEH140" s="86"/>
      <c r="DEI140" s="86"/>
      <c r="DEJ140" s="86"/>
      <c r="DEK140" s="86"/>
      <c r="DEL140" s="86"/>
      <c r="DEM140" s="86"/>
      <c r="DEN140" s="86"/>
      <c r="DEO140" s="86"/>
      <c r="DEP140" s="86"/>
      <c r="DEQ140" s="86"/>
      <c r="DER140" s="86"/>
      <c r="DES140" s="86"/>
      <c r="DET140" s="86"/>
      <c r="DEU140" s="86"/>
      <c r="DEV140" s="86"/>
      <c r="DEW140" s="86"/>
      <c r="DEX140" s="86"/>
      <c r="DEY140" s="86"/>
      <c r="DEZ140" s="86"/>
      <c r="DFA140" s="86"/>
      <c r="DFB140" s="86"/>
      <c r="DFC140" s="86"/>
      <c r="DFD140" s="86"/>
      <c r="DFE140" s="86"/>
      <c r="DFF140" s="86"/>
      <c r="DFG140" s="86"/>
      <c r="DFH140" s="86"/>
      <c r="DFI140" s="86"/>
      <c r="DFJ140" s="86"/>
      <c r="DFK140" s="86"/>
      <c r="DFL140" s="86"/>
      <c r="DFM140" s="86"/>
      <c r="DFN140" s="86"/>
      <c r="DFO140" s="86"/>
      <c r="DFP140" s="86"/>
      <c r="DFQ140" s="86"/>
      <c r="DFR140" s="86"/>
      <c r="DFS140" s="86"/>
      <c r="DFT140" s="86"/>
      <c r="DFU140" s="86"/>
      <c r="DFV140" s="86"/>
      <c r="DFW140" s="86"/>
      <c r="DFX140" s="86"/>
      <c r="DFY140" s="86"/>
      <c r="DFZ140" s="86"/>
      <c r="DGA140" s="86"/>
      <c r="DGB140" s="86"/>
      <c r="DGC140" s="86"/>
      <c r="DGD140" s="86"/>
      <c r="DGE140" s="86"/>
      <c r="DGF140" s="86"/>
      <c r="DGG140" s="86"/>
      <c r="DGH140" s="86"/>
      <c r="DGI140" s="86"/>
      <c r="DGJ140" s="86"/>
      <c r="DGK140" s="86"/>
      <c r="DGL140" s="86"/>
      <c r="DGM140" s="86"/>
      <c r="DGN140" s="86"/>
      <c r="DGO140" s="86"/>
      <c r="DGP140" s="86"/>
      <c r="DGQ140" s="86"/>
      <c r="DGR140" s="86"/>
      <c r="DGS140" s="86"/>
      <c r="DGT140" s="86"/>
      <c r="DGU140" s="86"/>
      <c r="DGV140" s="86"/>
      <c r="DGW140" s="86"/>
      <c r="DGX140" s="86"/>
      <c r="DGY140" s="86"/>
      <c r="DGZ140" s="86"/>
      <c r="DHA140" s="86"/>
      <c r="DHB140" s="86"/>
      <c r="DHC140" s="86"/>
      <c r="DHD140" s="86"/>
      <c r="DHE140" s="86"/>
      <c r="DHF140" s="86"/>
      <c r="DHG140" s="86"/>
      <c r="DHH140" s="86"/>
      <c r="DHI140" s="86"/>
      <c r="DHJ140" s="86"/>
      <c r="DHK140" s="86"/>
      <c r="DHL140" s="86"/>
      <c r="DHM140" s="86"/>
      <c r="DHN140" s="86"/>
      <c r="DHO140" s="86"/>
      <c r="DHP140" s="86"/>
      <c r="DHQ140" s="86"/>
      <c r="DHR140" s="86"/>
      <c r="DHS140" s="86"/>
      <c r="DHT140" s="86"/>
      <c r="DHU140" s="86"/>
      <c r="DHV140" s="86"/>
      <c r="DHW140" s="86"/>
      <c r="DHX140" s="86"/>
      <c r="DHY140" s="86"/>
      <c r="DHZ140" s="86"/>
      <c r="DIA140" s="86"/>
      <c r="DIB140" s="86"/>
      <c r="DIC140" s="86"/>
      <c r="DID140" s="86"/>
      <c r="DIE140" s="86"/>
      <c r="DIF140" s="86"/>
      <c r="DIG140" s="86"/>
      <c r="DIH140" s="86"/>
      <c r="DII140" s="86"/>
      <c r="DIJ140" s="86"/>
      <c r="DIK140" s="86"/>
      <c r="DIL140" s="86"/>
      <c r="DIM140" s="86"/>
      <c r="DIN140" s="86"/>
      <c r="DIO140" s="86"/>
      <c r="DIP140" s="86"/>
      <c r="DIQ140" s="86"/>
      <c r="DIR140" s="86"/>
      <c r="DIS140" s="86"/>
      <c r="DIT140" s="86"/>
      <c r="DIU140" s="86"/>
      <c r="DIV140" s="86"/>
      <c r="DIW140" s="86"/>
      <c r="DIX140" s="86"/>
      <c r="DIY140" s="86"/>
      <c r="DIZ140" s="86"/>
      <c r="DJA140" s="86"/>
      <c r="DJB140" s="86"/>
      <c r="DJC140" s="86"/>
      <c r="DJD140" s="86"/>
      <c r="DJE140" s="86"/>
      <c r="DJF140" s="86"/>
      <c r="DJG140" s="86"/>
      <c r="DJH140" s="86"/>
      <c r="DJI140" s="86"/>
      <c r="DJJ140" s="86"/>
      <c r="DJK140" s="86"/>
      <c r="DJL140" s="86"/>
      <c r="DJM140" s="86"/>
      <c r="DJN140" s="86"/>
      <c r="DJO140" s="86"/>
      <c r="DJP140" s="86"/>
      <c r="DJQ140" s="86"/>
      <c r="DJR140" s="86"/>
      <c r="DJS140" s="86"/>
      <c r="DJT140" s="86"/>
      <c r="DJU140" s="86"/>
      <c r="DJV140" s="86"/>
      <c r="DJW140" s="86"/>
      <c r="DJX140" s="86"/>
      <c r="DJY140" s="86"/>
      <c r="DJZ140" s="86"/>
      <c r="DKA140" s="86"/>
      <c r="DKB140" s="86"/>
      <c r="DKC140" s="86"/>
      <c r="DKD140" s="86"/>
      <c r="DKE140" s="86"/>
      <c r="DKF140" s="86"/>
      <c r="DKG140" s="86"/>
      <c r="DKH140" s="86"/>
      <c r="DKI140" s="86"/>
      <c r="DKJ140" s="86"/>
      <c r="DKK140" s="86"/>
      <c r="DKL140" s="86"/>
      <c r="DKM140" s="86"/>
      <c r="DKN140" s="86"/>
      <c r="DKO140" s="86"/>
      <c r="DKP140" s="86"/>
      <c r="DKQ140" s="86"/>
      <c r="DKR140" s="86"/>
      <c r="DKS140" s="86"/>
      <c r="DKT140" s="86"/>
      <c r="DKU140" s="86"/>
      <c r="DKV140" s="86"/>
      <c r="DKW140" s="86"/>
      <c r="DKX140" s="86"/>
      <c r="DKY140" s="86"/>
      <c r="DKZ140" s="86"/>
      <c r="DLA140" s="86"/>
      <c r="DLB140" s="86"/>
      <c r="DLC140" s="86"/>
      <c r="DLD140" s="86"/>
      <c r="DLE140" s="86"/>
      <c r="DLF140" s="86"/>
      <c r="DLG140" s="86"/>
      <c r="DLH140" s="86"/>
      <c r="DLI140" s="86"/>
      <c r="DLJ140" s="86"/>
      <c r="DLQ140" s="86"/>
      <c r="DLR140" s="86"/>
      <c r="DLS140" s="86"/>
      <c r="DLT140" s="86"/>
      <c r="DLU140" s="86"/>
      <c r="DLV140" s="86"/>
      <c r="DLW140" s="86"/>
      <c r="DLX140" s="86"/>
      <c r="DLY140" s="86"/>
      <c r="DLZ140" s="86"/>
      <c r="DMA140" s="86"/>
      <c r="DMB140" s="86"/>
      <c r="DMC140" s="86"/>
      <c r="DMD140" s="86"/>
      <c r="DME140" s="86"/>
      <c r="DMF140" s="86"/>
      <c r="DMG140" s="86"/>
      <c r="DMH140" s="86"/>
      <c r="DMI140" s="86"/>
      <c r="DMJ140" s="86"/>
      <c r="DMK140" s="86"/>
      <c r="DML140" s="86"/>
      <c r="DMM140" s="86"/>
      <c r="DMN140" s="86"/>
      <c r="DMO140" s="86"/>
      <c r="DMP140" s="86"/>
      <c r="DMQ140" s="86"/>
      <c r="DMR140" s="86"/>
      <c r="DMS140" s="86"/>
      <c r="DMT140" s="86"/>
      <c r="DMU140" s="86"/>
      <c r="DMV140" s="86"/>
      <c r="DMW140" s="86"/>
      <c r="DMX140" s="86"/>
      <c r="DMY140" s="86"/>
      <c r="DMZ140" s="86"/>
      <c r="DNA140" s="86"/>
      <c r="DNB140" s="86"/>
      <c r="DNC140" s="86"/>
      <c r="DND140" s="86"/>
      <c r="DNE140" s="86"/>
      <c r="DNF140" s="86"/>
      <c r="DNG140" s="86"/>
      <c r="DNH140" s="86"/>
      <c r="DNI140" s="86"/>
      <c r="DNJ140" s="86"/>
      <c r="DNK140" s="86"/>
      <c r="DNL140" s="86"/>
      <c r="DNM140" s="86"/>
      <c r="DNN140" s="86"/>
      <c r="DNO140" s="86"/>
      <c r="DNP140" s="86"/>
      <c r="DNQ140" s="86"/>
      <c r="DNR140" s="86"/>
      <c r="DNS140" s="86"/>
      <c r="DNT140" s="86"/>
      <c r="DNU140" s="86"/>
      <c r="DNV140" s="86"/>
      <c r="DNW140" s="86"/>
      <c r="DNX140" s="86"/>
      <c r="DNY140" s="86"/>
      <c r="DNZ140" s="86"/>
      <c r="DOA140" s="86"/>
      <c r="DOB140" s="86"/>
      <c r="DOC140" s="86"/>
      <c r="DOD140" s="86"/>
      <c r="DOE140" s="86"/>
      <c r="DOF140" s="86"/>
      <c r="DOG140" s="86"/>
      <c r="DOH140" s="86"/>
      <c r="DOI140" s="86"/>
      <c r="DOJ140" s="86"/>
      <c r="DOK140" s="86"/>
      <c r="DOL140" s="86"/>
      <c r="DOM140" s="86"/>
      <c r="DON140" s="86"/>
      <c r="DOO140" s="86"/>
      <c r="DOP140" s="86"/>
      <c r="DOQ140" s="86"/>
      <c r="DOR140" s="86"/>
      <c r="DOS140" s="86"/>
      <c r="DOT140" s="86"/>
      <c r="DOU140" s="86"/>
      <c r="DOV140" s="86"/>
      <c r="DOW140" s="86"/>
      <c r="DOX140" s="86"/>
      <c r="DOY140" s="86"/>
      <c r="DOZ140" s="86"/>
      <c r="DPA140" s="86"/>
      <c r="DPB140" s="86"/>
      <c r="DPC140" s="86"/>
      <c r="DPD140" s="86"/>
      <c r="DPE140" s="86"/>
      <c r="DPF140" s="86"/>
      <c r="DPG140" s="86"/>
      <c r="DPH140" s="86"/>
      <c r="DPI140" s="86"/>
      <c r="DPJ140" s="86"/>
      <c r="DPK140" s="86"/>
      <c r="DPL140" s="86"/>
      <c r="DPM140" s="86"/>
      <c r="DPN140" s="86"/>
      <c r="DPO140" s="86"/>
      <c r="DPP140" s="86"/>
      <c r="DPQ140" s="86"/>
      <c r="DPR140" s="86"/>
      <c r="DPS140" s="86"/>
      <c r="DPT140" s="86"/>
      <c r="DPU140" s="86"/>
      <c r="DPV140" s="86"/>
      <c r="DPW140" s="86"/>
      <c r="DPX140" s="86"/>
      <c r="DPY140" s="86"/>
      <c r="DPZ140" s="86"/>
      <c r="DQA140" s="86"/>
      <c r="DQB140" s="86"/>
      <c r="DQC140" s="86"/>
      <c r="DQD140" s="86"/>
      <c r="DQE140" s="86"/>
      <c r="DQF140" s="86"/>
      <c r="DQG140" s="86"/>
      <c r="DQH140" s="86"/>
      <c r="DQI140" s="86"/>
      <c r="DQJ140" s="86"/>
      <c r="DQK140" s="86"/>
      <c r="DQL140" s="86"/>
      <c r="DQM140" s="86"/>
      <c r="DQN140" s="86"/>
      <c r="DQO140" s="86"/>
      <c r="DQP140" s="86"/>
      <c r="DQQ140" s="86"/>
      <c r="DQR140" s="86"/>
      <c r="DQS140" s="86"/>
      <c r="DQT140" s="86"/>
      <c r="DQU140" s="86"/>
      <c r="DQV140" s="86"/>
      <c r="DQW140" s="86"/>
      <c r="DQX140" s="86"/>
      <c r="DQY140" s="86"/>
      <c r="DQZ140" s="86"/>
      <c r="DRA140" s="86"/>
      <c r="DRB140" s="86"/>
      <c r="DRC140" s="86"/>
      <c r="DRD140" s="86"/>
      <c r="DRE140" s="86"/>
      <c r="DRF140" s="86"/>
      <c r="DRG140" s="86"/>
      <c r="DRH140" s="86"/>
      <c r="DRI140" s="86"/>
      <c r="DRJ140" s="86"/>
      <c r="DRK140" s="86"/>
      <c r="DRL140" s="86"/>
      <c r="DRM140" s="86"/>
      <c r="DRN140" s="86"/>
      <c r="DRO140" s="86"/>
      <c r="DRP140" s="86"/>
      <c r="DRQ140" s="86"/>
      <c r="DRR140" s="86"/>
      <c r="DRS140" s="86"/>
      <c r="DRT140" s="86"/>
      <c r="DRU140" s="86"/>
      <c r="DRV140" s="86"/>
      <c r="DRW140" s="86"/>
      <c r="DRX140" s="86"/>
      <c r="DRY140" s="86"/>
      <c r="DRZ140" s="86"/>
      <c r="DSA140" s="86"/>
      <c r="DSB140" s="86"/>
      <c r="DSC140" s="86"/>
      <c r="DSD140" s="86"/>
      <c r="DSE140" s="86"/>
      <c r="DSF140" s="86"/>
      <c r="DSG140" s="86"/>
      <c r="DSH140" s="86"/>
      <c r="DSI140" s="86"/>
      <c r="DSJ140" s="86"/>
      <c r="DSK140" s="86"/>
      <c r="DSL140" s="86"/>
      <c r="DSM140" s="86"/>
      <c r="DSN140" s="86"/>
      <c r="DSO140" s="86"/>
      <c r="DSP140" s="86"/>
      <c r="DSQ140" s="86"/>
      <c r="DSR140" s="86"/>
      <c r="DSS140" s="86"/>
      <c r="DST140" s="86"/>
      <c r="DSU140" s="86"/>
      <c r="DSV140" s="86"/>
      <c r="DSW140" s="86"/>
      <c r="DSX140" s="86"/>
      <c r="DSY140" s="86"/>
      <c r="DSZ140" s="86"/>
      <c r="DTA140" s="86"/>
      <c r="DTB140" s="86"/>
      <c r="DTC140" s="86"/>
      <c r="DTD140" s="86"/>
      <c r="DTE140" s="86"/>
      <c r="DTF140" s="86"/>
      <c r="DTG140" s="86"/>
      <c r="DTH140" s="86"/>
      <c r="DTI140" s="86"/>
      <c r="DTJ140" s="86"/>
      <c r="DTK140" s="86"/>
      <c r="DTL140" s="86"/>
      <c r="DTM140" s="86"/>
      <c r="DTN140" s="86"/>
      <c r="DTO140" s="86"/>
      <c r="DTP140" s="86"/>
      <c r="DTQ140" s="86"/>
      <c r="DTR140" s="86"/>
      <c r="DTS140" s="86"/>
      <c r="DTT140" s="86"/>
      <c r="DTU140" s="86"/>
      <c r="DTV140" s="86"/>
      <c r="DTW140" s="86"/>
      <c r="DTX140" s="86"/>
      <c r="DTY140" s="86"/>
      <c r="DTZ140" s="86"/>
      <c r="DUA140" s="86"/>
      <c r="DUB140" s="86"/>
      <c r="DUC140" s="86"/>
      <c r="DUD140" s="86"/>
      <c r="DUE140" s="86"/>
      <c r="DUF140" s="86"/>
      <c r="DUG140" s="86"/>
      <c r="DUH140" s="86"/>
      <c r="DUI140" s="86"/>
      <c r="DUJ140" s="86"/>
      <c r="DUK140" s="86"/>
      <c r="DUL140" s="86"/>
      <c r="DUM140" s="86"/>
      <c r="DUN140" s="86"/>
      <c r="DUO140" s="86"/>
      <c r="DUP140" s="86"/>
      <c r="DUQ140" s="86"/>
      <c r="DUR140" s="86"/>
      <c r="DUS140" s="86"/>
      <c r="DUT140" s="86"/>
      <c r="DUU140" s="86"/>
      <c r="DUV140" s="86"/>
      <c r="DUW140" s="86"/>
      <c r="DUX140" s="86"/>
      <c r="DUY140" s="86"/>
      <c r="DUZ140" s="86"/>
      <c r="DVA140" s="86"/>
      <c r="DVB140" s="86"/>
      <c r="DVC140" s="86"/>
      <c r="DVD140" s="86"/>
      <c r="DVE140" s="86"/>
      <c r="DVF140" s="86"/>
      <c r="DVM140" s="86"/>
      <c r="DVN140" s="86"/>
      <c r="DVO140" s="86"/>
      <c r="DVP140" s="86"/>
      <c r="DVQ140" s="86"/>
      <c r="DVR140" s="86"/>
      <c r="DVS140" s="86"/>
      <c r="DVT140" s="86"/>
      <c r="DVU140" s="86"/>
      <c r="DVV140" s="86"/>
      <c r="DVW140" s="86"/>
      <c r="DVX140" s="86"/>
      <c r="DVY140" s="86"/>
      <c r="DVZ140" s="86"/>
      <c r="DWA140" s="86"/>
      <c r="DWB140" s="86"/>
      <c r="DWC140" s="86"/>
      <c r="DWD140" s="86"/>
      <c r="DWE140" s="86"/>
      <c r="DWF140" s="86"/>
      <c r="DWG140" s="86"/>
      <c r="DWH140" s="86"/>
      <c r="DWI140" s="86"/>
      <c r="DWJ140" s="86"/>
      <c r="DWK140" s="86"/>
      <c r="DWL140" s="86"/>
      <c r="DWM140" s="86"/>
      <c r="DWN140" s="86"/>
      <c r="DWO140" s="86"/>
      <c r="DWP140" s="86"/>
      <c r="DWQ140" s="86"/>
      <c r="DWR140" s="86"/>
      <c r="DWS140" s="86"/>
      <c r="DWT140" s="86"/>
      <c r="DWU140" s="86"/>
      <c r="DWV140" s="86"/>
      <c r="DWW140" s="86"/>
      <c r="DWX140" s="86"/>
      <c r="DWY140" s="86"/>
      <c r="DWZ140" s="86"/>
      <c r="DXA140" s="86"/>
      <c r="DXB140" s="86"/>
      <c r="DXC140" s="86"/>
      <c r="DXD140" s="86"/>
      <c r="DXE140" s="86"/>
      <c r="DXF140" s="86"/>
      <c r="DXG140" s="86"/>
      <c r="DXH140" s="86"/>
      <c r="DXI140" s="86"/>
      <c r="DXJ140" s="86"/>
      <c r="DXK140" s="86"/>
      <c r="DXL140" s="86"/>
      <c r="DXM140" s="86"/>
      <c r="DXN140" s="86"/>
      <c r="DXO140" s="86"/>
      <c r="DXP140" s="86"/>
      <c r="DXQ140" s="86"/>
      <c r="DXR140" s="86"/>
      <c r="DXS140" s="86"/>
      <c r="DXT140" s="86"/>
      <c r="DXU140" s="86"/>
      <c r="DXV140" s="86"/>
      <c r="DXW140" s="86"/>
      <c r="DXX140" s="86"/>
      <c r="DXY140" s="86"/>
      <c r="DXZ140" s="86"/>
      <c r="DYA140" s="86"/>
      <c r="DYB140" s="86"/>
      <c r="DYC140" s="86"/>
      <c r="DYD140" s="86"/>
      <c r="DYE140" s="86"/>
      <c r="DYF140" s="86"/>
      <c r="DYG140" s="86"/>
      <c r="DYH140" s="86"/>
      <c r="DYI140" s="86"/>
      <c r="DYJ140" s="86"/>
      <c r="DYK140" s="86"/>
      <c r="DYL140" s="86"/>
      <c r="DYM140" s="86"/>
      <c r="DYN140" s="86"/>
      <c r="DYO140" s="86"/>
      <c r="DYP140" s="86"/>
      <c r="DYQ140" s="86"/>
      <c r="DYR140" s="86"/>
      <c r="DYS140" s="86"/>
      <c r="DYT140" s="86"/>
      <c r="DYU140" s="86"/>
      <c r="DYV140" s="86"/>
      <c r="DYW140" s="86"/>
      <c r="DYX140" s="86"/>
      <c r="DYY140" s="86"/>
      <c r="DYZ140" s="86"/>
      <c r="DZA140" s="86"/>
      <c r="DZB140" s="86"/>
      <c r="DZC140" s="86"/>
      <c r="DZD140" s="86"/>
      <c r="DZE140" s="86"/>
      <c r="DZF140" s="86"/>
      <c r="DZG140" s="86"/>
      <c r="DZH140" s="86"/>
      <c r="DZI140" s="86"/>
      <c r="DZJ140" s="86"/>
      <c r="DZK140" s="86"/>
      <c r="DZL140" s="86"/>
      <c r="DZM140" s="86"/>
      <c r="DZN140" s="86"/>
      <c r="DZO140" s="86"/>
      <c r="DZP140" s="86"/>
      <c r="DZQ140" s="86"/>
      <c r="DZR140" s="86"/>
      <c r="DZS140" s="86"/>
      <c r="DZT140" s="86"/>
      <c r="DZU140" s="86"/>
      <c r="DZV140" s="86"/>
      <c r="DZW140" s="86"/>
      <c r="DZX140" s="86"/>
      <c r="DZY140" s="86"/>
      <c r="DZZ140" s="86"/>
      <c r="EAA140" s="86"/>
      <c r="EAB140" s="86"/>
      <c r="EAC140" s="86"/>
      <c r="EAD140" s="86"/>
      <c r="EAE140" s="86"/>
      <c r="EAF140" s="86"/>
      <c r="EAG140" s="86"/>
      <c r="EAH140" s="86"/>
      <c r="EAI140" s="86"/>
      <c r="EAJ140" s="86"/>
      <c r="EAK140" s="86"/>
      <c r="EAL140" s="86"/>
      <c r="EAM140" s="86"/>
      <c r="EAN140" s="86"/>
      <c r="EAO140" s="86"/>
      <c r="EAP140" s="86"/>
      <c r="EAQ140" s="86"/>
      <c r="EAR140" s="86"/>
      <c r="EAS140" s="86"/>
      <c r="EAT140" s="86"/>
      <c r="EAU140" s="86"/>
      <c r="EAV140" s="86"/>
      <c r="EAW140" s="86"/>
      <c r="EAX140" s="86"/>
      <c r="EAY140" s="86"/>
      <c r="EAZ140" s="86"/>
      <c r="EBA140" s="86"/>
      <c r="EBB140" s="86"/>
      <c r="EBC140" s="86"/>
      <c r="EBD140" s="86"/>
      <c r="EBE140" s="86"/>
      <c r="EBF140" s="86"/>
      <c r="EBG140" s="86"/>
      <c r="EBH140" s="86"/>
      <c r="EBI140" s="86"/>
      <c r="EBJ140" s="86"/>
      <c r="EBK140" s="86"/>
      <c r="EBL140" s="86"/>
      <c r="EBM140" s="86"/>
      <c r="EBN140" s="86"/>
      <c r="EBO140" s="86"/>
      <c r="EBP140" s="86"/>
      <c r="EBQ140" s="86"/>
      <c r="EBR140" s="86"/>
      <c r="EBS140" s="86"/>
      <c r="EBT140" s="86"/>
      <c r="EBU140" s="86"/>
      <c r="EBV140" s="86"/>
      <c r="EBW140" s="86"/>
      <c r="EBX140" s="86"/>
      <c r="EBY140" s="86"/>
      <c r="EBZ140" s="86"/>
      <c r="ECA140" s="86"/>
      <c r="ECB140" s="86"/>
      <c r="ECC140" s="86"/>
      <c r="ECD140" s="86"/>
      <c r="ECE140" s="86"/>
      <c r="ECF140" s="86"/>
      <c r="ECG140" s="86"/>
      <c r="ECH140" s="86"/>
      <c r="ECI140" s="86"/>
      <c r="ECJ140" s="86"/>
      <c r="ECK140" s="86"/>
      <c r="ECL140" s="86"/>
      <c r="ECM140" s="86"/>
      <c r="ECN140" s="86"/>
      <c r="ECO140" s="86"/>
      <c r="ECP140" s="86"/>
      <c r="ECQ140" s="86"/>
      <c r="ECR140" s="86"/>
      <c r="ECS140" s="86"/>
      <c r="ECT140" s="86"/>
      <c r="ECU140" s="86"/>
      <c r="ECV140" s="86"/>
      <c r="ECW140" s="86"/>
      <c r="ECX140" s="86"/>
      <c r="ECY140" s="86"/>
      <c r="ECZ140" s="86"/>
      <c r="EDA140" s="86"/>
      <c r="EDB140" s="86"/>
      <c r="EDC140" s="86"/>
      <c r="EDD140" s="86"/>
      <c r="EDE140" s="86"/>
      <c r="EDF140" s="86"/>
      <c r="EDG140" s="86"/>
      <c r="EDH140" s="86"/>
      <c r="EDI140" s="86"/>
      <c r="EDJ140" s="86"/>
      <c r="EDK140" s="86"/>
      <c r="EDL140" s="86"/>
      <c r="EDM140" s="86"/>
      <c r="EDN140" s="86"/>
      <c r="EDO140" s="86"/>
      <c r="EDP140" s="86"/>
      <c r="EDQ140" s="86"/>
      <c r="EDR140" s="86"/>
      <c r="EDS140" s="86"/>
      <c r="EDT140" s="86"/>
      <c r="EDU140" s="86"/>
      <c r="EDV140" s="86"/>
      <c r="EDW140" s="86"/>
      <c r="EDX140" s="86"/>
      <c r="EDY140" s="86"/>
      <c r="EDZ140" s="86"/>
      <c r="EEA140" s="86"/>
      <c r="EEB140" s="86"/>
      <c r="EEC140" s="86"/>
      <c r="EED140" s="86"/>
      <c r="EEE140" s="86"/>
      <c r="EEF140" s="86"/>
      <c r="EEG140" s="86"/>
      <c r="EEH140" s="86"/>
      <c r="EEI140" s="86"/>
      <c r="EEJ140" s="86"/>
      <c r="EEK140" s="86"/>
      <c r="EEL140" s="86"/>
      <c r="EEM140" s="86"/>
      <c r="EEN140" s="86"/>
      <c r="EEO140" s="86"/>
      <c r="EEP140" s="86"/>
      <c r="EEQ140" s="86"/>
      <c r="EER140" s="86"/>
      <c r="EES140" s="86"/>
      <c r="EET140" s="86"/>
      <c r="EEU140" s="86"/>
      <c r="EEV140" s="86"/>
      <c r="EEW140" s="86"/>
      <c r="EEX140" s="86"/>
      <c r="EEY140" s="86"/>
      <c r="EEZ140" s="86"/>
      <c r="EFA140" s="86"/>
      <c r="EFB140" s="86"/>
      <c r="EFI140" s="86"/>
      <c r="EFJ140" s="86"/>
      <c r="EFK140" s="86"/>
      <c r="EFL140" s="86"/>
      <c r="EFM140" s="86"/>
      <c r="EFN140" s="86"/>
      <c r="EFO140" s="86"/>
      <c r="EFP140" s="86"/>
      <c r="EFQ140" s="86"/>
      <c r="EFR140" s="86"/>
      <c r="EFS140" s="86"/>
      <c r="EFT140" s="86"/>
      <c r="EFU140" s="86"/>
      <c r="EFV140" s="86"/>
      <c r="EFW140" s="86"/>
      <c r="EFX140" s="86"/>
      <c r="EFY140" s="86"/>
      <c r="EFZ140" s="86"/>
      <c r="EGA140" s="86"/>
      <c r="EGB140" s="86"/>
      <c r="EGC140" s="86"/>
      <c r="EGD140" s="86"/>
      <c r="EGE140" s="86"/>
      <c r="EGF140" s="86"/>
      <c r="EGG140" s="86"/>
      <c r="EGH140" s="86"/>
      <c r="EGI140" s="86"/>
      <c r="EGJ140" s="86"/>
      <c r="EGK140" s="86"/>
      <c r="EGL140" s="86"/>
      <c r="EGM140" s="86"/>
      <c r="EGN140" s="86"/>
      <c r="EGO140" s="86"/>
      <c r="EGP140" s="86"/>
      <c r="EGQ140" s="86"/>
      <c r="EGR140" s="86"/>
      <c r="EGS140" s="86"/>
      <c r="EGT140" s="86"/>
      <c r="EGU140" s="86"/>
      <c r="EGV140" s="86"/>
      <c r="EGW140" s="86"/>
      <c r="EGX140" s="86"/>
      <c r="EGY140" s="86"/>
      <c r="EGZ140" s="86"/>
      <c r="EHA140" s="86"/>
      <c r="EHB140" s="86"/>
      <c r="EHC140" s="86"/>
      <c r="EHD140" s="86"/>
      <c r="EHE140" s="86"/>
      <c r="EHF140" s="86"/>
      <c r="EHG140" s="86"/>
      <c r="EHH140" s="86"/>
      <c r="EHI140" s="86"/>
      <c r="EHJ140" s="86"/>
      <c r="EHK140" s="86"/>
      <c r="EHL140" s="86"/>
      <c r="EHM140" s="86"/>
      <c r="EHN140" s="86"/>
      <c r="EHO140" s="86"/>
      <c r="EHP140" s="86"/>
      <c r="EHQ140" s="86"/>
      <c r="EHR140" s="86"/>
      <c r="EHS140" s="86"/>
      <c r="EHT140" s="86"/>
      <c r="EHU140" s="86"/>
      <c r="EHV140" s="86"/>
      <c r="EHW140" s="86"/>
      <c r="EHX140" s="86"/>
      <c r="EHY140" s="86"/>
      <c r="EHZ140" s="86"/>
      <c r="EIA140" s="86"/>
      <c r="EIB140" s="86"/>
      <c r="EIC140" s="86"/>
      <c r="EID140" s="86"/>
      <c r="EIE140" s="86"/>
      <c r="EIF140" s="86"/>
      <c r="EIG140" s="86"/>
      <c r="EIH140" s="86"/>
      <c r="EII140" s="86"/>
      <c r="EIJ140" s="86"/>
      <c r="EIK140" s="86"/>
      <c r="EIL140" s="86"/>
      <c r="EIM140" s="86"/>
      <c r="EIN140" s="86"/>
      <c r="EIO140" s="86"/>
      <c r="EIP140" s="86"/>
      <c r="EIQ140" s="86"/>
      <c r="EIR140" s="86"/>
      <c r="EIS140" s="86"/>
      <c r="EIT140" s="86"/>
      <c r="EIU140" s="86"/>
      <c r="EIV140" s="86"/>
      <c r="EIW140" s="86"/>
      <c r="EIX140" s="86"/>
      <c r="EIY140" s="86"/>
      <c r="EIZ140" s="86"/>
      <c r="EJA140" s="86"/>
      <c r="EJB140" s="86"/>
      <c r="EJC140" s="86"/>
      <c r="EJD140" s="86"/>
      <c r="EJE140" s="86"/>
      <c r="EJF140" s="86"/>
      <c r="EJG140" s="86"/>
      <c r="EJH140" s="86"/>
      <c r="EJI140" s="86"/>
      <c r="EJJ140" s="86"/>
      <c r="EJK140" s="86"/>
      <c r="EJL140" s="86"/>
      <c r="EJM140" s="86"/>
      <c r="EJN140" s="86"/>
      <c r="EJO140" s="86"/>
      <c r="EJP140" s="86"/>
      <c r="EJQ140" s="86"/>
      <c r="EJR140" s="86"/>
      <c r="EJS140" s="86"/>
      <c r="EJT140" s="86"/>
      <c r="EJU140" s="86"/>
      <c r="EJV140" s="86"/>
      <c r="EJW140" s="86"/>
      <c r="EJX140" s="86"/>
      <c r="EJY140" s="86"/>
      <c r="EJZ140" s="86"/>
      <c r="EKA140" s="86"/>
      <c r="EKB140" s="86"/>
      <c r="EKC140" s="86"/>
      <c r="EKD140" s="86"/>
      <c r="EKE140" s="86"/>
      <c r="EKF140" s="86"/>
      <c r="EKG140" s="86"/>
      <c r="EKH140" s="86"/>
      <c r="EKI140" s="86"/>
      <c r="EKJ140" s="86"/>
      <c r="EKK140" s="86"/>
      <c r="EKL140" s="86"/>
      <c r="EKM140" s="86"/>
      <c r="EKN140" s="86"/>
      <c r="EKO140" s="86"/>
      <c r="EKP140" s="86"/>
      <c r="EKQ140" s="86"/>
      <c r="EKR140" s="86"/>
      <c r="EKS140" s="86"/>
      <c r="EKT140" s="86"/>
      <c r="EKU140" s="86"/>
      <c r="EKV140" s="86"/>
      <c r="EKW140" s="86"/>
      <c r="EKX140" s="86"/>
      <c r="EKY140" s="86"/>
      <c r="EKZ140" s="86"/>
      <c r="ELA140" s="86"/>
      <c r="ELB140" s="86"/>
      <c r="ELC140" s="86"/>
      <c r="ELD140" s="86"/>
      <c r="ELE140" s="86"/>
      <c r="ELF140" s="86"/>
      <c r="ELG140" s="86"/>
      <c r="ELH140" s="86"/>
      <c r="ELI140" s="86"/>
      <c r="ELJ140" s="86"/>
      <c r="ELK140" s="86"/>
      <c r="ELL140" s="86"/>
      <c r="ELM140" s="86"/>
      <c r="ELN140" s="86"/>
      <c r="ELO140" s="86"/>
      <c r="ELP140" s="86"/>
      <c r="ELQ140" s="86"/>
      <c r="ELR140" s="86"/>
      <c r="ELS140" s="86"/>
      <c r="ELT140" s="86"/>
      <c r="ELU140" s="86"/>
      <c r="ELV140" s="86"/>
      <c r="ELW140" s="86"/>
      <c r="ELX140" s="86"/>
      <c r="ELY140" s="86"/>
      <c r="ELZ140" s="86"/>
      <c r="EMA140" s="86"/>
      <c r="EMB140" s="86"/>
      <c r="EMC140" s="86"/>
      <c r="EMD140" s="86"/>
      <c r="EME140" s="86"/>
      <c r="EMF140" s="86"/>
      <c r="EMG140" s="86"/>
      <c r="EMH140" s="86"/>
      <c r="EMI140" s="86"/>
      <c r="EMJ140" s="86"/>
      <c r="EMK140" s="86"/>
      <c r="EML140" s="86"/>
      <c r="EMM140" s="86"/>
      <c r="EMN140" s="86"/>
      <c r="EMO140" s="86"/>
      <c r="EMP140" s="86"/>
      <c r="EMQ140" s="86"/>
      <c r="EMR140" s="86"/>
      <c r="EMS140" s="86"/>
      <c r="EMT140" s="86"/>
      <c r="EMU140" s="86"/>
      <c r="EMV140" s="86"/>
      <c r="EMW140" s="86"/>
      <c r="EMX140" s="86"/>
      <c r="EMY140" s="86"/>
      <c r="EMZ140" s="86"/>
      <c r="ENA140" s="86"/>
      <c r="ENB140" s="86"/>
      <c r="ENC140" s="86"/>
      <c r="END140" s="86"/>
      <c r="ENE140" s="86"/>
      <c r="ENF140" s="86"/>
      <c r="ENG140" s="86"/>
      <c r="ENH140" s="86"/>
      <c r="ENI140" s="86"/>
      <c r="ENJ140" s="86"/>
      <c r="ENK140" s="86"/>
      <c r="ENL140" s="86"/>
      <c r="ENM140" s="86"/>
      <c r="ENN140" s="86"/>
      <c r="ENO140" s="86"/>
      <c r="ENP140" s="86"/>
      <c r="ENQ140" s="86"/>
      <c r="ENR140" s="86"/>
      <c r="ENS140" s="86"/>
      <c r="ENT140" s="86"/>
      <c r="ENU140" s="86"/>
      <c r="ENV140" s="86"/>
      <c r="ENW140" s="86"/>
      <c r="ENX140" s="86"/>
      <c r="ENY140" s="86"/>
      <c r="ENZ140" s="86"/>
      <c r="EOA140" s="86"/>
      <c r="EOB140" s="86"/>
      <c r="EOC140" s="86"/>
      <c r="EOD140" s="86"/>
      <c r="EOE140" s="86"/>
      <c r="EOF140" s="86"/>
      <c r="EOG140" s="86"/>
      <c r="EOH140" s="86"/>
      <c r="EOI140" s="86"/>
      <c r="EOJ140" s="86"/>
      <c r="EOK140" s="86"/>
      <c r="EOL140" s="86"/>
      <c r="EOM140" s="86"/>
      <c r="EON140" s="86"/>
      <c r="EOO140" s="86"/>
      <c r="EOP140" s="86"/>
      <c r="EOQ140" s="86"/>
      <c r="EOR140" s="86"/>
      <c r="EOS140" s="86"/>
      <c r="EOT140" s="86"/>
      <c r="EOU140" s="86"/>
      <c r="EOV140" s="86"/>
      <c r="EOW140" s="86"/>
      <c r="EOX140" s="86"/>
      <c r="EPE140" s="86"/>
      <c r="EPF140" s="86"/>
      <c r="EPG140" s="86"/>
      <c r="EPH140" s="86"/>
      <c r="EPI140" s="86"/>
      <c r="EPJ140" s="86"/>
      <c r="EPK140" s="86"/>
      <c r="EPL140" s="86"/>
      <c r="EPM140" s="86"/>
      <c r="EPN140" s="86"/>
      <c r="EPO140" s="86"/>
      <c r="EPP140" s="86"/>
      <c r="EPQ140" s="86"/>
      <c r="EPR140" s="86"/>
      <c r="EPS140" s="86"/>
      <c r="EPT140" s="86"/>
      <c r="EPU140" s="86"/>
      <c r="EPV140" s="86"/>
      <c r="EPW140" s="86"/>
      <c r="EPX140" s="86"/>
      <c r="EPY140" s="86"/>
      <c r="EPZ140" s="86"/>
      <c r="EQA140" s="86"/>
      <c r="EQB140" s="86"/>
      <c r="EQC140" s="86"/>
      <c r="EQD140" s="86"/>
      <c r="EQE140" s="86"/>
      <c r="EQF140" s="86"/>
      <c r="EQG140" s="86"/>
      <c r="EQH140" s="86"/>
      <c r="EQI140" s="86"/>
      <c r="EQJ140" s="86"/>
      <c r="EQK140" s="86"/>
      <c r="EQL140" s="86"/>
      <c r="EQM140" s="86"/>
      <c r="EQN140" s="86"/>
      <c r="EQO140" s="86"/>
      <c r="EQP140" s="86"/>
      <c r="EQQ140" s="86"/>
      <c r="EQR140" s="86"/>
      <c r="EQS140" s="86"/>
      <c r="EQT140" s="86"/>
      <c r="EQU140" s="86"/>
      <c r="EQV140" s="86"/>
      <c r="EQW140" s="86"/>
      <c r="EQX140" s="86"/>
      <c r="EQY140" s="86"/>
      <c r="EQZ140" s="86"/>
      <c r="ERA140" s="86"/>
      <c r="ERB140" s="86"/>
      <c r="ERC140" s="86"/>
      <c r="ERD140" s="86"/>
      <c r="ERE140" s="86"/>
      <c r="ERF140" s="86"/>
      <c r="ERG140" s="86"/>
      <c r="ERH140" s="86"/>
      <c r="ERI140" s="86"/>
      <c r="ERJ140" s="86"/>
      <c r="ERK140" s="86"/>
      <c r="ERL140" s="86"/>
      <c r="ERM140" s="86"/>
      <c r="ERN140" s="86"/>
      <c r="ERO140" s="86"/>
      <c r="ERP140" s="86"/>
      <c r="ERQ140" s="86"/>
      <c r="ERR140" s="86"/>
      <c r="ERS140" s="86"/>
      <c r="ERT140" s="86"/>
      <c r="ERU140" s="86"/>
      <c r="ERV140" s="86"/>
      <c r="ERW140" s="86"/>
      <c r="ERX140" s="86"/>
      <c r="ERY140" s="86"/>
      <c r="ERZ140" s="86"/>
      <c r="ESA140" s="86"/>
      <c r="ESB140" s="86"/>
      <c r="ESC140" s="86"/>
      <c r="ESD140" s="86"/>
      <c r="ESE140" s="86"/>
      <c r="ESF140" s="86"/>
      <c r="ESG140" s="86"/>
      <c r="ESH140" s="86"/>
      <c r="ESI140" s="86"/>
      <c r="ESJ140" s="86"/>
      <c r="ESK140" s="86"/>
      <c r="ESL140" s="86"/>
      <c r="ESM140" s="86"/>
      <c r="ESN140" s="86"/>
      <c r="ESO140" s="86"/>
      <c r="ESP140" s="86"/>
      <c r="ESQ140" s="86"/>
      <c r="ESR140" s="86"/>
      <c r="ESS140" s="86"/>
      <c r="EST140" s="86"/>
      <c r="ESU140" s="86"/>
      <c r="ESV140" s="86"/>
      <c r="ESW140" s="86"/>
      <c r="ESX140" s="86"/>
      <c r="ESY140" s="86"/>
      <c r="ESZ140" s="86"/>
      <c r="ETA140" s="86"/>
      <c r="ETB140" s="86"/>
      <c r="ETC140" s="86"/>
      <c r="ETD140" s="86"/>
      <c r="ETE140" s="86"/>
      <c r="ETF140" s="86"/>
      <c r="ETG140" s="86"/>
      <c r="ETH140" s="86"/>
      <c r="ETI140" s="86"/>
      <c r="ETJ140" s="86"/>
      <c r="ETK140" s="86"/>
      <c r="ETL140" s="86"/>
      <c r="ETM140" s="86"/>
      <c r="ETN140" s="86"/>
      <c r="ETO140" s="86"/>
      <c r="ETP140" s="86"/>
      <c r="ETQ140" s="86"/>
      <c r="ETR140" s="86"/>
      <c r="ETS140" s="86"/>
      <c r="ETT140" s="86"/>
      <c r="ETU140" s="86"/>
      <c r="ETV140" s="86"/>
      <c r="ETW140" s="86"/>
      <c r="ETX140" s="86"/>
      <c r="ETY140" s="86"/>
      <c r="ETZ140" s="86"/>
      <c r="EUA140" s="86"/>
      <c r="EUB140" s="86"/>
      <c r="EUC140" s="86"/>
      <c r="EUD140" s="86"/>
      <c r="EUE140" s="86"/>
      <c r="EUF140" s="86"/>
      <c r="EUG140" s="86"/>
      <c r="EUH140" s="86"/>
      <c r="EUI140" s="86"/>
      <c r="EUJ140" s="86"/>
      <c r="EUK140" s="86"/>
      <c r="EUL140" s="86"/>
      <c r="EUM140" s="86"/>
      <c r="EUN140" s="86"/>
      <c r="EUO140" s="86"/>
      <c r="EUP140" s="86"/>
      <c r="EUQ140" s="86"/>
      <c r="EUR140" s="86"/>
      <c r="EUS140" s="86"/>
      <c r="EUT140" s="86"/>
      <c r="EUU140" s="86"/>
      <c r="EUV140" s="86"/>
      <c r="EUW140" s="86"/>
      <c r="EUX140" s="86"/>
      <c r="EUY140" s="86"/>
      <c r="EUZ140" s="86"/>
      <c r="EVA140" s="86"/>
      <c r="EVB140" s="86"/>
      <c r="EVC140" s="86"/>
      <c r="EVD140" s="86"/>
      <c r="EVE140" s="86"/>
      <c r="EVF140" s="86"/>
      <c r="EVG140" s="86"/>
      <c r="EVH140" s="86"/>
      <c r="EVI140" s="86"/>
      <c r="EVJ140" s="86"/>
      <c r="EVK140" s="86"/>
      <c r="EVL140" s="86"/>
      <c r="EVM140" s="86"/>
      <c r="EVN140" s="86"/>
      <c r="EVO140" s="86"/>
      <c r="EVP140" s="86"/>
      <c r="EVQ140" s="86"/>
      <c r="EVR140" s="86"/>
      <c r="EVS140" s="86"/>
      <c r="EVT140" s="86"/>
      <c r="EVU140" s="86"/>
      <c r="EVV140" s="86"/>
      <c r="EVW140" s="86"/>
      <c r="EVX140" s="86"/>
      <c r="EVY140" s="86"/>
      <c r="EVZ140" s="86"/>
      <c r="EWA140" s="86"/>
      <c r="EWB140" s="86"/>
      <c r="EWC140" s="86"/>
      <c r="EWD140" s="86"/>
      <c r="EWE140" s="86"/>
      <c r="EWF140" s="86"/>
      <c r="EWG140" s="86"/>
      <c r="EWH140" s="86"/>
      <c r="EWI140" s="86"/>
      <c r="EWJ140" s="86"/>
      <c r="EWK140" s="86"/>
      <c r="EWL140" s="86"/>
      <c r="EWM140" s="86"/>
      <c r="EWN140" s="86"/>
      <c r="EWO140" s="86"/>
      <c r="EWP140" s="86"/>
      <c r="EWQ140" s="86"/>
      <c r="EWR140" s="86"/>
      <c r="EWS140" s="86"/>
      <c r="EWT140" s="86"/>
      <c r="EWU140" s="86"/>
      <c r="EWV140" s="86"/>
      <c r="EWW140" s="86"/>
      <c r="EWX140" s="86"/>
      <c r="EWY140" s="86"/>
      <c r="EWZ140" s="86"/>
      <c r="EXA140" s="86"/>
      <c r="EXB140" s="86"/>
      <c r="EXC140" s="86"/>
      <c r="EXD140" s="86"/>
      <c r="EXE140" s="86"/>
      <c r="EXF140" s="86"/>
      <c r="EXG140" s="86"/>
      <c r="EXH140" s="86"/>
      <c r="EXI140" s="86"/>
      <c r="EXJ140" s="86"/>
      <c r="EXK140" s="86"/>
      <c r="EXL140" s="86"/>
      <c r="EXM140" s="86"/>
      <c r="EXN140" s="86"/>
      <c r="EXO140" s="86"/>
      <c r="EXP140" s="86"/>
      <c r="EXQ140" s="86"/>
      <c r="EXR140" s="86"/>
      <c r="EXS140" s="86"/>
      <c r="EXT140" s="86"/>
      <c r="EXU140" s="86"/>
      <c r="EXV140" s="86"/>
      <c r="EXW140" s="86"/>
      <c r="EXX140" s="86"/>
      <c r="EXY140" s="86"/>
      <c r="EXZ140" s="86"/>
      <c r="EYA140" s="86"/>
      <c r="EYB140" s="86"/>
      <c r="EYC140" s="86"/>
      <c r="EYD140" s="86"/>
      <c r="EYE140" s="86"/>
      <c r="EYF140" s="86"/>
      <c r="EYG140" s="86"/>
      <c r="EYH140" s="86"/>
      <c r="EYI140" s="86"/>
      <c r="EYJ140" s="86"/>
      <c r="EYK140" s="86"/>
      <c r="EYL140" s="86"/>
      <c r="EYM140" s="86"/>
      <c r="EYN140" s="86"/>
      <c r="EYO140" s="86"/>
      <c r="EYP140" s="86"/>
      <c r="EYQ140" s="86"/>
      <c r="EYR140" s="86"/>
      <c r="EYS140" s="86"/>
      <c r="EYT140" s="86"/>
      <c r="EZA140" s="86"/>
      <c r="EZB140" s="86"/>
      <c r="EZC140" s="86"/>
      <c r="EZD140" s="86"/>
      <c r="EZE140" s="86"/>
      <c r="EZF140" s="86"/>
      <c r="EZG140" s="86"/>
      <c r="EZH140" s="86"/>
      <c r="EZI140" s="86"/>
      <c r="EZJ140" s="86"/>
      <c r="EZK140" s="86"/>
      <c r="EZL140" s="86"/>
      <c r="EZM140" s="86"/>
      <c r="EZN140" s="86"/>
      <c r="EZO140" s="86"/>
      <c r="EZP140" s="86"/>
      <c r="EZQ140" s="86"/>
      <c r="EZR140" s="86"/>
      <c r="EZS140" s="86"/>
      <c r="EZT140" s="86"/>
      <c r="EZU140" s="86"/>
      <c r="EZV140" s="86"/>
      <c r="EZW140" s="86"/>
      <c r="EZX140" s="86"/>
      <c r="EZY140" s="86"/>
      <c r="EZZ140" s="86"/>
      <c r="FAA140" s="86"/>
      <c r="FAB140" s="86"/>
      <c r="FAC140" s="86"/>
      <c r="FAD140" s="86"/>
      <c r="FAE140" s="86"/>
      <c r="FAF140" s="86"/>
      <c r="FAG140" s="86"/>
      <c r="FAH140" s="86"/>
      <c r="FAI140" s="86"/>
      <c r="FAJ140" s="86"/>
      <c r="FAK140" s="86"/>
      <c r="FAL140" s="86"/>
      <c r="FAM140" s="86"/>
      <c r="FAN140" s="86"/>
      <c r="FAO140" s="86"/>
      <c r="FAP140" s="86"/>
      <c r="FAQ140" s="86"/>
      <c r="FAR140" s="86"/>
      <c r="FAS140" s="86"/>
      <c r="FAT140" s="86"/>
      <c r="FAU140" s="86"/>
      <c r="FAV140" s="86"/>
      <c r="FAW140" s="86"/>
      <c r="FAX140" s="86"/>
      <c r="FAY140" s="86"/>
      <c r="FAZ140" s="86"/>
      <c r="FBA140" s="86"/>
      <c r="FBB140" s="86"/>
      <c r="FBC140" s="86"/>
      <c r="FBD140" s="86"/>
      <c r="FBE140" s="86"/>
      <c r="FBF140" s="86"/>
      <c r="FBG140" s="86"/>
      <c r="FBH140" s="86"/>
      <c r="FBI140" s="86"/>
      <c r="FBJ140" s="86"/>
      <c r="FBK140" s="86"/>
      <c r="FBL140" s="86"/>
      <c r="FBM140" s="86"/>
      <c r="FBN140" s="86"/>
      <c r="FBO140" s="86"/>
      <c r="FBP140" s="86"/>
      <c r="FBQ140" s="86"/>
      <c r="FBR140" s="86"/>
      <c r="FBS140" s="86"/>
      <c r="FBT140" s="86"/>
      <c r="FBU140" s="86"/>
      <c r="FBV140" s="86"/>
      <c r="FBW140" s="86"/>
      <c r="FBX140" s="86"/>
      <c r="FBY140" s="86"/>
      <c r="FBZ140" s="86"/>
      <c r="FCA140" s="86"/>
      <c r="FCB140" s="86"/>
      <c r="FCC140" s="86"/>
      <c r="FCD140" s="86"/>
      <c r="FCE140" s="86"/>
      <c r="FCF140" s="86"/>
      <c r="FCG140" s="86"/>
      <c r="FCH140" s="86"/>
      <c r="FCI140" s="86"/>
      <c r="FCJ140" s="86"/>
      <c r="FCK140" s="86"/>
      <c r="FCL140" s="86"/>
      <c r="FCM140" s="86"/>
      <c r="FCN140" s="86"/>
      <c r="FCO140" s="86"/>
      <c r="FCP140" s="86"/>
      <c r="FCQ140" s="86"/>
      <c r="FCR140" s="86"/>
      <c r="FCS140" s="86"/>
      <c r="FCT140" s="86"/>
      <c r="FCU140" s="86"/>
      <c r="FCV140" s="86"/>
      <c r="FCW140" s="86"/>
      <c r="FCX140" s="86"/>
      <c r="FCY140" s="86"/>
      <c r="FCZ140" s="86"/>
      <c r="FDA140" s="86"/>
      <c r="FDB140" s="86"/>
      <c r="FDC140" s="86"/>
      <c r="FDD140" s="86"/>
      <c r="FDE140" s="86"/>
      <c r="FDF140" s="86"/>
      <c r="FDG140" s="86"/>
      <c r="FDH140" s="86"/>
      <c r="FDI140" s="86"/>
      <c r="FDJ140" s="86"/>
      <c r="FDK140" s="86"/>
      <c r="FDL140" s="86"/>
      <c r="FDM140" s="86"/>
      <c r="FDN140" s="86"/>
      <c r="FDO140" s="86"/>
      <c r="FDP140" s="86"/>
      <c r="FDQ140" s="86"/>
      <c r="FDR140" s="86"/>
      <c r="FDS140" s="86"/>
      <c r="FDT140" s="86"/>
      <c r="FDU140" s="86"/>
      <c r="FDV140" s="86"/>
      <c r="FDW140" s="86"/>
      <c r="FDX140" s="86"/>
      <c r="FDY140" s="86"/>
      <c r="FDZ140" s="86"/>
      <c r="FEA140" s="86"/>
      <c r="FEB140" s="86"/>
      <c r="FEC140" s="86"/>
      <c r="FED140" s="86"/>
      <c r="FEE140" s="86"/>
      <c r="FEF140" s="86"/>
      <c r="FEG140" s="86"/>
      <c r="FEH140" s="86"/>
      <c r="FEI140" s="86"/>
      <c r="FEJ140" s="86"/>
      <c r="FEK140" s="86"/>
      <c r="FEL140" s="86"/>
      <c r="FEM140" s="86"/>
      <c r="FEN140" s="86"/>
      <c r="FEO140" s="86"/>
      <c r="FEP140" s="86"/>
      <c r="FEQ140" s="86"/>
      <c r="FER140" s="86"/>
      <c r="FES140" s="86"/>
      <c r="FET140" s="86"/>
      <c r="FEU140" s="86"/>
      <c r="FEV140" s="86"/>
      <c r="FEW140" s="86"/>
      <c r="FEX140" s="86"/>
      <c r="FEY140" s="86"/>
      <c r="FEZ140" s="86"/>
      <c r="FFA140" s="86"/>
      <c r="FFB140" s="86"/>
      <c r="FFC140" s="86"/>
      <c r="FFD140" s="86"/>
      <c r="FFE140" s="86"/>
      <c r="FFF140" s="86"/>
      <c r="FFG140" s="86"/>
      <c r="FFH140" s="86"/>
      <c r="FFI140" s="86"/>
      <c r="FFJ140" s="86"/>
      <c r="FFK140" s="86"/>
      <c r="FFL140" s="86"/>
      <c r="FFM140" s="86"/>
      <c r="FFN140" s="86"/>
      <c r="FFO140" s="86"/>
      <c r="FFP140" s="86"/>
      <c r="FFQ140" s="86"/>
      <c r="FFR140" s="86"/>
      <c r="FFS140" s="86"/>
      <c r="FFT140" s="86"/>
      <c r="FFU140" s="86"/>
      <c r="FFV140" s="86"/>
      <c r="FFW140" s="86"/>
      <c r="FFX140" s="86"/>
      <c r="FFY140" s="86"/>
      <c r="FFZ140" s="86"/>
      <c r="FGA140" s="86"/>
      <c r="FGB140" s="86"/>
      <c r="FGC140" s="86"/>
      <c r="FGD140" s="86"/>
      <c r="FGE140" s="86"/>
      <c r="FGF140" s="86"/>
      <c r="FGG140" s="86"/>
      <c r="FGH140" s="86"/>
      <c r="FGI140" s="86"/>
      <c r="FGJ140" s="86"/>
      <c r="FGK140" s="86"/>
      <c r="FGL140" s="86"/>
      <c r="FGM140" s="86"/>
      <c r="FGN140" s="86"/>
      <c r="FGO140" s="86"/>
      <c r="FGP140" s="86"/>
      <c r="FGQ140" s="86"/>
      <c r="FGR140" s="86"/>
      <c r="FGS140" s="86"/>
      <c r="FGT140" s="86"/>
      <c r="FGU140" s="86"/>
      <c r="FGV140" s="86"/>
      <c r="FGW140" s="86"/>
      <c r="FGX140" s="86"/>
      <c r="FGY140" s="86"/>
      <c r="FGZ140" s="86"/>
      <c r="FHA140" s="86"/>
      <c r="FHB140" s="86"/>
      <c r="FHC140" s="86"/>
      <c r="FHD140" s="86"/>
      <c r="FHE140" s="86"/>
      <c r="FHF140" s="86"/>
      <c r="FHG140" s="86"/>
      <c r="FHH140" s="86"/>
      <c r="FHI140" s="86"/>
      <c r="FHJ140" s="86"/>
      <c r="FHK140" s="86"/>
      <c r="FHL140" s="86"/>
      <c r="FHM140" s="86"/>
      <c r="FHN140" s="86"/>
      <c r="FHO140" s="86"/>
      <c r="FHP140" s="86"/>
      <c r="FHQ140" s="86"/>
      <c r="FHR140" s="86"/>
      <c r="FHS140" s="86"/>
      <c r="FHT140" s="86"/>
      <c r="FHU140" s="86"/>
      <c r="FHV140" s="86"/>
      <c r="FHW140" s="86"/>
      <c r="FHX140" s="86"/>
      <c r="FHY140" s="86"/>
      <c r="FHZ140" s="86"/>
      <c r="FIA140" s="86"/>
      <c r="FIB140" s="86"/>
      <c r="FIC140" s="86"/>
      <c r="FID140" s="86"/>
      <c r="FIE140" s="86"/>
      <c r="FIF140" s="86"/>
      <c r="FIG140" s="86"/>
      <c r="FIH140" s="86"/>
      <c r="FII140" s="86"/>
      <c r="FIJ140" s="86"/>
      <c r="FIK140" s="86"/>
      <c r="FIL140" s="86"/>
      <c r="FIM140" s="86"/>
      <c r="FIN140" s="86"/>
      <c r="FIO140" s="86"/>
      <c r="FIP140" s="86"/>
      <c r="FIW140" s="86"/>
      <c r="FIX140" s="86"/>
      <c r="FIY140" s="86"/>
      <c r="FIZ140" s="86"/>
      <c r="FJA140" s="86"/>
      <c r="FJB140" s="86"/>
      <c r="FJC140" s="86"/>
      <c r="FJD140" s="86"/>
      <c r="FJE140" s="86"/>
      <c r="FJF140" s="86"/>
      <c r="FJG140" s="86"/>
      <c r="FJH140" s="86"/>
      <c r="FJI140" s="86"/>
      <c r="FJJ140" s="86"/>
      <c r="FJK140" s="86"/>
      <c r="FJL140" s="86"/>
      <c r="FJM140" s="86"/>
      <c r="FJN140" s="86"/>
      <c r="FJO140" s="86"/>
      <c r="FJP140" s="86"/>
      <c r="FJQ140" s="86"/>
      <c r="FJR140" s="86"/>
      <c r="FJS140" s="86"/>
      <c r="FJT140" s="86"/>
      <c r="FJU140" s="86"/>
      <c r="FJV140" s="86"/>
      <c r="FJW140" s="86"/>
      <c r="FJX140" s="86"/>
      <c r="FJY140" s="86"/>
      <c r="FJZ140" s="86"/>
      <c r="FKA140" s="86"/>
      <c r="FKB140" s="86"/>
      <c r="FKC140" s="86"/>
      <c r="FKD140" s="86"/>
      <c r="FKE140" s="86"/>
      <c r="FKF140" s="86"/>
      <c r="FKG140" s="86"/>
      <c r="FKH140" s="86"/>
      <c r="FKI140" s="86"/>
      <c r="FKJ140" s="86"/>
      <c r="FKK140" s="86"/>
      <c r="FKL140" s="86"/>
      <c r="FKM140" s="86"/>
      <c r="FKN140" s="86"/>
      <c r="FKO140" s="86"/>
      <c r="FKP140" s="86"/>
      <c r="FKQ140" s="86"/>
      <c r="FKR140" s="86"/>
      <c r="FKS140" s="86"/>
      <c r="FKT140" s="86"/>
      <c r="FKU140" s="86"/>
      <c r="FKV140" s="86"/>
      <c r="FKW140" s="86"/>
      <c r="FKX140" s="86"/>
      <c r="FKY140" s="86"/>
      <c r="FKZ140" s="86"/>
      <c r="FLA140" s="86"/>
      <c r="FLB140" s="86"/>
      <c r="FLC140" s="86"/>
      <c r="FLD140" s="86"/>
      <c r="FLE140" s="86"/>
      <c r="FLF140" s="86"/>
      <c r="FLG140" s="86"/>
      <c r="FLH140" s="86"/>
      <c r="FLI140" s="86"/>
      <c r="FLJ140" s="86"/>
      <c r="FLK140" s="86"/>
      <c r="FLL140" s="86"/>
      <c r="FLM140" s="86"/>
      <c r="FLN140" s="86"/>
      <c r="FLO140" s="86"/>
      <c r="FLP140" s="86"/>
      <c r="FLQ140" s="86"/>
      <c r="FLR140" s="86"/>
      <c r="FLS140" s="86"/>
      <c r="FLT140" s="86"/>
      <c r="FLU140" s="86"/>
      <c r="FLV140" s="86"/>
      <c r="FLW140" s="86"/>
      <c r="FLX140" s="86"/>
      <c r="FLY140" s="86"/>
      <c r="FLZ140" s="86"/>
      <c r="FMA140" s="86"/>
      <c r="FMB140" s="86"/>
      <c r="FMC140" s="86"/>
      <c r="FMD140" s="86"/>
      <c r="FME140" s="86"/>
      <c r="FMF140" s="86"/>
      <c r="FMG140" s="86"/>
      <c r="FMH140" s="86"/>
      <c r="FMI140" s="86"/>
      <c r="FMJ140" s="86"/>
      <c r="FMK140" s="86"/>
      <c r="FML140" s="86"/>
      <c r="FMM140" s="86"/>
      <c r="FMN140" s="86"/>
      <c r="FMO140" s="86"/>
      <c r="FMP140" s="86"/>
      <c r="FMQ140" s="86"/>
      <c r="FMR140" s="86"/>
      <c r="FMS140" s="86"/>
      <c r="FMT140" s="86"/>
      <c r="FMU140" s="86"/>
      <c r="FMV140" s="86"/>
      <c r="FMW140" s="86"/>
      <c r="FMX140" s="86"/>
      <c r="FMY140" s="86"/>
      <c r="FMZ140" s="86"/>
      <c r="FNA140" s="86"/>
      <c r="FNB140" s="86"/>
      <c r="FNC140" s="86"/>
      <c r="FND140" s="86"/>
      <c r="FNE140" s="86"/>
      <c r="FNF140" s="86"/>
      <c r="FNG140" s="86"/>
      <c r="FNH140" s="86"/>
      <c r="FNI140" s="86"/>
      <c r="FNJ140" s="86"/>
      <c r="FNK140" s="86"/>
      <c r="FNL140" s="86"/>
      <c r="FNM140" s="86"/>
      <c r="FNN140" s="86"/>
      <c r="FNO140" s="86"/>
      <c r="FNP140" s="86"/>
      <c r="FNQ140" s="86"/>
      <c r="FNR140" s="86"/>
      <c r="FNS140" s="86"/>
      <c r="FNT140" s="86"/>
      <c r="FNU140" s="86"/>
      <c r="FNV140" s="86"/>
      <c r="FNW140" s="86"/>
      <c r="FNX140" s="86"/>
      <c r="FNY140" s="86"/>
      <c r="FNZ140" s="86"/>
      <c r="FOA140" s="86"/>
      <c r="FOB140" s="86"/>
      <c r="FOC140" s="86"/>
      <c r="FOD140" s="86"/>
      <c r="FOE140" s="86"/>
      <c r="FOF140" s="86"/>
      <c r="FOG140" s="86"/>
      <c r="FOH140" s="86"/>
      <c r="FOI140" s="86"/>
      <c r="FOJ140" s="86"/>
      <c r="FOK140" s="86"/>
      <c r="FOL140" s="86"/>
      <c r="FOM140" s="86"/>
      <c r="FON140" s="86"/>
      <c r="FOO140" s="86"/>
      <c r="FOP140" s="86"/>
      <c r="FOQ140" s="86"/>
      <c r="FOR140" s="86"/>
      <c r="FOS140" s="86"/>
      <c r="FOT140" s="86"/>
      <c r="FOU140" s="86"/>
      <c r="FOV140" s="86"/>
      <c r="FOW140" s="86"/>
      <c r="FOX140" s="86"/>
      <c r="FOY140" s="86"/>
      <c r="FOZ140" s="86"/>
      <c r="FPA140" s="86"/>
      <c r="FPB140" s="86"/>
      <c r="FPC140" s="86"/>
      <c r="FPD140" s="86"/>
      <c r="FPE140" s="86"/>
      <c r="FPF140" s="86"/>
      <c r="FPG140" s="86"/>
      <c r="FPH140" s="86"/>
      <c r="FPI140" s="86"/>
      <c r="FPJ140" s="86"/>
      <c r="FPK140" s="86"/>
      <c r="FPL140" s="86"/>
      <c r="FPM140" s="86"/>
      <c r="FPN140" s="86"/>
      <c r="FPO140" s="86"/>
      <c r="FPP140" s="86"/>
      <c r="FPQ140" s="86"/>
      <c r="FPR140" s="86"/>
      <c r="FPS140" s="86"/>
      <c r="FPT140" s="86"/>
      <c r="FPU140" s="86"/>
      <c r="FPV140" s="86"/>
      <c r="FPW140" s="86"/>
      <c r="FPX140" s="86"/>
      <c r="FPY140" s="86"/>
      <c r="FPZ140" s="86"/>
      <c r="FQA140" s="86"/>
      <c r="FQB140" s="86"/>
      <c r="FQC140" s="86"/>
      <c r="FQD140" s="86"/>
      <c r="FQE140" s="86"/>
      <c r="FQF140" s="86"/>
      <c r="FQG140" s="86"/>
      <c r="FQH140" s="86"/>
      <c r="FQI140" s="86"/>
      <c r="FQJ140" s="86"/>
      <c r="FQK140" s="86"/>
      <c r="FQL140" s="86"/>
      <c r="FQM140" s="86"/>
      <c r="FQN140" s="86"/>
      <c r="FQO140" s="86"/>
      <c r="FQP140" s="86"/>
      <c r="FQQ140" s="86"/>
      <c r="FQR140" s="86"/>
      <c r="FQS140" s="86"/>
      <c r="FQT140" s="86"/>
      <c r="FQU140" s="86"/>
      <c r="FQV140" s="86"/>
      <c r="FQW140" s="86"/>
      <c r="FQX140" s="86"/>
      <c r="FQY140" s="86"/>
      <c r="FQZ140" s="86"/>
      <c r="FRA140" s="86"/>
      <c r="FRB140" s="86"/>
      <c r="FRC140" s="86"/>
      <c r="FRD140" s="86"/>
      <c r="FRE140" s="86"/>
      <c r="FRF140" s="86"/>
      <c r="FRG140" s="86"/>
      <c r="FRH140" s="86"/>
      <c r="FRI140" s="86"/>
      <c r="FRJ140" s="86"/>
      <c r="FRK140" s="86"/>
      <c r="FRL140" s="86"/>
      <c r="FRM140" s="86"/>
      <c r="FRN140" s="86"/>
      <c r="FRO140" s="86"/>
      <c r="FRP140" s="86"/>
      <c r="FRQ140" s="86"/>
      <c r="FRR140" s="86"/>
      <c r="FRS140" s="86"/>
      <c r="FRT140" s="86"/>
      <c r="FRU140" s="86"/>
      <c r="FRV140" s="86"/>
      <c r="FRW140" s="86"/>
      <c r="FRX140" s="86"/>
      <c r="FRY140" s="86"/>
      <c r="FRZ140" s="86"/>
      <c r="FSA140" s="86"/>
      <c r="FSB140" s="86"/>
      <c r="FSC140" s="86"/>
      <c r="FSD140" s="86"/>
      <c r="FSE140" s="86"/>
      <c r="FSF140" s="86"/>
      <c r="FSG140" s="86"/>
      <c r="FSH140" s="86"/>
      <c r="FSI140" s="86"/>
      <c r="FSJ140" s="86"/>
      <c r="FSK140" s="86"/>
      <c r="FSL140" s="86"/>
      <c r="FSS140" s="86"/>
      <c r="FST140" s="86"/>
      <c r="FSU140" s="86"/>
      <c r="FSV140" s="86"/>
      <c r="FSW140" s="86"/>
      <c r="FSX140" s="86"/>
      <c r="FSY140" s="86"/>
      <c r="FSZ140" s="86"/>
      <c r="FTA140" s="86"/>
      <c r="FTB140" s="86"/>
      <c r="FTC140" s="86"/>
      <c r="FTD140" s="86"/>
      <c r="FTE140" s="86"/>
      <c r="FTF140" s="86"/>
      <c r="FTG140" s="86"/>
      <c r="FTH140" s="86"/>
      <c r="FTI140" s="86"/>
      <c r="FTJ140" s="86"/>
      <c r="FTK140" s="86"/>
      <c r="FTL140" s="86"/>
      <c r="FTM140" s="86"/>
      <c r="FTN140" s="86"/>
      <c r="FTO140" s="86"/>
      <c r="FTP140" s="86"/>
      <c r="FTQ140" s="86"/>
      <c r="FTR140" s="86"/>
      <c r="FTS140" s="86"/>
      <c r="FTT140" s="86"/>
      <c r="FTU140" s="86"/>
      <c r="FTV140" s="86"/>
      <c r="FTW140" s="86"/>
      <c r="FTX140" s="86"/>
      <c r="FTY140" s="86"/>
      <c r="FTZ140" s="86"/>
      <c r="FUA140" s="86"/>
      <c r="FUB140" s="86"/>
      <c r="FUC140" s="86"/>
      <c r="FUD140" s="86"/>
      <c r="FUE140" s="86"/>
      <c r="FUF140" s="86"/>
      <c r="FUG140" s="86"/>
      <c r="FUH140" s="86"/>
      <c r="FUI140" s="86"/>
      <c r="FUJ140" s="86"/>
      <c r="FUK140" s="86"/>
      <c r="FUL140" s="86"/>
      <c r="FUM140" s="86"/>
      <c r="FUN140" s="86"/>
      <c r="FUO140" s="86"/>
      <c r="FUP140" s="86"/>
      <c r="FUQ140" s="86"/>
      <c r="FUR140" s="86"/>
      <c r="FUS140" s="86"/>
      <c r="FUT140" s="86"/>
      <c r="FUU140" s="86"/>
      <c r="FUV140" s="86"/>
      <c r="FUW140" s="86"/>
      <c r="FUX140" s="86"/>
      <c r="FUY140" s="86"/>
      <c r="FUZ140" s="86"/>
      <c r="FVA140" s="86"/>
      <c r="FVB140" s="86"/>
      <c r="FVC140" s="86"/>
      <c r="FVD140" s="86"/>
      <c r="FVE140" s="86"/>
      <c r="FVF140" s="86"/>
      <c r="FVG140" s="86"/>
      <c r="FVH140" s="86"/>
      <c r="FVI140" s="86"/>
      <c r="FVJ140" s="86"/>
      <c r="FVK140" s="86"/>
      <c r="FVL140" s="86"/>
      <c r="FVM140" s="86"/>
      <c r="FVN140" s="86"/>
      <c r="FVO140" s="86"/>
      <c r="FVP140" s="86"/>
      <c r="FVQ140" s="86"/>
      <c r="FVR140" s="86"/>
      <c r="FVS140" s="86"/>
      <c r="FVT140" s="86"/>
      <c r="FVU140" s="86"/>
      <c r="FVV140" s="86"/>
      <c r="FVW140" s="86"/>
      <c r="FVX140" s="86"/>
      <c r="FVY140" s="86"/>
      <c r="FVZ140" s="86"/>
      <c r="FWA140" s="86"/>
      <c r="FWB140" s="86"/>
      <c r="FWC140" s="86"/>
      <c r="FWD140" s="86"/>
      <c r="FWE140" s="86"/>
      <c r="FWF140" s="86"/>
      <c r="FWG140" s="86"/>
      <c r="FWH140" s="86"/>
      <c r="FWI140" s="86"/>
      <c r="FWJ140" s="86"/>
      <c r="FWK140" s="86"/>
      <c r="FWL140" s="86"/>
      <c r="FWM140" s="86"/>
      <c r="FWN140" s="86"/>
      <c r="FWO140" s="86"/>
      <c r="FWP140" s="86"/>
      <c r="FWQ140" s="86"/>
      <c r="FWR140" s="86"/>
      <c r="FWS140" s="86"/>
      <c r="FWT140" s="86"/>
      <c r="FWU140" s="86"/>
      <c r="FWV140" s="86"/>
      <c r="FWW140" s="86"/>
      <c r="FWX140" s="86"/>
      <c r="FWY140" s="86"/>
      <c r="FWZ140" s="86"/>
      <c r="FXA140" s="86"/>
      <c r="FXB140" s="86"/>
      <c r="FXC140" s="86"/>
      <c r="FXD140" s="86"/>
      <c r="FXE140" s="86"/>
      <c r="FXF140" s="86"/>
      <c r="FXG140" s="86"/>
      <c r="FXH140" s="86"/>
      <c r="FXI140" s="86"/>
      <c r="FXJ140" s="86"/>
      <c r="FXK140" s="86"/>
      <c r="FXL140" s="86"/>
      <c r="FXM140" s="86"/>
      <c r="FXN140" s="86"/>
      <c r="FXO140" s="86"/>
      <c r="FXP140" s="86"/>
      <c r="FXQ140" s="86"/>
      <c r="FXR140" s="86"/>
      <c r="FXS140" s="86"/>
      <c r="FXT140" s="86"/>
      <c r="FXU140" s="86"/>
      <c r="FXV140" s="86"/>
      <c r="FXW140" s="86"/>
      <c r="FXX140" s="86"/>
      <c r="FXY140" s="86"/>
      <c r="FXZ140" s="86"/>
      <c r="FYA140" s="86"/>
      <c r="FYB140" s="86"/>
      <c r="FYC140" s="86"/>
      <c r="FYD140" s="86"/>
      <c r="FYE140" s="86"/>
      <c r="FYF140" s="86"/>
      <c r="FYG140" s="86"/>
      <c r="FYH140" s="86"/>
      <c r="FYI140" s="86"/>
      <c r="FYJ140" s="86"/>
      <c r="FYK140" s="86"/>
      <c r="FYL140" s="86"/>
      <c r="FYM140" s="86"/>
      <c r="FYN140" s="86"/>
      <c r="FYO140" s="86"/>
      <c r="FYP140" s="86"/>
      <c r="FYQ140" s="86"/>
      <c r="FYR140" s="86"/>
      <c r="FYS140" s="86"/>
      <c r="FYT140" s="86"/>
      <c r="FYU140" s="86"/>
      <c r="FYV140" s="86"/>
      <c r="FYW140" s="86"/>
      <c r="FYX140" s="86"/>
      <c r="FYY140" s="86"/>
      <c r="FYZ140" s="86"/>
      <c r="FZA140" s="86"/>
      <c r="FZB140" s="86"/>
      <c r="FZC140" s="86"/>
      <c r="FZD140" s="86"/>
      <c r="FZE140" s="86"/>
      <c r="FZF140" s="86"/>
      <c r="FZG140" s="86"/>
      <c r="FZH140" s="86"/>
      <c r="FZI140" s="86"/>
      <c r="FZJ140" s="86"/>
      <c r="FZK140" s="86"/>
      <c r="FZL140" s="86"/>
      <c r="FZM140" s="86"/>
      <c r="FZN140" s="86"/>
      <c r="FZO140" s="86"/>
      <c r="FZP140" s="86"/>
      <c r="FZQ140" s="86"/>
      <c r="FZR140" s="86"/>
      <c r="FZS140" s="86"/>
      <c r="FZT140" s="86"/>
      <c r="FZU140" s="86"/>
      <c r="FZV140" s="86"/>
      <c r="FZW140" s="86"/>
      <c r="FZX140" s="86"/>
      <c r="FZY140" s="86"/>
      <c r="FZZ140" s="86"/>
      <c r="GAA140" s="86"/>
      <c r="GAB140" s="86"/>
      <c r="GAC140" s="86"/>
      <c r="GAD140" s="86"/>
      <c r="GAE140" s="86"/>
      <c r="GAF140" s="86"/>
      <c r="GAG140" s="86"/>
      <c r="GAH140" s="86"/>
      <c r="GAI140" s="86"/>
      <c r="GAJ140" s="86"/>
      <c r="GAK140" s="86"/>
      <c r="GAL140" s="86"/>
      <c r="GAM140" s="86"/>
      <c r="GAN140" s="86"/>
      <c r="GAO140" s="86"/>
      <c r="GAP140" s="86"/>
      <c r="GAQ140" s="86"/>
      <c r="GAR140" s="86"/>
      <c r="GAS140" s="86"/>
      <c r="GAT140" s="86"/>
      <c r="GAU140" s="86"/>
      <c r="GAV140" s="86"/>
      <c r="GAW140" s="86"/>
      <c r="GAX140" s="86"/>
      <c r="GAY140" s="86"/>
      <c r="GAZ140" s="86"/>
      <c r="GBA140" s="86"/>
      <c r="GBB140" s="86"/>
      <c r="GBC140" s="86"/>
      <c r="GBD140" s="86"/>
      <c r="GBE140" s="86"/>
      <c r="GBF140" s="86"/>
      <c r="GBG140" s="86"/>
      <c r="GBH140" s="86"/>
      <c r="GBI140" s="86"/>
      <c r="GBJ140" s="86"/>
      <c r="GBK140" s="86"/>
      <c r="GBL140" s="86"/>
      <c r="GBM140" s="86"/>
      <c r="GBN140" s="86"/>
      <c r="GBO140" s="86"/>
      <c r="GBP140" s="86"/>
      <c r="GBQ140" s="86"/>
      <c r="GBR140" s="86"/>
      <c r="GBS140" s="86"/>
      <c r="GBT140" s="86"/>
      <c r="GBU140" s="86"/>
      <c r="GBV140" s="86"/>
      <c r="GBW140" s="86"/>
      <c r="GBX140" s="86"/>
      <c r="GBY140" s="86"/>
      <c r="GBZ140" s="86"/>
      <c r="GCA140" s="86"/>
      <c r="GCB140" s="86"/>
      <c r="GCC140" s="86"/>
      <c r="GCD140" s="86"/>
      <c r="GCE140" s="86"/>
      <c r="GCF140" s="86"/>
      <c r="GCG140" s="86"/>
      <c r="GCH140" s="86"/>
      <c r="GCO140" s="86"/>
      <c r="GCP140" s="86"/>
      <c r="GCQ140" s="86"/>
      <c r="GCR140" s="86"/>
      <c r="GCS140" s="86"/>
      <c r="GCT140" s="86"/>
      <c r="GCU140" s="86"/>
      <c r="GCV140" s="86"/>
      <c r="GCW140" s="86"/>
      <c r="GCX140" s="86"/>
      <c r="GCY140" s="86"/>
      <c r="GCZ140" s="86"/>
      <c r="GDA140" s="86"/>
      <c r="GDB140" s="86"/>
      <c r="GDC140" s="86"/>
      <c r="GDD140" s="86"/>
      <c r="GDE140" s="86"/>
      <c r="GDF140" s="86"/>
      <c r="GDG140" s="86"/>
      <c r="GDH140" s="86"/>
      <c r="GDI140" s="86"/>
      <c r="GDJ140" s="86"/>
      <c r="GDK140" s="86"/>
      <c r="GDL140" s="86"/>
      <c r="GDM140" s="86"/>
      <c r="GDN140" s="86"/>
      <c r="GDO140" s="86"/>
      <c r="GDP140" s="86"/>
      <c r="GDQ140" s="86"/>
      <c r="GDR140" s="86"/>
      <c r="GDS140" s="86"/>
      <c r="GDT140" s="86"/>
      <c r="GDU140" s="86"/>
      <c r="GDV140" s="86"/>
      <c r="GDW140" s="86"/>
      <c r="GDX140" s="86"/>
      <c r="GDY140" s="86"/>
      <c r="GDZ140" s="86"/>
      <c r="GEA140" s="86"/>
      <c r="GEB140" s="86"/>
      <c r="GEC140" s="86"/>
      <c r="GED140" s="86"/>
      <c r="GEE140" s="86"/>
      <c r="GEF140" s="86"/>
      <c r="GEG140" s="86"/>
      <c r="GEH140" s="86"/>
      <c r="GEI140" s="86"/>
      <c r="GEJ140" s="86"/>
      <c r="GEK140" s="86"/>
      <c r="GEL140" s="86"/>
      <c r="GEM140" s="86"/>
      <c r="GEN140" s="86"/>
      <c r="GEO140" s="86"/>
      <c r="GEP140" s="86"/>
      <c r="GEQ140" s="86"/>
      <c r="GER140" s="86"/>
      <c r="GES140" s="86"/>
      <c r="GET140" s="86"/>
      <c r="GEU140" s="86"/>
      <c r="GEV140" s="86"/>
      <c r="GEW140" s="86"/>
      <c r="GEX140" s="86"/>
      <c r="GEY140" s="86"/>
      <c r="GEZ140" s="86"/>
      <c r="GFA140" s="86"/>
      <c r="GFB140" s="86"/>
      <c r="GFC140" s="86"/>
      <c r="GFD140" s="86"/>
      <c r="GFE140" s="86"/>
      <c r="GFF140" s="86"/>
      <c r="GFG140" s="86"/>
      <c r="GFH140" s="86"/>
      <c r="GFI140" s="86"/>
      <c r="GFJ140" s="86"/>
      <c r="GFK140" s="86"/>
      <c r="GFL140" s="86"/>
      <c r="GFM140" s="86"/>
      <c r="GFN140" s="86"/>
      <c r="GFO140" s="86"/>
      <c r="GFP140" s="86"/>
      <c r="GFQ140" s="86"/>
      <c r="GFR140" s="86"/>
      <c r="GFS140" s="86"/>
      <c r="GFT140" s="86"/>
      <c r="GFU140" s="86"/>
      <c r="GFV140" s="86"/>
      <c r="GFW140" s="86"/>
      <c r="GFX140" s="86"/>
      <c r="GFY140" s="86"/>
      <c r="GFZ140" s="86"/>
      <c r="GGA140" s="86"/>
      <c r="GGB140" s="86"/>
      <c r="GGC140" s="86"/>
      <c r="GGD140" s="86"/>
      <c r="GGE140" s="86"/>
      <c r="GGF140" s="86"/>
      <c r="GGG140" s="86"/>
      <c r="GGH140" s="86"/>
      <c r="GGI140" s="86"/>
      <c r="GGJ140" s="86"/>
      <c r="GGK140" s="86"/>
      <c r="GGL140" s="86"/>
      <c r="GGM140" s="86"/>
      <c r="GGN140" s="86"/>
      <c r="GGO140" s="86"/>
      <c r="GGP140" s="86"/>
      <c r="GGQ140" s="86"/>
      <c r="GGR140" s="86"/>
      <c r="GGS140" s="86"/>
      <c r="GGT140" s="86"/>
      <c r="GGU140" s="86"/>
      <c r="GGV140" s="86"/>
      <c r="GGW140" s="86"/>
      <c r="GGX140" s="86"/>
      <c r="GGY140" s="86"/>
      <c r="GGZ140" s="86"/>
      <c r="GHA140" s="86"/>
      <c r="GHB140" s="86"/>
      <c r="GHC140" s="86"/>
      <c r="GHD140" s="86"/>
      <c r="GHE140" s="86"/>
      <c r="GHF140" s="86"/>
      <c r="GHG140" s="86"/>
      <c r="GHH140" s="86"/>
      <c r="GHI140" s="86"/>
      <c r="GHJ140" s="86"/>
      <c r="GHK140" s="86"/>
      <c r="GHL140" s="86"/>
      <c r="GHM140" s="86"/>
      <c r="GHN140" s="86"/>
      <c r="GHO140" s="86"/>
      <c r="GHP140" s="86"/>
      <c r="GHQ140" s="86"/>
      <c r="GHR140" s="86"/>
      <c r="GHS140" s="86"/>
      <c r="GHT140" s="86"/>
      <c r="GHU140" s="86"/>
      <c r="GHV140" s="86"/>
      <c r="GHW140" s="86"/>
      <c r="GHX140" s="86"/>
      <c r="GHY140" s="86"/>
      <c r="GHZ140" s="86"/>
      <c r="GIA140" s="86"/>
      <c r="GIB140" s="86"/>
      <c r="GIC140" s="86"/>
      <c r="GID140" s="86"/>
      <c r="GIE140" s="86"/>
      <c r="GIF140" s="86"/>
      <c r="GIG140" s="86"/>
      <c r="GIH140" s="86"/>
      <c r="GII140" s="86"/>
      <c r="GIJ140" s="86"/>
      <c r="GIK140" s="86"/>
      <c r="GIL140" s="86"/>
      <c r="GIM140" s="86"/>
      <c r="GIN140" s="86"/>
      <c r="GIO140" s="86"/>
      <c r="GIP140" s="86"/>
      <c r="GIQ140" s="86"/>
      <c r="GIR140" s="86"/>
      <c r="GIS140" s="86"/>
      <c r="GIT140" s="86"/>
      <c r="GIU140" s="86"/>
      <c r="GIV140" s="86"/>
      <c r="GIW140" s="86"/>
      <c r="GIX140" s="86"/>
      <c r="GIY140" s="86"/>
      <c r="GIZ140" s="86"/>
      <c r="GJA140" s="86"/>
      <c r="GJB140" s="86"/>
      <c r="GJC140" s="86"/>
      <c r="GJD140" s="86"/>
      <c r="GJE140" s="86"/>
      <c r="GJF140" s="86"/>
      <c r="GJG140" s="86"/>
      <c r="GJH140" s="86"/>
      <c r="GJI140" s="86"/>
      <c r="GJJ140" s="86"/>
      <c r="GJK140" s="86"/>
      <c r="GJL140" s="86"/>
      <c r="GJM140" s="86"/>
      <c r="GJN140" s="86"/>
      <c r="GJO140" s="86"/>
      <c r="GJP140" s="86"/>
      <c r="GJQ140" s="86"/>
      <c r="GJR140" s="86"/>
      <c r="GJS140" s="86"/>
      <c r="GJT140" s="86"/>
      <c r="GJU140" s="86"/>
      <c r="GJV140" s="86"/>
      <c r="GJW140" s="86"/>
      <c r="GJX140" s="86"/>
      <c r="GJY140" s="86"/>
      <c r="GJZ140" s="86"/>
      <c r="GKA140" s="86"/>
      <c r="GKB140" s="86"/>
      <c r="GKC140" s="86"/>
      <c r="GKD140" s="86"/>
      <c r="GKE140" s="86"/>
      <c r="GKF140" s="86"/>
      <c r="GKG140" s="86"/>
      <c r="GKH140" s="86"/>
      <c r="GKI140" s="86"/>
      <c r="GKJ140" s="86"/>
      <c r="GKK140" s="86"/>
      <c r="GKL140" s="86"/>
      <c r="GKM140" s="86"/>
      <c r="GKN140" s="86"/>
      <c r="GKO140" s="86"/>
      <c r="GKP140" s="86"/>
      <c r="GKQ140" s="86"/>
      <c r="GKR140" s="86"/>
      <c r="GKS140" s="86"/>
      <c r="GKT140" s="86"/>
      <c r="GKU140" s="86"/>
      <c r="GKV140" s="86"/>
      <c r="GKW140" s="86"/>
      <c r="GKX140" s="86"/>
      <c r="GKY140" s="86"/>
      <c r="GKZ140" s="86"/>
      <c r="GLA140" s="86"/>
      <c r="GLB140" s="86"/>
      <c r="GLC140" s="86"/>
      <c r="GLD140" s="86"/>
      <c r="GLE140" s="86"/>
      <c r="GLF140" s="86"/>
      <c r="GLG140" s="86"/>
      <c r="GLH140" s="86"/>
      <c r="GLI140" s="86"/>
      <c r="GLJ140" s="86"/>
      <c r="GLK140" s="86"/>
      <c r="GLL140" s="86"/>
      <c r="GLM140" s="86"/>
      <c r="GLN140" s="86"/>
      <c r="GLO140" s="86"/>
      <c r="GLP140" s="86"/>
      <c r="GLQ140" s="86"/>
      <c r="GLR140" s="86"/>
      <c r="GLS140" s="86"/>
      <c r="GLT140" s="86"/>
      <c r="GLU140" s="86"/>
      <c r="GLV140" s="86"/>
      <c r="GLW140" s="86"/>
      <c r="GLX140" s="86"/>
      <c r="GLY140" s="86"/>
      <c r="GLZ140" s="86"/>
      <c r="GMA140" s="86"/>
      <c r="GMB140" s="86"/>
      <c r="GMC140" s="86"/>
      <c r="GMD140" s="86"/>
      <c r="GMK140" s="86"/>
      <c r="GML140" s="86"/>
      <c r="GMM140" s="86"/>
      <c r="GMN140" s="86"/>
      <c r="GMO140" s="86"/>
      <c r="GMP140" s="86"/>
      <c r="GMQ140" s="86"/>
      <c r="GMR140" s="86"/>
      <c r="GMS140" s="86"/>
      <c r="GMT140" s="86"/>
      <c r="GMU140" s="86"/>
      <c r="GMV140" s="86"/>
      <c r="GMW140" s="86"/>
      <c r="GMX140" s="86"/>
      <c r="GMY140" s="86"/>
      <c r="GMZ140" s="86"/>
      <c r="GNA140" s="86"/>
      <c r="GNB140" s="86"/>
      <c r="GNC140" s="86"/>
      <c r="GND140" s="86"/>
      <c r="GNE140" s="86"/>
      <c r="GNF140" s="86"/>
      <c r="GNG140" s="86"/>
      <c r="GNH140" s="86"/>
      <c r="GNI140" s="86"/>
      <c r="GNJ140" s="86"/>
      <c r="GNK140" s="86"/>
      <c r="GNL140" s="86"/>
      <c r="GNM140" s="86"/>
      <c r="GNN140" s="86"/>
      <c r="GNO140" s="86"/>
      <c r="GNP140" s="86"/>
      <c r="GNQ140" s="86"/>
      <c r="GNR140" s="86"/>
      <c r="GNS140" s="86"/>
      <c r="GNT140" s="86"/>
      <c r="GNU140" s="86"/>
      <c r="GNV140" s="86"/>
      <c r="GNW140" s="86"/>
      <c r="GNX140" s="86"/>
      <c r="GNY140" s="86"/>
      <c r="GNZ140" s="86"/>
      <c r="GOA140" s="86"/>
      <c r="GOB140" s="86"/>
      <c r="GOC140" s="86"/>
      <c r="GOD140" s="86"/>
      <c r="GOE140" s="86"/>
      <c r="GOF140" s="86"/>
      <c r="GOG140" s="86"/>
      <c r="GOH140" s="86"/>
      <c r="GOI140" s="86"/>
      <c r="GOJ140" s="86"/>
      <c r="GOK140" s="86"/>
      <c r="GOL140" s="86"/>
      <c r="GOM140" s="86"/>
      <c r="GON140" s="86"/>
      <c r="GOO140" s="86"/>
      <c r="GOP140" s="86"/>
      <c r="GOQ140" s="86"/>
      <c r="GOR140" s="86"/>
      <c r="GOS140" s="86"/>
      <c r="GOT140" s="86"/>
      <c r="GOU140" s="86"/>
      <c r="GOV140" s="86"/>
      <c r="GOW140" s="86"/>
      <c r="GOX140" s="86"/>
      <c r="GOY140" s="86"/>
      <c r="GOZ140" s="86"/>
      <c r="GPA140" s="86"/>
      <c r="GPB140" s="86"/>
      <c r="GPC140" s="86"/>
      <c r="GPD140" s="86"/>
      <c r="GPE140" s="86"/>
      <c r="GPF140" s="86"/>
      <c r="GPG140" s="86"/>
      <c r="GPH140" s="86"/>
      <c r="GPI140" s="86"/>
      <c r="GPJ140" s="86"/>
      <c r="GPK140" s="86"/>
      <c r="GPL140" s="86"/>
      <c r="GPM140" s="86"/>
      <c r="GPN140" s="86"/>
      <c r="GPO140" s="86"/>
      <c r="GPP140" s="86"/>
      <c r="GPQ140" s="86"/>
      <c r="GPR140" s="86"/>
      <c r="GPS140" s="86"/>
      <c r="GPT140" s="86"/>
      <c r="GPU140" s="86"/>
      <c r="GPV140" s="86"/>
      <c r="GPW140" s="86"/>
      <c r="GPX140" s="86"/>
      <c r="GPY140" s="86"/>
      <c r="GPZ140" s="86"/>
      <c r="GQA140" s="86"/>
      <c r="GQB140" s="86"/>
      <c r="GQC140" s="86"/>
      <c r="GQD140" s="86"/>
      <c r="GQE140" s="86"/>
      <c r="GQF140" s="86"/>
      <c r="GQG140" s="86"/>
      <c r="GQH140" s="86"/>
      <c r="GQI140" s="86"/>
      <c r="GQJ140" s="86"/>
      <c r="GQK140" s="86"/>
      <c r="GQL140" s="86"/>
      <c r="GQM140" s="86"/>
      <c r="GQN140" s="86"/>
      <c r="GQO140" s="86"/>
      <c r="GQP140" s="86"/>
      <c r="GQQ140" s="86"/>
      <c r="GQR140" s="86"/>
      <c r="GQS140" s="86"/>
      <c r="GQT140" s="86"/>
      <c r="GQU140" s="86"/>
      <c r="GQV140" s="86"/>
      <c r="GQW140" s="86"/>
      <c r="GQX140" s="86"/>
      <c r="GQY140" s="86"/>
      <c r="GQZ140" s="86"/>
      <c r="GRA140" s="86"/>
      <c r="GRB140" s="86"/>
      <c r="GRC140" s="86"/>
      <c r="GRD140" s="86"/>
      <c r="GRE140" s="86"/>
      <c r="GRF140" s="86"/>
      <c r="GRG140" s="86"/>
      <c r="GRH140" s="86"/>
      <c r="GRI140" s="86"/>
      <c r="GRJ140" s="86"/>
      <c r="GRK140" s="86"/>
      <c r="GRL140" s="86"/>
      <c r="GRM140" s="86"/>
      <c r="GRN140" s="86"/>
      <c r="GRO140" s="86"/>
      <c r="GRP140" s="86"/>
      <c r="GRQ140" s="86"/>
      <c r="GRR140" s="86"/>
      <c r="GRS140" s="86"/>
      <c r="GRT140" s="86"/>
      <c r="GRU140" s="86"/>
      <c r="GRV140" s="86"/>
      <c r="GRW140" s="86"/>
      <c r="GRX140" s="86"/>
      <c r="GRY140" s="86"/>
      <c r="GRZ140" s="86"/>
      <c r="GSA140" s="86"/>
      <c r="GSB140" s="86"/>
      <c r="GSC140" s="86"/>
      <c r="GSD140" s="86"/>
      <c r="GSE140" s="86"/>
      <c r="GSF140" s="86"/>
      <c r="GSG140" s="86"/>
      <c r="GSH140" s="86"/>
      <c r="GSI140" s="86"/>
      <c r="GSJ140" s="86"/>
      <c r="GSK140" s="86"/>
      <c r="GSL140" s="86"/>
      <c r="GSM140" s="86"/>
      <c r="GSN140" s="86"/>
      <c r="GSO140" s="86"/>
      <c r="GSP140" s="86"/>
      <c r="GSQ140" s="86"/>
      <c r="GSR140" s="86"/>
      <c r="GSS140" s="86"/>
      <c r="GST140" s="86"/>
      <c r="GSU140" s="86"/>
      <c r="GSV140" s="86"/>
      <c r="GSW140" s="86"/>
      <c r="GSX140" s="86"/>
      <c r="GSY140" s="86"/>
      <c r="GSZ140" s="86"/>
      <c r="GTA140" s="86"/>
      <c r="GTB140" s="86"/>
      <c r="GTC140" s="86"/>
      <c r="GTD140" s="86"/>
      <c r="GTE140" s="86"/>
      <c r="GTF140" s="86"/>
      <c r="GTG140" s="86"/>
      <c r="GTH140" s="86"/>
      <c r="GTI140" s="86"/>
      <c r="GTJ140" s="86"/>
      <c r="GTK140" s="86"/>
      <c r="GTL140" s="86"/>
      <c r="GTM140" s="86"/>
      <c r="GTN140" s="86"/>
      <c r="GTO140" s="86"/>
      <c r="GTP140" s="86"/>
      <c r="GTQ140" s="86"/>
      <c r="GTR140" s="86"/>
      <c r="GTS140" s="86"/>
      <c r="GTT140" s="86"/>
      <c r="GTU140" s="86"/>
      <c r="GTV140" s="86"/>
      <c r="GTW140" s="86"/>
      <c r="GTX140" s="86"/>
      <c r="GTY140" s="86"/>
      <c r="GTZ140" s="86"/>
      <c r="GUA140" s="86"/>
      <c r="GUB140" s="86"/>
      <c r="GUC140" s="86"/>
      <c r="GUD140" s="86"/>
      <c r="GUE140" s="86"/>
      <c r="GUF140" s="86"/>
      <c r="GUG140" s="86"/>
      <c r="GUH140" s="86"/>
      <c r="GUI140" s="86"/>
      <c r="GUJ140" s="86"/>
      <c r="GUK140" s="86"/>
      <c r="GUL140" s="86"/>
      <c r="GUM140" s="86"/>
      <c r="GUN140" s="86"/>
      <c r="GUO140" s="86"/>
      <c r="GUP140" s="86"/>
      <c r="GUQ140" s="86"/>
      <c r="GUR140" s="86"/>
      <c r="GUS140" s="86"/>
      <c r="GUT140" s="86"/>
      <c r="GUU140" s="86"/>
      <c r="GUV140" s="86"/>
      <c r="GUW140" s="86"/>
      <c r="GUX140" s="86"/>
      <c r="GUY140" s="86"/>
      <c r="GUZ140" s="86"/>
      <c r="GVA140" s="86"/>
      <c r="GVB140" s="86"/>
      <c r="GVC140" s="86"/>
      <c r="GVD140" s="86"/>
      <c r="GVE140" s="86"/>
      <c r="GVF140" s="86"/>
      <c r="GVG140" s="86"/>
      <c r="GVH140" s="86"/>
      <c r="GVI140" s="86"/>
      <c r="GVJ140" s="86"/>
      <c r="GVK140" s="86"/>
      <c r="GVL140" s="86"/>
      <c r="GVM140" s="86"/>
      <c r="GVN140" s="86"/>
      <c r="GVO140" s="86"/>
      <c r="GVP140" s="86"/>
      <c r="GVQ140" s="86"/>
      <c r="GVR140" s="86"/>
      <c r="GVS140" s="86"/>
      <c r="GVT140" s="86"/>
      <c r="GVU140" s="86"/>
      <c r="GVV140" s="86"/>
      <c r="GVW140" s="86"/>
      <c r="GVX140" s="86"/>
      <c r="GVY140" s="86"/>
      <c r="GVZ140" s="86"/>
      <c r="GWG140" s="86"/>
      <c r="GWH140" s="86"/>
      <c r="GWI140" s="86"/>
      <c r="GWJ140" s="86"/>
      <c r="GWK140" s="86"/>
      <c r="GWL140" s="86"/>
      <c r="GWM140" s="86"/>
      <c r="GWN140" s="86"/>
      <c r="GWO140" s="86"/>
      <c r="GWP140" s="86"/>
      <c r="GWQ140" s="86"/>
      <c r="GWR140" s="86"/>
      <c r="GWS140" s="86"/>
      <c r="GWT140" s="86"/>
      <c r="GWU140" s="86"/>
      <c r="GWV140" s="86"/>
      <c r="GWW140" s="86"/>
      <c r="GWX140" s="86"/>
      <c r="GWY140" s="86"/>
      <c r="GWZ140" s="86"/>
      <c r="GXA140" s="86"/>
      <c r="GXB140" s="86"/>
      <c r="GXC140" s="86"/>
      <c r="GXD140" s="86"/>
      <c r="GXE140" s="86"/>
      <c r="GXF140" s="86"/>
      <c r="GXG140" s="86"/>
      <c r="GXH140" s="86"/>
      <c r="GXI140" s="86"/>
      <c r="GXJ140" s="86"/>
      <c r="GXK140" s="86"/>
      <c r="GXL140" s="86"/>
      <c r="GXM140" s="86"/>
      <c r="GXN140" s="86"/>
      <c r="GXO140" s="86"/>
      <c r="GXP140" s="86"/>
      <c r="GXQ140" s="86"/>
      <c r="GXR140" s="86"/>
      <c r="GXS140" s="86"/>
      <c r="GXT140" s="86"/>
      <c r="GXU140" s="86"/>
      <c r="GXV140" s="86"/>
      <c r="GXW140" s="86"/>
      <c r="GXX140" s="86"/>
      <c r="GXY140" s="86"/>
      <c r="GXZ140" s="86"/>
      <c r="GYA140" s="86"/>
      <c r="GYB140" s="86"/>
      <c r="GYC140" s="86"/>
      <c r="GYD140" s="86"/>
      <c r="GYE140" s="86"/>
      <c r="GYF140" s="86"/>
      <c r="GYG140" s="86"/>
      <c r="GYH140" s="86"/>
      <c r="GYI140" s="86"/>
      <c r="GYJ140" s="86"/>
      <c r="GYK140" s="86"/>
      <c r="GYL140" s="86"/>
      <c r="GYM140" s="86"/>
      <c r="GYN140" s="86"/>
      <c r="GYO140" s="86"/>
      <c r="GYP140" s="86"/>
      <c r="GYQ140" s="86"/>
      <c r="GYR140" s="86"/>
      <c r="GYS140" s="86"/>
      <c r="GYT140" s="86"/>
      <c r="GYU140" s="86"/>
      <c r="GYV140" s="86"/>
      <c r="GYW140" s="86"/>
      <c r="GYX140" s="86"/>
      <c r="GYY140" s="86"/>
      <c r="GYZ140" s="86"/>
      <c r="GZA140" s="86"/>
      <c r="GZB140" s="86"/>
      <c r="GZC140" s="86"/>
      <c r="GZD140" s="86"/>
      <c r="GZE140" s="86"/>
      <c r="GZF140" s="86"/>
      <c r="GZG140" s="86"/>
      <c r="GZH140" s="86"/>
      <c r="GZI140" s="86"/>
      <c r="GZJ140" s="86"/>
      <c r="GZK140" s="86"/>
      <c r="GZL140" s="86"/>
      <c r="GZM140" s="86"/>
      <c r="GZN140" s="86"/>
      <c r="GZO140" s="86"/>
      <c r="GZP140" s="86"/>
      <c r="GZQ140" s="86"/>
      <c r="GZR140" s="86"/>
      <c r="GZS140" s="86"/>
      <c r="GZT140" s="86"/>
      <c r="GZU140" s="86"/>
      <c r="GZV140" s="86"/>
      <c r="GZW140" s="86"/>
      <c r="GZX140" s="86"/>
      <c r="GZY140" s="86"/>
      <c r="GZZ140" s="86"/>
      <c r="HAA140" s="86"/>
      <c r="HAB140" s="86"/>
      <c r="HAC140" s="86"/>
      <c r="HAD140" s="86"/>
      <c r="HAE140" s="86"/>
      <c r="HAF140" s="86"/>
      <c r="HAG140" s="86"/>
      <c r="HAH140" s="86"/>
      <c r="HAI140" s="86"/>
      <c r="HAJ140" s="86"/>
      <c r="HAK140" s="86"/>
      <c r="HAL140" s="86"/>
      <c r="HAM140" s="86"/>
      <c r="HAN140" s="86"/>
      <c r="HAO140" s="86"/>
      <c r="HAP140" s="86"/>
      <c r="HAQ140" s="86"/>
      <c r="HAR140" s="86"/>
      <c r="HAS140" s="86"/>
      <c r="HAT140" s="86"/>
      <c r="HAU140" s="86"/>
      <c r="HAV140" s="86"/>
      <c r="HAW140" s="86"/>
      <c r="HAX140" s="86"/>
      <c r="HAY140" s="86"/>
      <c r="HAZ140" s="86"/>
      <c r="HBA140" s="86"/>
      <c r="HBB140" s="86"/>
      <c r="HBC140" s="86"/>
      <c r="HBD140" s="86"/>
      <c r="HBE140" s="86"/>
      <c r="HBF140" s="86"/>
      <c r="HBG140" s="86"/>
      <c r="HBH140" s="86"/>
      <c r="HBI140" s="86"/>
      <c r="HBJ140" s="86"/>
      <c r="HBK140" s="86"/>
      <c r="HBL140" s="86"/>
      <c r="HBM140" s="86"/>
      <c r="HBN140" s="86"/>
      <c r="HBO140" s="86"/>
      <c r="HBP140" s="86"/>
      <c r="HBQ140" s="86"/>
      <c r="HBR140" s="86"/>
      <c r="HBS140" s="86"/>
      <c r="HBT140" s="86"/>
      <c r="HBU140" s="86"/>
      <c r="HBV140" s="86"/>
      <c r="HBW140" s="86"/>
      <c r="HBX140" s="86"/>
      <c r="HBY140" s="86"/>
      <c r="HBZ140" s="86"/>
      <c r="HCA140" s="86"/>
      <c r="HCB140" s="86"/>
      <c r="HCC140" s="86"/>
      <c r="HCD140" s="86"/>
      <c r="HCE140" s="86"/>
      <c r="HCF140" s="86"/>
      <c r="HCG140" s="86"/>
      <c r="HCH140" s="86"/>
      <c r="HCI140" s="86"/>
      <c r="HCJ140" s="86"/>
      <c r="HCK140" s="86"/>
      <c r="HCL140" s="86"/>
      <c r="HCM140" s="86"/>
      <c r="HCN140" s="86"/>
      <c r="HCO140" s="86"/>
      <c r="HCP140" s="86"/>
      <c r="HCQ140" s="86"/>
      <c r="HCR140" s="86"/>
      <c r="HCS140" s="86"/>
      <c r="HCT140" s="86"/>
      <c r="HCU140" s="86"/>
      <c r="HCV140" s="86"/>
      <c r="HCW140" s="86"/>
      <c r="HCX140" s="86"/>
      <c r="HCY140" s="86"/>
      <c r="HCZ140" s="86"/>
      <c r="HDA140" s="86"/>
      <c r="HDB140" s="86"/>
      <c r="HDC140" s="86"/>
      <c r="HDD140" s="86"/>
      <c r="HDE140" s="86"/>
      <c r="HDF140" s="86"/>
      <c r="HDG140" s="86"/>
      <c r="HDH140" s="86"/>
      <c r="HDI140" s="86"/>
      <c r="HDJ140" s="86"/>
      <c r="HDK140" s="86"/>
      <c r="HDL140" s="86"/>
      <c r="HDM140" s="86"/>
      <c r="HDN140" s="86"/>
      <c r="HDO140" s="86"/>
      <c r="HDP140" s="86"/>
      <c r="HDQ140" s="86"/>
      <c r="HDR140" s="86"/>
      <c r="HDS140" s="86"/>
      <c r="HDT140" s="86"/>
      <c r="HDU140" s="86"/>
      <c r="HDV140" s="86"/>
      <c r="HDW140" s="86"/>
      <c r="HDX140" s="86"/>
      <c r="HDY140" s="86"/>
      <c r="HDZ140" s="86"/>
      <c r="HEA140" s="86"/>
      <c r="HEB140" s="86"/>
      <c r="HEC140" s="86"/>
      <c r="HED140" s="86"/>
      <c r="HEE140" s="86"/>
      <c r="HEF140" s="86"/>
      <c r="HEG140" s="86"/>
      <c r="HEH140" s="86"/>
      <c r="HEI140" s="86"/>
      <c r="HEJ140" s="86"/>
      <c r="HEK140" s="86"/>
      <c r="HEL140" s="86"/>
      <c r="HEM140" s="86"/>
      <c r="HEN140" s="86"/>
      <c r="HEO140" s="86"/>
      <c r="HEP140" s="86"/>
      <c r="HEQ140" s="86"/>
      <c r="HER140" s="86"/>
      <c r="HES140" s="86"/>
      <c r="HET140" s="86"/>
      <c r="HEU140" s="86"/>
      <c r="HEV140" s="86"/>
      <c r="HEW140" s="86"/>
      <c r="HEX140" s="86"/>
      <c r="HEY140" s="86"/>
      <c r="HEZ140" s="86"/>
      <c r="HFA140" s="86"/>
      <c r="HFB140" s="86"/>
      <c r="HFC140" s="86"/>
      <c r="HFD140" s="86"/>
      <c r="HFE140" s="86"/>
      <c r="HFF140" s="86"/>
      <c r="HFG140" s="86"/>
      <c r="HFH140" s="86"/>
      <c r="HFI140" s="86"/>
      <c r="HFJ140" s="86"/>
      <c r="HFK140" s="86"/>
      <c r="HFL140" s="86"/>
      <c r="HFM140" s="86"/>
      <c r="HFN140" s="86"/>
      <c r="HFO140" s="86"/>
      <c r="HFP140" s="86"/>
      <c r="HFQ140" s="86"/>
      <c r="HFR140" s="86"/>
      <c r="HFS140" s="86"/>
      <c r="HFT140" s="86"/>
      <c r="HFU140" s="86"/>
      <c r="HFV140" s="86"/>
      <c r="HGC140" s="86"/>
      <c r="HGD140" s="86"/>
      <c r="HGE140" s="86"/>
      <c r="HGF140" s="86"/>
      <c r="HGG140" s="86"/>
      <c r="HGH140" s="86"/>
      <c r="HGI140" s="86"/>
      <c r="HGJ140" s="86"/>
      <c r="HGK140" s="86"/>
      <c r="HGL140" s="86"/>
      <c r="HGM140" s="86"/>
      <c r="HGN140" s="86"/>
      <c r="HGO140" s="86"/>
      <c r="HGP140" s="86"/>
      <c r="HGQ140" s="86"/>
      <c r="HGR140" s="86"/>
      <c r="HGS140" s="86"/>
      <c r="HGT140" s="86"/>
      <c r="HGU140" s="86"/>
      <c r="HGV140" s="86"/>
      <c r="HGW140" s="86"/>
      <c r="HGX140" s="86"/>
      <c r="HGY140" s="86"/>
      <c r="HGZ140" s="86"/>
      <c r="HHA140" s="86"/>
      <c r="HHB140" s="86"/>
      <c r="HHC140" s="86"/>
      <c r="HHD140" s="86"/>
      <c r="HHE140" s="86"/>
      <c r="HHF140" s="86"/>
      <c r="HHG140" s="86"/>
      <c r="HHH140" s="86"/>
      <c r="HHI140" s="86"/>
      <c r="HHJ140" s="86"/>
      <c r="HHK140" s="86"/>
      <c r="HHL140" s="86"/>
      <c r="HHM140" s="86"/>
      <c r="HHN140" s="86"/>
      <c r="HHO140" s="86"/>
      <c r="HHP140" s="86"/>
      <c r="HHQ140" s="86"/>
      <c r="HHR140" s="86"/>
      <c r="HHS140" s="86"/>
      <c r="HHT140" s="86"/>
      <c r="HHU140" s="86"/>
      <c r="HHV140" s="86"/>
      <c r="HHW140" s="86"/>
      <c r="HHX140" s="86"/>
      <c r="HHY140" s="86"/>
      <c r="HHZ140" s="86"/>
      <c r="HIA140" s="86"/>
      <c r="HIB140" s="86"/>
      <c r="HIC140" s="86"/>
      <c r="HID140" s="86"/>
      <c r="HIE140" s="86"/>
      <c r="HIF140" s="86"/>
      <c r="HIG140" s="86"/>
      <c r="HIH140" s="86"/>
      <c r="HII140" s="86"/>
      <c r="HIJ140" s="86"/>
      <c r="HIK140" s="86"/>
      <c r="HIL140" s="86"/>
      <c r="HIM140" s="86"/>
      <c r="HIN140" s="86"/>
      <c r="HIO140" s="86"/>
      <c r="HIP140" s="86"/>
      <c r="HIQ140" s="86"/>
      <c r="HIR140" s="86"/>
      <c r="HIS140" s="86"/>
      <c r="HIT140" s="86"/>
      <c r="HIU140" s="86"/>
      <c r="HIV140" s="86"/>
      <c r="HIW140" s="86"/>
      <c r="HIX140" s="86"/>
      <c r="HIY140" s="86"/>
      <c r="HIZ140" s="86"/>
      <c r="HJA140" s="86"/>
      <c r="HJB140" s="86"/>
      <c r="HJC140" s="86"/>
      <c r="HJD140" s="86"/>
      <c r="HJE140" s="86"/>
      <c r="HJF140" s="86"/>
      <c r="HJG140" s="86"/>
      <c r="HJH140" s="86"/>
      <c r="HJI140" s="86"/>
      <c r="HJJ140" s="86"/>
      <c r="HJK140" s="86"/>
      <c r="HJL140" s="86"/>
      <c r="HJM140" s="86"/>
      <c r="HJN140" s="86"/>
      <c r="HJO140" s="86"/>
      <c r="HJP140" s="86"/>
      <c r="HJQ140" s="86"/>
      <c r="HJR140" s="86"/>
      <c r="HJS140" s="86"/>
      <c r="HJT140" s="86"/>
      <c r="HJU140" s="86"/>
      <c r="HJV140" s="86"/>
      <c r="HJW140" s="86"/>
      <c r="HJX140" s="86"/>
      <c r="HJY140" s="86"/>
      <c r="HJZ140" s="86"/>
      <c r="HKA140" s="86"/>
      <c r="HKB140" s="86"/>
      <c r="HKC140" s="86"/>
      <c r="HKD140" s="86"/>
      <c r="HKE140" s="86"/>
      <c r="HKF140" s="86"/>
      <c r="HKG140" s="86"/>
      <c r="HKH140" s="86"/>
      <c r="HKI140" s="86"/>
      <c r="HKJ140" s="86"/>
      <c r="HKK140" s="86"/>
      <c r="HKL140" s="86"/>
      <c r="HKM140" s="86"/>
      <c r="HKN140" s="86"/>
      <c r="HKO140" s="86"/>
      <c r="HKP140" s="86"/>
      <c r="HKQ140" s="86"/>
      <c r="HKR140" s="86"/>
      <c r="HKS140" s="86"/>
      <c r="HKT140" s="86"/>
      <c r="HKU140" s="86"/>
      <c r="HKV140" s="86"/>
      <c r="HKW140" s="86"/>
      <c r="HKX140" s="86"/>
      <c r="HKY140" s="86"/>
      <c r="HKZ140" s="86"/>
      <c r="HLA140" s="86"/>
      <c r="HLB140" s="86"/>
      <c r="HLC140" s="86"/>
      <c r="HLD140" s="86"/>
      <c r="HLE140" s="86"/>
      <c r="HLF140" s="86"/>
      <c r="HLG140" s="86"/>
      <c r="HLH140" s="86"/>
      <c r="HLI140" s="86"/>
      <c r="HLJ140" s="86"/>
      <c r="HLK140" s="86"/>
      <c r="HLL140" s="86"/>
      <c r="HLM140" s="86"/>
      <c r="HLN140" s="86"/>
      <c r="HLO140" s="86"/>
      <c r="HLP140" s="86"/>
      <c r="HLQ140" s="86"/>
      <c r="HLR140" s="86"/>
      <c r="HLS140" s="86"/>
      <c r="HLT140" s="86"/>
      <c r="HLU140" s="86"/>
      <c r="HLV140" s="86"/>
      <c r="HLW140" s="86"/>
      <c r="HLX140" s="86"/>
      <c r="HLY140" s="86"/>
      <c r="HLZ140" s="86"/>
      <c r="HMA140" s="86"/>
      <c r="HMB140" s="86"/>
      <c r="HMC140" s="86"/>
      <c r="HMD140" s="86"/>
      <c r="HME140" s="86"/>
      <c r="HMF140" s="86"/>
      <c r="HMG140" s="86"/>
      <c r="HMH140" s="86"/>
      <c r="HMI140" s="86"/>
      <c r="HMJ140" s="86"/>
      <c r="HMK140" s="86"/>
      <c r="HML140" s="86"/>
      <c r="HMM140" s="86"/>
      <c r="HMN140" s="86"/>
      <c r="HMO140" s="86"/>
      <c r="HMP140" s="86"/>
      <c r="HMQ140" s="86"/>
      <c r="HMR140" s="86"/>
      <c r="HMS140" s="86"/>
      <c r="HMT140" s="86"/>
      <c r="HMU140" s="86"/>
      <c r="HMV140" s="86"/>
      <c r="HMW140" s="86"/>
      <c r="HMX140" s="86"/>
      <c r="HMY140" s="86"/>
      <c r="HMZ140" s="86"/>
      <c r="HNA140" s="86"/>
      <c r="HNB140" s="86"/>
      <c r="HNC140" s="86"/>
      <c r="HND140" s="86"/>
      <c r="HNE140" s="86"/>
      <c r="HNF140" s="86"/>
      <c r="HNG140" s="86"/>
      <c r="HNH140" s="86"/>
      <c r="HNI140" s="86"/>
      <c r="HNJ140" s="86"/>
      <c r="HNK140" s="86"/>
      <c r="HNL140" s="86"/>
      <c r="HNM140" s="86"/>
      <c r="HNN140" s="86"/>
      <c r="HNO140" s="86"/>
      <c r="HNP140" s="86"/>
      <c r="HNQ140" s="86"/>
      <c r="HNR140" s="86"/>
      <c r="HNS140" s="86"/>
      <c r="HNT140" s="86"/>
      <c r="HNU140" s="86"/>
      <c r="HNV140" s="86"/>
      <c r="HNW140" s="86"/>
      <c r="HNX140" s="86"/>
      <c r="HNY140" s="86"/>
      <c r="HNZ140" s="86"/>
      <c r="HOA140" s="86"/>
      <c r="HOB140" s="86"/>
      <c r="HOC140" s="86"/>
      <c r="HOD140" s="86"/>
      <c r="HOE140" s="86"/>
      <c r="HOF140" s="86"/>
      <c r="HOG140" s="86"/>
      <c r="HOH140" s="86"/>
      <c r="HOI140" s="86"/>
      <c r="HOJ140" s="86"/>
      <c r="HOK140" s="86"/>
      <c r="HOL140" s="86"/>
      <c r="HOM140" s="86"/>
      <c r="HON140" s="86"/>
      <c r="HOO140" s="86"/>
      <c r="HOP140" s="86"/>
      <c r="HOQ140" s="86"/>
      <c r="HOR140" s="86"/>
      <c r="HOS140" s="86"/>
      <c r="HOT140" s="86"/>
      <c r="HOU140" s="86"/>
      <c r="HOV140" s="86"/>
      <c r="HOW140" s="86"/>
      <c r="HOX140" s="86"/>
      <c r="HOY140" s="86"/>
      <c r="HOZ140" s="86"/>
      <c r="HPA140" s="86"/>
      <c r="HPB140" s="86"/>
      <c r="HPC140" s="86"/>
      <c r="HPD140" s="86"/>
      <c r="HPE140" s="86"/>
      <c r="HPF140" s="86"/>
      <c r="HPG140" s="86"/>
      <c r="HPH140" s="86"/>
      <c r="HPI140" s="86"/>
      <c r="HPJ140" s="86"/>
      <c r="HPK140" s="86"/>
      <c r="HPL140" s="86"/>
      <c r="HPM140" s="86"/>
      <c r="HPN140" s="86"/>
      <c r="HPO140" s="86"/>
      <c r="HPP140" s="86"/>
      <c r="HPQ140" s="86"/>
      <c r="HPR140" s="86"/>
      <c r="HPY140" s="86"/>
      <c r="HPZ140" s="86"/>
      <c r="HQA140" s="86"/>
      <c r="HQB140" s="86"/>
      <c r="HQC140" s="86"/>
      <c r="HQD140" s="86"/>
      <c r="HQE140" s="86"/>
      <c r="HQF140" s="86"/>
      <c r="HQG140" s="86"/>
      <c r="HQH140" s="86"/>
      <c r="HQI140" s="86"/>
      <c r="HQJ140" s="86"/>
      <c r="HQK140" s="86"/>
      <c r="HQL140" s="86"/>
      <c r="HQM140" s="86"/>
      <c r="HQN140" s="86"/>
      <c r="HQO140" s="86"/>
      <c r="HQP140" s="86"/>
      <c r="HQQ140" s="86"/>
      <c r="HQR140" s="86"/>
      <c r="HQS140" s="86"/>
      <c r="HQT140" s="86"/>
      <c r="HQU140" s="86"/>
      <c r="HQV140" s="86"/>
      <c r="HQW140" s="86"/>
      <c r="HQX140" s="86"/>
      <c r="HQY140" s="86"/>
      <c r="HQZ140" s="86"/>
      <c r="HRA140" s="86"/>
      <c r="HRB140" s="86"/>
      <c r="HRC140" s="86"/>
      <c r="HRD140" s="86"/>
      <c r="HRE140" s="86"/>
      <c r="HRF140" s="86"/>
      <c r="HRG140" s="86"/>
      <c r="HRH140" s="86"/>
      <c r="HRI140" s="86"/>
      <c r="HRJ140" s="86"/>
      <c r="HRK140" s="86"/>
      <c r="HRL140" s="86"/>
      <c r="HRM140" s="86"/>
      <c r="HRN140" s="86"/>
      <c r="HRO140" s="86"/>
      <c r="HRP140" s="86"/>
      <c r="HRQ140" s="86"/>
      <c r="HRR140" s="86"/>
      <c r="HRS140" s="86"/>
      <c r="HRT140" s="86"/>
      <c r="HRU140" s="86"/>
      <c r="HRV140" s="86"/>
      <c r="HRW140" s="86"/>
      <c r="HRX140" s="86"/>
      <c r="HRY140" s="86"/>
      <c r="HRZ140" s="86"/>
      <c r="HSA140" s="86"/>
      <c r="HSB140" s="86"/>
      <c r="HSC140" s="86"/>
      <c r="HSD140" s="86"/>
      <c r="HSE140" s="86"/>
      <c r="HSF140" s="86"/>
      <c r="HSG140" s="86"/>
      <c r="HSH140" s="86"/>
      <c r="HSI140" s="86"/>
      <c r="HSJ140" s="86"/>
      <c r="HSK140" s="86"/>
      <c r="HSL140" s="86"/>
      <c r="HSM140" s="86"/>
      <c r="HSN140" s="86"/>
      <c r="HSO140" s="86"/>
      <c r="HSP140" s="86"/>
      <c r="HSQ140" s="86"/>
      <c r="HSR140" s="86"/>
      <c r="HSS140" s="86"/>
      <c r="HST140" s="86"/>
      <c r="HSU140" s="86"/>
      <c r="HSV140" s="86"/>
      <c r="HSW140" s="86"/>
      <c r="HSX140" s="86"/>
      <c r="HSY140" s="86"/>
      <c r="HSZ140" s="86"/>
      <c r="HTA140" s="86"/>
      <c r="HTB140" s="86"/>
      <c r="HTC140" s="86"/>
      <c r="HTD140" s="86"/>
      <c r="HTE140" s="86"/>
      <c r="HTF140" s="86"/>
      <c r="HTG140" s="86"/>
      <c r="HTH140" s="86"/>
      <c r="HTI140" s="86"/>
      <c r="HTJ140" s="86"/>
      <c r="HTK140" s="86"/>
      <c r="HTL140" s="86"/>
      <c r="HTM140" s="86"/>
      <c r="HTN140" s="86"/>
      <c r="HTO140" s="86"/>
      <c r="HTP140" s="86"/>
      <c r="HTQ140" s="86"/>
      <c r="HTR140" s="86"/>
      <c r="HTS140" s="86"/>
      <c r="HTT140" s="86"/>
      <c r="HTU140" s="86"/>
      <c r="HTV140" s="86"/>
      <c r="HTW140" s="86"/>
      <c r="HTX140" s="86"/>
      <c r="HTY140" s="86"/>
      <c r="HTZ140" s="86"/>
      <c r="HUA140" s="86"/>
      <c r="HUB140" s="86"/>
      <c r="HUC140" s="86"/>
      <c r="HUD140" s="86"/>
      <c r="HUE140" s="86"/>
      <c r="HUF140" s="86"/>
      <c r="HUG140" s="86"/>
      <c r="HUH140" s="86"/>
      <c r="HUI140" s="86"/>
      <c r="HUJ140" s="86"/>
      <c r="HUK140" s="86"/>
      <c r="HUL140" s="86"/>
      <c r="HUM140" s="86"/>
      <c r="HUN140" s="86"/>
      <c r="HUO140" s="86"/>
      <c r="HUP140" s="86"/>
      <c r="HUQ140" s="86"/>
      <c r="HUR140" s="86"/>
      <c r="HUS140" s="86"/>
      <c r="HUT140" s="86"/>
      <c r="HUU140" s="86"/>
      <c r="HUV140" s="86"/>
      <c r="HUW140" s="86"/>
      <c r="HUX140" s="86"/>
      <c r="HUY140" s="86"/>
      <c r="HUZ140" s="86"/>
      <c r="HVA140" s="86"/>
      <c r="HVB140" s="86"/>
      <c r="HVC140" s="86"/>
      <c r="HVD140" s="86"/>
      <c r="HVE140" s="86"/>
      <c r="HVF140" s="86"/>
      <c r="HVG140" s="86"/>
      <c r="HVH140" s="86"/>
      <c r="HVI140" s="86"/>
      <c r="HVJ140" s="86"/>
      <c r="HVK140" s="86"/>
      <c r="HVL140" s="86"/>
      <c r="HVM140" s="86"/>
      <c r="HVN140" s="86"/>
      <c r="HVO140" s="86"/>
      <c r="HVP140" s="86"/>
      <c r="HVQ140" s="86"/>
      <c r="HVR140" s="86"/>
      <c r="HVS140" s="86"/>
      <c r="HVT140" s="86"/>
      <c r="HVU140" s="86"/>
      <c r="HVV140" s="86"/>
      <c r="HVW140" s="86"/>
      <c r="HVX140" s="86"/>
      <c r="HVY140" s="86"/>
      <c r="HVZ140" s="86"/>
      <c r="HWA140" s="86"/>
      <c r="HWB140" s="86"/>
      <c r="HWC140" s="86"/>
      <c r="HWD140" s="86"/>
      <c r="HWE140" s="86"/>
      <c r="HWF140" s="86"/>
      <c r="HWG140" s="86"/>
      <c r="HWH140" s="86"/>
      <c r="HWI140" s="86"/>
      <c r="HWJ140" s="86"/>
      <c r="HWK140" s="86"/>
      <c r="HWL140" s="86"/>
      <c r="HWM140" s="86"/>
      <c r="HWN140" s="86"/>
      <c r="HWO140" s="86"/>
      <c r="HWP140" s="86"/>
      <c r="HWQ140" s="86"/>
      <c r="HWR140" s="86"/>
      <c r="HWS140" s="86"/>
      <c r="HWT140" s="86"/>
      <c r="HWU140" s="86"/>
      <c r="HWV140" s="86"/>
      <c r="HWW140" s="86"/>
      <c r="HWX140" s="86"/>
      <c r="HWY140" s="86"/>
      <c r="HWZ140" s="86"/>
      <c r="HXA140" s="86"/>
      <c r="HXB140" s="86"/>
      <c r="HXC140" s="86"/>
      <c r="HXD140" s="86"/>
      <c r="HXE140" s="86"/>
      <c r="HXF140" s="86"/>
      <c r="HXG140" s="86"/>
      <c r="HXH140" s="86"/>
      <c r="HXI140" s="86"/>
      <c r="HXJ140" s="86"/>
      <c r="HXK140" s="86"/>
      <c r="HXL140" s="86"/>
      <c r="HXM140" s="86"/>
      <c r="HXN140" s="86"/>
      <c r="HXO140" s="86"/>
      <c r="HXP140" s="86"/>
      <c r="HXQ140" s="86"/>
      <c r="HXR140" s="86"/>
      <c r="HXS140" s="86"/>
      <c r="HXT140" s="86"/>
      <c r="HXU140" s="86"/>
      <c r="HXV140" s="86"/>
      <c r="HXW140" s="86"/>
      <c r="HXX140" s="86"/>
      <c r="HXY140" s="86"/>
      <c r="HXZ140" s="86"/>
      <c r="HYA140" s="86"/>
      <c r="HYB140" s="86"/>
      <c r="HYC140" s="86"/>
      <c r="HYD140" s="86"/>
      <c r="HYE140" s="86"/>
      <c r="HYF140" s="86"/>
      <c r="HYG140" s="86"/>
      <c r="HYH140" s="86"/>
      <c r="HYI140" s="86"/>
      <c r="HYJ140" s="86"/>
      <c r="HYK140" s="86"/>
      <c r="HYL140" s="86"/>
      <c r="HYM140" s="86"/>
      <c r="HYN140" s="86"/>
      <c r="HYO140" s="86"/>
      <c r="HYP140" s="86"/>
      <c r="HYQ140" s="86"/>
      <c r="HYR140" s="86"/>
      <c r="HYS140" s="86"/>
      <c r="HYT140" s="86"/>
      <c r="HYU140" s="86"/>
      <c r="HYV140" s="86"/>
      <c r="HYW140" s="86"/>
      <c r="HYX140" s="86"/>
      <c r="HYY140" s="86"/>
      <c r="HYZ140" s="86"/>
      <c r="HZA140" s="86"/>
      <c r="HZB140" s="86"/>
      <c r="HZC140" s="86"/>
      <c r="HZD140" s="86"/>
      <c r="HZE140" s="86"/>
      <c r="HZF140" s="86"/>
      <c r="HZG140" s="86"/>
      <c r="HZH140" s="86"/>
      <c r="HZI140" s="86"/>
      <c r="HZJ140" s="86"/>
      <c r="HZK140" s="86"/>
      <c r="HZL140" s="86"/>
      <c r="HZM140" s="86"/>
      <c r="HZN140" s="86"/>
      <c r="HZU140" s="86"/>
      <c r="HZV140" s="86"/>
      <c r="HZW140" s="86"/>
      <c r="HZX140" s="86"/>
      <c r="HZY140" s="86"/>
      <c r="HZZ140" s="86"/>
      <c r="IAA140" s="86"/>
      <c r="IAB140" s="86"/>
      <c r="IAC140" s="86"/>
      <c r="IAD140" s="86"/>
      <c r="IAE140" s="86"/>
      <c r="IAF140" s="86"/>
      <c r="IAG140" s="86"/>
      <c r="IAH140" s="86"/>
      <c r="IAI140" s="86"/>
      <c r="IAJ140" s="86"/>
      <c r="IAK140" s="86"/>
      <c r="IAL140" s="86"/>
      <c r="IAM140" s="86"/>
      <c r="IAN140" s="86"/>
      <c r="IAO140" s="86"/>
      <c r="IAP140" s="86"/>
      <c r="IAQ140" s="86"/>
      <c r="IAR140" s="86"/>
      <c r="IAS140" s="86"/>
      <c r="IAT140" s="86"/>
      <c r="IAU140" s="86"/>
      <c r="IAV140" s="86"/>
      <c r="IAW140" s="86"/>
      <c r="IAX140" s="86"/>
      <c r="IAY140" s="86"/>
      <c r="IAZ140" s="86"/>
      <c r="IBA140" s="86"/>
      <c r="IBB140" s="86"/>
      <c r="IBC140" s="86"/>
      <c r="IBD140" s="86"/>
      <c r="IBE140" s="86"/>
      <c r="IBF140" s="86"/>
      <c r="IBG140" s="86"/>
      <c r="IBH140" s="86"/>
      <c r="IBI140" s="86"/>
      <c r="IBJ140" s="86"/>
      <c r="IBK140" s="86"/>
      <c r="IBL140" s="86"/>
      <c r="IBM140" s="86"/>
      <c r="IBN140" s="86"/>
      <c r="IBO140" s="86"/>
      <c r="IBP140" s="86"/>
      <c r="IBQ140" s="86"/>
      <c r="IBR140" s="86"/>
      <c r="IBS140" s="86"/>
      <c r="IBT140" s="86"/>
      <c r="IBU140" s="86"/>
      <c r="IBV140" s="86"/>
      <c r="IBW140" s="86"/>
      <c r="IBX140" s="86"/>
      <c r="IBY140" s="86"/>
      <c r="IBZ140" s="86"/>
      <c r="ICA140" s="86"/>
      <c r="ICB140" s="86"/>
      <c r="ICC140" s="86"/>
      <c r="ICD140" s="86"/>
      <c r="ICE140" s="86"/>
      <c r="ICF140" s="86"/>
      <c r="ICG140" s="86"/>
      <c r="ICH140" s="86"/>
      <c r="ICI140" s="86"/>
      <c r="ICJ140" s="86"/>
      <c r="ICK140" s="86"/>
      <c r="ICL140" s="86"/>
      <c r="ICM140" s="86"/>
      <c r="ICN140" s="86"/>
      <c r="ICO140" s="86"/>
      <c r="ICP140" s="86"/>
      <c r="ICQ140" s="86"/>
      <c r="ICR140" s="86"/>
      <c r="ICS140" s="86"/>
      <c r="ICT140" s="86"/>
      <c r="ICU140" s="86"/>
      <c r="ICV140" s="86"/>
      <c r="ICW140" s="86"/>
      <c r="ICX140" s="86"/>
      <c r="ICY140" s="86"/>
      <c r="ICZ140" s="86"/>
      <c r="IDA140" s="86"/>
      <c r="IDB140" s="86"/>
      <c r="IDC140" s="86"/>
      <c r="IDD140" s="86"/>
      <c r="IDE140" s="86"/>
      <c r="IDF140" s="86"/>
      <c r="IDG140" s="86"/>
      <c r="IDH140" s="86"/>
      <c r="IDI140" s="86"/>
      <c r="IDJ140" s="86"/>
      <c r="IDK140" s="86"/>
      <c r="IDL140" s="86"/>
      <c r="IDM140" s="86"/>
      <c r="IDN140" s="86"/>
      <c r="IDO140" s="86"/>
      <c r="IDP140" s="86"/>
      <c r="IDQ140" s="86"/>
      <c r="IDR140" s="86"/>
      <c r="IDS140" s="86"/>
      <c r="IDT140" s="86"/>
      <c r="IDU140" s="86"/>
      <c r="IDV140" s="86"/>
      <c r="IDW140" s="86"/>
      <c r="IDX140" s="86"/>
      <c r="IDY140" s="86"/>
      <c r="IDZ140" s="86"/>
      <c r="IEA140" s="86"/>
      <c r="IEB140" s="86"/>
      <c r="IEC140" s="86"/>
      <c r="IED140" s="86"/>
      <c r="IEE140" s="86"/>
      <c r="IEF140" s="86"/>
      <c r="IEG140" s="86"/>
      <c r="IEH140" s="86"/>
      <c r="IEI140" s="86"/>
      <c r="IEJ140" s="86"/>
      <c r="IEK140" s="86"/>
      <c r="IEL140" s="86"/>
      <c r="IEM140" s="86"/>
      <c r="IEN140" s="86"/>
      <c r="IEO140" s="86"/>
      <c r="IEP140" s="86"/>
      <c r="IEQ140" s="86"/>
      <c r="IER140" s="86"/>
      <c r="IES140" s="86"/>
      <c r="IET140" s="86"/>
      <c r="IEU140" s="86"/>
      <c r="IEV140" s="86"/>
      <c r="IEW140" s="86"/>
      <c r="IEX140" s="86"/>
      <c r="IEY140" s="86"/>
      <c r="IEZ140" s="86"/>
      <c r="IFA140" s="86"/>
      <c r="IFB140" s="86"/>
      <c r="IFC140" s="86"/>
      <c r="IFD140" s="86"/>
      <c r="IFE140" s="86"/>
      <c r="IFF140" s="86"/>
      <c r="IFG140" s="86"/>
      <c r="IFH140" s="86"/>
      <c r="IFI140" s="86"/>
      <c r="IFJ140" s="86"/>
      <c r="IFK140" s="86"/>
      <c r="IFL140" s="86"/>
      <c r="IFM140" s="86"/>
      <c r="IFN140" s="86"/>
      <c r="IFO140" s="86"/>
      <c r="IFP140" s="86"/>
      <c r="IFQ140" s="86"/>
      <c r="IFR140" s="86"/>
      <c r="IFS140" s="86"/>
      <c r="IFT140" s="86"/>
      <c r="IFU140" s="86"/>
      <c r="IFV140" s="86"/>
      <c r="IFW140" s="86"/>
      <c r="IFX140" s="86"/>
      <c r="IFY140" s="86"/>
      <c r="IFZ140" s="86"/>
      <c r="IGA140" s="86"/>
      <c r="IGB140" s="86"/>
      <c r="IGC140" s="86"/>
      <c r="IGD140" s="86"/>
      <c r="IGE140" s="86"/>
      <c r="IGF140" s="86"/>
      <c r="IGG140" s="86"/>
      <c r="IGH140" s="86"/>
      <c r="IGI140" s="86"/>
      <c r="IGJ140" s="86"/>
      <c r="IGK140" s="86"/>
      <c r="IGL140" s="86"/>
      <c r="IGM140" s="86"/>
      <c r="IGN140" s="86"/>
      <c r="IGO140" s="86"/>
      <c r="IGP140" s="86"/>
      <c r="IGQ140" s="86"/>
      <c r="IGR140" s="86"/>
      <c r="IGS140" s="86"/>
      <c r="IGT140" s="86"/>
      <c r="IGU140" s="86"/>
      <c r="IGV140" s="86"/>
      <c r="IGW140" s="86"/>
      <c r="IGX140" s="86"/>
      <c r="IGY140" s="86"/>
      <c r="IGZ140" s="86"/>
      <c r="IHA140" s="86"/>
      <c r="IHB140" s="86"/>
      <c r="IHC140" s="86"/>
      <c r="IHD140" s="86"/>
      <c r="IHE140" s="86"/>
      <c r="IHF140" s="86"/>
      <c r="IHG140" s="86"/>
      <c r="IHH140" s="86"/>
      <c r="IHI140" s="86"/>
      <c r="IHJ140" s="86"/>
      <c r="IHK140" s="86"/>
      <c r="IHL140" s="86"/>
      <c r="IHM140" s="86"/>
      <c r="IHN140" s="86"/>
      <c r="IHO140" s="86"/>
      <c r="IHP140" s="86"/>
      <c r="IHQ140" s="86"/>
      <c r="IHR140" s="86"/>
      <c r="IHS140" s="86"/>
      <c r="IHT140" s="86"/>
      <c r="IHU140" s="86"/>
      <c r="IHV140" s="86"/>
      <c r="IHW140" s="86"/>
      <c r="IHX140" s="86"/>
      <c r="IHY140" s="86"/>
      <c r="IHZ140" s="86"/>
      <c r="IIA140" s="86"/>
      <c r="IIB140" s="86"/>
      <c r="IIC140" s="86"/>
      <c r="IID140" s="86"/>
      <c r="IIE140" s="86"/>
      <c r="IIF140" s="86"/>
      <c r="IIG140" s="86"/>
      <c r="IIH140" s="86"/>
      <c r="III140" s="86"/>
      <c r="IIJ140" s="86"/>
      <c r="IIK140" s="86"/>
      <c r="IIL140" s="86"/>
      <c r="IIM140" s="86"/>
      <c r="IIN140" s="86"/>
      <c r="IIO140" s="86"/>
      <c r="IIP140" s="86"/>
      <c r="IIQ140" s="86"/>
      <c r="IIR140" s="86"/>
      <c r="IIS140" s="86"/>
      <c r="IIT140" s="86"/>
      <c r="IIU140" s="86"/>
      <c r="IIV140" s="86"/>
      <c r="IIW140" s="86"/>
      <c r="IIX140" s="86"/>
      <c r="IIY140" s="86"/>
      <c r="IIZ140" s="86"/>
      <c r="IJA140" s="86"/>
      <c r="IJB140" s="86"/>
      <c r="IJC140" s="86"/>
      <c r="IJD140" s="86"/>
      <c r="IJE140" s="86"/>
      <c r="IJF140" s="86"/>
      <c r="IJG140" s="86"/>
      <c r="IJH140" s="86"/>
      <c r="IJI140" s="86"/>
      <c r="IJJ140" s="86"/>
      <c r="IJQ140" s="86"/>
      <c r="IJR140" s="86"/>
      <c r="IJS140" s="86"/>
      <c r="IJT140" s="86"/>
      <c r="IJU140" s="86"/>
      <c r="IJV140" s="86"/>
      <c r="IJW140" s="86"/>
      <c r="IJX140" s="86"/>
      <c r="IJY140" s="86"/>
      <c r="IJZ140" s="86"/>
      <c r="IKA140" s="86"/>
      <c r="IKB140" s="86"/>
      <c r="IKC140" s="86"/>
      <c r="IKD140" s="86"/>
      <c r="IKE140" s="86"/>
      <c r="IKF140" s="86"/>
      <c r="IKG140" s="86"/>
      <c r="IKH140" s="86"/>
      <c r="IKI140" s="86"/>
      <c r="IKJ140" s="86"/>
      <c r="IKK140" s="86"/>
      <c r="IKL140" s="86"/>
      <c r="IKM140" s="86"/>
      <c r="IKN140" s="86"/>
      <c r="IKO140" s="86"/>
      <c r="IKP140" s="86"/>
      <c r="IKQ140" s="86"/>
      <c r="IKR140" s="86"/>
      <c r="IKS140" s="86"/>
      <c r="IKT140" s="86"/>
      <c r="IKU140" s="86"/>
      <c r="IKV140" s="86"/>
      <c r="IKW140" s="86"/>
      <c r="IKX140" s="86"/>
      <c r="IKY140" s="86"/>
      <c r="IKZ140" s="86"/>
      <c r="ILA140" s="86"/>
      <c r="ILB140" s="86"/>
      <c r="ILC140" s="86"/>
      <c r="ILD140" s="86"/>
      <c r="ILE140" s="86"/>
      <c r="ILF140" s="86"/>
      <c r="ILG140" s="86"/>
      <c r="ILH140" s="86"/>
      <c r="ILI140" s="86"/>
      <c r="ILJ140" s="86"/>
      <c r="ILK140" s="86"/>
      <c r="ILL140" s="86"/>
      <c r="ILM140" s="86"/>
      <c r="ILN140" s="86"/>
      <c r="ILO140" s="86"/>
      <c r="ILP140" s="86"/>
      <c r="ILQ140" s="86"/>
      <c r="ILR140" s="86"/>
      <c r="ILS140" s="86"/>
      <c r="ILT140" s="86"/>
      <c r="ILU140" s="86"/>
      <c r="ILV140" s="86"/>
      <c r="ILW140" s="86"/>
      <c r="ILX140" s="86"/>
      <c r="ILY140" s="86"/>
      <c r="ILZ140" s="86"/>
      <c r="IMA140" s="86"/>
      <c r="IMB140" s="86"/>
      <c r="IMC140" s="86"/>
      <c r="IMD140" s="86"/>
      <c r="IME140" s="86"/>
      <c r="IMF140" s="86"/>
      <c r="IMG140" s="86"/>
      <c r="IMH140" s="86"/>
      <c r="IMI140" s="86"/>
      <c r="IMJ140" s="86"/>
      <c r="IMK140" s="86"/>
      <c r="IML140" s="86"/>
      <c r="IMM140" s="86"/>
      <c r="IMN140" s="86"/>
      <c r="IMO140" s="86"/>
      <c r="IMP140" s="86"/>
      <c r="IMQ140" s="86"/>
      <c r="IMR140" s="86"/>
      <c r="IMS140" s="86"/>
      <c r="IMT140" s="86"/>
      <c r="IMU140" s="86"/>
      <c r="IMV140" s="86"/>
      <c r="IMW140" s="86"/>
      <c r="IMX140" s="86"/>
      <c r="IMY140" s="86"/>
      <c r="IMZ140" s="86"/>
      <c r="INA140" s="86"/>
      <c r="INB140" s="86"/>
      <c r="INC140" s="86"/>
      <c r="IND140" s="86"/>
      <c r="INE140" s="86"/>
      <c r="INF140" s="86"/>
      <c r="ING140" s="86"/>
      <c r="INH140" s="86"/>
      <c r="INI140" s="86"/>
      <c r="INJ140" s="86"/>
      <c r="INK140" s="86"/>
      <c r="INL140" s="86"/>
      <c r="INM140" s="86"/>
      <c r="INN140" s="86"/>
      <c r="INO140" s="86"/>
      <c r="INP140" s="86"/>
      <c r="INQ140" s="86"/>
      <c r="INR140" s="86"/>
      <c r="INS140" s="86"/>
      <c r="INT140" s="86"/>
      <c r="INU140" s="86"/>
      <c r="INV140" s="86"/>
      <c r="INW140" s="86"/>
      <c r="INX140" s="86"/>
      <c r="INY140" s="86"/>
      <c r="INZ140" s="86"/>
      <c r="IOA140" s="86"/>
      <c r="IOB140" s="86"/>
      <c r="IOC140" s="86"/>
      <c r="IOD140" s="86"/>
      <c r="IOE140" s="86"/>
      <c r="IOF140" s="86"/>
      <c r="IOG140" s="86"/>
      <c r="IOH140" s="86"/>
      <c r="IOI140" s="86"/>
      <c r="IOJ140" s="86"/>
      <c r="IOK140" s="86"/>
      <c r="IOL140" s="86"/>
      <c r="IOM140" s="86"/>
      <c r="ION140" s="86"/>
      <c r="IOO140" s="86"/>
      <c r="IOP140" s="86"/>
      <c r="IOQ140" s="86"/>
      <c r="IOR140" s="86"/>
      <c r="IOS140" s="86"/>
      <c r="IOT140" s="86"/>
      <c r="IOU140" s="86"/>
      <c r="IOV140" s="86"/>
      <c r="IOW140" s="86"/>
      <c r="IOX140" s="86"/>
      <c r="IOY140" s="86"/>
      <c r="IOZ140" s="86"/>
      <c r="IPA140" s="86"/>
      <c r="IPB140" s="86"/>
      <c r="IPC140" s="86"/>
      <c r="IPD140" s="86"/>
      <c r="IPE140" s="86"/>
      <c r="IPF140" s="86"/>
      <c r="IPG140" s="86"/>
      <c r="IPH140" s="86"/>
      <c r="IPI140" s="86"/>
      <c r="IPJ140" s="86"/>
      <c r="IPK140" s="86"/>
      <c r="IPL140" s="86"/>
      <c r="IPM140" s="86"/>
      <c r="IPN140" s="86"/>
      <c r="IPO140" s="86"/>
      <c r="IPP140" s="86"/>
      <c r="IPQ140" s="86"/>
      <c r="IPR140" s="86"/>
      <c r="IPS140" s="86"/>
      <c r="IPT140" s="86"/>
      <c r="IPU140" s="86"/>
      <c r="IPV140" s="86"/>
      <c r="IPW140" s="86"/>
      <c r="IPX140" s="86"/>
      <c r="IPY140" s="86"/>
      <c r="IPZ140" s="86"/>
      <c r="IQA140" s="86"/>
      <c r="IQB140" s="86"/>
      <c r="IQC140" s="86"/>
      <c r="IQD140" s="86"/>
      <c r="IQE140" s="86"/>
      <c r="IQF140" s="86"/>
      <c r="IQG140" s="86"/>
      <c r="IQH140" s="86"/>
      <c r="IQI140" s="86"/>
      <c r="IQJ140" s="86"/>
      <c r="IQK140" s="86"/>
      <c r="IQL140" s="86"/>
      <c r="IQM140" s="86"/>
      <c r="IQN140" s="86"/>
      <c r="IQO140" s="86"/>
      <c r="IQP140" s="86"/>
      <c r="IQQ140" s="86"/>
      <c r="IQR140" s="86"/>
      <c r="IQS140" s="86"/>
      <c r="IQT140" s="86"/>
      <c r="IQU140" s="86"/>
      <c r="IQV140" s="86"/>
      <c r="IQW140" s="86"/>
      <c r="IQX140" s="86"/>
      <c r="IQY140" s="86"/>
      <c r="IQZ140" s="86"/>
      <c r="IRA140" s="86"/>
      <c r="IRB140" s="86"/>
      <c r="IRC140" s="86"/>
      <c r="IRD140" s="86"/>
      <c r="IRE140" s="86"/>
      <c r="IRF140" s="86"/>
      <c r="IRG140" s="86"/>
      <c r="IRH140" s="86"/>
      <c r="IRI140" s="86"/>
      <c r="IRJ140" s="86"/>
      <c r="IRK140" s="86"/>
      <c r="IRL140" s="86"/>
      <c r="IRM140" s="86"/>
      <c r="IRN140" s="86"/>
      <c r="IRO140" s="86"/>
      <c r="IRP140" s="86"/>
      <c r="IRQ140" s="86"/>
      <c r="IRR140" s="86"/>
      <c r="IRS140" s="86"/>
      <c r="IRT140" s="86"/>
      <c r="IRU140" s="86"/>
      <c r="IRV140" s="86"/>
      <c r="IRW140" s="86"/>
      <c r="IRX140" s="86"/>
      <c r="IRY140" s="86"/>
      <c r="IRZ140" s="86"/>
      <c r="ISA140" s="86"/>
      <c r="ISB140" s="86"/>
      <c r="ISC140" s="86"/>
      <c r="ISD140" s="86"/>
      <c r="ISE140" s="86"/>
      <c r="ISF140" s="86"/>
      <c r="ISG140" s="86"/>
      <c r="ISH140" s="86"/>
      <c r="ISI140" s="86"/>
      <c r="ISJ140" s="86"/>
      <c r="ISK140" s="86"/>
      <c r="ISL140" s="86"/>
      <c r="ISM140" s="86"/>
      <c r="ISN140" s="86"/>
      <c r="ISO140" s="86"/>
      <c r="ISP140" s="86"/>
      <c r="ISQ140" s="86"/>
      <c r="ISR140" s="86"/>
      <c r="ISS140" s="86"/>
      <c r="IST140" s="86"/>
      <c r="ISU140" s="86"/>
      <c r="ISV140" s="86"/>
      <c r="ISW140" s="86"/>
      <c r="ISX140" s="86"/>
      <c r="ISY140" s="86"/>
      <c r="ISZ140" s="86"/>
      <c r="ITA140" s="86"/>
      <c r="ITB140" s="86"/>
      <c r="ITC140" s="86"/>
      <c r="ITD140" s="86"/>
      <c r="ITE140" s="86"/>
      <c r="ITF140" s="86"/>
      <c r="ITM140" s="86"/>
      <c r="ITN140" s="86"/>
      <c r="ITO140" s="86"/>
      <c r="ITP140" s="86"/>
      <c r="ITQ140" s="86"/>
      <c r="ITR140" s="86"/>
      <c r="ITS140" s="86"/>
      <c r="ITT140" s="86"/>
      <c r="ITU140" s="86"/>
      <c r="ITV140" s="86"/>
      <c r="ITW140" s="86"/>
      <c r="ITX140" s="86"/>
      <c r="ITY140" s="86"/>
      <c r="ITZ140" s="86"/>
      <c r="IUA140" s="86"/>
      <c r="IUB140" s="86"/>
      <c r="IUC140" s="86"/>
      <c r="IUD140" s="86"/>
      <c r="IUE140" s="86"/>
      <c r="IUF140" s="86"/>
      <c r="IUG140" s="86"/>
      <c r="IUH140" s="86"/>
      <c r="IUI140" s="86"/>
      <c r="IUJ140" s="86"/>
      <c r="IUK140" s="86"/>
      <c r="IUL140" s="86"/>
      <c r="IUM140" s="86"/>
      <c r="IUN140" s="86"/>
      <c r="IUO140" s="86"/>
      <c r="IUP140" s="86"/>
      <c r="IUQ140" s="86"/>
      <c r="IUR140" s="86"/>
      <c r="IUS140" s="86"/>
      <c r="IUT140" s="86"/>
      <c r="IUU140" s="86"/>
      <c r="IUV140" s="86"/>
      <c r="IUW140" s="86"/>
      <c r="IUX140" s="86"/>
      <c r="IUY140" s="86"/>
      <c r="IUZ140" s="86"/>
      <c r="IVA140" s="86"/>
      <c r="IVB140" s="86"/>
      <c r="IVC140" s="86"/>
      <c r="IVD140" s="86"/>
      <c r="IVE140" s="86"/>
      <c r="IVF140" s="86"/>
      <c r="IVG140" s="86"/>
      <c r="IVH140" s="86"/>
      <c r="IVI140" s="86"/>
      <c r="IVJ140" s="86"/>
      <c r="IVK140" s="86"/>
      <c r="IVL140" s="86"/>
      <c r="IVM140" s="86"/>
      <c r="IVN140" s="86"/>
      <c r="IVO140" s="86"/>
      <c r="IVP140" s="86"/>
      <c r="IVQ140" s="86"/>
      <c r="IVR140" s="86"/>
      <c r="IVS140" s="86"/>
      <c r="IVT140" s="86"/>
      <c r="IVU140" s="86"/>
      <c r="IVV140" s="86"/>
      <c r="IVW140" s="86"/>
      <c r="IVX140" s="86"/>
      <c r="IVY140" s="86"/>
      <c r="IVZ140" s="86"/>
      <c r="IWA140" s="86"/>
      <c r="IWB140" s="86"/>
      <c r="IWC140" s="86"/>
      <c r="IWD140" s="86"/>
      <c r="IWE140" s="86"/>
      <c r="IWF140" s="86"/>
      <c r="IWG140" s="86"/>
      <c r="IWH140" s="86"/>
      <c r="IWI140" s="86"/>
      <c r="IWJ140" s="86"/>
      <c r="IWK140" s="86"/>
      <c r="IWL140" s="86"/>
      <c r="IWM140" s="86"/>
      <c r="IWN140" s="86"/>
      <c r="IWO140" s="86"/>
      <c r="IWP140" s="86"/>
      <c r="IWQ140" s="86"/>
      <c r="IWR140" s="86"/>
      <c r="IWS140" s="86"/>
      <c r="IWT140" s="86"/>
      <c r="IWU140" s="86"/>
      <c r="IWV140" s="86"/>
      <c r="IWW140" s="86"/>
      <c r="IWX140" s="86"/>
      <c r="IWY140" s="86"/>
      <c r="IWZ140" s="86"/>
      <c r="IXA140" s="86"/>
      <c r="IXB140" s="86"/>
      <c r="IXC140" s="86"/>
      <c r="IXD140" s="86"/>
      <c r="IXE140" s="86"/>
      <c r="IXF140" s="86"/>
      <c r="IXG140" s="86"/>
      <c r="IXH140" s="86"/>
      <c r="IXI140" s="86"/>
      <c r="IXJ140" s="86"/>
      <c r="IXK140" s="86"/>
      <c r="IXL140" s="86"/>
      <c r="IXM140" s="86"/>
      <c r="IXN140" s="86"/>
      <c r="IXO140" s="86"/>
      <c r="IXP140" s="86"/>
      <c r="IXQ140" s="86"/>
      <c r="IXR140" s="86"/>
      <c r="IXS140" s="86"/>
      <c r="IXT140" s="86"/>
      <c r="IXU140" s="86"/>
      <c r="IXV140" s="86"/>
      <c r="IXW140" s="86"/>
      <c r="IXX140" s="86"/>
      <c r="IXY140" s="86"/>
      <c r="IXZ140" s="86"/>
      <c r="IYA140" s="86"/>
      <c r="IYB140" s="86"/>
      <c r="IYC140" s="86"/>
      <c r="IYD140" s="86"/>
      <c r="IYE140" s="86"/>
      <c r="IYF140" s="86"/>
      <c r="IYG140" s="86"/>
      <c r="IYH140" s="86"/>
      <c r="IYI140" s="86"/>
      <c r="IYJ140" s="86"/>
      <c r="IYK140" s="86"/>
      <c r="IYL140" s="86"/>
      <c r="IYM140" s="86"/>
      <c r="IYN140" s="86"/>
      <c r="IYO140" s="86"/>
      <c r="IYP140" s="86"/>
      <c r="IYQ140" s="86"/>
      <c r="IYR140" s="86"/>
      <c r="IYS140" s="86"/>
      <c r="IYT140" s="86"/>
      <c r="IYU140" s="86"/>
      <c r="IYV140" s="86"/>
      <c r="IYW140" s="86"/>
      <c r="IYX140" s="86"/>
      <c r="IYY140" s="86"/>
      <c r="IYZ140" s="86"/>
      <c r="IZA140" s="86"/>
      <c r="IZB140" s="86"/>
      <c r="IZC140" s="86"/>
      <c r="IZD140" s="86"/>
      <c r="IZE140" s="86"/>
      <c r="IZF140" s="86"/>
      <c r="IZG140" s="86"/>
      <c r="IZH140" s="86"/>
      <c r="IZI140" s="86"/>
      <c r="IZJ140" s="86"/>
      <c r="IZK140" s="86"/>
      <c r="IZL140" s="86"/>
      <c r="IZM140" s="86"/>
      <c r="IZN140" s="86"/>
      <c r="IZO140" s="86"/>
      <c r="IZP140" s="86"/>
      <c r="IZQ140" s="86"/>
      <c r="IZR140" s="86"/>
      <c r="IZS140" s="86"/>
      <c r="IZT140" s="86"/>
      <c r="IZU140" s="86"/>
      <c r="IZV140" s="86"/>
      <c r="IZW140" s="86"/>
      <c r="IZX140" s="86"/>
      <c r="IZY140" s="86"/>
      <c r="IZZ140" s="86"/>
      <c r="JAA140" s="86"/>
      <c r="JAB140" s="86"/>
      <c r="JAC140" s="86"/>
      <c r="JAD140" s="86"/>
      <c r="JAE140" s="86"/>
      <c r="JAF140" s="86"/>
      <c r="JAG140" s="86"/>
      <c r="JAH140" s="86"/>
      <c r="JAI140" s="86"/>
      <c r="JAJ140" s="86"/>
      <c r="JAK140" s="86"/>
      <c r="JAL140" s="86"/>
      <c r="JAM140" s="86"/>
      <c r="JAN140" s="86"/>
      <c r="JAO140" s="86"/>
      <c r="JAP140" s="86"/>
      <c r="JAQ140" s="86"/>
      <c r="JAR140" s="86"/>
      <c r="JAS140" s="86"/>
      <c r="JAT140" s="86"/>
      <c r="JAU140" s="86"/>
      <c r="JAV140" s="86"/>
      <c r="JAW140" s="86"/>
      <c r="JAX140" s="86"/>
      <c r="JAY140" s="86"/>
      <c r="JAZ140" s="86"/>
      <c r="JBA140" s="86"/>
      <c r="JBB140" s="86"/>
      <c r="JBC140" s="86"/>
      <c r="JBD140" s="86"/>
      <c r="JBE140" s="86"/>
      <c r="JBF140" s="86"/>
      <c r="JBG140" s="86"/>
      <c r="JBH140" s="86"/>
      <c r="JBI140" s="86"/>
      <c r="JBJ140" s="86"/>
      <c r="JBK140" s="86"/>
      <c r="JBL140" s="86"/>
      <c r="JBM140" s="86"/>
      <c r="JBN140" s="86"/>
      <c r="JBO140" s="86"/>
      <c r="JBP140" s="86"/>
      <c r="JBQ140" s="86"/>
      <c r="JBR140" s="86"/>
      <c r="JBS140" s="86"/>
      <c r="JBT140" s="86"/>
      <c r="JBU140" s="86"/>
      <c r="JBV140" s="86"/>
      <c r="JBW140" s="86"/>
      <c r="JBX140" s="86"/>
      <c r="JBY140" s="86"/>
      <c r="JBZ140" s="86"/>
      <c r="JCA140" s="86"/>
      <c r="JCB140" s="86"/>
      <c r="JCC140" s="86"/>
      <c r="JCD140" s="86"/>
      <c r="JCE140" s="86"/>
      <c r="JCF140" s="86"/>
      <c r="JCG140" s="86"/>
      <c r="JCH140" s="86"/>
      <c r="JCI140" s="86"/>
      <c r="JCJ140" s="86"/>
      <c r="JCK140" s="86"/>
      <c r="JCL140" s="86"/>
      <c r="JCM140" s="86"/>
      <c r="JCN140" s="86"/>
      <c r="JCO140" s="86"/>
      <c r="JCP140" s="86"/>
      <c r="JCQ140" s="86"/>
      <c r="JCR140" s="86"/>
      <c r="JCS140" s="86"/>
      <c r="JCT140" s="86"/>
      <c r="JCU140" s="86"/>
      <c r="JCV140" s="86"/>
      <c r="JCW140" s="86"/>
      <c r="JCX140" s="86"/>
      <c r="JCY140" s="86"/>
      <c r="JCZ140" s="86"/>
      <c r="JDA140" s="86"/>
      <c r="JDB140" s="86"/>
      <c r="JDI140" s="86"/>
      <c r="JDJ140" s="86"/>
      <c r="JDK140" s="86"/>
      <c r="JDL140" s="86"/>
      <c r="JDM140" s="86"/>
      <c r="JDN140" s="86"/>
      <c r="JDO140" s="86"/>
      <c r="JDP140" s="86"/>
      <c r="JDQ140" s="86"/>
      <c r="JDR140" s="86"/>
      <c r="JDS140" s="86"/>
      <c r="JDT140" s="86"/>
      <c r="JDU140" s="86"/>
      <c r="JDV140" s="86"/>
      <c r="JDW140" s="86"/>
      <c r="JDX140" s="86"/>
      <c r="JDY140" s="86"/>
      <c r="JDZ140" s="86"/>
      <c r="JEA140" s="86"/>
      <c r="JEB140" s="86"/>
      <c r="JEC140" s="86"/>
      <c r="JED140" s="86"/>
      <c r="JEE140" s="86"/>
      <c r="JEF140" s="86"/>
      <c r="JEG140" s="86"/>
      <c r="JEH140" s="86"/>
      <c r="JEI140" s="86"/>
      <c r="JEJ140" s="86"/>
      <c r="JEK140" s="86"/>
      <c r="JEL140" s="86"/>
      <c r="JEM140" s="86"/>
      <c r="JEN140" s="86"/>
      <c r="JEO140" s="86"/>
      <c r="JEP140" s="86"/>
      <c r="JEQ140" s="86"/>
      <c r="JER140" s="86"/>
      <c r="JES140" s="86"/>
      <c r="JET140" s="86"/>
      <c r="JEU140" s="86"/>
      <c r="JEV140" s="86"/>
      <c r="JEW140" s="86"/>
      <c r="JEX140" s="86"/>
      <c r="JEY140" s="86"/>
      <c r="JEZ140" s="86"/>
      <c r="JFA140" s="86"/>
      <c r="JFB140" s="86"/>
      <c r="JFC140" s="86"/>
      <c r="JFD140" s="86"/>
      <c r="JFE140" s="86"/>
      <c r="JFF140" s="86"/>
      <c r="JFG140" s="86"/>
      <c r="JFH140" s="86"/>
      <c r="JFI140" s="86"/>
      <c r="JFJ140" s="86"/>
      <c r="JFK140" s="86"/>
      <c r="JFL140" s="86"/>
      <c r="JFM140" s="86"/>
      <c r="JFN140" s="86"/>
      <c r="JFO140" s="86"/>
      <c r="JFP140" s="86"/>
      <c r="JFQ140" s="86"/>
      <c r="JFR140" s="86"/>
      <c r="JFS140" s="86"/>
      <c r="JFT140" s="86"/>
      <c r="JFU140" s="86"/>
      <c r="JFV140" s="86"/>
      <c r="JFW140" s="86"/>
      <c r="JFX140" s="86"/>
      <c r="JFY140" s="86"/>
      <c r="JFZ140" s="86"/>
      <c r="JGA140" s="86"/>
      <c r="JGB140" s="86"/>
      <c r="JGC140" s="86"/>
      <c r="JGD140" s="86"/>
      <c r="JGE140" s="86"/>
      <c r="JGF140" s="86"/>
      <c r="JGG140" s="86"/>
      <c r="JGH140" s="86"/>
      <c r="JGI140" s="86"/>
      <c r="JGJ140" s="86"/>
      <c r="JGK140" s="86"/>
      <c r="JGL140" s="86"/>
      <c r="JGM140" s="86"/>
      <c r="JGN140" s="86"/>
      <c r="JGO140" s="86"/>
      <c r="JGP140" s="86"/>
      <c r="JGQ140" s="86"/>
      <c r="JGR140" s="86"/>
      <c r="JGS140" s="86"/>
      <c r="JGT140" s="86"/>
      <c r="JGU140" s="86"/>
      <c r="JGV140" s="86"/>
      <c r="JGW140" s="86"/>
      <c r="JGX140" s="86"/>
      <c r="JGY140" s="86"/>
      <c r="JGZ140" s="86"/>
      <c r="JHA140" s="86"/>
      <c r="JHB140" s="86"/>
      <c r="JHC140" s="86"/>
      <c r="JHD140" s="86"/>
      <c r="JHE140" s="86"/>
      <c r="JHF140" s="86"/>
      <c r="JHG140" s="86"/>
      <c r="JHH140" s="86"/>
      <c r="JHI140" s="86"/>
      <c r="JHJ140" s="86"/>
      <c r="JHK140" s="86"/>
      <c r="JHL140" s="86"/>
      <c r="JHM140" s="86"/>
      <c r="JHN140" s="86"/>
      <c r="JHO140" s="86"/>
      <c r="JHP140" s="86"/>
      <c r="JHQ140" s="86"/>
      <c r="JHR140" s="86"/>
      <c r="JHS140" s="86"/>
      <c r="JHT140" s="86"/>
      <c r="JHU140" s="86"/>
      <c r="JHV140" s="86"/>
      <c r="JHW140" s="86"/>
      <c r="JHX140" s="86"/>
      <c r="JHY140" s="86"/>
      <c r="JHZ140" s="86"/>
      <c r="JIA140" s="86"/>
      <c r="JIB140" s="86"/>
      <c r="JIC140" s="86"/>
      <c r="JID140" s="86"/>
      <c r="JIE140" s="86"/>
      <c r="JIF140" s="86"/>
      <c r="JIG140" s="86"/>
      <c r="JIH140" s="86"/>
      <c r="JII140" s="86"/>
      <c r="JIJ140" s="86"/>
      <c r="JIK140" s="86"/>
      <c r="JIL140" s="86"/>
      <c r="JIM140" s="86"/>
      <c r="JIN140" s="86"/>
      <c r="JIO140" s="86"/>
      <c r="JIP140" s="86"/>
      <c r="JIQ140" s="86"/>
      <c r="JIR140" s="86"/>
      <c r="JIS140" s="86"/>
      <c r="JIT140" s="86"/>
      <c r="JIU140" s="86"/>
      <c r="JIV140" s="86"/>
      <c r="JIW140" s="86"/>
      <c r="JIX140" s="86"/>
      <c r="JIY140" s="86"/>
      <c r="JIZ140" s="86"/>
      <c r="JJA140" s="86"/>
      <c r="JJB140" s="86"/>
      <c r="JJC140" s="86"/>
      <c r="JJD140" s="86"/>
      <c r="JJE140" s="86"/>
      <c r="JJF140" s="86"/>
      <c r="JJG140" s="86"/>
      <c r="JJH140" s="86"/>
      <c r="JJI140" s="86"/>
      <c r="JJJ140" s="86"/>
      <c r="JJK140" s="86"/>
      <c r="JJL140" s="86"/>
      <c r="JJM140" s="86"/>
      <c r="JJN140" s="86"/>
      <c r="JJO140" s="86"/>
      <c r="JJP140" s="86"/>
      <c r="JJQ140" s="86"/>
      <c r="JJR140" s="86"/>
      <c r="JJS140" s="86"/>
      <c r="JJT140" s="86"/>
      <c r="JJU140" s="86"/>
      <c r="JJV140" s="86"/>
      <c r="JJW140" s="86"/>
      <c r="JJX140" s="86"/>
      <c r="JJY140" s="86"/>
      <c r="JJZ140" s="86"/>
      <c r="JKA140" s="86"/>
      <c r="JKB140" s="86"/>
      <c r="JKC140" s="86"/>
      <c r="JKD140" s="86"/>
      <c r="JKE140" s="86"/>
      <c r="JKF140" s="86"/>
      <c r="JKG140" s="86"/>
      <c r="JKH140" s="86"/>
      <c r="JKI140" s="86"/>
      <c r="JKJ140" s="86"/>
      <c r="JKK140" s="86"/>
      <c r="JKL140" s="86"/>
      <c r="JKM140" s="86"/>
      <c r="JKN140" s="86"/>
      <c r="JKO140" s="86"/>
      <c r="JKP140" s="86"/>
      <c r="JKQ140" s="86"/>
      <c r="JKR140" s="86"/>
      <c r="JKS140" s="86"/>
      <c r="JKT140" s="86"/>
      <c r="JKU140" s="86"/>
      <c r="JKV140" s="86"/>
      <c r="JKW140" s="86"/>
      <c r="JKX140" s="86"/>
      <c r="JKY140" s="86"/>
      <c r="JKZ140" s="86"/>
      <c r="JLA140" s="86"/>
      <c r="JLB140" s="86"/>
      <c r="JLC140" s="86"/>
      <c r="JLD140" s="86"/>
      <c r="JLE140" s="86"/>
      <c r="JLF140" s="86"/>
      <c r="JLG140" s="86"/>
      <c r="JLH140" s="86"/>
      <c r="JLI140" s="86"/>
      <c r="JLJ140" s="86"/>
      <c r="JLK140" s="86"/>
      <c r="JLL140" s="86"/>
      <c r="JLM140" s="86"/>
      <c r="JLN140" s="86"/>
      <c r="JLO140" s="86"/>
      <c r="JLP140" s="86"/>
      <c r="JLQ140" s="86"/>
      <c r="JLR140" s="86"/>
      <c r="JLS140" s="86"/>
      <c r="JLT140" s="86"/>
      <c r="JLU140" s="86"/>
      <c r="JLV140" s="86"/>
      <c r="JLW140" s="86"/>
      <c r="JLX140" s="86"/>
      <c r="JLY140" s="86"/>
      <c r="JLZ140" s="86"/>
      <c r="JMA140" s="86"/>
      <c r="JMB140" s="86"/>
      <c r="JMC140" s="86"/>
      <c r="JMD140" s="86"/>
      <c r="JME140" s="86"/>
      <c r="JMF140" s="86"/>
      <c r="JMG140" s="86"/>
      <c r="JMH140" s="86"/>
      <c r="JMI140" s="86"/>
      <c r="JMJ140" s="86"/>
      <c r="JMK140" s="86"/>
      <c r="JML140" s="86"/>
      <c r="JMM140" s="86"/>
      <c r="JMN140" s="86"/>
      <c r="JMO140" s="86"/>
      <c r="JMP140" s="86"/>
      <c r="JMQ140" s="86"/>
      <c r="JMR140" s="86"/>
      <c r="JMS140" s="86"/>
      <c r="JMT140" s="86"/>
      <c r="JMU140" s="86"/>
      <c r="JMV140" s="86"/>
      <c r="JMW140" s="86"/>
      <c r="JMX140" s="86"/>
      <c r="JNE140" s="86"/>
      <c r="JNF140" s="86"/>
      <c r="JNG140" s="86"/>
      <c r="JNH140" s="86"/>
      <c r="JNI140" s="86"/>
      <c r="JNJ140" s="86"/>
      <c r="JNK140" s="86"/>
      <c r="JNL140" s="86"/>
      <c r="JNM140" s="86"/>
      <c r="JNN140" s="86"/>
      <c r="JNO140" s="86"/>
      <c r="JNP140" s="86"/>
      <c r="JNQ140" s="86"/>
      <c r="JNR140" s="86"/>
      <c r="JNS140" s="86"/>
      <c r="JNT140" s="86"/>
      <c r="JNU140" s="86"/>
      <c r="JNV140" s="86"/>
      <c r="JNW140" s="86"/>
      <c r="JNX140" s="86"/>
      <c r="JNY140" s="86"/>
      <c r="JNZ140" s="86"/>
      <c r="JOA140" s="86"/>
      <c r="JOB140" s="86"/>
      <c r="JOC140" s="86"/>
      <c r="JOD140" s="86"/>
      <c r="JOE140" s="86"/>
      <c r="JOF140" s="86"/>
      <c r="JOG140" s="86"/>
      <c r="JOH140" s="86"/>
      <c r="JOI140" s="86"/>
      <c r="JOJ140" s="86"/>
      <c r="JOK140" s="86"/>
      <c r="JOL140" s="86"/>
      <c r="JOM140" s="86"/>
      <c r="JON140" s="86"/>
      <c r="JOO140" s="86"/>
      <c r="JOP140" s="86"/>
      <c r="JOQ140" s="86"/>
      <c r="JOR140" s="86"/>
      <c r="JOS140" s="86"/>
      <c r="JOT140" s="86"/>
      <c r="JOU140" s="86"/>
      <c r="JOV140" s="86"/>
      <c r="JOW140" s="86"/>
      <c r="JOX140" s="86"/>
      <c r="JOY140" s="86"/>
      <c r="JOZ140" s="86"/>
      <c r="JPA140" s="86"/>
      <c r="JPB140" s="86"/>
      <c r="JPC140" s="86"/>
      <c r="JPD140" s="86"/>
      <c r="JPE140" s="86"/>
      <c r="JPF140" s="86"/>
      <c r="JPG140" s="86"/>
      <c r="JPH140" s="86"/>
      <c r="JPI140" s="86"/>
      <c r="JPJ140" s="86"/>
      <c r="JPK140" s="86"/>
      <c r="JPL140" s="86"/>
      <c r="JPM140" s="86"/>
      <c r="JPN140" s="86"/>
      <c r="JPO140" s="86"/>
      <c r="JPP140" s="86"/>
      <c r="JPQ140" s="86"/>
      <c r="JPR140" s="86"/>
      <c r="JPS140" s="86"/>
      <c r="JPT140" s="86"/>
      <c r="JPU140" s="86"/>
      <c r="JPV140" s="86"/>
      <c r="JPW140" s="86"/>
      <c r="JPX140" s="86"/>
      <c r="JPY140" s="86"/>
      <c r="JPZ140" s="86"/>
      <c r="JQA140" s="86"/>
      <c r="JQB140" s="86"/>
      <c r="JQC140" s="86"/>
      <c r="JQD140" s="86"/>
      <c r="JQE140" s="86"/>
      <c r="JQF140" s="86"/>
      <c r="JQG140" s="86"/>
      <c r="JQH140" s="86"/>
      <c r="JQI140" s="86"/>
      <c r="JQJ140" s="86"/>
      <c r="JQK140" s="86"/>
      <c r="JQL140" s="86"/>
      <c r="JQM140" s="86"/>
      <c r="JQN140" s="86"/>
      <c r="JQO140" s="86"/>
      <c r="JQP140" s="86"/>
      <c r="JQQ140" s="86"/>
      <c r="JQR140" s="86"/>
      <c r="JQS140" s="86"/>
      <c r="JQT140" s="86"/>
      <c r="JQU140" s="86"/>
      <c r="JQV140" s="86"/>
      <c r="JQW140" s="86"/>
      <c r="JQX140" s="86"/>
      <c r="JQY140" s="86"/>
      <c r="JQZ140" s="86"/>
      <c r="JRA140" s="86"/>
      <c r="JRB140" s="86"/>
      <c r="JRC140" s="86"/>
      <c r="JRD140" s="86"/>
      <c r="JRE140" s="86"/>
      <c r="JRF140" s="86"/>
      <c r="JRG140" s="86"/>
      <c r="JRH140" s="86"/>
      <c r="JRI140" s="86"/>
      <c r="JRJ140" s="86"/>
      <c r="JRK140" s="86"/>
      <c r="JRL140" s="86"/>
      <c r="JRM140" s="86"/>
      <c r="JRN140" s="86"/>
      <c r="JRO140" s="86"/>
      <c r="JRP140" s="86"/>
      <c r="JRQ140" s="86"/>
      <c r="JRR140" s="86"/>
      <c r="JRS140" s="86"/>
      <c r="JRT140" s="86"/>
      <c r="JRU140" s="86"/>
      <c r="JRV140" s="86"/>
      <c r="JRW140" s="86"/>
      <c r="JRX140" s="86"/>
      <c r="JRY140" s="86"/>
      <c r="JRZ140" s="86"/>
      <c r="JSA140" s="86"/>
      <c r="JSB140" s="86"/>
      <c r="JSC140" s="86"/>
      <c r="JSD140" s="86"/>
      <c r="JSE140" s="86"/>
      <c r="JSF140" s="86"/>
      <c r="JSG140" s="86"/>
      <c r="JSH140" s="86"/>
      <c r="JSI140" s="86"/>
      <c r="JSJ140" s="86"/>
      <c r="JSK140" s="86"/>
      <c r="JSL140" s="86"/>
      <c r="JSM140" s="86"/>
      <c r="JSN140" s="86"/>
      <c r="JSO140" s="86"/>
      <c r="JSP140" s="86"/>
      <c r="JSQ140" s="86"/>
      <c r="JSR140" s="86"/>
      <c r="JSS140" s="86"/>
      <c r="JST140" s="86"/>
      <c r="JSU140" s="86"/>
      <c r="JSV140" s="86"/>
      <c r="JSW140" s="86"/>
      <c r="JSX140" s="86"/>
      <c r="JSY140" s="86"/>
      <c r="JSZ140" s="86"/>
      <c r="JTA140" s="86"/>
      <c r="JTB140" s="86"/>
      <c r="JTC140" s="86"/>
      <c r="JTD140" s="86"/>
      <c r="JTE140" s="86"/>
      <c r="JTF140" s="86"/>
      <c r="JTG140" s="86"/>
      <c r="JTH140" s="86"/>
      <c r="JTI140" s="86"/>
      <c r="JTJ140" s="86"/>
      <c r="JTK140" s="86"/>
      <c r="JTL140" s="86"/>
      <c r="JTM140" s="86"/>
      <c r="JTN140" s="86"/>
      <c r="JTO140" s="86"/>
      <c r="JTP140" s="86"/>
      <c r="JTQ140" s="86"/>
      <c r="JTR140" s="86"/>
      <c r="JTS140" s="86"/>
      <c r="JTT140" s="86"/>
      <c r="JTU140" s="86"/>
      <c r="JTV140" s="86"/>
      <c r="JTW140" s="86"/>
      <c r="JTX140" s="86"/>
      <c r="JTY140" s="86"/>
      <c r="JTZ140" s="86"/>
      <c r="JUA140" s="86"/>
      <c r="JUB140" s="86"/>
      <c r="JUC140" s="86"/>
      <c r="JUD140" s="86"/>
      <c r="JUE140" s="86"/>
      <c r="JUF140" s="86"/>
      <c r="JUG140" s="86"/>
      <c r="JUH140" s="86"/>
      <c r="JUI140" s="86"/>
      <c r="JUJ140" s="86"/>
      <c r="JUK140" s="86"/>
      <c r="JUL140" s="86"/>
      <c r="JUM140" s="86"/>
      <c r="JUN140" s="86"/>
      <c r="JUO140" s="86"/>
      <c r="JUP140" s="86"/>
      <c r="JUQ140" s="86"/>
      <c r="JUR140" s="86"/>
      <c r="JUS140" s="86"/>
      <c r="JUT140" s="86"/>
      <c r="JUU140" s="86"/>
      <c r="JUV140" s="86"/>
      <c r="JUW140" s="86"/>
      <c r="JUX140" s="86"/>
      <c r="JUY140" s="86"/>
      <c r="JUZ140" s="86"/>
      <c r="JVA140" s="86"/>
      <c r="JVB140" s="86"/>
      <c r="JVC140" s="86"/>
      <c r="JVD140" s="86"/>
      <c r="JVE140" s="86"/>
      <c r="JVF140" s="86"/>
      <c r="JVG140" s="86"/>
      <c r="JVH140" s="86"/>
      <c r="JVI140" s="86"/>
      <c r="JVJ140" s="86"/>
      <c r="JVK140" s="86"/>
      <c r="JVL140" s="86"/>
      <c r="JVM140" s="86"/>
      <c r="JVN140" s="86"/>
      <c r="JVO140" s="86"/>
      <c r="JVP140" s="86"/>
      <c r="JVQ140" s="86"/>
      <c r="JVR140" s="86"/>
      <c r="JVS140" s="86"/>
      <c r="JVT140" s="86"/>
      <c r="JVU140" s="86"/>
      <c r="JVV140" s="86"/>
      <c r="JVW140" s="86"/>
      <c r="JVX140" s="86"/>
      <c r="JVY140" s="86"/>
      <c r="JVZ140" s="86"/>
      <c r="JWA140" s="86"/>
      <c r="JWB140" s="86"/>
      <c r="JWC140" s="86"/>
      <c r="JWD140" s="86"/>
      <c r="JWE140" s="86"/>
      <c r="JWF140" s="86"/>
      <c r="JWG140" s="86"/>
      <c r="JWH140" s="86"/>
      <c r="JWI140" s="86"/>
      <c r="JWJ140" s="86"/>
      <c r="JWK140" s="86"/>
      <c r="JWL140" s="86"/>
      <c r="JWM140" s="86"/>
      <c r="JWN140" s="86"/>
      <c r="JWO140" s="86"/>
      <c r="JWP140" s="86"/>
      <c r="JWQ140" s="86"/>
      <c r="JWR140" s="86"/>
      <c r="JWS140" s="86"/>
      <c r="JWT140" s="86"/>
      <c r="JXA140" s="86"/>
      <c r="JXB140" s="86"/>
      <c r="JXC140" s="86"/>
      <c r="JXD140" s="86"/>
      <c r="JXE140" s="86"/>
      <c r="JXF140" s="86"/>
      <c r="JXG140" s="86"/>
      <c r="JXH140" s="86"/>
      <c r="JXI140" s="86"/>
      <c r="JXJ140" s="86"/>
      <c r="JXK140" s="86"/>
      <c r="JXL140" s="86"/>
      <c r="JXM140" s="86"/>
      <c r="JXN140" s="86"/>
      <c r="JXO140" s="86"/>
      <c r="JXP140" s="86"/>
      <c r="JXQ140" s="86"/>
      <c r="JXR140" s="86"/>
      <c r="JXS140" s="86"/>
      <c r="JXT140" s="86"/>
      <c r="JXU140" s="86"/>
      <c r="JXV140" s="86"/>
      <c r="JXW140" s="86"/>
      <c r="JXX140" s="86"/>
      <c r="JXY140" s="86"/>
      <c r="JXZ140" s="86"/>
      <c r="JYA140" s="86"/>
      <c r="JYB140" s="86"/>
      <c r="JYC140" s="86"/>
      <c r="JYD140" s="86"/>
      <c r="JYE140" s="86"/>
      <c r="JYF140" s="86"/>
      <c r="JYG140" s="86"/>
      <c r="JYH140" s="86"/>
      <c r="JYI140" s="86"/>
      <c r="JYJ140" s="86"/>
      <c r="JYK140" s="86"/>
      <c r="JYL140" s="86"/>
      <c r="JYM140" s="86"/>
      <c r="JYN140" s="86"/>
      <c r="JYO140" s="86"/>
      <c r="JYP140" s="86"/>
      <c r="JYQ140" s="86"/>
      <c r="JYR140" s="86"/>
      <c r="JYS140" s="86"/>
      <c r="JYT140" s="86"/>
      <c r="JYU140" s="86"/>
      <c r="JYV140" s="86"/>
      <c r="JYW140" s="86"/>
      <c r="JYX140" s="86"/>
      <c r="JYY140" s="86"/>
      <c r="JYZ140" s="86"/>
      <c r="JZA140" s="86"/>
      <c r="JZB140" s="86"/>
      <c r="JZC140" s="86"/>
      <c r="JZD140" s="86"/>
      <c r="JZE140" s="86"/>
      <c r="JZF140" s="86"/>
      <c r="JZG140" s="86"/>
      <c r="JZH140" s="86"/>
      <c r="JZI140" s="86"/>
      <c r="JZJ140" s="86"/>
      <c r="JZK140" s="86"/>
      <c r="JZL140" s="86"/>
      <c r="JZM140" s="86"/>
      <c r="JZN140" s="86"/>
      <c r="JZO140" s="86"/>
      <c r="JZP140" s="86"/>
      <c r="JZQ140" s="86"/>
      <c r="JZR140" s="86"/>
      <c r="JZS140" s="86"/>
      <c r="JZT140" s="86"/>
      <c r="JZU140" s="86"/>
      <c r="JZV140" s="86"/>
      <c r="JZW140" s="86"/>
      <c r="JZX140" s="86"/>
      <c r="JZY140" s="86"/>
      <c r="JZZ140" s="86"/>
      <c r="KAA140" s="86"/>
      <c r="KAB140" s="86"/>
      <c r="KAC140" s="86"/>
      <c r="KAD140" s="86"/>
      <c r="KAE140" s="86"/>
      <c r="KAF140" s="86"/>
      <c r="KAG140" s="86"/>
      <c r="KAH140" s="86"/>
      <c r="KAI140" s="86"/>
      <c r="KAJ140" s="86"/>
      <c r="KAK140" s="86"/>
      <c r="KAL140" s="86"/>
      <c r="KAM140" s="86"/>
      <c r="KAN140" s="86"/>
      <c r="KAO140" s="86"/>
      <c r="KAP140" s="86"/>
      <c r="KAQ140" s="86"/>
      <c r="KAR140" s="86"/>
      <c r="KAS140" s="86"/>
      <c r="KAT140" s="86"/>
      <c r="KAU140" s="86"/>
      <c r="KAV140" s="86"/>
      <c r="KAW140" s="86"/>
      <c r="KAX140" s="86"/>
      <c r="KAY140" s="86"/>
      <c r="KAZ140" s="86"/>
      <c r="KBA140" s="86"/>
      <c r="KBB140" s="86"/>
      <c r="KBC140" s="86"/>
      <c r="KBD140" s="86"/>
      <c r="KBE140" s="86"/>
      <c r="KBF140" s="86"/>
      <c r="KBG140" s="86"/>
      <c r="KBH140" s="86"/>
      <c r="KBI140" s="86"/>
      <c r="KBJ140" s="86"/>
      <c r="KBK140" s="86"/>
      <c r="KBL140" s="86"/>
      <c r="KBM140" s="86"/>
      <c r="KBN140" s="86"/>
      <c r="KBO140" s="86"/>
      <c r="KBP140" s="86"/>
      <c r="KBQ140" s="86"/>
      <c r="KBR140" s="86"/>
      <c r="KBS140" s="86"/>
      <c r="KBT140" s="86"/>
      <c r="KBU140" s="86"/>
      <c r="KBV140" s="86"/>
      <c r="KBW140" s="86"/>
      <c r="KBX140" s="86"/>
      <c r="KBY140" s="86"/>
      <c r="KBZ140" s="86"/>
      <c r="KCA140" s="86"/>
      <c r="KCB140" s="86"/>
      <c r="KCC140" s="86"/>
      <c r="KCD140" s="86"/>
      <c r="KCE140" s="86"/>
      <c r="KCF140" s="86"/>
      <c r="KCG140" s="86"/>
      <c r="KCH140" s="86"/>
      <c r="KCI140" s="86"/>
      <c r="KCJ140" s="86"/>
      <c r="KCK140" s="86"/>
      <c r="KCL140" s="86"/>
      <c r="KCM140" s="86"/>
      <c r="KCN140" s="86"/>
      <c r="KCO140" s="86"/>
      <c r="KCP140" s="86"/>
      <c r="KCQ140" s="86"/>
      <c r="KCR140" s="86"/>
      <c r="KCS140" s="86"/>
      <c r="KCT140" s="86"/>
      <c r="KCU140" s="86"/>
      <c r="KCV140" s="86"/>
      <c r="KCW140" s="86"/>
      <c r="KCX140" s="86"/>
      <c r="KCY140" s="86"/>
      <c r="KCZ140" s="86"/>
      <c r="KDA140" s="86"/>
      <c r="KDB140" s="86"/>
      <c r="KDC140" s="86"/>
      <c r="KDD140" s="86"/>
      <c r="KDE140" s="86"/>
      <c r="KDF140" s="86"/>
      <c r="KDG140" s="86"/>
      <c r="KDH140" s="86"/>
      <c r="KDI140" s="86"/>
      <c r="KDJ140" s="86"/>
      <c r="KDK140" s="86"/>
      <c r="KDL140" s="86"/>
      <c r="KDM140" s="86"/>
      <c r="KDN140" s="86"/>
      <c r="KDO140" s="86"/>
      <c r="KDP140" s="86"/>
      <c r="KDQ140" s="86"/>
      <c r="KDR140" s="86"/>
      <c r="KDS140" s="86"/>
      <c r="KDT140" s="86"/>
      <c r="KDU140" s="86"/>
      <c r="KDV140" s="86"/>
      <c r="KDW140" s="86"/>
      <c r="KDX140" s="86"/>
      <c r="KDY140" s="86"/>
      <c r="KDZ140" s="86"/>
      <c r="KEA140" s="86"/>
      <c r="KEB140" s="86"/>
      <c r="KEC140" s="86"/>
      <c r="KED140" s="86"/>
      <c r="KEE140" s="86"/>
      <c r="KEF140" s="86"/>
      <c r="KEG140" s="86"/>
      <c r="KEH140" s="86"/>
      <c r="KEI140" s="86"/>
      <c r="KEJ140" s="86"/>
      <c r="KEK140" s="86"/>
      <c r="KEL140" s="86"/>
      <c r="KEM140" s="86"/>
      <c r="KEN140" s="86"/>
      <c r="KEO140" s="86"/>
      <c r="KEP140" s="86"/>
      <c r="KEQ140" s="86"/>
      <c r="KER140" s="86"/>
      <c r="KES140" s="86"/>
      <c r="KET140" s="86"/>
      <c r="KEU140" s="86"/>
      <c r="KEV140" s="86"/>
      <c r="KEW140" s="86"/>
      <c r="KEX140" s="86"/>
      <c r="KEY140" s="86"/>
      <c r="KEZ140" s="86"/>
      <c r="KFA140" s="86"/>
      <c r="KFB140" s="86"/>
      <c r="KFC140" s="86"/>
      <c r="KFD140" s="86"/>
      <c r="KFE140" s="86"/>
      <c r="KFF140" s="86"/>
      <c r="KFG140" s="86"/>
      <c r="KFH140" s="86"/>
      <c r="KFI140" s="86"/>
      <c r="KFJ140" s="86"/>
      <c r="KFK140" s="86"/>
      <c r="KFL140" s="86"/>
      <c r="KFM140" s="86"/>
      <c r="KFN140" s="86"/>
      <c r="KFO140" s="86"/>
      <c r="KFP140" s="86"/>
      <c r="KFQ140" s="86"/>
      <c r="KFR140" s="86"/>
      <c r="KFS140" s="86"/>
      <c r="KFT140" s="86"/>
      <c r="KFU140" s="86"/>
      <c r="KFV140" s="86"/>
      <c r="KFW140" s="86"/>
      <c r="KFX140" s="86"/>
      <c r="KFY140" s="86"/>
      <c r="KFZ140" s="86"/>
      <c r="KGA140" s="86"/>
      <c r="KGB140" s="86"/>
      <c r="KGC140" s="86"/>
      <c r="KGD140" s="86"/>
      <c r="KGE140" s="86"/>
      <c r="KGF140" s="86"/>
      <c r="KGG140" s="86"/>
      <c r="KGH140" s="86"/>
      <c r="KGI140" s="86"/>
      <c r="KGJ140" s="86"/>
      <c r="KGK140" s="86"/>
      <c r="KGL140" s="86"/>
      <c r="KGM140" s="86"/>
      <c r="KGN140" s="86"/>
      <c r="KGO140" s="86"/>
      <c r="KGP140" s="86"/>
      <c r="KGW140" s="86"/>
      <c r="KGX140" s="86"/>
      <c r="KGY140" s="86"/>
      <c r="KGZ140" s="86"/>
      <c r="KHA140" s="86"/>
      <c r="KHB140" s="86"/>
      <c r="KHC140" s="86"/>
      <c r="KHD140" s="86"/>
      <c r="KHE140" s="86"/>
      <c r="KHF140" s="86"/>
      <c r="KHG140" s="86"/>
      <c r="KHH140" s="86"/>
      <c r="KHI140" s="86"/>
      <c r="KHJ140" s="86"/>
      <c r="KHK140" s="86"/>
      <c r="KHL140" s="86"/>
      <c r="KHM140" s="86"/>
      <c r="KHN140" s="86"/>
      <c r="KHO140" s="86"/>
      <c r="KHP140" s="86"/>
      <c r="KHQ140" s="86"/>
      <c r="KHR140" s="86"/>
      <c r="KHS140" s="86"/>
      <c r="KHT140" s="86"/>
      <c r="KHU140" s="86"/>
      <c r="KHV140" s="86"/>
      <c r="KHW140" s="86"/>
      <c r="KHX140" s="86"/>
      <c r="KHY140" s="86"/>
      <c r="KHZ140" s="86"/>
      <c r="KIA140" s="86"/>
      <c r="KIB140" s="86"/>
      <c r="KIC140" s="86"/>
      <c r="KID140" s="86"/>
      <c r="KIE140" s="86"/>
      <c r="KIF140" s="86"/>
      <c r="KIG140" s="86"/>
      <c r="KIH140" s="86"/>
      <c r="KII140" s="86"/>
      <c r="KIJ140" s="86"/>
      <c r="KIK140" s="86"/>
      <c r="KIL140" s="86"/>
      <c r="KIM140" s="86"/>
      <c r="KIN140" s="86"/>
      <c r="KIO140" s="86"/>
      <c r="KIP140" s="86"/>
      <c r="KIQ140" s="86"/>
      <c r="KIR140" s="86"/>
      <c r="KIS140" s="86"/>
      <c r="KIT140" s="86"/>
      <c r="KIU140" s="86"/>
      <c r="KIV140" s="86"/>
      <c r="KIW140" s="86"/>
      <c r="KIX140" s="86"/>
      <c r="KIY140" s="86"/>
      <c r="KIZ140" s="86"/>
      <c r="KJA140" s="86"/>
      <c r="KJB140" s="86"/>
      <c r="KJC140" s="86"/>
      <c r="KJD140" s="86"/>
      <c r="KJE140" s="86"/>
      <c r="KJF140" s="86"/>
      <c r="KJG140" s="86"/>
      <c r="KJH140" s="86"/>
      <c r="KJI140" s="86"/>
      <c r="KJJ140" s="86"/>
      <c r="KJK140" s="86"/>
      <c r="KJL140" s="86"/>
      <c r="KJM140" s="86"/>
      <c r="KJN140" s="86"/>
      <c r="KJO140" s="86"/>
      <c r="KJP140" s="86"/>
      <c r="KJQ140" s="86"/>
      <c r="KJR140" s="86"/>
      <c r="KJS140" s="86"/>
      <c r="KJT140" s="86"/>
      <c r="KJU140" s="86"/>
      <c r="KJV140" s="86"/>
      <c r="KJW140" s="86"/>
      <c r="KJX140" s="86"/>
      <c r="KJY140" s="86"/>
      <c r="KJZ140" s="86"/>
      <c r="KKA140" s="86"/>
      <c r="KKB140" s="86"/>
      <c r="KKC140" s="86"/>
      <c r="KKD140" s="86"/>
      <c r="KKE140" s="86"/>
      <c r="KKF140" s="86"/>
      <c r="KKG140" s="86"/>
      <c r="KKH140" s="86"/>
      <c r="KKI140" s="86"/>
      <c r="KKJ140" s="86"/>
      <c r="KKK140" s="86"/>
      <c r="KKL140" s="86"/>
      <c r="KKM140" s="86"/>
      <c r="KKN140" s="86"/>
      <c r="KKO140" s="86"/>
      <c r="KKP140" s="86"/>
      <c r="KKQ140" s="86"/>
      <c r="KKR140" s="86"/>
      <c r="KKS140" s="86"/>
      <c r="KKT140" s="86"/>
      <c r="KKU140" s="86"/>
      <c r="KKV140" s="86"/>
      <c r="KKW140" s="86"/>
      <c r="KKX140" s="86"/>
      <c r="KKY140" s="86"/>
      <c r="KKZ140" s="86"/>
      <c r="KLA140" s="86"/>
      <c r="KLB140" s="86"/>
      <c r="KLC140" s="86"/>
      <c r="KLD140" s="86"/>
      <c r="KLE140" s="86"/>
      <c r="KLF140" s="86"/>
      <c r="KLG140" s="86"/>
      <c r="KLH140" s="86"/>
      <c r="KLI140" s="86"/>
      <c r="KLJ140" s="86"/>
      <c r="KLK140" s="86"/>
      <c r="KLL140" s="86"/>
      <c r="KLM140" s="86"/>
      <c r="KLN140" s="86"/>
      <c r="KLO140" s="86"/>
      <c r="KLP140" s="86"/>
      <c r="KLQ140" s="86"/>
      <c r="KLR140" s="86"/>
      <c r="KLS140" s="86"/>
      <c r="KLT140" s="86"/>
      <c r="KLU140" s="86"/>
      <c r="KLV140" s="86"/>
      <c r="KLW140" s="86"/>
      <c r="KLX140" s="86"/>
      <c r="KLY140" s="86"/>
      <c r="KLZ140" s="86"/>
      <c r="KMA140" s="86"/>
      <c r="KMB140" s="86"/>
      <c r="KMC140" s="86"/>
      <c r="KMD140" s="86"/>
      <c r="KME140" s="86"/>
      <c r="KMF140" s="86"/>
      <c r="KMG140" s="86"/>
      <c r="KMH140" s="86"/>
      <c r="KMI140" s="86"/>
      <c r="KMJ140" s="86"/>
      <c r="KMK140" s="86"/>
      <c r="KML140" s="86"/>
      <c r="KMM140" s="86"/>
      <c r="KMN140" s="86"/>
      <c r="KMO140" s="86"/>
      <c r="KMP140" s="86"/>
      <c r="KMQ140" s="86"/>
      <c r="KMR140" s="86"/>
      <c r="KMS140" s="86"/>
      <c r="KMT140" s="86"/>
      <c r="KMU140" s="86"/>
      <c r="KMV140" s="86"/>
      <c r="KMW140" s="86"/>
      <c r="KMX140" s="86"/>
      <c r="KMY140" s="86"/>
      <c r="KMZ140" s="86"/>
      <c r="KNA140" s="86"/>
      <c r="KNB140" s="86"/>
      <c r="KNC140" s="86"/>
      <c r="KND140" s="86"/>
      <c r="KNE140" s="86"/>
      <c r="KNF140" s="86"/>
      <c r="KNG140" s="86"/>
      <c r="KNH140" s="86"/>
      <c r="KNI140" s="86"/>
      <c r="KNJ140" s="86"/>
      <c r="KNK140" s="86"/>
      <c r="KNL140" s="86"/>
      <c r="KNM140" s="86"/>
      <c r="KNN140" s="86"/>
      <c r="KNO140" s="86"/>
      <c r="KNP140" s="86"/>
      <c r="KNQ140" s="86"/>
      <c r="KNR140" s="86"/>
      <c r="KNS140" s="86"/>
      <c r="KNT140" s="86"/>
      <c r="KNU140" s="86"/>
      <c r="KNV140" s="86"/>
      <c r="KNW140" s="86"/>
      <c r="KNX140" s="86"/>
      <c r="KNY140" s="86"/>
      <c r="KNZ140" s="86"/>
      <c r="KOA140" s="86"/>
      <c r="KOB140" s="86"/>
      <c r="KOC140" s="86"/>
      <c r="KOD140" s="86"/>
      <c r="KOE140" s="86"/>
      <c r="KOF140" s="86"/>
      <c r="KOG140" s="86"/>
      <c r="KOH140" s="86"/>
      <c r="KOI140" s="86"/>
      <c r="KOJ140" s="86"/>
      <c r="KOK140" s="86"/>
      <c r="KOL140" s="86"/>
      <c r="KOM140" s="86"/>
      <c r="KON140" s="86"/>
      <c r="KOO140" s="86"/>
      <c r="KOP140" s="86"/>
      <c r="KOQ140" s="86"/>
      <c r="KOR140" s="86"/>
      <c r="KOS140" s="86"/>
      <c r="KOT140" s="86"/>
      <c r="KOU140" s="86"/>
      <c r="KOV140" s="86"/>
      <c r="KOW140" s="86"/>
      <c r="KOX140" s="86"/>
      <c r="KOY140" s="86"/>
      <c r="KOZ140" s="86"/>
      <c r="KPA140" s="86"/>
      <c r="KPB140" s="86"/>
      <c r="KPC140" s="86"/>
      <c r="KPD140" s="86"/>
      <c r="KPE140" s="86"/>
      <c r="KPF140" s="86"/>
      <c r="KPG140" s="86"/>
      <c r="KPH140" s="86"/>
      <c r="KPI140" s="86"/>
      <c r="KPJ140" s="86"/>
      <c r="KPK140" s="86"/>
      <c r="KPL140" s="86"/>
      <c r="KPM140" s="86"/>
      <c r="KPN140" s="86"/>
      <c r="KPO140" s="86"/>
      <c r="KPP140" s="86"/>
      <c r="KPQ140" s="86"/>
      <c r="KPR140" s="86"/>
      <c r="KPS140" s="86"/>
      <c r="KPT140" s="86"/>
      <c r="KPU140" s="86"/>
      <c r="KPV140" s="86"/>
      <c r="KPW140" s="86"/>
      <c r="KPX140" s="86"/>
      <c r="KPY140" s="86"/>
      <c r="KPZ140" s="86"/>
      <c r="KQA140" s="86"/>
      <c r="KQB140" s="86"/>
      <c r="KQC140" s="86"/>
      <c r="KQD140" s="86"/>
      <c r="KQE140" s="86"/>
      <c r="KQF140" s="86"/>
      <c r="KQG140" s="86"/>
      <c r="KQH140" s="86"/>
      <c r="KQI140" s="86"/>
      <c r="KQJ140" s="86"/>
      <c r="KQK140" s="86"/>
      <c r="KQL140" s="86"/>
      <c r="KQS140" s="86"/>
      <c r="KQT140" s="86"/>
      <c r="KQU140" s="86"/>
      <c r="KQV140" s="86"/>
      <c r="KQW140" s="86"/>
      <c r="KQX140" s="86"/>
      <c r="KQY140" s="86"/>
      <c r="KQZ140" s="86"/>
      <c r="KRA140" s="86"/>
      <c r="KRB140" s="86"/>
      <c r="KRC140" s="86"/>
      <c r="KRD140" s="86"/>
      <c r="KRE140" s="86"/>
      <c r="KRF140" s="86"/>
      <c r="KRG140" s="86"/>
      <c r="KRH140" s="86"/>
      <c r="KRI140" s="86"/>
      <c r="KRJ140" s="86"/>
      <c r="KRK140" s="86"/>
      <c r="KRL140" s="86"/>
      <c r="KRM140" s="86"/>
      <c r="KRN140" s="86"/>
      <c r="KRO140" s="86"/>
      <c r="KRP140" s="86"/>
      <c r="KRQ140" s="86"/>
      <c r="KRR140" s="86"/>
      <c r="KRS140" s="86"/>
      <c r="KRT140" s="86"/>
      <c r="KRU140" s="86"/>
      <c r="KRV140" s="86"/>
      <c r="KRW140" s="86"/>
      <c r="KRX140" s="86"/>
      <c r="KRY140" s="86"/>
      <c r="KRZ140" s="86"/>
      <c r="KSA140" s="86"/>
      <c r="KSB140" s="86"/>
      <c r="KSC140" s="86"/>
      <c r="KSD140" s="86"/>
      <c r="KSE140" s="86"/>
      <c r="KSF140" s="86"/>
      <c r="KSG140" s="86"/>
      <c r="KSH140" s="86"/>
      <c r="KSI140" s="86"/>
      <c r="KSJ140" s="86"/>
      <c r="KSK140" s="86"/>
      <c r="KSL140" s="86"/>
      <c r="KSM140" s="86"/>
      <c r="KSN140" s="86"/>
      <c r="KSO140" s="86"/>
      <c r="KSP140" s="86"/>
      <c r="KSQ140" s="86"/>
      <c r="KSR140" s="86"/>
      <c r="KSS140" s="86"/>
      <c r="KST140" s="86"/>
      <c r="KSU140" s="86"/>
      <c r="KSV140" s="86"/>
      <c r="KSW140" s="86"/>
      <c r="KSX140" s="86"/>
      <c r="KSY140" s="86"/>
      <c r="KSZ140" s="86"/>
      <c r="KTA140" s="86"/>
      <c r="KTB140" s="86"/>
      <c r="KTC140" s="86"/>
      <c r="KTD140" s="86"/>
      <c r="KTE140" s="86"/>
      <c r="KTF140" s="86"/>
      <c r="KTG140" s="86"/>
      <c r="KTH140" s="86"/>
      <c r="KTI140" s="86"/>
      <c r="KTJ140" s="86"/>
      <c r="KTK140" s="86"/>
      <c r="KTL140" s="86"/>
      <c r="KTM140" s="86"/>
      <c r="KTN140" s="86"/>
      <c r="KTO140" s="86"/>
      <c r="KTP140" s="86"/>
      <c r="KTQ140" s="86"/>
      <c r="KTR140" s="86"/>
      <c r="KTS140" s="86"/>
      <c r="KTT140" s="86"/>
      <c r="KTU140" s="86"/>
      <c r="KTV140" s="86"/>
      <c r="KTW140" s="86"/>
      <c r="KTX140" s="86"/>
      <c r="KTY140" s="86"/>
      <c r="KTZ140" s="86"/>
      <c r="KUA140" s="86"/>
      <c r="KUB140" s="86"/>
      <c r="KUC140" s="86"/>
      <c r="KUD140" s="86"/>
      <c r="KUE140" s="86"/>
      <c r="KUF140" s="86"/>
      <c r="KUG140" s="86"/>
      <c r="KUH140" s="86"/>
      <c r="KUI140" s="86"/>
      <c r="KUJ140" s="86"/>
      <c r="KUK140" s="86"/>
      <c r="KUL140" s="86"/>
      <c r="KUM140" s="86"/>
      <c r="KUN140" s="86"/>
      <c r="KUO140" s="86"/>
      <c r="KUP140" s="86"/>
      <c r="KUQ140" s="86"/>
      <c r="KUR140" s="86"/>
      <c r="KUS140" s="86"/>
      <c r="KUT140" s="86"/>
      <c r="KUU140" s="86"/>
      <c r="KUV140" s="86"/>
      <c r="KUW140" s="86"/>
      <c r="KUX140" s="86"/>
      <c r="KUY140" s="86"/>
      <c r="KUZ140" s="86"/>
      <c r="KVA140" s="86"/>
      <c r="KVB140" s="86"/>
      <c r="KVC140" s="86"/>
      <c r="KVD140" s="86"/>
      <c r="KVE140" s="86"/>
      <c r="KVF140" s="86"/>
      <c r="KVG140" s="86"/>
      <c r="KVH140" s="86"/>
      <c r="KVI140" s="86"/>
      <c r="KVJ140" s="86"/>
      <c r="KVK140" s="86"/>
      <c r="KVL140" s="86"/>
      <c r="KVM140" s="86"/>
      <c r="KVN140" s="86"/>
      <c r="KVO140" s="86"/>
      <c r="KVP140" s="86"/>
      <c r="KVQ140" s="86"/>
      <c r="KVR140" s="86"/>
      <c r="KVS140" s="86"/>
      <c r="KVT140" s="86"/>
      <c r="KVU140" s="86"/>
      <c r="KVV140" s="86"/>
      <c r="KVW140" s="86"/>
      <c r="KVX140" s="86"/>
      <c r="KVY140" s="86"/>
      <c r="KVZ140" s="86"/>
      <c r="KWA140" s="86"/>
      <c r="KWB140" s="86"/>
      <c r="KWC140" s="86"/>
      <c r="KWD140" s="86"/>
      <c r="KWE140" s="86"/>
      <c r="KWF140" s="86"/>
      <c r="KWG140" s="86"/>
      <c r="KWH140" s="86"/>
      <c r="KWI140" s="86"/>
      <c r="KWJ140" s="86"/>
      <c r="KWK140" s="86"/>
      <c r="KWL140" s="86"/>
      <c r="KWM140" s="86"/>
      <c r="KWN140" s="86"/>
      <c r="KWO140" s="86"/>
      <c r="KWP140" s="86"/>
      <c r="KWQ140" s="86"/>
      <c r="KWR140" s="86"/>
      <c r="KWS140" s="86"/>
      <c r="KWT140" s="86"/>
      <c r="KWU140" s="86"/>
      <c r="KWV140" s="86"/>
      <c r="KWW140" s="86"/>
      <c r="KWX140" s="86"/>
      <c r="KWY140" s="86"/>
      <c r="KWZ140" s="86"/>
      <c r="KXA140" s="86"/>
      <c r="KXB140" s="86"/>
      <c r="KXC140" s="86"/>
      <c r="KXD140" s="86"/>
      <c r="KXE140" s="86"/>
      <c r="KXF140" s="86"/>
      <c r="KXG140" s="86"/>
      <c r="KXH140" s="86"/>
      <c r="KXI140" s="86"/>
      <c r="KXJ140" s="86"/>
      <c r="KXK140" s="86"/>
      <c r="KXL140" s="86"/>
      <c r="KXM140" s="86"/>
      <c r="KXN140" s="86"/>
      <c r="KXO140" s="86"/>
      <c r="KXP140" s="86"/>
      <c r="KXQ140" s="86"/>
      <c r="KXR140" s="86"/>
      <c r="KXS140" s="86"/>
      <c r="KXT140" s="86"/>
      <c r="KXU140" s="86"/>
      <c r="KXV140" s="86"/>
      <c r="KXW140" s="86"/>
      <c r="KXX140" s="86"/>
      <c r="KXY140" s="86"/>
      <c r="KXZ140" s="86"/>
      <c r="KYA140" s="86"/>
      <c r="KYB140" s="86"/>
      <c r="KYC140" s="86"/>
      <c r="KYD140" s="86"/>
      <c r="KYE140" s="86"/>
      <c r="KYF140" s="86"/>
      <c r="KYG140" s="86"/>
      <c r="KYH140" s="86"/>
      <c r="KYI140" s="86"/>
      <c r="KYJ140" s="86"/>
      <c r="KYK140" s="86"/>
      <c r="KYL140" s="86"/>
      <c r="KYM140" s="86"/>
      <c r="KYN140" s="86"/>
      <c r="KYO140" s="86"/>
      <c r="KYP140" s="86"/>
      <c r="KYQ140" s="86"/>
      <c r="KYR140" s="86"/>
      <c r="KYS140" s="86"/>
      <c r="KYT140" s="86"/>
      <c r="KYU140" s="86"/>
      <c r="KYV140" s="86"/>
      <c r="KYW140" s="86"/>
      <c r="KYX140" s="86"/>
      <c r="KYY140" s="86"/>
      <c r="KYZ140" s="86"/>
      <c r="KZA140" s="86"/>
      <c r="KZB140" s="86"/>
      <c r="KZC140" s="86"/>
      <c r="KZD140" s="86"/>
      <c r="KZE140" s="86"/>
      <c r="KZF140" s="86"/>
      <c r="KZG140" s="86"/>
      <c r="KZH140" s="86"/>
      <c r="KZI140" s="86"/>
      <c r="KZJ140" s="86"/>
      <c r="KZK140" s="86"/>
      <c r="KZL140" s="86"/>
      <c r="KZM140" s="86"/>
      <c r="KZN140" s="86"/>
      <c r="KZO140" s="86"/>
      <c r="KZP140" s="86"/>
      <c r="KZQ140" s="86"/>
      <c r="KZR140" s="86"/>
      <c r="KZS140" s="86"/>
      <c r="KZT140" s="86"/>
      <c r="KZU140" s="86"/>
      <c r="KZV140" s="86"/>
      <c r="KZW140" s="86"/>
      <c r="KZX140" s="86"/>
      <c r="KZY140" s="86"/>
      <c r="KZZ140" s="86"/>
      <c r="LAA140" s="86"/>
      <c r="LAB140" s="86"/>
      <c r="LAC140" s="86"/>
      <c r="LAD140" s="86"/>
      <c r="LAE140" s="86"/>
      <c r="LAF140" s="86"/>
      <c r="LAG140" s="86"/>
      <c r="LAH140" s="86"/>
      <c r="LAO140" s="86"/>
      <c r="LAP140" s="86"/>
      <c r="LAQ140" s="86"/>
      <c r="LAR140" s="86"/>
      <c r="LAS140" s="86"/>
      <c r="LAT140" s="86"/>
      <c r="LAU140" s="86"/>
      <c r="LAV140" s="86"/>
      <c r="LAW140" s="86"/>
      <c r="LAX140" s="86"/>
      <c r="LAY140" s="86"/>
      <c r="LAZ140" s="86"/>
      <c r="LBA140" s="86"/>
      <c r="LBB140" s="86"/>
      <c r="LBC140" s="86"/>
      <c r="LBD140" s="86"/>
      <c r="LBE140" s="86"/>
      <c r="LBF140" s="86"/>
      <c r="LBG140" s="86"/>
      <c r="LBH140" s="86"/>
      <c r="LBI140" s="86"/>
      <c r="LBJ140" s="86"/>
      <c r="LBK140" s="86"/>
      <c r="LBL140" s="86"/>
      <c r="LBM140" s="86"/>
      <c r="LBN140" s="86"/>
      <c r="LBO140" s="86"/>
      <c r="LBP140" s="86"/>
      <c r="LBQ140" s="86"/>
      <c r="LBR140" s="86"/>
      <c r="LBS140" s="86"/>
      <c r="LBT140" s="86"/>
      <c r="LBU140" s="86"/>
      <c r="LBV140" s="86"/>
      <c r="LBW140" s="86"/>
      <c r="LBX140" s="86"/>
      <c r="LBY140" s="86"/>
      <c r="LBZ140" s="86"/>
      <c r="LCA140" s="86"/>
      <c r="LCB140" s="86"/>
      <c r="LCC140" s="86"/>
      <c r="LCD140" s="86"/>
      <c r="LCE140" s="86"/>
      <c r="LCF140" s="86"/>
      <c r="LCG140" s="86"/>
      <c r="LCH140" s="86"/>
      <c r="LCI140" s="86"/>
      <c r="LCJ140" s="86"/>
      <c r="LCK140" s="86"/>
      <c r="LCL140" s="86"/>
      <c r="LCM140" s="86"/>
      <c r="LCN140" s="86"/>
      <c r="LCO140" s="86"/>
      <c r="LCP140" s="86"/>
      <c r="LCQ140" s="86"/>
      <c r="LCR140" s="86"/>
      <c r="LCS140" s="86"/>
      <c r="LCT140" s="86"/>
      <c r="LCU140" s="86"/>
      <c r="LCV140" s="86"/>
      <c r="LCW140" s="86"/>
      <c r="LCX140" s="86"/>
      <c r="LCY140" s="86"/>
      <c r="LCZ140" s="86"/>
      <c r="LDA140" s="86"/>
      <c r="LDB140" s="86"/>
      <c r="LDC140" s="86"/>
      <c r="LDD140" s="86"/>
      <c r="LDE140" s="86"/>
      <c r="LDF140" s="86"/>
      <c r="LDG140" s="86"/>
      <c r="LDH140" s="86"/>
      <c r="LDI140" s="86"/>
      <c r="LDJ140" s="86"/>
      <c r="LDK140" s="86"/>
      <c r="LDL140" s="86"/>
      <c r="LDM140" s="86"/>
      <c r="LDN140" s="86"/>
      <c r="LDO140" s="86"/>
      <c r="LDP140" s="86"/>
      <c r="LDQ140" s="86"/>
      <c r="LDR140" s="86"/>
      <c r="LDS140" s="86"/>
      <c r="LDT140" s="86"/>
      <c r="LDU140" s="86"/>
      <c r="LDV140" s="86"/>
      <c r="LDW140" s="86"/>
      <c r="LDX140" s="86"/>
      <c r="LDY140" s="86"/>
      <c r="LDZ140" s="86"/>
      <c r="LEA140" s="86"/>
      <c r="LEB140" s="86"/>
      <c r="LEC140" s="86"/>
      <c r="LED140" s="86"/>
      <c r="LEE140" s="86"/>
      <c r="LEF140" s="86"/>
      <c r="LEG140" s="86"/>
      <c r="LEH140" s="86"/>
      <c r="LEI140" s="86"/>
      <c r="LEJ140" s="86"/>
      <c r="LEK140" s="86"/>
      <c r="LEL140" s="86"/>
      <c r="LEM140" s="86"/>
      <c r="LEN140" s="86"/>
      <c r="LEO140" s="86"/>
      <c r="LEP140" s="86"/>
      <c r="LEQ140" s="86"/>
      <c r="LER140" s="86"/>
      <c r="LES140" s="86"/>
      <c r="LET140" s="86"/>
      <c r="LEU140" s="86"/>
      <c r="LEV140" s="86"/>
      <c r="LEW140" s="86"/>
      <c r="LEX140" s="86"/>
      <c r="LEY140" s="86"/>
      <c r="LEZ140" s="86"/>
      <c r="LFA140" s="86"/>
      <c r="LFB140" s="86"/>
      <c r="LFC140" s="86"/>
      <c r="LFD140" s="86"/>
      <c r="LFE140" s="86"/>
      <c r="LFF140" s="86"/>
      <c r="LFG140" s="86"/>
      <c r="LFH140" s="86"/>
      <c r="LFI140" s="86"/>
      <c r="LFJ140" s="86"/>
      <c r="LFK140" s="86"/>
      <c r="LFL140" s="86"/>
      <c r="LFM140" s="86"/>
      <c r="LFN140" s="86"/>
      <c r="LFO140" s="86"/>
      <c r="LFP140" s="86"/>
      <c r="LFQ140" s="86"/>
      <c r="LFR140" s="86"/>
      <c r="LFS140" s="86"/>
      <c r="LFT140" s="86"/>
      <c r="LFU140" s="86"/>
      <c r="LFV140" s="86"/>
      <c r="LFW140" s="86"/>
      <c r="LFX140" s="86"/>
      <c r="LFY140" s="86"/>
      <c r="LFZ140" s="86"/>
      <c r="LGA140" s="86"/>
      <c r="LGB140" s="86"/>
      <c r="LGC140" s="86"/>
      <c r="LGD140" s="86"/>
      <c r="LGE140" s="86"/>
      <c r="LGF140" s="86"/>
      <c r="LGG140" s="86"/>
      <c r="LGH140" s="86"/>
      <c r="LGI140" s="86"/>
      <c r="LGJ140" s="86"/>
      <c r="LGK140" s="86"/>
      <c r="LGL140" s="86"/>
      <c r="LGM140" s="86"/>
      <c r="LGN140" s="86"/>
      <c r="LGO140" s="86"/>
      <c r="LGP140" s="86"/>
      <c r="LGQ140" s="86"/>
      <c r="LGR140" s="86"/>
      <c r="LGS140" s="86"/>
      <c r="LGT140" s="86"/>
      <c r="LGU140" s="86"/>
      <c r="LGV140" s="86"/>
      <c r="LGW140" s="86"/>
      <c r="LGX140" s="86"/>
      <c r="LGY140" s="86"/>
      <c r="LGZ140" s="86"/>
      <c r="LHA140" s="86"/>
      <c r="LHB140" s="86"/>
      <c r="LHC140" s="86"/>
      <c r="LHD140" s="86"/>
      <c r="LHE140" s="86"/>
      <c r="LHF140" s="86"/>
      <c r="LHG140" s="86"/>
      <c r="LHH140" s="86"/>
      <c r="LHI140" s="86"/>
      <c r="LHJ140" s="86"/>
      <c r="LHK140" s="86"/>
      <c r="LHL140" s="86"/>
      <c r="LHM140" s="86"/>
      <c r="LHN140" s="86"/>
      <c r="LHO140" s="86"/>
      <c r="LHP140" s="86"/>
      <c r="LHQ140" s="86"/>
      <c r="LHR140" s="86"/>
      <c r="LHS140" s="86"/>
      <c r="LHT140" s="86"/>
      <c r="LHU140" s="86"/>
      <c r="LHV140" s="86"/>
      <c r="LHW140" s="86"/>
      <c r="LHX140" s="86"/>
      <c r="LHY140" s="86"/>
      <c r="LHZ140" s="86"/>
      <c r="LIA140" s="86"/>
      <c r="LIB140" s="86"/>
      <c r="LIC140" s="86"/>
      <c r="LID140" s="86"/>
      <c r="LIE140" s="86"/>
      <c r="LIF140" s="86"/>
      <c r="LIG140" s="86"/>
      <c r="LIH140" s="86"/>
      <c r="LII140" s="86"/>
      <c r="LIJ140" s="86"/>
      <c r="LIK140" s="86"/>
      <c r="LIL140" s="86"/>
      <c r="LIM140" s="86"/>
      <c r="LIN140" s="86"/>
      <c r="LIO140" s="86"/>
      <c r="LIP140" s="86"/>
      <c r="LIQ140" s="86"/>
      <c r="LIR140" s="86"/>
      <c r="LIS140" s="86"/>
      <c r="LIT140" s="86"/>
      <c r="LIU140" s="86"/>
      <c r="LIV140" s="86"/>
      <c r="LIW140" s="86"/>
      <c r="LIX140" s="86"/>
      <c r="LIY140" s="86"/>
      <c r="LIZ140" s="86"/>
      <c r="LJA140" s="86"/>
      <c r="LJB140" s="86"/>
      <c r="LJC140" s="86"/>
      <c r="LJD140" s="86"/>
      <c r="LJE140" s="86"/>
      <c r="LJF140" s="86"/>
      <c r="LJG140" s="86"/>
      <c r="LJH140" s="86"/>
      <c r="LJI140" s="86"/>
      <c r="LJJ140" s="86"/>
      <c r="LJK140" s="86"/>
      <c r="LJL140" s="86"/>
      <c r="LJM140" s="86"/>
      <c r="LJN140" s="86"/>
      <c r="LJO140" s="86"/>
      <c r="LJP140" s="86"/>
      <c r="LJQ140" s="86"/>
      <c r="LJR140" s="86"/>
      <c r="LJS140" s="86"/>
      <c r="LJT140" s="86"/>
      <c r="LJU140" s="86"/>
      <c r="LJV140" s="86"/>
      <c r="LJW140" s="86"/>
      <c r="LJX140" s="86"/>
      <c r="LJY140" s="86"/>
      <c r="LJZ140" s="86"/>
      <c r="LKA140" s="86"/>
      <c r="LKB140" s="86"/>
      <c r="LKC140" s="86"/>
      <c r="LKD140" s="86"/>
      <c r="LKK140" s="86"/>
      <c r="LKL140" s="86"/>
      <c r="LKM140" s="86"/>
      <c r="LKN140" s="86"/>
      <c r="LKO140" s="86"/>
      <c r="LKP140" s="86"/>
      <c r="LKQ140" s="86"/>
      <c r="LKR140" s="86"/>
      <c r="LKS140" s="86"/>
      <c r="LKT140" s="86"/>
      <c r="LKU140" s="86"/>
      <c r="LKV140" s="86"/>
      <c r="LKW140" s="86"/>
      <c r="LKX140" s="86"/>
      <c r="LKY140" s="86"/>
      <c r="LKZ140" s="86"/>
      <c r="LLA140" s="86"/>
      <c r="LLB140" s="86"/>
      <c r="LLC140" s="86"/>
      <c r="LLD140" s="86"/>
      <c r="LLE140" s="86"/>
      <c r="LLF140" s="86"/>
      <c r="LLG140" s="86"/>
      <c r="LLH140" s="86"/>
      <c r="LLI140" s="86"/>
      <c r="LLJ140" s="86"/>
      <c r="LLK140" s="86"/>
      <c r="LLL140" s="86"/>
      <c r="LLM140" s="86"/>
      <c r="LLN140" s="86"/>
      <c r="LLO140" s="86"/>
      <c r="LLP140" s="86"/>
      <c r="LLQ140" s="86"/>
      <c r="LLR140" s="86"/>
      <c r="LLS140" s="86"/>
      <c r="LLT140" s="86"/>
      <c r="LLU140" s="86"/>
      <c r="LLV140" s="86"/>
      <c r="LLW140" s="86"/>
      <c r="LLX140" s="86"/>
      <c r="LLY140" s="86"/>
      <c r="LLZ140" s="86"/>
      <c r="LMA140" s="86"/>
      <c r="LMB140" s="86"/>
      <c r="LMC140" s="86"/>
      <c r="LMD140" s="86"/>
      <c r="LME140" s="86"/>
      <c r="LMF140" s="86"/>
      <c r="LMG140" s="86"/>
      <c r="LMH140" s="86"/>
      <c r="LMI140" s="86"/>
      <c r="LMJ140" s="86"/>
      <c r="LMK140" s="86"/>
      <c r="LML140" s="86"/>
      <c r="LMM140" s="86"/>
      <c r="LMN140" s="86"/>
      <c r="LMO140" s="86"/>
      <c r="LMP140" s="86"/>
      <c r="LMQ140" s="86"/>
      <c r="LMR140" s="86"/>
      <c r="LMS140" s="86"/>
      <c r="LMT140" s="86"/>
      <c r="LMU140" s="86"/>
      <c r="LMV140" s="86"/>
      <c r="LMW140" s="86"/>
      <c r="LMX140" s="86"/>
      <c r="LMY140" s="86"/>
      <c r="LMZ140" s="86"/>
      <c r="LNA140" s="86"/>
      <c r="LNB140" s="86"/>
      <c r="LNC140" s="86"/>
      <c r="LND140" s="86"/>
      <c r="LNE140" s="86"/>
      <c r="LNF140" s="86"/>
      <c r="LNG140" s="86"/>
      <c r="LNH140" s="86"/>
      <c r="LNI140" s="86"/>
      <c r="LNJ140" s="86"/>
      <c r="LNK140" s="86"/>
      <c r="LNL140" s="86"/>
      <c r="LNM140" s="86"/>
      <c r="LNN140" s="86"/>
      <c r="LNO140" s="86"/>
      <c r="LNP140" s="86"/>
      <c r="LNQ140" s="86"/>
      <c r="LNR140" s="86"/>
      <c r="LNS140" s="86"/>
      <c r="LNT140" s="86"/>
      <c r="LNU140" s="86"/>
      <c r="LNV140" s="86"/>
      <c r="LNW140" s="86"/>
      <c r="LNX140" s="86"/>
      <c r="LNY140" s="86"/>
      <c r="LNZ140" s="86"/>
      <c r="LOA140" s="86"/>
      <c r="LOB140" s="86"/>
      <c r="LOC140" s="86"/>
      <c r="LOD140" s="86"/>
      <c r="LOE140" s="86"/>
      <c r="LOF140" s="86"/>
      <c r="LOG140" s="86"/>
      <c r="LOH140" s="86"/>
      <c r="LOI140" s="86"/>
      <c r="LOJ140" s="86"/>
      <c r="LOK140" s="86"/>
      <c r="LOL140" s="86"/>
      <c r="LOM140" s="86"/>
      <c r="LON140" s="86"/>
      <c r="LOO140" s="86"/>
      <c r="LOP140" s="86"/>
      <c r="LOQ140" s="86"/>
      <c r="LOR140" s="86"/>
      <c r="LOS140" s="86"/>
      <c r="LOT140" s="86"/>
      <c r="LOU140" s="86"/>
      <c r="LOV140" s="86"/>
      <c r="LOW140" s="86"/>
      <c r="LOX140" s="86"/>
      <c r="LOY140" s="86"/>
      <c r="LOZ140" s="86"/>
      <c r="LPA140" s="86"/>
      <c r="LPB140" s="86"/>
      <c r="LPC140" s="86"/>
      <c r="LPD140" s="86"/>
      <c r="LPE140" s="86"/>
      <c r="LPF140" s="86"/>
      <c r="LPG140" s="86"/>
      <c r="LPH140" s="86"/>
      <c r="LPI140" s="86"/>
      <c r="LPJ140" s="86"/>
      <c r="LPK140" s="86"/>
      <c r="LPL140" s="86"/>
      <c r="LPM140" s="86"/>
      <c r="LPN140" s="86"/>
      <c r="LPO140" s="86"/>
      <c r="LPP140" s="86"/>
      <c r="LPQ140" s="86"/>
      <c r="LPR140" s="86"/>
      <c r="LPS140" s="86"/>
      <c r="LPT140" s="86"/>
      <c r="LPU140" s="86"/>
      <c r="LPV140" s="86"/>
      <c r="LPW140" s="86"/>
      <c r="LPX140" s="86"/>
      <c r="LPY140" s="86"/>
      <c r="LPZ140" s="86"/>
      <c r="LQA140" s="86"/>
      <c r="LQB140" s="86"/>
      <c r="LQC140" s="86"/>
      <c r="LQD140" s="86"/>
      <c r="LQE140" s="86"/>
      <c r="LQF140" s="86"/>
      <c r="LQG140" s="86"/>
      <c r="LQH140" s="86"/>
      <c r="LQI140" s="86"/>
      <c r="LQJ140" s="86"/>
      <c r="LQK140" s="86"/>
      <c r="LQL140" s="86"/>
      <c r="LQM140" s="86"/>
      <c r="LQN140" s="86"/>
      <c r="LQO140" s="86"/>
      <c r="LQP140" s="86"/>
      <c r="LQQ140" s="86"/>
      <c r="LQR140" s="86"/>
      <c r="LQS140" s="86"/>
      <c r="LQT140" s="86"/>
      <c r="LQU140" s="86"/>
      <c r="LQV140" s="86"/>
      <c r="LQW140" s="86"/>
      <c r="LQX140" s="86"/>
      <c r="LQY140" s="86"/>
      <c r="LQZ140" s="86"/>
      <c r="LRA140" s="86"/>
      <c r="LRB140" s="86"/>
      <c r="LRC140" s="86"/>
      <c r="LRD140" s="86"/>
      <c r="LRE140" s="86"/>
      <c r="LRF140" s="86"/>
      <c r="LRG140" s="86"/>
      <c r="LRH140" s="86"/>
      <c r="LRI140" s="86"/>
      <c r="LRJ140" s="86"/>
      <c r="LRK140" s="86"/>
      <c r="LRL140" s="86"/>
      <c r="LRM140" s="86"/>
      <c r="LRN140" s="86"/>
      <c r="LRO140" s="86"/>
      <c r="LRP140" s="86"/>
      <c r="LRQ140" s="86"/>
      <c r="LRR140" s="86"/>
      <c r="LRS140" s="86"/>
      <c r="LRT140" s="86"/>
      <c r="LRU140" s="86"/>
      <c r="LRV140" s="86"/>
      <c r="LRW140" s="86"/>
      <c r="LRX140" s="86"/>
      <c r="LRY140" s="86"/>
      <c r="LRZ140" s="86"/>
      <c r="LSA140" s="86"/>
      <c r="LSB140" s="86"/>
      <c r="LSC140" s="86"/>
      <c r="LSD140" s="86"/>
      <c r="LSE140" s="86"/>
      <c r="LSF140" s="86"/>
      <c r="LSG140" s="86"/>
      <c r="LSH140" s="86"/>
      <c r="LSI140" s="86"/>
      <c r="LSJ140" s="86"/>
      <c r="LSK140" s="86"/>
      <c r="LSL140" s="86"/>
      <c r="LSM140" s="86"/>
      <c r="LSN140" s="86"/>
      <c r="LSO140" s="86"/>
      <c r="LSP140" s="86"/>
      <c r="LSQ140" s="86"/>
      <c r="LSR140" s="86"/>
      <c r="LSS140" s="86"/>
      <c r="LST140" s="86"/>
      <c r="LSU140" s="86"/>
      <c r="LSV140" s="86"/>
      <c r="LSW140" s="86"/>
      <c r="LSX140" s="86"/>
      <c r="LSY140" s="86"/>
      <c r="LSZ140" s="86"/>
      <c r="LTA140" s="86"/>
      <c r="LTB140" s="86"/>
      <c r="LTC140" s="86"/>
      <c r="LTD140" s="86"/>
      <c r="LTE140" s="86"/>
      <c r="LTF140" s="86"/>
      <c r="LTG140" s="86"/>
      <c r="LTH140" s="86"/>
      <c r="LTI140" s="86"/>
      <c r="LTJ140" s="86"/>
      <c r="LTK140" s="86"/>
      <c r="LTL140" s="86"/>
      <c r="LTM140" s="86"/>
      <c r="LTN140" s="86"/>
      <c r="LTO140" s="86"/>
      <c r="LTP140" s="86"/>
      <c r="LTQ140" s="86"/>
      <c r="LTR140" s="86"/>
      <c r="LTS140" s="86"/>
      <c r="LTT140" s="86"/>
      <c r="LTU140" s="86"/>
      <c r="LTV140" s="86"/>
      <c r="LTW140" s="86"/>
      <c r="LTX140" s="86"/>
      <c r="LTY140" s="86"/>
      <c r="LTZ140" s="86"/>
      <c r="LUG140" s="86"/>
      <c r="LUH140" s="86"/>
      <c r="LUI140" s="86"/>
      <c r="LUJ140" s="86"/>
      <c r="LUK140" s="86"/>
      <c r="LUL140" s="86"/>
      <c r="LUM140" s="86"/>
      <c r="LUN140" s="86"/>
      <c r="LUO140" s="86"/>
      <c r="LUP140" s="86"/>
      <c r="LUQ140" s="86"/>
      <c r="LUR140" s="86"/>
      <c r="LUS140" s="86"/>
      <c r="LUT140" s="86"/>
      <c r="LUU140" s="86"/>
      <c r="LUV140" s="86"/>
      <c r="LUW140" s="86"/>
      <c r="LUX140" s="86"/>
      <c r="LUY140" s="86"/>
      <c r="LUZ140" s="86"/>
      <c r="LVA140" s="86"/>
      <c r="LVB140" s="86"/>
      <c r="LVC140" s="86"/>
      <c r="LVD140" s="86"/>
      <c r="LVE140" s="86"/>
      <c r="LVF140" s="86"/>
      <c r="LVG140" s="86"/>
      <c r="LVH140" s="86"/>
      <c r="LVI140" s="86"/>
      <c r="LVJ140" s="86"/>
      <c r="LVK140" s="86"/>
      <c r="LVL140" s="86"/>
      <c r="LVM140" s="86"/>
      <c r="LVN140" s="86"/>
      <c r="LVO140" s="86"/>
      <c r="LVP140" s="86"/>
      <c r="LVQ140" s="86"/>
      <c r="LVR140" s="86"/>
      <c r="LVS140" s="86"/>
      <c r="LVT140" s="86"/>
      <c r="LVU140" s="86"/>
      <c r="LVV140" s="86"/>
      <c r="LVW140" s="86"/>
      <c r="LVX140" s="86"/>
      <c r="LVY140" s="86"/>
      <c r="LVZ140" s="86"/>
      <c r="LWA140" s="86"/>
      <c r="LWB140" s="86"/>
      <c r="LWC140" s="86"/>
      <c r="LWD140" s="86"/>
      <c r="LWE140" s="86"/>
      <c r="LWF140" s="86"/>
      <c r="LWG140" s="86"/>
      <c r="LWH140" s="86"/>
      <c r="LWI140" s="86"/>
      <c r="LWJ140" s="86"/>
      <c r="LWK140" s="86"/>
      <c r="LWL140" s="86"/>
      <c r="LWM140" s="86"/>
      <c r="LWN140" s="86"/>
      <c r="LWO140" s="86"/>
      <c r="LWP140" s="86"/>
      <c r="LWQ140" s="86"/>
      <c r="LWR140" s="86"/>
      <c r="LWS140" s="86"/>
      <c r="LWT140" s="86"/>
      <c r="LWU140" s="86"/>
      <c r="LWV140" s="86"/>
      <c r="LWW140" s="86"/>
      <c r="LWX140" s="86"/>
      <c r="LWY140" s="86"/>
      <c r="LWZ140" s="86"/>
      <c r="LXA140" s="86"/>
      <c r="LXB140" s="86"/>
      <c r="LXC140" s="86"/>
      <c r="LXD140" s="86"/>
      <c r="LXE140" s="86"/>
      <c r="LXF140" s="86"/>
      <c r="LXG140" s="86"/>
      <c r="LXH140" s="86"/>
      <c r="LXI140" s="86"/>
      <c r="LXJ140" s="86"/>
      <c r="LXK140" s="86"/>
      <c r="LXL140" s="86"/>
      <c r="LXM140" s="86"/>
      <c r="LXN140" s="86"/>
      <c r="LXO140" s="86"/>
      <c r="LXP140" s="86"/>
      <c r="LXQ140" s="86"/>
      <c r="LXR140" s="86"/>
      <c r="LXS140" s="86"/>
      <c r="LXT140" s="86"/>
      <c r="LXU140" s="86"/>
      <c r="LXV140" s="86"/>
      <c r="LXW140" s="86"/>
      <c r="LXX140" s="86"/>
      <c r="LXY140" s="86"/>
      <c r="LXZ140" s="86"/>
      <c r="LYA140" s="86"/>
      <c r="LYB140" s="86"/>
      <c r="LYC140" s="86"/>
      <c r="LYD140" s="86"/>
      <c r="LYE140" s="86"/>
      <c r="LYF140" s="86"/>
      <c r="LYG140" s="86"/>
      <c r="LYH140" s="86"/>
      <c r="LYI140" s="86"/>
      <c r="LYJ140" s="86"/>
      <c r="LYK140" s="86"/>
      <c r="LYL140" s="86"/>
      <c r="LYM140" s="86"/>
      <c r="LYN140" s="86"/>
      <c r="LYO140" s="86"/>
      <c r="LYP140" s="86"/>
      <c r="LYQ140" s="86"/>
      <c r="LYR140" s="86"/>
      <c r="LYS140" s="86"/>
      <c r="LYT140" s="86"/>
      <c r="LYU140" s="86"/>
      <c r="LYV140" s="86"/>
      <c r="LYW140" s="86"/>
      <c r="LYX140" s="86"/>
      <c r="LYY140" s="86"/>
      <c r="LYZ140" s="86"/>
      <c r="LZA140" s="86"/>
      <c r="LZB140" s="86"/>
      <c r="LZC140" s="86"/>
      <c r="LZD140" s="86"/>
      <c r="LZE140" s="86"/>
      <c r="LZF140" s="86"/>
      <c r="LZG140" s="86"/>
      <c r="LZH140" s="86"/>
      <c r="LZI140" s="86"/>
      <c r="LZJ140" s="86"/>
      <c r="LZK140" s="86"/>
      <c r="LZL140" s="86"/>
      <c r="LZM140" s="86"/>
      <c r="LZN140" s="86"/>
      <c r="LZO140" s="86"/>
      <c r="LZP140" s="86"/>
      <c r="LZQ140" s="86"/>
      <c r="LZR140" s="86"/>
      <c r="LZS140" s="86"/>
      <c r="LZT140" s="86"/>
      <c r="LZU140" s="86"/>
      <c r="LZV140" s="86"/>
      <c r="LZW140" s="86"/>
      <c r="LZX140" s="86"/>
      <c r="LZY140" s="86"/>
      <c r="LZZ140" s="86"/>
      <c r="MAA140" s="86"/>
      <c r="MAB140" s="86"/>
      <c r="MAC140" s="86"/>
      <c r="MAD140" s="86"/>
      <c r="MAE140" s="86"/>
      <c r="MAF140" s="86"/>
      <c r="MAG140" s="86"/>
      <c r="MAH140" s="86"/>
      <c r="MAI140" s="86"/>
      <c r="MAJ140" s="86"/>
      <c r="MAK140" s="86"/>
      <c r="MAL140" s="86"/>
      <c r="MAM140" s="86"/>
      <c r="MAN140" s="86"/>
      <c r="MAO140" s="86"/>
      <c r="MAP140" s="86"/>
      <c r="MAQ140" s="86"/>
      <c r="MAR140" s="86"/>
      <c r="MAS140" s="86"/>
      <c r="MAT140" s="86"/>
      <c r="MAU140" s="86"/>
      <c r="MAV140" s="86"/>
      <c r="MAW140" s="86"/>
      <c r="MAX140" s="86"/>
      <c r="MAY140" s="86"/>
      <c r="MAZ140" s="86"/>
      <c r="MBA140" s="86"/>
      <c r="MBB140" s="86"/>
      <c r="MBC140" s="86"/>
      <c r="MBD140" s="86"/>
      <c r="MBE140" s="86"/>
      <c r="MBF140" s="86"/>
      <c r="MBG140" s="86"/>
      <c r="MBH140" s="86"/>
      <c r="MBI140" s="86"/>
      <c r="MBJ140" s="86"/>
      <c r="MBK140" s="86"/>
      <c r="MBL140" s="86"/>
      <c r="MBM140" s="86"/>
      <c r="MBN140" s="86"/>
      <c r="MBO140" s="86"/>
      <c r="MBP140" s="86"/>
      <c r="MBQ140" s="86"/>
      <c r="MBR140" s="86"/>
      <c r="MBS140" s="86"/>
      <c r="MBT140" s="86"/>
      <c r="MBU140" s="86"/>
      <c r="MBV140" s="86"/>
      <c r="MBW140" s="86"/>
      <c r="MBX140" s="86"/>
      <c r="MBY140" s="86"/>
      <c r="MBZ140" s="86"/>
      <c r="MCA140" s="86"/>
      <c r="MCB140" s="86"/>
      <c r="MCC140" s="86"/>
      <c r="MCD140" s="86"/>
      <c r="MCE140" s="86"/>
      <c r="MCF140" s="86"/>
      <c r="MCG140" s="86"/>
      <c r="MCH140" s="86"/>
      <c r="MCI140" s="86"/>
      <c r="MCJ140" s="86"/>
      <c r="MCK140" s="86"/>
      <c r="MCL140" s="86"/>
      <c r="MCM140" s="86"/>
      <c r="MCN140" s="86"/>
      <c r="MCO140" s="86"/>
      <c r="MCP140" s="86"/>
      <c r="MCQ140" s="86"/>
      <c r="MCR140" s="86"/>
      <c r="MCS140" s="86"/>
      <c r="MCT140" s="86"/>
      <c r="MCU140" s="86"/>
      <c r="MCV140" s="86"/>
      <c r="MCW140" s="86"/>
      <c r="MCX140" s="86"/>
      <c r="MCY140" s="86"/>
      <c r="MCZ140" s="86"/>
      <c r="MDA140" s="86"/>
      <c r="MDB140" s="86"/>
      <c r="MDC140" s="86"/>
      <c r="MDD140" s="86"/>
      <c r="MDE140" s="86"/>
      <c r="MDF140" s="86"/>
      <c r="MDG140" s="86"/>
      <c r="MDH140" s="86"/>
      <c r="MDI140" s="86"/>
      <c r="MDJ140" s="86"/>
      <c r="MDK140" s="86"/>
      <c r="MDL140" s="86"/>
      <c r="MDM140" s="86"/>
      <c r="MDN140" s="86"/>
      <c r="MDO140" s="86"/>
      <c r="MDP140" s="86"/>
      <c r="MDQ140" s="86"/>
      <c r="MDR140" s="86"/>
      <c r="MDS140" s="86"/>
      <c r="MDT140" s="86"/>
      <c r="MDU140" s="86"/>
      <c r="MDV140" s="86"/>
      <c r="MEC140" s="86"/>
      <c r="MED140" s="86"/>
      <c r="MEE140" s="86"/>
      <c r="MEF140" s="86"/>
      <c r="MEG140" s="86"/>
      <c r="MEH140" s="86"/>
      <c r="MEI140" s="86"/>
      <c r="MEJ140" s="86"/>
      <c r="MEK140" s="86"/>
      <c r="MEL140" s="86"/>
      <c r="MEM140" s="86"/>
      <c r="MEN140" s="86"/>
      <c r="MEO140" s="86"/>
      <c r="MEP140" s="86"/>
      <c r="MEQ140" s="86"/>
      <c r="MER140" s="86"/>
      <c r="MES140" s="86"/>
      <c r="MET140" s="86"/>
      <c r="MEU140" s="86"/>
      <c r="MEV140" s="86"/>
      <c r="MEW140" s="86"/>
      <c r="MEX140" s="86"/>
      <c r="MEY140" s="86"/>
      <c r="MEZ140" s="86"/>
      <c r="MFA140" s="86"/>
      <c r="MFB140" s="86"/>
      <c r="MFC140" s="86"/>
      <c r="MFD140" s="86"/>
      <c r="MFE140" s="86"/>
      <c r="MFF140" s="86"/>
      <c r="MFG140" s="86"/>
      <c r="MFH140" s="86"/>
      <c r="MFI140" s="86"/>
      <c r="MFJ140" s="86"/>
      <c r="MFK140" s="86"/>
      <c r="MFL140" s="86"/>
      <c r="MFM140" s="86"/>
      <c r="MFN140" s="86"/>
      <c r="MFO140" s="86"/>
      <c r="MFP140" s="86"/>
      <c r="MFQ140" s="86"/>
      <c r="MFR140" s="86"/>
      <c r="MFS140" s="86"/>
      <c r="MFT140" s="86"/>
      <c r="MFU140" s="86"/>
      <c r="MFV140" s="86"/>
      <c r="MFW140" s="86"/>
      <c r="MFX140" s="86"/>
      <c r="MFY140" s="86"/>
      <c r="MFZ140" s="86"/>
      <c r="MGA140" s="86"/>
      <c r="MGB140" s="86"/>
      <c r="MGC140" s="86"/>
      <c r="MGD140" s="86"/>
      <c r="MGE140" s="86"/>
      <c r="MGF140" s="86"/>
      <c r="MGG140" s="86"/>
      <c r="MGH140" s="86"/>
      <c r="MGI140" s="86"/>
      <c r="MGJ140" s="86"/>
      <c r="MGK140" s="86"/>
      <c r="MGL140" s="86"/>
      <c r="MGM140" s="86"/>
      <c r="MGN140" s="86"/>
      <c r="MGO140" s="86"/>
      <c r="MGP140" s="86"/>
      <c r="MGQ140" s="86"/>
      <c r="MGR140" s="86"/>
      <c r="MGS140" s="86"/>
      <c r="MGT140" s="86"/>
      <c r="MGU140" s="86"/>
      <c r="MGV140" s="86"/>
      <c r="MGW140" s="86"/>
      <c r="MGX140" s="86"/>
      <c r="MGY140" s="86"/>
      <c r="MGZ140" s="86"/>
      <c r="MHA140" s="86"/>
      <c r="MHB140" s="86"/>
      <c r="MHC140" s="86"/>
      <c r="MHD140" s="86"/>
      <c r="MHE140" s="86"/>
      <c r="MHF140" s="86"/>
      <c r="MHG140" s="86"/>
      <c r="MHH140" s="86"/>
      <c r="MHI140" s="86"/>
      <c r="MHJ140" s="86"/>
      <c r="MHK140" s="86"/>
      <c r="MHL140" s="86"/>
      <c r="MHM140" s="86"/>
      <c r="MHN140" s="86"/>
      <c r="MHO140" s="86"/>
      <c r="MHP140" s="86"/>
      <c r="MHQ140" s="86"/>
      <c r="MHR140" s="86"/>
      <c r="MHS140" s="86"/>
      <c r="MHT140" s="86"/>
      <c r="MHU140" s="86"/>
      <c r="MHV140" s="86"/>
      <c r="MHW140" s="86"/>
      <c r="MHX140" s="86"/>
      <c r="MHY140" s="86"/>
      <c r="MHZ140" s="86"/>
      <c r="MIA140" s="86"/>
      <c r="MIB140" s="86"/>
      <c r="MIC140" s="86"/>
      <c r="MID140" s="86"/>
      <c r="MIE140" s="86"/>
      <c r="MIF140" s="86"/>
      <c r="MIG140" s="86"/>
      <c r="MIH140" s="86"/>
      <c r="MII140" s="86"/>
      <c r="MIJ140" s="86"/>
      <c r="MIK140" s="86"/>
      <c r="MIL140" s="86"/>
      <c r="MIM140" s="86"/>
      <c r="MIN140" s="86"/>
      <c r="MIO140" s="86"/>
      <c r="MIP140" s="86"/>
      <c r="MIQ140" s="86"/>
      <c r="MIR140" s="86"/>
      <c r="MIS140" s="86"/>
      <c r="MIT140" s="86"/>
      <c r="MIU140" s="86"/>
      <c r="MIV140" s="86"/>
      <c r="MIW140" s="86"/>
      <c r="MIX140" s="86"/>
      <c r="MIY140" s="86"/>
      <c r="MIZ140" s="86"/>
      <c r="MJA140" s="86"/>
      <c r="MJB140" s="86"/>
      <c r="MJC140" s="86"/>
      <c r="MJD140" s="86"/>
      <c r="MJE140" s="86"/>
      <c r="MJF140" s="86"/>
      <c r="MJG140" s="86"/>
      <c r="MJH140" s="86"/>
      <c r="MJI140" s="86"/>
      <c r="MJJ140" s="86"/>
      <c r="MJK140" s="86"/>
      <c r="MJL140" s="86"/>
      <c r="MJM140" s="86"/>
      <c r="MJN140" s="86"/>
      <c r="MJO140" s="86"/>
      <c r="MJP140" s="86"/>
      <c r="MJQ140" s="86"/>
      <c r="MJR140" s="86"/>
      <c r="MJS140" s="86"/>
      <c r="MJT140" s="86"/>
      <c r="MJU140" s="86"/>
      <c r="MJV140" s="86"/>
      <c r="MJW140" s="86"/>
      <c r="MJX140" s="86"/>
      <c r="MJY140" s="86"/>
      <c r="MJZ140" s="86"/>
      <c r="MKA140" s="86"/>
      <c r="MKB140" s="86"/>
      <c r="MKC140" s="86"/>
      <c r="MKD140" s="86"/>
      <c r="MKE140" s="86"/>
      <c r="MKF140" s="86"/>
      <c r="MKG140" s="86"/>
      <c r="MKH140" s="86"/>
      <c r="MKI140" s="86"/>
      <c r="MKJ140" s="86"/>
      <c r="MKK140" s="86"/>
      <c r="MKL140" s="86"/>
      <c r="MKM140" s="86"/>
      <c r="MKN140" s="86"/>
      <c r="MKO140" s="86"/>
      <c r="MKP140" s="86"/>
      <c r="MKQ140" s="86"/>
      <c r="MKR140" s="86"/>
      <c r="MKS140" s="86"/>
      <c r="MKT140" s="86"/>
      <c r="MKU140" s="86"/>
      <c r="MKV140" s="86"/>
      <c r="MKW140" s="86"/>
      <c r="MKX140" s="86"/>
      <c r="MKY140" s="86"/>
      <c r="MKZ140" s="86"/>
      <c r="MLA140" s="86"/>
      <c r="MLB140" s="86"/>
      <c r="MLC140" s="86"/>
      <c r="MLD140" s="86"/>
      <c r="MLE140" s="86"/>
      <c r="MLF140" s="86"/>
      <c r="MLG140" s="86"/>
      <c r="MLH140" s="86"/>
      <c r="MLI140" s="86"/>
      <c r="MLJ140" s="86"/>
      <c r="MLK140" s="86"/>
      <c r="MLL140" s="86"/>
      <c r="MLM140" s="86"/>
      <c r="MLN140" s="86"/>
      <c r="MLO140" s="86"/>
      <c r="MLP140" s="86"/>
      <c r="MLQ140" s="86"/>
      <c r="MLR140" s="86"/>
      <c r="MLS140" s="86"/>
      <c r="MLT140" s="86"/>
      <c r="MLU140" s="86"/>
      <c r="MLV140" s="86"/>
      <c r="MLW140" s="86"/>
      <c r="MLX140" s="86"/>
      <c r="MLY140" s="86"/>
      <c r="MLZ140" s="86"/>
      <c r="MMA140" s="86"/>
      <c r="MMB140" s="86"/>
      <c r="MMC140" s="86"/>
      <c r="MMD140" s="86"/>
      <c r="MME140" s="86"/>
      <c r="MMF140" s="86"/>
      <c r="MMG140" s="86"/>
      <c r="MMH140" s="86"/>
      <c r="MMI140" s="86"/>
      <c r="MMJ140" s="86"/>
      <c r="MMK140" s="86"/>
      <c r="MML140" s="86"/>
      <c r="MMM140" s="86"/>
      <c r="MMN140" s="86"/>
      <c r="MMO140" s="86"/>
      <c r="MMP140" s="86"/>
      <c r="MMQ140" s="86"/>
      <c r="MMR140" s="86"/>
      <c r="MMS140" s="86"/>
      <c r="MMT140" s="86"/>
      <c r="MMU140" s="86"/>
      <c r="MMV140" s="86"/>
      <c r="MMW140" s="86"/>
      <c r="MMX140" s="86"/>
      <c r="MMY140" s="86"/>
      <c r="MMZ140" s="86"/>
      <c r="MNA140" s="86"/>
      <c r="MNB140" s="86"/>
      <c r="MNC140" s="86"/>
      <c r="MND140" s="86"/>
      <c r="MNE140" s="86"/>
      <c r="MNF140" s="86"/>
      <c r="MNG140" s="86"/>
      <c r="MNH140" s="86"/>
      <c r="MNI140" s="86"/>
      <c r="MNJ140" s="86"/>
      <c r="MNK140" s="86"/>
      <c r="MNL140" s="86"/>
      <c r="MNM140" s="86"/>
      <c r="MNN140" s="86"/>
      <c r="MNO140" s="86"/>
      <c r="MNP140" s="86"/>
      <c r="MNQ140" s="86"/>
      <c r="MNR140" s="86"/>
      <c r="MNY140" s="86"/>
      <c r="MNZ140" s="86"/>
      <c r="MOA140" s="86"/>
      <c r="MOB140" s="86"/>
      <c r="MOC140" s="86"/>
      <c r="MOD140" s="86"/>
      <c r="MOE140" s="86"/>
      <c r="MOF140" s="86"/>
      <c r="MOG140" s="86"/>
      <c r="MOH140" s="86"/>
      <c r="MOI140" s="86"/>
      <c r="MOJ140" s="86"/>
      <c r="MOK140" s="86"/>
      <c r="MOL140" s="86"/>
      <c r="MOM140" s="86"/>
      <c r="MON140" s="86"/>
      <c r="MOO140" s="86"/>
      <c r="MOP140" s="86"/>
      <c r="MOQ140" s="86"/>
      <c r="MOR140" s="86"/>
      <c r="MOS140" s="86"/>
      <c r="MOT140" s="86"/>
      <c r="MOU140" s="86"/>
      <c r="MOV140" s="86"/>
      <c r="MOW140" s="86"/>
      <c r="MOX140" s="86"/>
      <c r="MOY140" s="86"/>
      <c r="MOZ140" s="86"/>
      <c r="MPA140" s="86"/>
      <c r="MPB140" s="86"/>
      <c r="MPC140" s="86"/>
      <c r="MPD140" s="86"/>
      <c r="MPE140" s="86"/>
      <c r="MPF140" s="86"/>
      <c r="MPG140" s="86"/>
      <c r="MPH140" s="86"/>
      <c r="MPI140" s="86"/>
      <c r="MPJ140" s="86"/>
      <c r="MPK140" s="86"/>
      <c r="MPL140" s="86"/>
      <c r="MPM140" s="86"/>
      <c r="MPN140" s="86"/>
      <c r="MPO140" s="86"/>
      <c r="MPP140" s="86"/>
      <c r="MPQ140" s="86"/>
      <c r="MPR140" s="86"/>
      <c r="MPS140" s="86"/>
      <c r="MPT140" s="86"/>
      <c r="MPU140" s="86"/>
      <c r="MPV140" s="86"/>
      <c r="MPW140" s="86"/>
      <c r="MPX140" s="86"/>
      <c r="MPY140" s="86"/>
      <c r="MPZ140" s="86"/>
      <c r="MQA140" s="86"/>
      <c r="MQB140" s="86"/>
      <c r="MQC140" s="86"/>
      <c r="MQD140" s="86"/>
      <c r="MQE140" s="86"/>
      <c r="MQF140" s="86"/>
      <c r="MQG140" s="86"/>
      <c r="MQH140" s="86"/>
      <c r="MQI140" s="86"/>
      <c r="MQJ140" s="86"/>
      <c r="MQK140" s="86"/>
      <c r="MQL140" s="86"/>
      <c r="MQM140" s="86"/>
      <c r="MQN140" s="86"/>
      <c r="MQO140" s="86"/>
      <c r="MQP140" s="86"/>
      <c r="MQQ140" s="86"/>
      <c r="MQR140" s="86"/>
      <c r="MQS140" s="86"/>
      <c r="MQT140" s="86"/>
      <c r="MQU140" s="86"/>
      <c r="MQV140" s="86"/>
      <c r="MQW140" s="86"/>
      <c r="MQX140" s="86"/>
      <c r="MQY140" s="86"/>
      <c r="MQZ140" s="86"/>
      <c r="MRA140" s="86"/>
      <c r="MRB140" s="86"/>
      <c r="MRC140" s="86"/>
      <c r="MRD140" s="86"/>
      <c r="MRE140" s="86"/>
      <c r="MRF140" s="86"/>
      <c r="MRG140" s="86"/>
      <c r="MRH140" s="86"/>
      <c r="MRI140" s="86"/>
      <c r="MRJ140" s="86"/>
      <c r="MRK140" s="86"/>
      <c r="MRL140" s="86"/>
      <c r="MRM140" s="86"/>
      <c r="MRN140" s="86"/>
      <c r="MRO140" s="86"/>
      <c r="MRP140" s="86"/>
      <c r="MRQ140" s="86"/>
      <c r="MRR140" s="86"/>
      <c r="MRS140" s="86"/>
      <c r="MRT140" s="86"/>
      <c r="MRU140" s="86"/>
      <c r="MRV140" s="86"/>
      <c r="MRW140" s="86"/>
      <c r="MRX140" s="86"/>
      <c r="MRY140" s="86"/>
      <c r="MRZ140" s="86"/>
      <c r="MSA140" s="86"/>
      <c r="MSB140" s="86"/>
      <c r="MSC140" s="86"/>
      <c r="MSD140" s="86"/>
      <c r="MSE140" s="86"/>
      <c r="MSF140" s="86"/>
      <c r="MSG140" s="86"/>
      <c r="MSH140" s="86"/>
      <c r="MSI140" s="86"/>
      <c r="MSJ140" s="86"/>
      <c r="MSK140" s="86"/>
      <c r="MSL140" s="86"/>
      <c r="MSM140" s="86"/>
      <c r="MSN140" s="86"/>
      <c r="MSO140" s="86"/>
      <c r="MSP140" s="86"/>
      <c r="MSQ140" s="86"/>
      <c r="MSR140" s="86"/>
      <c r="MSS140" s="86"/>
      <c r="MST140" s="86"/>
      <c r="MSU140" s="86"/>
      <c r="MSV140" s="86"/>
      <c r="MSW140" s="86"/>
      <c r="MSX140" s="86"/>
      <c r="MSY140" s="86"/>
      <c r="MSZ140" s="86"/>
      <c r="MTA140" s="86"/>
      <c r="MTB140" s="86"/>
      <c r="MTC140" s="86"/>
      <c r="MTD140" s="86"/>
      <c r="MTE140" s="86"/>
      <c r="MTF140" s="86"/>
      <c r="MTG140" s="86"/>
      <c r="MTH140" s="86"/>
      <c r="MTI140" s="86"/>
      <c r="MTJ140" s="86"/>
      <c r="MTK140" s="86"/>
      <c r="MTL140" s="86"/>
      <c r="MTM140" s="86"/>
      <c r="MTN140" s="86"/>
      <c r="MTO140" s="86"/>
      <c r="MTP140" s="86"/>
      <c r="MTQ140" s="86"/>
      <c r="MTR140" s="86"/>
      <c r="MTS140" s="86"/>
      <c r="MTT140" s="86"/>
      <c r="MTU140" s="86"/>
      <c r="MTV140" s="86"/>
      <c r="MTW140" s="86"/>
      <c r="MTX140" s="86"/>
      <c r="MTY140" s="86"/>
      <c r="MTZ140" s="86"/>
      <c r="MUA140" s="86"/>
      <c r="MUB140" s="86"/>
      <c r="MUC140" s="86"/>
      <c r="MUD140" s="86"/>
      <c r="MUE140" s="86"/>
      <c r="MUF140" s="86"/>
      <c r="MUG140" s="86"/>
      <c r="MUH140" s="86"/>
      <c r="MUI140" s="86"/>
      <c r="MUJ140" s="86"/>
      <c r="MUK140" s="86"/>
      <c r="MUL140" s="86"/>
      <c r="MUM140" s="86"/>
      <c r="MUN140" s="86"/>
      <c r="MUO140" s="86"/>
      <c r="MUP140" s="86"/>
      <c r="MUQ140" s="86"/>
      <c r="MUR140" s="86"/>
      <c r="MUS140" s="86"/>
      <c r="MUT140" s="86"/>
      <c r="MUU140" s="86"/>
      <c r="MUV140" s="86"/>
      <c r="MUW140" s="86"/>
      <c r="MUX140" s="86"/>
      <c r="MUY140" s="86"/>
      <c r="MUZ140" s="86"/>
      <c r="MVA140" s="86"/>
      <c r="MVB140" s="86"/>
      <c r="MVC140" s="86"/>
      <c r="MVD140" s="86"/>
      <c r="MVE140" s="86"/>
      <c r="MVF140" s="86"/>
      <c r="MVG140" s="86"/>
      <c r="MVH140" s="86"/>
      <c r="MVI140" s="86"/>
      <c r="MVJ140" s="86"/>
      <c r="MVK140" s="86"/>
      <c r="MVL140" s="86"/>
      <c r="MVM140" s="86"/>
      <c r="MVN140" s="86"/>
      <c r="MVO140" s="86"/>
      <c r="MVP140" s="86"/>
      <c r="MVQ140" s="86"/>
      <c r="MVR140" s="86"/>
      <c r="MVS140" s="86"/>
      <c r="MVT140" s="86"/>
      <c r="MVU140" s="86"/>
      <c r="MVV140" s="86"/>
      <c r="MVW140" s="86"/>
      <c r="MVX140" s="86"/>
      <c r="MVY140" s="86"/>
      <c r="MVZ140" s="86"/>
      <c r="MWA140" s="86"/>
      <c r="MWB140" s="86"/>
      <c r="MWC140" s="86"/>
      <c r="MWD140" s="86"/>
      <c r="MWE140" s="86"/>
      <c r="MWF140" s="86"/>
      <c r="MWG140" s="86"/>
      <c r="MWH140" s="86"/>
      <c r="MWI140" s="86"/>
      <c r="MWJ140" s="86"/>
      <c r="MWK140" s="86"/>
      <c r="MWL140" s="86"/>
      <c r="MWM140" s="86"/>
      <c r="MWN140" s="86"/>
      <c r="MWO140" s="86"/>
      <c r="MWP140" s="86"/>
      <c r="MWQ140" s="86"/>
      <c r="MWR140" s="86"/>
      <c r="MWS140" s="86"/>
      <c r="MWT140" s="86"/>
      <c r="MWU140" s="86"/>
      <c r="MWV140" s="86"/>
      <c r="MWW140" s="86"/>
      <c r="MWX140" s="86"/>
      <c r="MWY140" s="86"/>
      <c r="MWZ140" s="86"/>
      <c r="MXA140" s="86"/>
      <c r="MXB140" s="86"/>
      <c r="MXC140" s="86"/>
      <c r="MXD140" s="86"/>
      <c r="MXE140" s="86"/>
      <c r="MXF140" s="86"/>
      <c r="MXG140" s="86"/>
      <c r="MXH140" s="86"/>
      <c r="MXI140" s="86"/>
      <c r="MXJ140" s="86"/>
      <c r="MXK140" s="86"/>
      <c r="MXL140" s="86"/>
      <c r="MXM140" s="86"/>
      <c r="MXN140" s="86"/>
      <c r="MXU140" s="86"/>
      <c r="MXV140" s="86"/>
      <c r="MXW140" s="86"/>
      <c r="MXX140" s="86"/>
      <c r="MXY140" s="86"/>
      <c r="MXZ140" s="86"/>
      <c r="MYA140" s="86"/>
      <c r="MYB140" s="86"/>
      <c r="MYC140" s="86"/>
      <c r="MYD140" s="86"/>
      <c r="MYE140" s="86"/>
      <c r="MYF140" s="86"/>
      <c r="MYG140" s="86"/>
      <c r="MYH140" s="86"/>
      <c r="MYI140" s="86"/>
      <c r="MYJ140" s="86"/>
      <c r="MYK140" s="86"/>
      <c r="MYL140" s="86"/>
      <c r="MYM140" s="86"/>
      <c r="MYN140" s="86"/>
      <c r="MYO140" s="86"/>
      <c r="MYP140" s="86"/>
      <c r="MYQ140" s="86"/>
      <c r="MYR140" s="86"/>
      <c r="MYS140" s="86"/>
      <c r="MYT140" s="86"/>
      <c r="MYU140" s="86"/>
      <c r="MYV140" s="86"/>
      <c r="MYW140" s="86"/>
      <c r="MYX140" s="86"/>
      <c r="MYY140" s="86"/>
      <c r="MYZ140" s="86"/>
      <c r="MZA140" s="86"/>
      <c r="MZB140" s="86"/>
      <c r="MZC140" s="86"/>
      <c r="MZD140" s="86"/>
      <c r="MZE140" s="86"/>
      <c r="MZF140" s="86"/>
      <c r="MZG140" s="86"/>
      <c r="MZH140" s="86"/>
      <c r="MZI140" s="86"/>
      <c r="MZJ140" s="86"/>
      <c r="MZK140" s="86"/>
      <c r="MZL140" s="86"/>
      <c r="MZM140" s="86"/>
      <c r="MZN140" s="86"/>
      <c r="MZO140" s="86"/>
      <c r="MZP140" s="86"/>
      <c r="MZQ140" s="86"/>
      <c r="MZR140" s="86"/>
      <c r="MZS140" s="86"/>
      <c r="MZT140" s="86"/>
      <c r="MZU140" s="86"/>
      <c r="MZV140" s="86"/>
      <c r="MZW140" s="86"/>
      <c r="MZX140" s="86"/>
      <c r="MZY140" s="86"/>
      <c r="MZZ140" s="86"/>
      <c r="NAA140" s="86"/>
      <c r="NAB140" s="86"/>
      <c r="NAC140" s="86"/>
      <c r="NAD140" s="86"/>
      <c r="NAE140" s="86"/>
      <c r="NAF140" s="86"/>
      <c r="NAG140" s="86"/>
      <c r="NAH140" s="86"/>
      <c r="NAI140" s="86"/>
      <c r="NAJ140" s="86"/>
      <c r="NAK140" s="86"/>
      <c r="NAL140" s="86"/>
      <c r="NAM140" s="86"/>
      <c r="NAN140" s="86"/>
      <c r="NAO140" s="86"/>
      <c r="NAP140" s="86"/>
      <c r="NAQ140" s="86"/>
      <c r="NAR140" s="86"/>
      <c r="NAS140" s="86"/>
      <c r="NAT140" s="86"/>
      <c r="NAU140" s="86"/>
      <c r="NAV140" s="86"/>
      <c r="NAW140" s="86"/>
      <c r="NAX140" s="86"/>
      <c r="NAY140" s="86"/>
      <c r="NAZ140" s="86"/>
      <c r="NBA140" s="86"/>
      <c r="NBB140" s="86"/>
      <c r="NBC140" s="86"/>
      <c r="NBD140" s="86"/>
      <c r="NBE140" s="86"/>
      <c r="NBF140" s="86"/>
      <c r="NBG140" s="86"/>
      <c r="NBH140" s="86"/>
      <c r="NBI140" s="86"/>
      <c r="NBJ140" s="86"/>
      <c r="NBK140" s="86"/>
      <c r="NBL140" s="86"/>
      <c r="NBM140" s="86"/>
      <c r="NBN140" s="86"/>
      <c r="NBO140" s="86"/>
      <c r="NBP140" s="86"/>
      <c r="NBQ140" s="86"/>
      <c r="NBR140" s="86"/>
      <c r="NBS140" s="86"/>
      <c r="NBT140" s="86"/>
      <c r="NBU140" s="86"/>
      <c r="NBV140" s="86"/>
      <c r="NBW140" s="86"/>
      <c r="NBX140" s="86"/>
      <c r="NBY140" s="86"/>
      <c r="NBZ140" s="86"/>
      <c r="NCA140" s="86"/>
      <c r="NCB140" s="86"/>
      <c r="NCC140" s="86"/>
      <c r="NCD140" s="86"/>
      <c r="NCE140" s="86"/>
      <c r="NCF140" s="86"/>
      <c r="NCG140" s="86"/>
      <c r="NCH140" s="86"/>
      <c r="NCI140" s="86"/>
      <c r="NCJ140" s="86"/>
      <c r="NCK140" s="86"/>
      <c r="NCL140" s="86"/>
      <c r="NCM140" s="86"/>
      <c r="NCN140" s="86"/>
      <c r="NCO140" s="86"/>
      <c r="NCP140" s="86"/>
      <c r="NCQ140" s="86"/>
      <c r="NCR140" s="86"/>
      <c r="NCS140" s="86"/>
      <c r="NCT140" s="86"/>
      <c r="NCU140" s="86"/>
      <c r="NCV140" s="86"/>
      <c r="NCW140" s="86"/>
      <c r="NCX140" s="86"/>
      <c r="NCY140" s="86"/>
      <c r="NCZ140" s="86"/>
      <c r="NDA140" s="86"/>
      <c r="NDB140" s="86"/>
      <c r="NDC140" s="86"/>
      <c r="NDD140" s="86"/>
      <c r="NDE140" s="86"/>
      <c r="NDF140" s="86"/>
      <c r="NDG140" s="86"/>
      <c r="NDH140" s="86"/>
      <c r="NDI140" s="86"/>
      <c r="NDJ140" s="86"/>
      <c r="NDK140" s="86"/>
      <c r="NDL140" s="86"/>
      <c r="NDM140" s="86"/>
      <c r="NDN140" s="86"/>
      <c r="NDO140" s="86"/>
      <c r="NDP140" s="86"/>
      <c r="NDQ140" s="86"/>
      <c r="NDR140" s="86"/>
      <c r="NDS140" s="86"/>
      <c r="NDT140" s="86"/>
      <c r="NDU140" s="86"/>
      <c r="NDV140" s="86"/>
      <c r="NDW140" s="86"/>
      <c r="NDX140" s="86"/>
      <c r="NDY140" s="86"/>
      <c r="NDZ140" s="86"/>
      <c r="NEA140" s="86"/>
      <c r="NEB140" s="86"/>
      <c r="NEC140" s="86"/>
      <c r="NED140" s="86"/>
      <c r="NEE140" s="86"/>
      <c r="NEF140" s="86"/>
      <c r="NEG140" s="86"/>
      <c r="NEH140" s="86"/>
      <c r="NEI140" s="86"/>
      <c r="NEJ140" s="86"/>
      <c r="NEK140" s="86"/>
      <c r="NEL140" s="86"/>
      <c r="NEM140" s="86"/>
      <c r="NEN140" s="86"/>
      <c r="NEO140" s="86"/>
      <c r="NEP140" s="86"/>
      <c r="NEQ140" s="86"/>
      <c r="NER140" s="86"/>
      <c r="NES140" s="86"/>
      <c r="NET140" s="86"/>
      <c r="NEU140" s="86"/>
      <c r="NEV140" s="86"/>
      <c r="NEW140" s="86"/>
      <c r="NEX140" s="86"/>
      <c r="NEY140" s="86"/>
      <c r="NEZ140" s="86"/>
      <c r="NFA140" s="86"/>
      <c r="NFB140" s="86"/>
      <c r="NFC140" s="86"/>
      <c r="NFD140" s="86"/>
      <c r="NFE140" s="86"/>
      <c r="NFF140" s="86"/>
      <c r="NFG140" s="86"/>
      <c r="NFH140" s="86"/>
      <c r="NFI140" s="86"/>
      <c r="NFJ140" s="86"/>
      <c r="NFK140" s="86"/>
      <c r="NFL140" s="86"/>
      <c r="NFM140" s="86"/>
      <c r="NFN140" s="86"/>
      <c r="NFO140" s="86"/>
      <c r="NFP140" s="86"/>
      <c r="NFQ140" s="86"/>
      <c r="NFR140" s="86"/>
      <c r="NFS140" s="86"/>
      <c r="NFT140" s="86"/>
      <c r="NFU140" s="86"/>
      <c r="NFV140" s="86"/>
      <c r="NFW140" s="86"/>
      <c r="NFX140" s="86"/>
      <c r="NFY140" s="86"/>
      <c r="NFZ140" s="86"/>
      <c r="NGA140" s="86"/>
      <c r="NGB140" s="86"/>
      <c r="NGC140" s="86"/>
      <c r="NGD140" s="86"/>
      <c r="NGE140" s="86"/>
      <c r="NGF140" s="86"/>
      <c r="NGG140" s="86"/>
      <c r="NGH140" s="86"/>
      <c r="NGI140" s="86"/>
      <c r="NGJ140" s="86"/>
      <c r="NGK140" s="86"/>
      <c r="NGL140" s="86"/>
      <c r="NGM140" s="86"/>
      <c r="NGN140" s="86"/>
      <c r="NGO140" s="86"/>
      <c r="NGP140" s="86"/>
      <c r="NGQ140" s="86"/>
      <c r="NGR140" s="86"/>
      <c r="NGS140" s="86"/>
      <c r="NGT140" s="86"/>
      <c r="NGU140" s="86"/>
      <c r="NGV140" s="86"/>
      <c r="NGW140" s="86"/>
      <c r="NGX140" s="86"/>
      <c r="NGY140" s="86"/>
      <c r="NGZ140" s="86"/>
      <c r="NHA140" s="86"/>
      <c r="NHB140" s="86"/>
      <c r="NHC140" s="86"/>
      <c r="NHD140" s="86"/>
      <c r="NHE140" s="86"/>
      <c r="NHF140" s="86"/>
      <c r="NHG140" s="86"/>
      <c r="NHH140" s="86"/>
      <c r="NHI140" s="86"/>
      <c r="NHJ140" s="86"/>
      <c r="NHQ140" s="86"/>
      <c r="NHR140" s="86"/>
      <c r="NHS140" s="86"/>
      <c r="NHT140" s="86"/>
      <c r="NHU140" s="86"/>
      <c r="NHV140" s="86"/>
      <c r="NHW140" s="86"/>
      <c r="NHX140" s="86"/>
      <c r="NHY140" s="86"/>
      <c r="NHZ140" s="86"/>
      <c r="NIA140" s="86"/>
      <c r="NIB140" s="86"/>
      <c r="NIC140" s="86"/>
      <c r="NID140" s="86"/>
      <c r="NIE140" s="86"/>
      <c r="NIF140" s="86"/>
      <c r="NIG140" s="86"/>
      <c r="NIH140" s="86"/>
      <c r="NII140" s="86"/>
      <c r="NIJ140" s="86"/>
      <c r="NIK140" s="86"/>
      <c r="NIL140" s="86"/>
      <c r="NIM140" s="86"/>
      <c r="NIN140" s="86"/>
      <c r="NIO140" s="86"/>
      <c r="NIP140" s="86"/>
      <c r="NIQ140" s="86"/>
      <c r="NIR140" s="86"/>
      <c r="NIS140" s="86"/>
      <c r="NIT140" s="86"/>
      <c r="NIU140" s="86"/>
      <c r="NIV140" s="86"/>
      <c r="NIW140" s="86"/>
      <c r="NIX140" s="86"/>
      <c r="NIY140" s="86"/>
      <c r="NIZ140" s="86"/>
      <c r="NJA140" s="86"/>
      <c r="NJB140" s="86"/>
      <c r="NJC140" s="86"/>
      <c r="NJD140" s="86"/>
      <c r="NJE140" s="86"/>
      <c r="NJF140" s="86"/>
      <c r="NJG140" s="86"/>
      <c r="NJH140" s="86"/>
      <c r="NJI140" s="86"/>
      <c r="NJJ140" s="86"/>
      <c r="NJK140" s="86"/>
      <c r="NJL140" s="86"/>
      <c r="NJM140" s="86"/>
      <c r="NJN140" s="86"/>
      <c r="NJO140" s="86"/>
      <c r="NJP140" s="86"/>
      <c r="NJQ140" s="86"/>
      <c r="NJR140" s="86"/>
      <c r="NJS140" s="86"/>
      <c r="NJT140" s="86"/>
      <c r="NJU140" s="86"/>
      <c r="NJV140" s="86"/>
      <c r="NJW140" s="86"/>
      <c r="NJX140" s="86"/>
      <c r="NJY140" s="86"/>
      <c r="NJZ140" s="86"/>
      <c r="NKA140" s="86"/>
      <c r="NKB140" s="86"/>
      <c r="NKC140" s="86"/>
      <c r="NKD140" s="86"/>
      <c r="NKE140" s="86"/>
      <c r="NKF140" s="86"/>
      <c r="NKG140" s="86"/>
      <c r="NKH140" s="86"/>
      <c r="NKI140" s="86"/>
      <c r="NKJ140" s="86"/>
      <c r="NKK140" s="86"/>
      <c r="NKL140" s="86"/>
      <c r="NKM140" s="86"/>
      <c r="NKN140" s="86"/>
      <c r="NKO140" s="86"/>
      <c r="NKP140" s="86"/>
      <c r="NKQ140" s="86"/>
      <c r="NKR140" s="86"/>
      <c r="NKS140" s="86"/>
      <c r="NKT140" s="86"/>
      <c r="NKU140" s="86"/>
      <c r="NKV140" s="86"/>
      <c r="NKW140" s="86"/>
      <c r="NKX140" s="86"/>
      <c r="NKY140" s="86"/>
      <c r="NKZ140" s="86"/>
      <c r="NLA140" s="86"/>
      <c r="NLB140" s="86"/>
      <c r="NLC140" s="86"/>
      <c r="NLD140" s="86"/>
      <c r="NLE140" s="86"/>
      <c r="NLF140" s="86"/>
      <c r="NLG140" s="86"/>
      <c r="NLH140" s="86"/>
      <c r="NLI140" s="86"/>
      <c r="NLJ140" s="86"/>
      <c r="NLK140" s="86"/>
      <c r="NLL140" s="86"/>
      <c r="NLM140" s="86"/>
      <c r="NLN140" s="86"/>
      <c r="NLO140" s="86"/>
      <c r="NLP140" s="86"/>
      <c r="NLQ140" s="86"/>
      <c r="NLR140" s="86"/>
      <c r="NLS140" s="86"/>
      <c r="NLT140" s="86"/>
      <c r="NLU140" s="86"/>
      <c r="NLV140" s="86"/>
      <c r="NLW140" s="86"/>
      <c r="NLX140" s="86"/>
      <c r="NLY140" s="86"/>
      <c r="NLZ140" s="86"/>
      <c r="NMA140" s="86"/>
      <c r="NMB140" s="86"/>
      <c r="NMC140" s="86"/>
      <c r="NMD140" s="86"/>
      <c r="NME140" s="86"/>
      <c r="NMF140" s="86"/>
      <c r="NMG140" s="86"/>
      <c r="NMH140" s="86"/>
      <c r="NMI140" s="86"/>
      <c r="NMJ140" s="86"/>
      <c r="NMK140" s="86"/>
      <c r="NML140" s="86"/>
      <c r="NMM140" s="86"/>
      <c r="NMN140" s="86"/>
      <c r="NMO140" s="86"/>
      <c r="NMP140" s="86"/>
      <c r="NMQ140" s="86"/>
      <c r="NMR140" s="86"/>
      <c r="NMS140" s="86"/>
      <c r="NMT140" s="86"/>
      <c r="NMU140" s="86"/>
      <c r="NMV140" s="86"/>
      <c r="NMW140" s="86"/>
      <c r="NMX140" s="86"/>
      <c r="NMY140" s="86"/>
      <c r="NMZ140" s="86"/>
      <c r="NNA140" s="86"/>
      <c r="NNB140" s="86"/>
      <c r="NNC140" s="86"/>
      <c r="NND140" s="86"/>
      <c r="NNE140" s="86"/>
      <c r="NNF140" s="86"/>
      <c r="NNG140" s="86"/>
      <c r="NNH140" s="86"/>
      <c r="NNI140" s="86"/>
      <c r="NNJ140" s="86"/>
      <c r="NNK140" s="86"/>
      <c r="NNL140" s="86"/>
      <c r="NNM140" s="86"/>
      <c r="NNN140" s="86"/>
      <c r="NNO140" s="86"/>
      <c r="NNP140" s="86"/>
      <c r="NNQ140" s="86"/>
      <c r="NNR140" s="86"/>
      <c r="NNS140" s="86"/>
      <c r="NNT140" s="86"/>
      <c r="NNU140" s="86"/>
      <c r="NNV140" s="86"/>
      <c r="NNW140" s="86"/>
      <c r="NNX140" s="86"/>
      <c r="NNY140" s="86"/>
      <c r="NNZ140" s="86"/>
      <c r="NOA140" s="86"/>
      <c r="NOB140" s="86"/>
      <c r="NOC140" s="86"/>
      <c r="NOD140" s="86"/>
      <c r="NOE140" s="86"/>
      <c r="NOF140" s="86"/>
      <c r="NOG140" s="86"/>
      <c r="NOH140" s="86"/>
      <c r="NOI140" s="86"/>
      <c r="NOJ140" s="86"/>
      <c r="NOK140" s="86"/>
      <c r="NOL140" s="86"/>
      <c r="NOM140" s="86"/>
      <c r="NON140" s="86"/>
      <c r="NOO140" s="86"/>
      <c r="NOP140" s="86"/>
      <c r="NOQ140" s="86"/>
      <c r="NOR140" s="86"/>
      <c r="NOS140" s="86"/>
      <c r="NOT140" s="86"/>
      <c r="NOU140" s="86"/>
      <c r="NOV140" s="86"/>
      <c r="NOW140" s="86"/>
      <c r="NOX140" s="86"/>
      <c r="NOY140" s="86"/>
      <c r="NOZ140" s="86"/>
      <c r="NPA140" s="86"/>
      <c r="NPB140" s="86"/>
      <c r="NPC140" s="86"/>
      <c r="NPD140" s="86"/>
      <c r="NPE140" s="86"/>
      <c r="NPF140" s="86"/>
      <c r="NPG140" s="86"/>
      <c r="NPH140" s="86"/>
      <c r="NPI140" s="86"/>
      <c r="NPJ140" s="86"/>
      <c r="NPK140" s="86"/>
      <c r="NPL140" s="86"/>
      <c r="NPM140" s="86"/>
      <c r="NPN140" s="86"/>
      <c r="NPO140" s="86"/>
      <c r="NPP140" s="86"/>
      <c r="NPQ140" s="86"/>
      <c r="NPR140" s="86"/>
      <c r="NPS140" s="86"/>
      <c r="NPT140" s="86"/>
      <c r="NPU140" s="86"/>
      <c r="NPV140" s="86"/>
      <c r="NPW140" s="86"/>
      <c r="NPX140" s="86"/>
      <c r="NPY140" s="86"/>
      <c r="NPZ140" s="86"/>
      <c r="NQA140" s="86"/>
      <c r="NQB140" s="86"/>
      <c r="NQC140" s="86"/>
      <c r="NQD140" s="86"/>
      <c r="NQE140" s="86"/>
      <c r="NQF140" s="86"/>
      <c r="NQG140" s="86"/>
      <c r="NQH140" s="86"/>
      <c r="NQI140" s="86"/>
      <c r="NQJ140" s="86"/>
      <c r="NQK140" s="86"/>
      <c r="NQL140" s="86"/>
      <c r="NQM140" s="86"/>
      <c r="NQN140" s="86"/>
      <c r="NQO140" s="86"/>
      <c r="NQP140" s="86"/>
      <c r="NQQ140" s="86"/>
      <c r="NQR140" s="86"/>
      <c r="NQS140" s="86"/>
      <c r="NQT140" s="86"/>
      <c r="NQU140" s="86"/>
      <c r="NQV140" s="86"/>
      <c r="NQW140" s="86"/>
      <c r="NQX140" s="86"/>
      <c r="NQY140" s="86"/>
      <c r="NQZ140" s="86"/>
      <c r="NRA140" s="86"/>
      <c r="NRB140" s="86"/>
      <c r="NRC140" s="86"/>
      <c r="NRD140" s="86"/>
      <c r="NRE140" s="86"/>
      <c r="NRF140" s="86"/>
      <c r="NRM140" s="86"/>
      <c r="NRN140" s="86"/>
      <c r="NRO140" s="86"/>
      <c r="NRP140" s="86"/>
      <c r="NRQ140" s="86"/>
      <c r="NRR140" s="86"/>
      <c r="NRS140" s="86"/>
      <c r="NRT140" s="86"/>
      <c r="NRU140" s="86"/>
      <c r="NRV140" s="86"/>
      <c r="NRW140" s="86"/>
      <c r="NRX140" s="86"/>
      <c r="NRY140" s="86"/>
      <c r="NRZ140" s="86"/>
      <c r="NSA140" s="86"/>
      <c r="NSB140" s="86"/>
      <c r="NSC140" s="86"/>
      <c r="NSD140" s="86"/>
      <c r="NSE140" s="86"/>
      <c r="NSF140" s="86"/>
      <c r="NSG140" s="86"/>
      <c r="NSH140" s="86"/>
      <c r="NSI140" s="86"/>
      <c r="NSJ140" s="86"/>
      <c r="NSK140" s="86"/>
      <c r="NSL140" s="86"/>
      <c r="NSM140" s="86"/>
      <c r="NSN140" s="86"/>
      <c r="NSO140" s="86"/>
      <c r="NSP140" s="86"/>
      <c r="NSQ140" s="86"/>
      <c r="NSR140" s="86"/>
      <c r="NSS140" s="86"/>
      <c r="NST140" s="86"/>
      <c r="NSU140" s="86"/>
      <c r="NSV140" s="86"/>
      <c r="NSW140" s="86"/>
      <c r="NSX140" s="86"/>
      <c r="NSY140" s="86"/>
      <c r="NSZ140" s="86"/>
      <c r="NTA140" s="86"/>
      <c r="NTB140" s="86"/>
      <c r="NTC140" s="86"/>
      <c r="NTD140" s="86"/>
      <c r="NTE140" s="86"/>
      <c r="NTF140" s="86"/>
      <c r="NTG140" s="86"/>
      <c r="NTH140" s="86"/>
      <c r="NTI140" s="86"/>
      <c r="NTJ140" s="86"/>
      <c r="NTK140" s="86"/>
      <c r="NTL140" s="86"/>
      <c r="NTM140" s="86"/>
      <c r="NTN140" s="86"/>
      <c r="NTO140" s="86"/>
      <c r="NTP140" s="86"/>
      <c r="NTQ140" s="86"/>
      <c r="NTR140" s="86"/>
      <c r="NTS140" s="86"/>
      <c r="NTT140" s="86"/>
      <c r="NTU140" s="86"/>
      <c r="NTV140" s="86"/>
      <c r="NTW140" s="86"/>
      <c r="NTX140" s="86"/>
      <c r="NTY140" s="86"/>
      <c r="NTZ140" s="86"/>
      <c r="NUA140" s="86"/>
      <c r="NUB140" s="86"/>
      <c r="NUC140" s="86"/>
      <c r="NUD140" s="86"/>
      <c r="NUE140" s="86"/>
      <c r="NUF140" s="86"/>
      <c r="NUG140" s="86"/>
      <c r="NUH140" s="86"/>
      <c r="NUI140" s="86"/>
      <c r="NUJ140" s="86"/>
      <c r="NUK140" s="86"/>
      <c r="NUL140" s="86"/>
      <c r="NUM140" s="86"/>
      <c r="NUN140" s="86"/>
      <c r="NUO140" s="86"/>
      <c r="NUP140" s="86"/>
      <c r="NUQ140" s="86"/>
      <c r="NUR140" s="86"/>
      <c r="NUS140" s="86"/>
      <c r="NUT140" s="86"/>
      <c r="NUU140" s="86"/>
      <c r="NUV140" s="86"/>
      <c r="NUW140" s="86"/>
      <c r="NUX140" s="86"/>
      <c r="NUY140" s="86"/>
      <c r="NUZ140" s="86"/>
      <c r="NVA140" s="86"/>
      <c r="NVB140" s="86"/>
      <c r="NVC140" s="86"/>
      <c r="NVD140" s="86"/>
      <c r="NVE140" s="86"/>
      <c r="NVF140" s="86"/>
      <c r="NVG140" s="86"/>
      <c r="NVH140" s="86"/>
      <c r="NVI140" s="86"/>
      <c r="NVJ140" s="86"/>
      <c r="NVK140" s="86"/>
      <c r="NVL140" s="86"/>
      <c r="NVM140" s="86"/>
      <c r="NVN140" s="86"/>
      <c r="NVO140" s="86"/>
      <c r="NVP140" s="86"/>
      <c r="NVQ140" s="86"/>
      <c r="NVR140" s="86"/>
      <c r="NVS140" s="86"/>
      <c r="NVT140" s="86"/>
      <c r="NVU140" s="86"/>
      <c r="NVV140" s="86"/>
      <c r="NVW140" s="86"/>
      <c r="NVX140" s="86"/>
      <c r="NVY140" s="86"/>
      <c r="NVZ140" s="86"/>
      <c r="NWA140" s="86"/>
      <c r="NWB140" s="86"/>
      <c r="NWC140" s="86"/>
      <c r="NWD140" s="86"/>
      <c r="NWE140" s="86"/>
      <c r="NWF140" s="86"/>
      <c r="NWG140" s="86"/>
      <c r="NWH140" s="86"/>
      <c r="NWI140" s="86"/>
      <c r="NWJ140" s="86"/>
      <c r="NWK140" s="86"/>
      <c r="NWL140" s="86"/>
      <c r="NWM140" s="86"/>
      <c r="NWN140" s="86"/>
      <c r="NWO140" s="86"/>
      <c r="NWP140" s="86"/>
      <c r="NWQ140" s="86"/>
      <c r="NWR140" s="86"/>
      <c r="NWS140" s="86"/>
      <c r="NWT140" s="86"/>
      <c r="NWU140" s="86"/>
      <c r="NWV140" s="86"/>
      <c r="NWW140" s="86"/>
      <c r="NWX140" s="86"/>
      <c r="NWY140" s="86"/>
      <c r="NWZ140" s="86"/>
      <c r="NXA140" s="86"/>
      <c r="NXB140" s="86"/>
      <c r="NXC140" s="86"/>
      <c r="NXD140" s="86"/>
      <c r="NXE140" s="86"/>
      <c r="NXF140" s="86"/>
      <c r="NXG140" s="86"/>
      <c r="NXH140" s="86"/>
      <c r="NXI140" s="86"/>
      <c r="NXJ140" s="86"/>
      <c r="NXK140" s="86"/>
      <c r="NXL140" s="86"/>
      <c r="NXM140" s="86"/>
      <c r="NXN140" s="86"/>
      <c r="NXO140" s="86"/>
      <c r="NXP140" s="86"/>
      <c r="NXQ140" s="86"/>
      <c r="NXR140" s="86"/>
      <c r="NXS140" s="86"/>
      <c r="NXT140" s="86"/>
      <c r="NXU140" s="86"/>
      <c r="NXV140" s="86"/>
      <c r="NXW140" s="86"/>
      <c r="NXX140" s="86"/>
      <c r="NXY140" s="86"/>
      <c r="NXZ140" s="86"/>
      <c r="NYA140" s="86"/>
      <c r="NYB140" s="86"/>
      <c r="NYC140" s="86"/>
      <c r="NYD140" s="86"/>
      <c r="NYE140" s="86"/>
      <c r="NYF140" s="86"/>
      <c r="NYG140" s="86"/>
      <c r="NYH140" s="86"/>
      <c r="NYI140" s="86"/>
      <c r="NYJ140" s="86"/>
      <c r="NYK140" s="86"/>
      <c r="NYL140" s="86"/>
      <c r="NYM140" s="86"/>
      <c r="NYN140" s="86"/>
      <c r="NYO140" s="86"/>
      <c r="NYP140" s="86"/>
      <c r="NYQ140" s="86"/>
      <c r="NYR140" s="86"/>
      <c r="NYS140" s="86"/>
      <c r="NYT140" s="86"/>
      <c r="NYU140" s="86"/>
      <c r="NYV140" s="86"/>
      <c r="NYW140" s="86"/>
      <c r="NYX140" s="86"/>
      <c r="NYY140" s="86"/>
      <c r="NYZ140" s="86"/>
      <c r="NZA140" s="86"/>
      <c r="NZB140" s="86"/>
      <c r="NZC140" s="86"/>
      <c r="NZD140" s="86"/>
      <c r="NZE140" s="86"/>
      <c r="NZF140" s="86"/>
      <c r="NZG140" s="86"/>
      <c r="NZH140" s="86"/>
      <c r="NZI140" s="86"/>
      <c r="NZJ140" s="86"/>
      <c r="NZK140" s="86"/>
      <c r="NZL140" s="86"/>
      <c r="NZM140" s="86"/>
      <c r="NZN140" s="86"/>
      <c r="NZO140" s="86"/>
      <c r="NZP140" s="86"/>
      <c r="NZQ140" s="86"/>
      <c r="NZR140" s="86"/>
      <c r="NZS140" s="86"/>
      <c r="NZT140" s="86"/>
      <c r="NZU140" s="86"/>
      <c r="NZV140" s="86"/>
      <c r="NZW140" s="86"/>
      <c r="NZX140" s="86"/>
      <c r="NZY140" s="86"/>
      <c r="NZZ140" s="86"/>
      <c r="OAA140" s="86"/>
      <c r="OAB140" s="86"/>
      <c r="OAC140" s="86"/>
      <c r="OAD140" s="86"/>
      <c r="OAE140" s="86"/>
      <c r="OAF140" s="86"/>
      <c r="OAG140" s="86"/>
      <c r="OAH140" s="86"/>
      <c r="OAI140" s="86"/>
      <c r="OAJ140" s="86"/>
      <c r="OAK140" s="86"/>
      <c r="OAL140" s="86"/>
      <c r="OAM140" s="86"/>
      <c r="OAN140" s="86"/>
      <c r="OAO140" s="86"/>
      <c r="OAP140" s="86"/>
      <c r="OAQ140" s="86"/>
      <c r="OAR140" s="86"/>
      <c r="OAS140" s="86"/>
      <c r="OAT140" s="86"/>
      <c r="OAU140" s="86"/>
      <c r="OAV140" s="86"/>
      <c r="OAW140" s="86"/>
      <c r="OAX140" s="86"/>
      <c r="OAY140" s="86"/>
      <c r="OAZ140" s="86"/>
      <c r="OBA140" s="86"/>
      <c r="OBB140" s="86"/>
      <c r="OBI140" s="86"/>
      <c r="OBJ140" s="86"/>
      <c r="OBK140" s="86"/>
      <c r="OBL140" s="86"/>
      <c r="OBM140" s="86"/>
      <c r="OBN140" s="86"/>
      <c r="OBO140" s="86"/>
      <c r="OBP140" s="86"/>
      <c r="OBQ140" s="86"/>
      <c r="OBR140" s="86"/>
      <c r="OBS140" s="86"/>
      <c r="OBT140" s="86"/>
      <c r="OBU140" s="86"/>
      <c r="OBV140" s="86"/>
      <c r="OBW140" s="86"/>
      <c r="OBX140" s="86"/>
      <c r="OBY140" s="86"/>
      <c r="OBZ140" s="86"/>
      <c r="OCA140" s="86"/>
      <c r="OCB140" s="86"/>
      <c r="OCC140" s="86"/>
      <c r="OCD140" s="86"/>
      <c r="OCE140" s="86"/>
      <c r="OCF140" s="86"/>
      <c r="OCG140" s="86"/>
      <c r="OCH140" s="86"/>
      <c r="OCI140" s="86"/>
      <c r="OCJ140" s="86"/>
      <c r="OCK140" s="86"/>
      <c r="OCL140" s="86"/>
      <c r="OCM140" s="86"/>
      <c r="OCN140" s="86"/>
      <c r="OCO140" s="86"/>
      <c r="OCP140" s="86"/>
      <c r="OCQ140" s="86"/>
      <c r="OCR140" s="86"/>
      <c r="OCS140" s="86"/>
      <c r="OCT140" s="86"/>
      <c r="OCU140" s="86"/>
      <c r="OCV140" s="86"/>
      <c r="OCW140" s="86"/>
      <c r="OCX140" s="86"/>
      <c r="OCY140" s="86"/>
      <c r="OCZ140" s="86"/>
      <c r="ODA140" s="86"/>
      <c r="ODB140" s="86"/>
      <c r="ODC140" s="86"/>
      <c r="ODD140" s="86"/>
      <c r="ODE140" s="86"/>
      <c r="ODF140" s="86"/>
      <c r="ODG140" s="86"/>
      <c r="ODH140" s="86"/>
      <c r="ODI140" s="86"/>
      <c r="ODJ140" s="86"/>
      <c r="ODK140" s="86"/>
      <c r="ODL140" s="86"/>
      <c r="ODM140" s="86"/>
      <c r="ODN140" s="86"/>
      <c r="ODO140" s="86"/>
      <c r="ODP140" s="86"/>
      <c r="ODQ140" s="86"/>
      <c r="ODR140" s="86"/>
      <c r="ODS140" s="86"/>
      <c r="ODT140" s="86"/>
      <c r="ODU140" s="86"/>
      <c r="ODV140" s="86"/>
      <c r="ODW140" s="86"/>
      <c r="ODX140" s="86"/>
      <c r="ODY140" s="86"/>
      <c r="ODZ140" s="86"/>
      <c r="OEA140" s="86"/>
      <c r="OEB140" s="86"/>
      <c r="OEC140" s="86"/>
      <c r="OED140" s="86"/>
      <c r="OEE140" s="86"/>
      <c r="OEF140" s="86"/>
      <c r="OEG140" s="86"/>
      <c r="OEH140" s="86"/>
      <c r="OEI140" s="86"/>
      <c r="OEJ140" s="86"/>
      <c r="OEK140" s="86"/>
      <c r="OEL140" s="86"/>
      <c r="OEM140" s="86"/>
      <c r="OEN140" s="86"/>
      <c r="OEO140" s="86"/>
      <c r="OEP140" s="86"/>
      <c r="OEQ140" s="86"/>
      <c r="OER140" s="86"/>
      <c r="OES140" s="86"/>
      <c r="OET140" s="86"/>
      <c r="OEU140" s="86"/>
      <c r="OEV140" s="86"/>
      <c r="OEW140" s="86"/>
      <c r="OEX140" s="86"/>
      <c r="OEY140" s="86"/>
      <c r="OEZ140" s="86"/>
      <c r="OFA140" s="86"/>
      <c r="OFB140" s="86"/>
      <c r="OFC140" s="86"/>
      <c r="OFD140" s="86"/>
      <c r="OFE140" s="86"/>
      <c r="OFF140" s="86"/>
      <c r="OFG140" s="86"/>
      <c r="OFH140" s="86"/>
      <c r="OFI140" s="86"/>
      <c r="OFJ140" s="86"/>
      <c r="OFK140" s="86"/>
      <c r="OFL140" s="86"/>
      <c r="OFM140" s="86"/>
      <c r="OFN140" s="86"/>
      <c r="OFO140" s="86"/>
      <c r="OFP140" s="86"/>
      <c r="OFQ140" s="86"/>
      <c r="OFR140" s="86"/>
      <c r="OFS140" s="86"/>
      <c r="OFT140" s="86"/>
      <c r="OFU140" s="86"/>
      <c r="OFV140" s="86"/>
      <c r="OFW140" s="86"/>
      <c r="OFX140" s="86"/>
      <c r="OFY140" s="86"/>
      <c r="OFZ140" s="86"/>
      <c r="OGA140" s="86"/>
      <c r="OGB140" s="86"/>
      <c r="OGC140" s="86"/>
      <c r="OGD140" s="86"/>
      <c r="OGE140" s="86"/>
      <c r="OGF140" s="86"/>
      <c r="OGG140" s="86"/>
      <c r="OGH140" s="86"/>
      <c r="OGI140" s="86"/>
      <c r="OGJ140" s="86"/>
      <c r="OGK140" s="86"/>
      <c r="OGL140" s="86"/>
      <c r="OGM140" s="86"/>
      <c r="OGN140" s="86"/>
      <c r="OGO140" s="86"/>
      <c r="OGP140" s="86"/>
      <c r="OGQ140" s="86"/>
      <c r="OGR140" s="86"/>
      <c r="OGS140" s="86"/>
      <c r="OGT140" s="86"/>
      <c r="OGU140" s="86"/>
      <c r="OGV140" s="86"/>
      <c r="OGW140" s="86"/>
      <c r="OGX140" s="86"/>
      <c r="OGY140" s="86"/>
      <c r="OGZ140" s="86"/>
      <c r="OHA140" s="86"/>
      <c r="OHB140" s="86"/>
      <c r="OHC140" s="86"/>
      <c r="OHD140" s="86"/>
      <c r="OHE140" s="86"/>
      <c r="OHF140" s="86"/>
      <c r="OHG140" s="86"/>
      <c r="OHH140" s="86"/>
      <c r="OHI140" s="86"/>
      <c r="OHJ140" s="86"/>
      <c r="OHK140" s="86"/>
      <c r="OHL140" s="86"/>
      <c r="OHM140" s="86"/>
      <c r="OHN140" s="86"/>
      <c r="OHO140" s="86"/>
      <c r="OHP140" s="86"/>
      <c r="OHQ140" s="86"/>
      <c r="OHR140" s="86"/>
      <c r="OHS140" s="86"/>
      <c r="OHT140" s="86"/>
      <c r="OHU140" s="86"/>
      <c r="OHV140" s="86"/>
      <c r="OHW140" s="86"/>
      <c r="OHX140" s="86"/>
      <c r="OHY140" s="86"/>
      <c r="OHZ140" s="86"/>
      <c r="OIA140" s="86"/>
      <c r="OIB140" s="86"/>
      <c r="OIC140" s="86"/>
      <c r="OID140" s="86"/>
      <c r="OIE140" s="86"/>
      <c r="OIF140" s="86"/>
      <c r="OIG140" s="86"/>
      <c r="OIH140" s="86"/>
      <c r="OII140" s="86"/>
      <c r="OIJ140" s="86"/>
      <c r="OIK140" s="86"/>
      <c r="OIL140" s="86"/>
      <c r="OIM140" s="86"/>
      <c r="OIN140" s="86"/>
      <c r="OIO140" s="86"/>
      <c r="OIP140" s="86"/>
      <c r="OIQ140" s="86"/>
      <c r="OIR140" s="86"/>
      <c r="OIS140" s="86"/>
      <c r="OIT140" s="86"/>
      <c r="OIU140" s="86"/>
      <c r="OIV140" s="86"/>
      <c r="OIW140" s="86"/>
      <c r="OIX140" s="86"/>
      <c r="OIY140" s="86"/>
      <c r="OIZ140" s="86"/>
      <c r="OJA140" s="86"/>
      <c r="OJB140" s="86"/>
      <c r="OJC140" s="86"/>
      <c r="OJD140" s="86"/>
      <c r="OJE140" s="86"/>
      <c r="OJF140" s="86"/>
      <c r="OJG140" s="86"/>
      <c r="OJH140" s="86"/>
      <c r="OJI140" s="86"/>
      <c r="OJJ140" s="86"/>
      <c r="OJK140" s="86"/>
      <c r="OJL140" s="86"/>
      <c r="OJM140" s="86"/>
      <c r="OJN140" s="86"/>
      <c r="OJO140" s="86"/>
      <c r="OJP140" s="86"/>
      <c r="OJQ140" s="86"/>
      <c r="OJR140" s="86"/>
      <c r="OJS140" s="86"/>
      <c r="OJT140" s="86"/>
      <c r="OJU140" s="86"/>
      <c r="OJV140" s="86"/>
      <c r="OJW140" s="86"/>
      <c r="OJX140" s="86"/>
      <c r="OJY140" s="86"/>
      <c r="OJZ140" s="86"/>
      <c r="OKA140" s="86"/>
      <c r="OKB140" s="86"/>
      <c r="OKC140" s="86"/>
      <c r="OKD140" s="86"/>
      <c r="OKE140" s="86"/>
      <c r="OKF140" s="86"/>
      <c r="OKG140" s="86"/>
      <c r="OKH140" s="86"/>
      <c r="OKI140" s="86"/>
      <c r="OKJ140" s="86"/>
      <c r="OKK140" s="86"/>
      <c r="OKL140" s="86"/>
      <c r="OKM140" s="86"/>
      <c r="OKN140" s="86"/>
      <c r="OKO140" s="86"/>
      <c r="OKP140" s="86"/>
      <c r="OKQ140" s="86"/>
      <c r="OKR140" s="86"/>
      <c r="OKS140" s="86"/>
      <c r="OKT140" s="86"/>
      <c r="OKU140" s="86"/>
      <c r="OKV140" s="86"/>
      <c r="OKW140" s="86"/>
      <c r="OKX140" s="86"/>
      <c r="OLE140" s="86"/>
      <c r="OLF140" s="86"/>
      <c r="OLG140" s="86"/>
      <c r="OLH140" s="86"/>
      <c r="OLI140" s="86"/>
      <c r="OLJ140" s="86"/>
      <c r="OLK140" s="86"/>
      <c r="OLL140" s="86"/>
      <c r="OLM140" s="86"/>
      <c r="OLN140" s="86"/>
      <c r="OLO140" s="86"/>
      <c r="OLP140" s="86"/>
      <c r="OLQ140" s="86"/>
      <c r="OLR140" s="86"/>
      <c r="OLS140" s="86"/>
      <c r="OLT140" s="86"/>
      <c r="OLU140" s="86"/>
      <c r="OLV140" s="86"/>
      <c r="OLW140" s="86"/>
      <c r="OLX140" s="86"/>
      <c r="OLY140" s="86"/>
      <c r="OLZ140" s="86"/>
      <c r="OMA140" s="86"/>
      <c r="OMB140" s="86"/>
      <c r="OMC140" s="86"/>
      <c r="OMD140" s="86"/>
      <c r="OME140" s="86"/>
      <c r="OMF140" s="86"/>
      <c r="OMG140" s="86"/>
      <c r="OMH140" s="86"/>
      <c r="OMI140" s="86"/>
      <c r="OMJ140" s="86"/>
      <c r="OMK140" s="86"/>
      <c r="OML140" s="86"/>
      <c r="OMM140" s="86"/>
      <c r="OMN140" s="86"/>
      <c r="OMO140" s="86"/>
      <c r="OMP140" s="86"/>
      <c r="OMQ140" s="86"/>
      <c r="OMR140" s="86"/>
      <c r="OMS140" s="86"/>
      <c r="OMT140" s="86"/>
      <c r="OMU140" s="86"/>
      <c r="OMV140" s="86"/>
      <c r="OMW140" s="86"/>
      <c r="OMX140" s="86"/>
      <c r="OMY140" s="86"/>
      <c r="OMZ140" s="86"/>
      <c r="ONA140" s="86"/>
      <c r="ONB140" s="86"/>
      <c r="ONC140" s="86"/>
      <c r="OND140" s="86"/>
      <c r="ONE140" s="86"/>
      <c r="ONF140" s="86"/>
      <c r="ONG140" s="86"/>
      <c r="ONH140" s="86"/>
      <c r="ONI140" s="86"/>
      <c r="ONJ140" s="86"/>
      <c r="ONK140" s="86"/>
      <c r="ONL140" s="86"/>
      <c r="ONM140" s="86"/>
      <c r="ONN140" s="86"/>
      <c r="ONO140" s="86"/>
      <c r="ONP140" s="86"/>
      <c r="ONQ140" s="86"/>
      <c r="ONR140" s="86"/>
      <c r="ONS140" s="86"/>
      <c r="ONT140" s="86"/>
      <c r="ONU140" s="86"/>
      <c r="ONV140" s="86"/>
      <c r="ONW140" s="86"/>
      <c r="ONX140" s="86"/>
      <c r="ONY140" s="86"/>
      <c r="ONZ140" s="86"/>
      <c r="OOA140" s="86"/>
      <c r="OOB140" s="86"/>
      <c r="OOC140" s="86"/>
      <c r="OOD140" s="86"/>
      <c r="OOE140" s="86"/>
      <c r="OOF140" s="86"/>
      <c r="OOG140" s="86"/>
      <c r="OOH140" s="86"/>
      <c r="OOI140" s="86"/>
      <c r="OOJ140" s="86"/>
      <c r="OOK140" s="86"/>
      <c r="OOL140" s="86"/>
      <c r="OOM140" s="86"/>
      <c r="OON140" s="86"/>
      <c r="OOO140" s="86"/>
      <c r="OOP140" s="86"/>
      <c r="OOQ140" s="86"/>
      <c r="OOR140" s="86"/>
      <c r="OOS140" s="86"/>
      <c r="OOT140" s="86"/>
      <c r="OOU140" s="86"/>
      <c r="OOV140" s="86"/>
      <c r="OOW140" s="86"/>
      <c r="OOX140" s="86"/>
      <c r="OOY140" s="86"/>
      <c r="OOZ140" s="86"/>
      <c r="OPA140" s="86"/>
      <c r="OPB140" s="86"/>
      <c r="OPC140" s="86"/>
      <c r="OPD140" s="86"/>
      <c r="OPE140" s="86"/>
      <c r="OPF140" s="86"/>
      <c r="OPG140" s="86"/>
      <c r="OPH140" s="86"/>
      <c r="OPI140" s="86"/>
      <c r="OPJ140" s="86"/>
      <c r="OPK140" s="86"/>
      <c r="OPL140" s="86"/>
      <c r="OPM140" s="86"/>
      <c r="OPN140" s="86"/>
      <c r="OPO140" s="86"/>
      <c r="OPP140" s="86"/>
      <c r="OPQ140" s="86"/>
      <c r="OPR140" s="86"/>
      <c r="OPS140" s="86"/>
      <c r="OPT140" s="86"/>
      <c r="OPU140" s="86"/>
      <c r="OPV140" s="86"/>
      <c r="OPW140" s="86"/>
      <c r="OPX140" s="86"/>
      <c r="OPY140" s="86"/>
      <c r="OPZ140" s="86"/>
      <c r="OQA140" s="86"/>
      <c r="OQB140" s="86"/>
      <c r="OQC140" s="86"/>
      <c r="OQD140" s="86"/>
      <c r="OQE140" s="86"/>
      <c r="OQF140" s="86"/>
      <c r="OQG140" s="86"/>
      <c r="OQH140" s="86"/>
      <c r="OQI140" s="86"/>
      <c r="OQJ140" s="86"/>
      <c r="OQK140" s="86"/>
      <c r="OQL140" s="86"/>
      <c r="OQM140" s="86"/>
      <c r="OQN140" s="86"/>
      <c r="OQO140" s="86"/>
      <c r="OQP140" s="86"/>
      <c r="OQQ140" s="86"/>
      <c r="OQR140" s="86"/>
      <c r="OQS140" s="86"/>
      <c r="OQT140" s="86"/>
      <c r="OQU140" s="86"/>
      <c r="OQV140" s="86"/>
      <c r="OQW140" s="86"/>
      <c r="OQX140" s="86"/>
      <c r="OQY140" s="86"/>
      <c r="OQZ140" s="86"/>
      <c r="ORA140" s="86"/>
      <c r="ORB140" s="86"/>
      <c r="ORC140" s="86"/>
      <c r="ORD140" s="86"/>
      <c r="ORE140" s="86"/>
      <c r="ORF140" s="86"/>
      <c r="ORG140" s="86"/>
      <c r="ORH140" s="86"/>
      <c r="ORI140" s="86"/>
      <c r="ORJ140" s="86"/>
      <c r="ORK140" s="86"/>
      <c r="ORL140" s="86"/>
      <c r="ORM140" s="86"/>
      <c r="ORN140" s="86"/>
      <c r="ORO140" s="86"/>
      <c r="ORP140" s="86"/>
      <c r="ORQ140" s="86"/>
      <c r="ORR140" s="86"/>
      <c r="ORS140" s="86"/>
      <c r="ORT140" s="86"/>
      <c r="ORU140" s="86"/>
      <c r="ORV140" s="86"/>
      <c r="ORW140" s="86"/>
      <c r="ORX140" s="86"/>
      <c r="ORY140" s="86"/>
      <c r="ORZ140" s="86"/>
      <c r="OSA140" s="86"/>
      <c r="OSB140" s="86"/>
      <c r="OSC140" s="86"/>
      <c r="OSD140" s="86"/>
      <c r="OSE140" s="86"/>
      <c r="OSF140" s="86"/>
      <c r="OSG140" s="86"/>
      <c r="OSH140" s="86"/>
      <c r="OSI140" s="86"/>
      <c r="OSJ140" s="86"/>
      <c r="OSK140" s="86"/>
      <c r="OSL140" s="86"/>
      <c r="OSM140" s="86"/>
      <c r="OSN140" s="86"/>
      <c r="OSO140" s="86"/>
      <c r="OSP140" s="86"/>
      <c r="OSQ140" s="86"/>
      <c r="OSR140" s="86"/>
      <c r="OSS140" s="86"/>
      <c r="OST140" s="86"/>
      <c r="OSU140" s="86"/>
      <c r="OSV140" s="86"/>
      <c r="OSW140" s="86"/>
      <c r="OSX140" s="86"/>
      <c r="OSY140" s="86"/>
      <c r="OSZ140" s="86"/>
      <c r="OTA140" s="86"/>
      <c r="OTB140" s="86"/>
      <c r="OTC140" s="86"/>
      <c r="OTD140" s="86"/>
      <c r="OTE140" s="86"/>
      <c r="OTF140" s="86"/>
      <c r="OTG140" s="86"/>
      <c r="OTH140" s="86"/>
      <c r="OTI140" s="86"/>
      <c r="OTJ140" s="86"/>
      <c r="OTK140" s="86"/>
      <c r="OTL140" s="86"/>
      <c r="OTM140" s="86"/>
      <c r="OTN140" s="86"/>
      <c r="OTO140" s="86"/>
      <c r="OTP140" s="86"/>
      <c r="OTQ140" s="86"/>
      <c r="OTR140" s="86"/>
      <c r="OTS140" s="86"/>
      <c r="OTT140" s="86"/>
      <c r="OTU140" s="86"/>
      <c r="OTV140" s="86"/>
      <c r="OTW140" s="86"/>
      <c r="OTX140" s="86"/>
      <c r="OTY140" s="86"/>
      <c r="OTZ140" s="86"/>
      <c r="OUA140" s="86"/>
      <c r="OUB140" s="86"/>
      <c r="OUC140" s="86"/>
      <c r="OUD140" s="86"/>
      <c r="OUE140" s="86"/>
      <c r="OUF140" s="86"/>
      <c r="OUG140" s="86"/>
      <c r="OUH140" s="86"/>
      <c r="OUI140" s="86"/>
      <c r="OUJ140" s="86"/>
      <c r="OUK140" s="86"/>
      <c r="OUL140" s="86"/>
      <c r="OUM140" s="86"/>
      <c r="OUN140" s="86"/>
      <c r="OUO140" s="86"/>
      <c r="OUP140" s="86"/>
      <c r="OUQ140" s="86"/>
      <c r="OUR140" s="86"/>
      <c r="OUS140" s="86"/>
      <c r="OUT140" s="86"/>
      <c r="OVA140" s="86"/>
      <c r="OVB140" s="86"/>
      <c r="OVC140" s="86"/>
      <c r="OVD140" s="86"/>
      <c r="OVE140" s="86"/>
      <c r="OVF140" s="86"/>
      <c r="OVG140" s="86"/>
      <c r="OVH140" s="86"/>
      <c r="OVI140" s="86"/>
      <c r="OVJ140" s="86"/>
      <c r="OVK140" s="86"/>
      <c r="OVL140" s="86"/>
      <c r="OVM140" s="86"/>
      <c r="OVN140" s="86"/>
      <c r="OVO140" s="86"/>
      <c r="OVP140" s="86"/>
      <c r="OVQ140" s="86"/>
      <c r="OVR140" s="86"/>
      <c r="OVS140" s="86"/>
      <c r="OVT140" s="86"/>
      <c r="OVU140" s="86"/>
      <c r="OVV140" s="86"/>
      <c r="OVW140" s="86"/>
      <c r="OVX140" s="86"/>
      <c r="OVY140" s="86"/>
      <c r="OVZ140" s="86"/>
      <c r="OWA140" s="86"/>
      <c r="OWB140" s="86"/>
      <c r="OWC140" s="86"/>
      <c r="OWD140" s="86"/>
      <c r="OWE140" s="86"/>
      <c r="OWF140" s="86"/>
      <c r="OWG140" s="86"/>
      <c r="OWH140" s="86"/>
      <c r="OWI140" s="86"/>
      <c r="OWJ140" s="86"/>
      <c r="OWK140" s="86"/>
      <c r="OWL140" s="86"/>
      <c r="OWM140" s="86"/>
      <c r="OWN140" s="86"/>
      <c r="OWO140" s="86"/>
      <c r="OWP140" s="86"/>
      <c r="OWQ140" s="86"/>
      <c r="OWR140" s="86"/>
      <c r="OWS140" s="86"/>
      <c r="OWT140" s="86"/>
      <c r="OWU140" s="86"/>
      <c r="OWV140" s="86"/>
      <c r="OWW140" s="86"/>
      <c r="OWX140" s="86"/>
      <c r="OWY140" s="86"/>
      <c r="OWZ140" s="86"/>
      <c r="OXA140" s="86"/>
      <c r="OXB140" s="86"/>
      <c r="OXC140" s="86"/>
      <c r="OXD140" s="86"/>
      <c r="OXE140" s="86"/>
      <c r="OXF140" s="86"/>
      <c r="OXG140" s="86"/>
      <c r="OXH140" s="86"/>
      <c r="OXI140" s="86"/>
      <c r="OXJ140" s="86"/>
      <c r="OXK140" s="86"/>
      <c r="OXL140" s="86"/>
      <c r="OXM140" s="86"/>
      <c r="OXN140" s="86"/>
      <c r="OXO140" s="86"/>
      <c r="OXP140" s="86"/>
      <c r="OXQ140" s="86"/>
      <c r="OXR140" s="86"/>
      <c r="OXS140" s="86"/>
      <c r="OXT140" s="86"/>
      <c r="OXU140" s="86"/>
      <c r="OXV140" s="86"/>
      <c r="OXW140" s="86"/>
      <c r="OXX140" s="86"/>
      <c r="OXY140" s="86"/>
      <c r="OXZ140" s="86"/>
      <c r="OYA140" s="86"/>
      <c r="OYB140" s="86"/>
      <c r="OYC140" s="86"/>
      <c r="OYD140" s="86"/>
      <c r="OYE140" s="86"/>
      <c r="OYF140" s="86"/>
      <c r="OYG140" s="86"/>
      <c r="OYH140" s="86"/>
      <c r="OYI140" s="86"/>
      <c r="OYJ140" s="86"/>
      <c r="OYK140" s="86"/>
      <c r="OYL140" s="86"/>
      <c r="OYM140" s="86"/>
      <c r="OYN140" s="86"/>
      <c r="OYO140" s="86"/>
      <c r="OYP140" s="86"/>
      <c r="OYQ140" s="86"/>
      <c r="OYR140" s="86"/>
      <c r="OYS140" s="86"/>
      <c r="OYT140" s="86"/>
      <c r="OYU140" s="86"/>
      <c r="OYV140" s="86"/>
      <c r="OYW140" s="86"/>
      <c r="OYX140" s="86"/>
      <c r="OYY140" s="86"/>
      <c r="OYZ140" s="86"/>
      <c r="OZA140" s="86"/>
      <c r="OZB140" s="86"/>
      <c r="OZC140" s="86"/>
      <c r="OZD140" s="86"/>
      <c r="OZE140" s="86"/>
      <c r="OZF140" s="86"/>
      <c r="OZG140" s="86"/>
      <c r="OZH140" s="86"/>
      <c r="OZI140" s="86"/>
      <c r="OZJ140" s="86"/>
      <c r="OZK140" s="86"/>
      <c r="OZL140" s="86"/>
      <c r="OZM140" s="86"/>
      <c r="OZN140" s="86"/>
      <c r="OZO140" s="86"/>
      <c r="OZP140" s="86"/>
      <c r="OZQ140" s="86"/>
      <c r="OZR140" s="86"/>
      <c r="OZS140" s="86"/>
      <c r="OZT140" s="86"/>
      <c r="OZU140" s="86"/>
      <c r="OZV140" s="86"/>
      <c r="OZW140" s="86"/>
      <c r="OZX140" s="86"/>
      <c r="OZY140" s="86"/>
      <c r="OZZ140" s="86"/>
      <c r="PAA140" s="86"/>
      <c r="PAB140" s="86"/>
      <c r="PAC140" s="86"/>
      <c r="PAD140" s="86"/>
      <c r="PAE140" s="86"/>
      <c r="PAF140" s="86"/>
      <c r="PAG140" s="86"/>
      <c r="PAH140" s="86"/>
      <c r="PAI140" s="86"/>
      <c r="PAJ140" s="86"/>
      <c r="PAK140" s="86"/>
      <c r="PAL140" s="86"/>
      <c r="PAM140" s="86"/>
      <c r="PAN140" s="86"/>
      <c r="PAO140" s="86"/>
      <c r="PAP140" s="86"/>
      <c r="PAQ140" s="86"/>
      <c r="PAR140" s="86"/>
      <c r="PAS140" s="86"/>
      <c r="PAT140" s="86"/>
      <c r="PAU140" s="86"/>
      <c r="PAV140" s="86"/>
      <c r="PAW140" s="86"/>
      <c r="PAX140" s="86"/>
      <c r="PAY140" s="86"/>
      <c r="PAZ140" s="86"/>
      <c r="PBA140" s="86"/>
      <c r="PBB140" s="86"/>
      <c r="PBC140" s="86"/>
      <c r="PBD140" s="86"/>
      <c r="PBE140" s="86"/>
      <c r="PBF140" s="86"/>
      <c r="PBG140" s="86"/>
      <c r="PBH140" s="86"/>
      <c r="PBI140" s="86"/>
      <c r="PBJ140" s="86"/>
      <c r="PBK140" s="86"/>
      <c r="PBL140" s="86"/>
      <c r="PBM140" s="86"/>
      <c r="PBN140" s="86"/>
      <c r="PBO140" s="86"/>
      <c r="PBP140" s="86"/>
      <c r="PBQ140" s="86"/>
      <c r="PBR140" s="86"/>
      <c r="PBS140" s="86"/>
      <c r="PBT140" s="86"/>
      <c r="PBU140" s="86"/>
      <c r="PBV140" s="86"/>
      <c r="PBW140" s="86"/>
      <c r="PBX140" s="86"/>
      <c r="PBY140" s="86"/>
      <c r="PBZ140" s="86"/>
      <c r="PCA140" s="86"/>
      <c r="PCB140" s="86"/>
      <c r="PCC140" s="86"/>
      <c r="PCD140" s="86"/>
      <c r="PCE140" s="86"/>
      <c r="PCF140" s="86"/>
      <c r="PCG140" s="86"/>
      <c r="PCH140" s="86"/>
      <c r="PCI140" s="86"/>
      <c r="PCJ140" s="86"/>
      <c r="PCK140" s="86"/>
      <c r="PCL140" s="86"/>
      <c r="PCM140" s="86"/>
      <c r="PCN140" s="86"/>
      <c r="PCO140" s="86"/>
      <c r="PCP140" s="86"/>
      <c r="PCQ140" s="86"/>
      <c r="PCR140" s="86"/>
      <c r="PCS140" s="86"/>
      <c r="PCT140" s="86"/>
      <c r="PCU140" s="86"/>
      <c r="PCV140" s="86"/>
      <c r="PCW140" s="86"/>
      <c r="PCX140" s="86"/>
      <c r="PCY140" s="86"/>
      <c r="PCZ140" s="86"/>
      <c r="PDA140" s="86"/>
      <c r="PDB140" s="86"/>
      <c r="PDC140" s="86"/>
      <c r="PDD140" s="86"/>
      <c r="PDE140" s="86"/>
      <c r="PDF140" s="86"/>
      <c r="PDG140" s="86"/>
      <c r="PDH140" s="86"/>
      <c r="PDI140" s="86"/>
      <c r="PDJ140" s="86"/>
      <c r="PDK140" s="86"/>
      <c r="PDL140" s="86"/>
      <c r="PDM140" s="86"/>
      <c r="PDN140" s="86"/>
      <c r="PDO140" s="86"/>
      <c r="PDP140" s="86"/>
      <c r="PDQ140" s="86"/>
      <c r="PDR140" s="86"/>
      <c r="PDS140" s="86"/>
      <c r="PDT140" s="86"/>
      <c r="PDU140" s="86"/>
      <c r="PDV140" s="86"/>
      <c r="PDW140" s="86"/>
      <c r="PDX140" s="86"/>
      <c r="PDY140" s="86"/>
      <c r="PDZ140" s="86"/>
      <c r="PEA140" s="86"/>
      <c r="PEB140" s="86"/>
      <c r="PEC140" s="86"/>
      <c r="PED140" s="86"/>
      <c r="PEE140" s="86"/>
      <c r="PEF140" s="86"/>
      <c r="PEG140" s="86"/>
      <c r="PEH140" s="86"/>
      <c r="PEI140" s="86"/>
      <c r="PEJ140" s="86"/>
      <c r="PEK140" s="86"/>
      <c r="PEL140" s="86"/>
      <c r="PEM140" s="86"/>
      <c r="PEN140" s="86"/>
      <c r="PEO140" s="86"/>
      <c r="PEP140" s="86"/>
      <c r="PEW140" s="86"/>
      <c r="PEX140" s="86"/>
      <c r="PEY140" s="86"/>
      <c r="PEZ140" s="86"/>
      <c r="PFA140" s="86"/>
      <c r="PFB140" s="86"/>
      <c r="PFC140" s="86"/>
      <c r="PFD140" s="86"/>
      <c r="PFE140" s="86"/>
      <c r="PFF140" s="86"/>
      <c r="PFG140" s="86"/>
      <c r="PFH140" s="86"/>
      <c r="PFI140" s="86"/>
      <c r="PFJ140" s="86"/>
      <c r="PFK140" s="86"/>
      <c r="PFL140" s="86"/>
      <c r="PFM140" s="86"/>
      <c r="PFN140" s="86"/>
      <c r="PFO140" s="86"/>
      <c r="PFP140" s="86"/>
      <c r="PFQ140" s="86"/>
      <c r="PFR140" s="86"/>
      <c r="PFS140" s="86"/>
      <c r="PFT140" s="86"/>
      <c r="PFU140" s="86"/>
      <c r="PFV140" s="86"/>
      <c r="PFW140" s="86"/>
      <c r="PFX140" s="86"/>
      <c r="PFY140" s="86"/>
      <c r="PFZ140" s="86"/>
      <c r="PGA140" s="86"/>
      <c r="PGB140" s="86"/>
      <c r="PGC140" s="86"/>
      <c r="PGD140" s="86"/>
      <c r="PGE140" s="86"/>
      <c r="PGF140" s="86"/>
      <c r="PGG140" s="86"/>
      <c r="PGH140" s="86"/>
      <c r="PGI140" s="86"/>
      <c r="PGJ140" s="86"/>
      <c r="PGK140" s="86"/>
      <c r="PGL140" s="86"/>
      <c r="PGM140" s="86"/>
      <c r="PGN140" s="86"/>
      <c r="PGO140" s="86"/>
      <c r="PGP140" s="86"/>
      <c r="PGQ140" s="86"/>
      <c r="PGR140" s="86"/>
      <c r="PGS140" s="86"/>
      <c r="PGT140" s="86"/>
      <c r="PGU140" s="86"/>
      <c r="PGV140" s="86"/>
      <c r="PGW140" s="86"/>
      <c r="PGX140" s="86"/>
      <c r="PGY140" s="86"/>
      <c r="PGZ140" s="86"/>
      <c r="PHA140" s="86"/>
      <c r="PHB140" s="86"/>
      <c r="PHC140" s="86"/>
      <c r="PHD140" s="86"/>
      <c r="PHE140" s="86"/>
      <c r="PHF140" s="86"/>
      <c r="PHG140" s="86"/>
      <c r="PHH140" s="86"/>
      <c r="PHI140" s="86"/>
      <c r="PHJ140" s="86"/>
      <c r="PHK140" s="86"/>
      <c r="PHL140" s="86"/>
      <c r="PHM140" s="86"/>
      <c r="PHN140" s="86"/>
      <c r="PHO140" s="86"/>
      <c r="PHP140" s="86"/>
      <c r="PHQ140" s="86"/>
      <c r="PHR140" s="86"/>
      <c r="PHS140" s="86"/>
      <c r="PHT140" s="86"/>
      <c r="PHU140" s="86"/>
      <c r="PHV140" s="86"/>
      <c r="PHW140" s="86"/>
      <c r="PHX140" s="86"/>
      <c r="PHY140" s="86"/>
      <c r="PHZ140" s="86"/>
      <c r="PIA140" s="86"/>
      <c r="PIB140" s="86"/>
      <c r="PIC140" s="86"/>
      <c r="PID140" s="86"/>
      <c r="PIE140" s="86"/>
      <c r="PIF140" s="86"/>
      <c r="PIG140" s="86"/>
      <c r="PIH140" s="86"/>
      <c r="PII140" s="86"/>
      <c r="PIJ140" s="86"/>
      <c r="PIK140" s="86"/>
      <c r="PIL140" s="86"/>
      <c r="PIM140" s="86"/>
      <c r="PIN140" s="86"/>
      <c r="PIO140" s="86"/>
      <c r="PIP140" s="86"/>
      <c r="PIQ140" s="86"/>
      <c r="PIR140" s="86"/>
      <c r="PIS140" s="86"/>
      <c r="PIT140" s="86"/>
      <c r="PIU140" s="86"/>
      <c r="PIV140" s="86"/>
      <c r="PIW140" s="86"/>
      <c r="PIX140" s="86"/>
      <c r="PIY140" s="86"/>
      <c r="PIZ140" s="86"/>
      <c r="PJA140" s="86"/>
      <c r="PJB140" s="86"/>
      <c r="PJC140" s="86"/>
      <c r="PJD140" s="86"/>
      <c r="PJE140" s="86"/>
      <c r="PJF140" s="86"/>
      <c r="PJG140" s="86"/>
      <c r="PJH140" s="86"/>
      <c r="PJI140" s="86"/>
      <c r="PJJ140" s="86"/>
      <c r="PJK140" s="86"/>
      <c r="PJL140" s="86"/>
      <c r="PJM140" s="86"/>
      <c r="PJN140" s="86"/>
      <c r="PJO140" s="86"/>
      <c r="PJP140" s="86"/>
      <c r="PJQ140" s="86"/>
      <c r="PJR140" s="86"/>
      <c r="PJS140" s="86"/>
      <c r="PJT140" s="86"/>
      <c r="PJU140" s="86"/>
      <c r="PJV140" s="86"/>
      <c r="PJW140" s="86"/>
      <c r="PJX140" s="86"/>
      <c r="PJY140" s="86"/>
      <c r="PJZ140" s="86"/>
      <c r="PKA140" s="86"/>
      <c r="PKB140" s="86"/>
      <c r="PKC140" s="86"/>
      <c r="PKD140" s="86"/>
      <c r="PKE140" s="86"/>
      <c r="PKF140" s="86"/>
      <c r="PKG140" s="86"/>
      <c r="PKH140" s="86"/>
      <c r="PKI140" s="86"/>
      <c r="PKJ140" s="86"/>
      <c r="PKK140" s="86"/>
      <c r="PKL140" s="86"/>
      <c r="PKM140" s="86"/>
      <c r="PKN140" s="86"/>
      <c r="PKO140" s="86"/>
      <c r="PKP140" s="86"/>
      <c r="PKQ140" s="86"/>
      <c r="PKR140" s="86"/>
      <c r="PKS140" s="86"/>
      <c r="PKT140" s="86"/>
      <c r="PKU140" s="86"/>
      <c r="PKV140" s="86"/>
      <c r="PKW140" s="86"/>
      <c r="PKX140" s="86"/>
      <c r="PKY140" s="86"/>
      <c r="PKZ140" s="86"/>
      <c r="PLA140" s="86"/>
      <c r="PLB140" s="86"/>
      <c r="PLC140" s="86"/>
      <c r="PLD140" s="86"/>
      <c r="PLE140" s="86"/>
      <c r="PLF140" s="86"/>
      <c r="PLG140" s="86"/>
      <c r="PLH140" s="86"/>
      <c r="PLI140" s="86"/>
      <c r="PLJ140" s="86"/>
      <c r="PLK140" s="86"/>
      <c r="PLL140" s="86"/>
      <c r="PLM140" s="86"/>
      <c r="PLN140" s="86"/>
      <c r="PLO140" s="86"/>
      <c r="PLP140" s="86"/>
      <c r="PLQ140" s="86"/>
      <c r="PLR140" s="86"/>
      <c r="PLS140" s="86"/>
      <c r="PLT140" s="86"/>
      <c r="PLU140" s="86"/>
      <c r="PLV140" s="86"/>
      <c r="PLW140" s="86"/>
      <c r="PLX140" s="86"/>
      <c r="PLY140" s="86"/>
      <c r="PLZ140" s="86"/>
      <c r="PMA140" s="86"/>
      <c r="PMB140" s="86"/>
      <c r="PMC140" s="86"/>
      <c r="PMD140" s="86"/>
      <c r="PME140" s="86"/>
      <c r="PMF140" s="86"/>
      <c r="PMG140" s="86"/>
      <c r="PMH140" s="86"/>
      <c r="PMI140" s="86"/>
      <c r="PMJ140" s="86"/>
      <c r="PMK140" s="86"/>
      <c r="PML140" s="86"/>
      <c r="PMM140" s="86"/>
      <c r="PMN140" s="86"/>
      <c r="PMO140" s="86"/>
      <c r="PMP140" s="86"/>
      <c r="PMQ140" s="86"/>
      <c r="PMR140" s="86"/>
      <c r="PMS140" s="86"/>
      <c r="PMT140" s="86"/>
      <c r="PMU140" s="86"/>
      <c r="PMV140" s="86"/>
      <c r="PMW140" s="86"/>
      <c r="PMX140" s="86"/>
      <c r="PMY140" s="86"/>
      <c r="PMZ140" s="86"/>
      <c r="PNA140" s="86"/>
      <c r="PNB140" s="86"/>
      <c r="PNC140" s="86"/>
      <c r="PND140" s="86"/>
      <c r="PNE140" s="86"/>
      <c r="PNF140" s="86"/>
      <c r="PNG140" s="86"/>
      <c r="PNH140" s="86"/>
      <c r="PNI140" s="86"/>
      <c r="PNJ140" s="86"/>
      <c r="PNK140" s="86"/>
      <c r="PNL140" s="86"/>
      <c r="PNM140" s="86"/>
      <c r="PNN140" s="86"/>
      <c r="PNO140" s="86"/>
      <c r="PNP140" s="86"/>
      <c r="PNQ140" s="86"/>
      <c r="PNR140" s="86"/>
      <c r="PNS140" s="86"/>
      <c r="PNT140" s="86"/>
      <c r="PNU140" s="86"/>
      <c r="PNV140" s="86"/>
      <c r="PNW140" s="86"/>
      <c r="PNX140" s="86"/>
      <c r="PNY140" s="86"/>
      <c r="PNZ140" s="86"/>
      <c r="POA140" s="86"/>
      <c r="POB140" s="86"/>
      <c r="POC140" s="86"/>
      <c r="POD140" s="86"/>
      <c r="POE140" s="86"/>
      <c r="POF140" s="86"/>
      <c r="POG140" s="86"/>
      <c r="POH140" s="86"/>
      <c r="POI140" s="86"/>
      <c r="POJ140" s="86"/>
      <c r="POK140" s="86"/>
      <c r="POL140" s="86"/>
      <c r="POS140" s="86"/>
      <c r="POT140" s="86"/>
      <c r="POU140" s="86"/>
      <c r="POV140" s="86"/>
      <c r="POW140" s="86"/>
      <c r="POX140" s="86"/>
      <c r="POY140" s="86"/>
      <c r="POZ140" s="86"/>
      <c r="PPA140" s="86"/>
      <c r="PPB140" s="86"/>
      <c r="PPC140" s="86"/>
      <c r="PPD140" s="86"/>
      <c r="PPE140" s="86"/>
      <c r="PPF140" s="86"/>
      <c r="PPG140" s="86"/>
      <c r="PPH140" s="86"/>
      <c r="PPI140" s="86"/>
      <c r="PPJ140" s="86"/>
      <c r="PPK140" s="86"/>
      <c r="PPL140" s="86"/>
      <c r="PPM140" s="86"/>
      <c r="PPN140" s="86"/>
      <c r="PPO140" s="86"/>
      <c r="PPP140" s="86"/>
      <c r="PPQ140" s="86"/>
      <c r="PPR140" s="86"/>
      <c r="PPS140" s="86"/>
      <c r="PPT140" s="86"/>
      <c r="PPU140" s="86"/>
      <c r="PPV140" s="86"/>
      <c r="PPW140" s="86"/>
      <c r="PPX140" s="86"/>
      <c r="PPY140" s="86"/>
      <c r="PPZ140" s="86"/>
      <c r="PQA140" s="86"/>
      <c r="PQB140" s="86"/>
      <c r="PQC140" s="86"/>
      <c r="PQD140" s="86"/>
      <c r="PQE140" s="86"/>
      <c r="PQF140" s="86"/>
      <c r="PQG140" s="86"/>
      <c r="PQH140" s="86"/>
      <c r="PQI140" s="86"/>
      <c r="PQJ140" s="86"/>
      <c r="PQK140" s="86"/>
      <c r="PQL140" s="86"/>
      <c r="PQM140" s="86"/>
      <c r="PQN140" s="86"/>
      <c r="PQO140" s="86"/>
      <c r="PQP140" s="86"/>
      <c r="PQQ140" s="86"/>
      <c r="PQR140" s="86"/>
      <c r="PQS140" s="86"/>
      <c r="PQT140" s="86"/>
      <c r="PQU140" s="86"/>
      <c r="PQV140" s="86"/>
      <c r="PQW140" s="86"/>
      <c r="PQX140" s="86"/>
      <c r="PQY140" s="86"/>
      <c r="PQZ140" s="86"/>
      <c r="PRA140" s="86"/>
      <c r="PRB140" s="86"/>
      <c r="PRC140" s="86"/>
      <c r="PRD140" s="86"/>
      <c r="PRE140" s="86"/>
      <c r="PRF140" s="86"/>
      <c r="PRG140" s="86"/>
      <c r="PRH140" s="86"/>
      <c r="PRI140" s="86"/>
      <c r="PRJ140" s="86"/>
      <c r="PRK140" s="86"/>
      <c r="PRL140" s="86"/>
      <c r="PRM140" s="86"/>
      <c r="PRN140" s="86"/>
      <c r="PRO140" s="86"/>
      <c r="PRP140" s="86"/>
      <c r="PRQ140" s="86"/>
      <c r="PRR140" s="86"/>
      <c r="PRS140" s="86"/>
      <c r="PRT140" s="86"/>
      <c r="PRU140" s="86"/>
      <c r="PRV140" s="86"/>
      <c r="PRW140" s="86"/>
      <c r="PRX140" s="86"/>
      <c r="PRY140" s="86"/>
      <c r="PRZ140" s="86"/>
      <c r="PSA140" s="86"/>
      <c r="PSB140" s="86"/>
      <c r="PSC140" s="86"/>
      <c r="PSD140" s="86"/>
      <c r="PSE140" s="86"/>
      <c r="PSF140" s="86"/>
      <c r="PSG140" s="86"/>
      <c r="PSH140" s="86"/>
      <c r="PSI140" s="86"/>
      <c r="PSJ140" s="86"/>
      <c r="PSK140" s="86"/>
      <c r="PSL140" s="86"/>
      <c r="PSM140" s="86"/>
      <c r="PSN140" s="86"/>
      <c r="PSO140" s="86"/>
      <c r="PSP140" s="86"/>
      <c r="PSQ140" s="86"/>
      <c r="PSR140" s="86"/>
      <c r="PSS140" s="86"/>
      <c r="PST140" s="86"/>
      <c r="PSU140" s="86"/>
      <c r="PSV140" s="86"/>
      <c r="PSW140" s="86"/>
      <c r="PSX140" s="86"/>
      <c r="PSY140" s="86"/>
      <c r="PSZ140" s="86"/>
      <c r="PTA140" s="86"/>
      <c r="PTB140" s="86"/>
      <c r="PTC140" s="86"/>
      <c r="PTD140" s="86"/>
      <c r="PTE140" s="86"/>
      <c r="PTF140" s="86"/>
      <c r="PTG140" s="86"/>
      <c r="PTH140" s="86"/>
      <c r="PTI140" s="86"/>
      <c r="PTJ140" s="86"/>
      <c r="PTK140" s="86"/>
      <c r="PTL140" s="86"/>
      <c r="PTM140" s="86"/>
      <c r="PTN140" s="86"/>
      <c r="PTO140" s="86"/>
      <c r="PTP140" s="86"/>
      <c r="PTQ140" s="86"/>
      <c r="PTR140" s="86"/>
      <c r="PTS140" s="86"/>
      <c r="PTT140" s="86"/>
      <c r="PTU140" s="86"/>
      <c r="PTV140" s="86"/>
      <c r="PTW140" s="86"/>
      <c r="PTX140" s="86"/>
      <c r="PTY140" s="86"/>
      <c r="PTZ140" s="86"/>
      <c r="PUA140" s="86"/>
      <c r="PUB140" s="86"/>
      <c r="PUC140" s="86"/>
      <c r="PUD140" s="86"/>
      <c r="PUE140" s="86"/>
      <c r="PUF140" s="86"/>
      <c r="PUG140" s="86"/>
      <c r="PUH140" s="86"/>
      <c r="PUI140" s="86"/>
      <c r="PUJ140" s="86"/>
      <c r="PUK140" s="86"/>
      <c r="PUL140" s="86"/>
      <c r="PUM140" s="86"/>
      <c r="PUN140" s="86"/>
      <c r="PUO140" s="86"/>
      <c r="PUP140" s="86"/>
      <c r="PUQ140" s="86"/>
      <c r="PUR140" s="86"/>
      <c r="PUS140" s="86"/>
      <c r="PUT140" s="86"/>
      <c r="PUU140" s="86"/>
      <c r="PUV140" s="86"/>
      <c r="PUW140" s="86"/>
      <c r="PUX140" s="86"/>
      <c r="PUY140" s="86"/>
      <c r="PUZ140" s="86"/>
      <c r="PVA140" s="86"/>
      <c r="PVB140" s="86"/>
      <c r="PVC140" s="86"/>
      <c r="PVD140" s="86"/>
      <c r="PVE140" s="86"/>
      <c r="PVF140" s="86"/>
      <c r="PVG140" s="86"/>
      <c r="PVH140" s="86"/>
      <c r="PVI140" s="86"/>
      <c r="PVJ140" s="86"/>
      <c r="PVK140" s="86"/>
      <c r="PVL140" s="86"/>
      <c r="PVM140" s="86"/>
      <c r="PVN140" s="86"/>
      <c r="PVO140" s="86"/>
      <c r="PVP140" s="86"/>
      <c r="PVQ140" s="86"/>
      <c r="PVR140" s="86"/>
      <c r="PVS140" s="86"/>
      <c r="PVT140" s="86"/>
      <c r="PVU140" s="86"/>
      <c r="PVV140" s="86"/>
      <c r="PVW140" s="86"/>
      <c r="PVX140" s="86"/>
      <c r="PVY140" s="86"/>
      <c r="PVZ140" s="86"/>
      <c r="PWA140" s="86"/>
      <c r="PWB140" s="86"/>
      <c r="PWC140" s="86"/>
      <c r="PWD140" s="86"/>
      <c r="PWE140" s="86"/>
      <c r="PWF140" s="86"/>
      <c r="PWG140" s="86"/>
      <c r="PWH140" s="86"/>
      <c r="PWI140" s="86"/>
      <c r="PWJ140" s="86"/>
      <c r="PWK140" s="86"/>
      <c r="PWL140" s="86"/>
      <c r="PWM140" s="86"/>
      <c r="PWN140" s="86"/>
      <c r="PWO140" s="86"/>
      <c r="PWP140" s="86"/>
      <c r="PWQ140" s="86"/>
      <c r="PWR140" s="86"/>
      <c r="PWS140" s="86"/>
      <c r="PWT140" s="86"/>
      <c r="PWU140" s="86"/>
      <c r="PWV140" s="86"/>
      <c r="PWW140" s="86"/>
      <c r="PWX140" s="86"/>
      <c r="PWY140" s="86"/>
      <c r="PWZ140" s="86"/>
      <c r="PXA140" s="86"/>
      <c r="PXB140" s="86"/>
      <c r="PXC140" s="86"/>
      <c r="PXD140" s="86"/>
      <c r="PXE140" s="86"/>
      <c r="PXF140" s="86"/>
      <c r="PXG140" s="86"/>
      <c r="PXH140" s="86"/>
      <c r="PXI140" s="86"/>
      <c r="PXJ140" s="86"/>
      <c r="PXK140" s="86"/>
      <c r="PXL140" s="86"/>
      <c r="PXM140" s="86"/>
      <c r="PXN140" s="86"/>
      <c r="PXO140" s="86"/>
      <c r="PXP140" s="86"/>
      <c r="PXQ140" s="86"/>
      <c r="PXR140" s="86"/>
      <c r="PXS140" s="86"/>
      <c r="PXT140" s="86"/>
      <c r="PXU140" s="86"/>
      <c r="PXV140" s="86"/>
      <c r="PXW140" s="86"/>
      <c r="PXX140" s="86"/>
      <c r="PXY140" s="86"/>
      <c r="PXZ140" s="86"/>
      <c r="PYA140" s="86"/>
      <c r="PYB140" s="86"/>
      <c r="PYC140" s="86"/>
      <c r="PYD140" s="86"/>
      <c r="PYE140" s="86"/>
      <c r="PYF140" s="86"/>
      <c r="PYG140" s="86"/>
      <c r="PYH140" s="86"/>
      <c r="PYO140" s="86"/>
      <c r="PYP140" s="86"/>
      <c r="PYQ140" s="86"/>
      <c r="PYR140" s="86"/>
      <c r="PYS140" s="86"/>
      <c r="PYT140" s="86"/>
      <c r="PYU140" s="86"/>
      <c r="PYV140" s="86"/>
      <c r="PYW140" s="86"/>
      <c r="PYX140" s="86"/>
      <c r="PYY140" s="86"/>
      <c r="PYZ140" s="86"/>
      <c r="PZA140" s="86"/>
      <c r="PZB140" s="86"/>
      <c r="PZC140" s="86"/>
      <c r="PZD140" s="86"/>
      <c r="PZE140" s="86"/>
      <c r="PZF140" s="86"/>
      <c r="PZG140" s="86"/>
      <c r="PZH140" s="86"/>
      <c r="PZI140" s="86"/>
      <c r="PZJ140" s="86"/>
      <c r="PZK140" s="86"/>
      <c r="PZL140" s="86"/>
      <c r="PZM140" s="86"/>
      <c r="PZN140" s="86"/>
      <c r="PZO140" s="86"/>
      <c r="PZP140" s="86"/>
      <c r="PZQ140" s="86"/>
      <c r="PZR140" s="86"/>
      <c r="PZS140" s="86"/>
      <c r="PZT140" s="86"/>
      <c r="PZU140" s="86"/>
      <c r="PZV140" s="86"/>
      <c r="PZW140" s="86"/>
      <c r="PZX140" s="86"/>
      <c r="PZY140" s="86"/>
      <c r="PZZ140" s="86"/>
      <c r="QAA140" s="86"/>
      <c r="QAB140" s="86"/>
      <c r="QAC140" s="86"/>
      <c r="QAD140" s="86"/>
      <c r="QAE140" s="86"/>
      <c r="QAF140" s="86"/>
      <c r="QAG140" s="86"/>
      <c r="QAH140" s="86"/>
      <c r="QAI140" s="86"/>
      <c r="QAJ140" s="86"/>
      <c r="QAK140" s="86"/>
      <c r="QAL140" s="86"/>
      <c r="QAM140" s="86"/>
      <c r="QAN140" s="86"/>
      <c r="QAO140" s="86"/>
      <c r="QAP140" s="86"/>
      <c r="QAQ140" s="86"/>
      <c r="QAR140" s="86"/>
      <c r="QAS140" s="86"/>
      <c r="QAT140" s="86"/>
      <c r="QAU140" s="86"/>
      <c r="QAV140" s="86"/>
      <c r="QAW140" s="86"/>
      <c r="QAX140" s="86"/>
      <c r="QAY140" s="86"/>
      <c r="QAZ140" s="86"/>
      <c r="QBA140" s="86"/>
      <c r="QBB140" s="86"/>
      <c r="QBC140" s="86"/>
      <c r="QBD140" s="86"/>
      <c r="QBE140" s="86"/>
      <c r="QBF140" s="86"/>
      <c r="QBG140" s="86"/>
      <c r="QBH140" s="86"/>
      <c r="QBI140" s="86"/>
      <c r="QBJ140" s="86"/>
      <c r="QBK140" s="86"/>
      <c r="QBL140" s="86"/>
      <c r="QBM140" s="86"/>
      <c r="QBN140" s="86"/>
      <c r="QBO140" s="86"/>
      <c r="QBP140" s="86"/>
      <c r="QBQ140" s="86"/>
      <c r="QBR140" s="86"/>
      <c r="QBS140" s="86"/>
      <c r="QBT140" s="86"/>
      <c r="QBU140" s="86"/>
      <c r="QBV140" s="86"/>
      <c r="QBW140" s="86"/>
      <c r="QBX140" s="86"/>
      <c r="QBY140" s="86"/>
      <c r="QBZ140" s="86"/>
      <c r="QCA140" s="86"/>
      <c r="QCB140" s="86"/>
      <c r="QCC140" s="86"/>
      <c r="QCD140" s="86"/>
      <c r="QCE140" s="86"/>
      <c r="QCF140" s="86"/>
      <c r="QCG140" s="86"/>
      <c r="QCH140" s="86"/>
      <c r="QCI140" s="86"/>
      <c r="QCJ140" s="86"/>
      <c r="QCK140" s="86"/>
      <c r="QCL140" s="86"/>
      <c r="QCM140" s="86"/>
      <c r="QCN140" s="86"/>
      <c r="QCO140" s="86"/>
      <c r="QCP140" s="86"/>
      <c r="QCQ140" s="86"/>
      <c r="QCR140" s="86"/>
      <c r="QCS140" s="86"/>
      <c r="QCT140" s="86"/>
      <c r="QCU140" s="86"/>
      <c r="QCV140" s="86"/>
      <c r="QCW140" s="86"/>
      <c r="QCX140" s="86"/>
      <c r="QCY140" s="86"/>
      <c r="QCZ140" s="86"/>
      <c r="QDA140" s="86"/>
      <c r="QDB140" s="86"/>
      <c r="QDC140" s="86"/>
      <c r="QDD140" s="86"/>
      <c r="QDE140" s="86"/>
      <c r="QDF140" s="86"/>
      <c r="QDG140" s="86"/>
      <c r="QDH140" s="86"/>
      <c r="QDI140" s="86"/>
      <c r="QDJ140" s="86"/>
      <c r="QDK140" s="86"/>
      <c r="QDL140" s="86"/>
      <c r="QDM140" s="86"/>
      <c r="QDN140" s="86"/>
      <c r="QDO140" s="86"/>
      <c r="QDP140" s="86"/>
      <c r="QDQ140" s="86"/>
      <c r="QDR140" s="86"/>
      <c r="QDS140" s="86"/>
      <c r="QDT140" s="86"/>
      <c r="QDU140" s="86"/>
      <c r="QDV140" s="86"/>
      <c r="QDW140" s="86"/>
      <c r="QDX140" s="86"/>
      <c r="QDY140" s="86"/>
      <c r="QDZ140" s="86"/>
      <c r="QEA140" s="86"/>
      <c r="QEB140" s="86"/>
      <c r="QEC140" s="86"/>
      <c r="QED140" s="86"/>
      <c r="QEE140" s="86"/>
      <c r="QEF140" s="86"/>
      <c r="QEG140" s="86"/>
      <c r="QEH140" s="86"/>
      <c r="QEI140" s="86"/>
      <c r="QEJ140" s="86"/>
      <c r="QEK140" s="86"/>
      <c r="QEL140" s="86"/>
      <c r="QEM140" s="86"/>
      <c r="QEN140" s="86"/>
      <c r="QEO140" s="86"/>
      <c r="QEP140" s="86"/>
      <c r="QEQ140" s="86"/>
      <c r="QER140" s="86"/>
      <c r="QES140" s="86"/>
      <c r="QET140" s="86"/>
      <c r="QEU140" s="86"/>
      <c r="QEV140" s="86"/>
      <c r="QEW140" s="86"/>
      <c r="QEX140" s="86"/>
      <c r="QEY140" s="86"/>
      <c r="QEZ140" s="86"/>
      <c r="QFA140" s="86"/>
      <c r="QFB140" s="86"/>
      <c r="QFC140" s="86"/>
      <c r="QFD140" s="86"/>
      <c r="QFE140" s="86"/>
      <c r="QFF140" s="86"/>
      <c r="QFG140" s="86"/>
      <c r="QFH140" s="86"/>
      <c r="QFI140" s="86"/>
      <c r="QFJ140" s="86"/>
      <c r="QFK140" s="86"/>
      <c r="QFL140" s="86"/>
      <c r="QFM140" s="86"/>
      <c r="QFN140" s="86"/>
      <c r="QFO140" s="86"/>
      <c r="QFP140" s="86"/>
      <c r="QFQ140" s="86"/>
      <c r="QFR140" s="86"/>
      <c r="QFS140" s="86"/>
      <c r="QFT140" s="86"/>
      <c r="QFU140" s="86"/>
      <c r="QFV140" s="86"/>
      <c r="QFW140" s="86"/>
      <c r="QFX140" s="86"/>
      <c r="QFY140" s="86"/>
      <c r="QFZ140" s="86"/>
      <c r="QGA140" s="86"/>
      <c r="QGB140" s="86"/>
      <c r="QGC140" s="86"/>
      <c r="QGD140" s="86"/>
      <c r="QGE140" s="86"/>
      <c r="QGF140" s="86"/>
      <c r="QGG140" s="86"/>
      <c r="QGH140" s="86"/>
      <c r="QGI140" s="86"/>
      <c r="QGJ140" s="86"/>
      <c r="QGK140" s="86"/>
      <c r="QGL140" s="86"/>
      <c r="QGM140" s="86"/>
      <c r="QGN140" s="86"/>
      <c r="QGO140" s="86"/>
      <c r="QGP140" s="86"/>
      <c r="QGQ140" s="86"/>
      <c r="QGR140" s="86"/>
      <c r="QGS140" s="86"/>
      <c r="QGT140" s="86"/>
      <c r="QGU140" s="86"/>
      <c r="QGV140" s="86"/>
      <c r="QGW140" s="86"/>
      <c r="QGX140" s="86"/>
      <c r="QGY140" s="86"/>
      <c r="QGZ140" s="86"/>
      <c r="QHA140" s="86"/>
      <c r="QHB140" s="86"/>
      <c r="QHC140" s="86"/>
      <c r="QHD140" s="86"/>
      <c r="QHE140" s="86"/>
      <c r="QHF140" s="86"/>
      <c r="QHG140" s="86"/>
      <c r="QHH140" s="86"/>
      <c r="QHI140" s="86"/>
      <c r="QHJ140" s="86"/>
      <c r="QHK140" s="86"/>
      <c r="QHL140" s="86"/>
      <c r="QHM140" s="86"/>
      <c r="QHN140" s="86"/>
      <c r="QHO140" s="86"/>
      <c r="QHP140" s="86"/>
      <c r="QHQ140" s="86"/>
      <c r="QHR140" s="86"/>
      <c r="QHS140" s="86"/>
      <c r="QHT140" s="86"/>
      <c r="QHU140" s="86"/>
      <c r="QHV140" s="86"/>
      <c r="QHW140" s="86"/>
      <c r="QHX140" s="86"/>
      <c r="QHY140" s="86"/>
      <c r="QHZ140" s="86"/>
      <c r="QIA140" s="86"/>
      <c r="QIB140" s="86"/>
      <c r="QIC140" s="86"/>
      <c r="QID140" s="86"/>
      <c r="QIK140" s="86"/>
      <c r="QIL140" s="86"/>
      <c r="QIM140" s="86"/>
      <c r="QIN140" s="86"/>
      <c r="QIO140" s="86"/>
      <c r="QIP140" s="86"/>
      <c r="QIQ140" s="86"/>
      <c r="QIR140" s="86"/>
      <c r="QIS140" s="86"/>
      <c r="QIT140" s="86"/>
      <c r="QIU140" s="86"/>
      <c r="QIV140" s="86"/>
      <c r="QIW140" s="86"/>
      <c r="QIX140" s="86"/>
      <c r="QIY140" s="86"/>
      <c r="QIZ140" s="86"/>
      <c r="QJA140" s="86"/>
      <c r="QJB140" s="86"/>
      <c r="QJC140" s="86"/>
      <c r="QJD140" s="86"/>
      <c r="QJE140" s="86"/>
      <c r="QJF140" s="86"/>
      <c r="QJG140" s="86"/>
      <c r="QJH140" s="86"/>
      <c r="QJI140" s="86"/>
      <c r="QJJ140" s="86"/>
      <c r="QJK140" s="86"/>
      <c r="QJL140" s="86"/>
      <c r="QJM140" s="86"/>
      <c r="QJN140" s="86"/>
      <c r="QJO140" s="86"/>
      <c r="QJP140" s="86"/>
      <c r="QJQ140" s="86"/>
      <c r="QJR140" s="86"/>
      <c r="QJS140" s="86"/>
      <c r="QJT140" s="86"/>
      <c r="QJU140" s="86"/>
      <c r="QJV140" s="86"/>
      <c r="QJW140" s="86"/>
      <c r="QJX140" s="86"/>
      <c r="QJY140" s="86"/>
      <c r="QJZ140" s="86"/>
      <c r="QKA140" s="86"/>
      <c r="QKB140" s="86"/>
      <c r="QKC140" s="86"/>
      <c r="QKD140" s="86"/>
      <c r="QKE140" s="86"/>
      <c r="QKF140" s="86"/>
      <c r="QKG140" s="86"/>
      <c r="QKH140" s="86"/>
      <c r="QKI140" s="86"/>
      <c r="QKJ140" s="86"/>
      <c r="QKK140" s="86"/>
      <c r="QKL140" s="86"/>
      <c r="QKM140" s="86"/>
      <c r="QKN140" s="86"/>
      <c r="QKO140" s="86"/>
      <c r="QKP140" s="86"/>
      <c r="QKQ140" s="86"/>
      <c r="QKR140" s="86"/>
      <c r="QKS140" s="86"/>
      <c r="QKT140" s="86"/>
      <c r="QKU140" s="86"/>
      <c r="QKV140" s="86"/>
      <c r="QKW140" s="86"/>
      <c r="QKX140" s="86"/>
      <c r="QKY140" s="86"/>
      <c r="QKZ140" s="86"/>
      <c r="QLA140" s="86"/>
      <c r="QLB140" s="86"/>
      <c r="QLC140" s="86"/>
      <c r="QLD140" s="86"/>
      <c r="QLE140" s="86"/>
      <c r="QLF140" s="86"/>
      <c r="QLG140" s="86"/>
      <c r="QLH140" s="86"/>
      <c r="QLI140" s="86"/>
      <c r="QLJ140" s="86"/>
      <c r="QLK140" s="86"/>
      <c r="QLL140" s="86"/>
      <c r="QLM140" s="86"/>
      <c r="QLN140" s="86"/>
      <c r="QLO140" s="86"/>
      <c r="QLP140" s="86"/>
      <c r="QLQ140" s="86"/>
      <c r="QLR140" s="86"/>
      <c r="QLS140" s="86"/>
      <c r="QLT140" s="86"/>
      <c r="QLU140" s="86"/>
      <c r="QLV140" s="86"/>
      <c r="QLW140" s="86"/>
      <c r="QLX140" s="86"/>
      <c r="QLY140" s="86"/>
      <c r="QLZ140" s="86"/>
      <c r="QMA140" s="86"/>
      <c r="QMB140" s="86"/>
      <c r="QMC140" s="86"/>
      <c r="QMD140" s="86"/>
      <c r="QME140" s="86"/>
      <c r="QMF140" s="86"/>
      <c r="QMG140" s="86"/>
      <c r="QMH140" s="86"/>
      <c r="QMI140" s="86"/>
      <c r="QMJ140" s="86"/>
      <c r="QMK140" s="86"/>
      <c r="QML140" s="86"/>
      <c r="QMM140" s="86"/>
      <c r="QMN140" s="86"/>
      <c r="QMO140" s="86"/>
      <c r="QMP140" s="86"/>
      <c r="QMQ140" s="86"/>
      <c r="QMR140" s="86"/>
      <c r="QMS140" s="86"/>
      <c r="QMT140" s="86"/>
      <c r="QMU140" s="86"/>
      <c r="QMV140" s="86"/>
      <c r="QMW140" s="86"/>
      <c r="QMX140" s="86"/>
      <c r="QMY140" s="86"/>
      <c r="QMZ140" s="86"/>
      <c r="QNA140" s="86"/>
      <c r="QNB140" s="86"/>
      <c r="QNC140" s="86"/>
      <c r="QND140" s="86"/>
      <c r="QNE140" s="86"/>
      <c r="QNF140" s="86"/>
      <c r="QNG140" s="86"/>
      <c r="QNH140" s="86"/>
      <c r="QNI140" s="86"/>
      <c r="QNJ140" s="86"/>
      <c r="QNK140" s="86"/>
      <c r="QNL140" s="86"/>
      <c r="QNM140" s="86"/>
      <c r="QNN140" s="86"/>
      <c r="QNO140" s="86"/>
      <c r="QNP140" s="86"/>
      <c r="QNQ140" s="86"/>
      <c r="QNR140" s="86"/>
      <c r="QNS140" s="86"/>
      <c r="QNT140" s="86"/>
      <c r="QNU140" s="86"/>
      <c r="QNV140" s="86"/>
      <c r="QNW140" s="86"/>
      <c r="QNX140" s="86"/>
      <c r="QNY140" s="86"/>
      <c r="QNZ140" s="86"/>
      <c r="QOA140" s="86"/>
      <c r="QOB140" s="86"/>
      <c r="QOC140" s="86"/>
      <c r="QOD140" s="86"/>
      <c r="QOE140" s="86"/>
      <c r="QOF140" s="86"/>
      <c r="QOG140" s="86"/>
      <c r="QOH140" s="86"/>
      <c r="QOI140" s="86"/>
      <c r="QOJ140" s="86"/>
      <c r="QOK140" s="86"/>
      <c r="QOL140" s="86"/>
      <c r="QOM140" s="86"/>
      <c r="QON140" s="86"/>
      <c r="QOO140" s="86"/>
      <c r="QOP140" s="86"/>
      <c r="QOQ140" s="86"/>
      <c r="QOR140" s="86"/>
      <c r="QOS140" s="86"/>
      <c r="QOT140" s="86"/>
      <c r="QOU140" s="86"/>
      <c r="QOV140" s="86"/>
      <c r="QOW140" s="86"/>
      <c r="QOX140" s="86"/>
      <c r="QOY140" s="86"/>
      <c r="QOZ140" s="86"/>
      <c r="QPA140" s="86"/>
      <c r="QPB140" s="86"/>
      <c r="QPC140" s="86"/>
      <c r="QPD140" s="86"/>
      <c r="QPE140" s="86"/>
      <c r="QPF140" s="86"/>
      <c r="QPG140" s="86"/>
      <c r="QPH140" s="86"/>
      <c r="QPI140" s="86"/>
      <c r="QPJ140" s="86"/>
      <c r="QPK140" s="86"/>
      <c r="QPL140" s="86"/>
      <c r="QPM140" s="86"/>
      <c r="QPN140" s="86"/>
      <c r="QPO140" s="86"/>
      <c r="QPP140" s="86"/>
      <c r="QPQ140" s="86"/>
      <c r="QPR140" s="86"/>
      <c r="QPS140" s="86"/>
      <c r="QPT140" s="86"/>
      <c r="QPU140" s="86"/>
      <c r="QPV140" s="86"/>
      <c r="QPW140" s="86"/>
      <c r="QPX140" s="86"/>
      <c r="QPY140" s="86"/>
      <c r="QPZ140" s="86"/>
      <c r="QQA140" s="86"/>
      <c r="QQB140" s="86"/>
      <c r="QQC140" s="86"/>
      <c r="QQD140" s="86"/>
      <c r="QQE140" s="86"/>
      <c r="QQF140" s="86"/>
      <c r="QQG140" s="86"/>
      <c r="QQH140" s="86"/>
      <c r="QQI140" s="86"/>
      <c r="QQJ140" s="86"/>
      <c r="QQK140" s="86"/>
      <c r="QQL140" s="86"/>
      <c r="QQM140" s="86"/>
      <c r="QQN140" s="86"/>
      <c r="QQO140" s="86"/>
      <c r="QQP140" s="86"/>
      <c r="QQQ140" s="86"/>
      <c r="QQR140" s="86"/>
      <c r="QQS140" s="86"/>
      <c r="QQT140" s="86"/>
      <c r="QQU140" s="86"/>
      <c r="QQV140" s="86"/>
      <c r="QQW140" s="86"/>
      <c r="QQX140" s="86"/>
      <c r="QQY140" s="86"/>
      <c r="QQZ140" s="86"/>
      <c r="QRA140" s="86"/>
      <c r="QRB140" s="86"/>
      <c r="QRC140" s="86"/>
      <c r="QRD140" s="86"/>
      <c r="QRE140" s="86"/>
      <c r="QRF140" s="86"/>
      <c r="QRG140" s="86"/>
      <c r="QRH140" s="86"/>
      <c r="QRI140" s="86"/>
      <c r="QRJ140" s="86"/>
      <c r="QRK140" s="86"/>
      <c r="QRL140" s="86"/>
      <c r="QRM140" s="86"/>
      <c r="QRN140" s="86"/>
      <c r="QRO140" s="86"/>
      <c r="QRP140" s="86"/>
      <c r="QRQ140" s="86"/>
      <c r="QRR140" s="86"/>
      <c r="QRS140" s="86"/>
      <c r="QRT140" s="86"/>
      <c r="QRU140" s="86"/>
      <c r="QRV140" s="86"/>
      <c r="QRW140" s="86"/>
      <c r="QRX140" s="86"/>
      <c r="QRY140" s="86"/>
      <c r="QRZ140" s="86"/>
      <c r="QSG140" s="86"/>
      <c r="QSH140" s="86"/>
      <c r="QSI140" s="86"/>
      <c r="QSJ140" s="86"/>
      <c r="QSK140" s="86"/>
      <c r="QSL140" s="86"/>
      <c r="QSM140" s="86"/>
      <c r="QSN140" s="86"/>
      <c r="QSO140" s="86"/>
      <c r="QSP140" s="86"/>
      <c r="QSQ140" s="86"/>
      <c r="QSR140" s="86"/>
      <c r="QSS140" s="86"/>
      <c r="QST140" s="86"/>
      <c r="QSU140" s="86"/>
      <c r="QSV140" s="86"/>
      <c r="QSW140" s="86"/>
      <c r="QSX140" s="86"/>
      <c r="QSY140" s="86"/>
      <c r="QSZ140" s="86"/>
      <c r="QTA140" s="86"/>
      <c r="QTB140" s="86"/>
      <c r="QTC140" s="86"/>
      <c r="QTD140" s="86"/>
      <c r="QTE140" s="86"/>
      <c r="QTF140" s="86"/>
      <c r="QTG140" s="86"/>
      <c r="QTH140" s="86"/>
      <c r="QTI140" s="86"/>
      <c r="QTJ140" s="86"/>
      <c r="QTK140" s="86"/>
      <c r="QTL140" s="86"/>
      <c r="QTM140" s="86"/>
      <c r="QTN140" s="86"/>
      <c r="QTO140" s="86"/>
      <c r="QTP140" s="86"/>
      <c r="QTQ140" s="86"/>
      <c r="QTR140" s="86"/>
      <c r="QTS140" s="86"/>
      <c r="QTT140" s="86"/>
      <c r="QTU140" s="86"/>
      <c r="QTV140" s="86"/>
      <c r="QTW140" s="86"/>
      <c r="QTX140" s="86"/>
      <c r="QTY140" s="86"/>
      <c r="QTZ140" s="86"/>
      <c r="QUA140" s="86"/>
      <c r="QUB140" s="86"/>
      <c r="QUC140" s="86"/>
      <c r="QUD140" s="86"/>
      <c r="QUE140" s="86"/>
      <c r="QUF140" s="86"/>
      <c r="QUG140" s="86"/>
      <c r="QUH140" s="86"/>
      <c r="QUI140" s="86"/>
      <c r="QUJ140" s="86"/>
      <c r="QUK140" s="86"/>
      <c r="QUL140" s="86"/>
      <c r="QUM140" s="86"/>
      <c r="QUN140" s="86"/>
      <c r="QUO140" s="86"/>
      <c r="QUP140" s="86"/>
      <c r="QUQ140" s="86"/>
      <c r="QUR140" s="86"/>
      <c r="QUS140" s="86"/>
      <c r="QUT140" s="86"/>
      <c r="QUU140" s="86"/>
      <c r="QUV140" s="86"/>
      <c r="QUW140" s="86"/>
      <c r="QUX140" s="86"/>
      <c r="QUY140" s="86"/>
      <c r="QUZ140" s="86"/>
      <c r="QVA140" s="86"/>
      <c r="QVB140" s="86"/>
      <c r="QVC140" s="86"/>
      <c r="QVD140" s="86"/>
      <c r="QVE140" s="86"/>
      <c r="QVF140" s="86"/>
      <c r="QVG140" s="86"/>
      <c r="QVH140" s="86"/>
      <c r="QVI140" s="86"/>
      <c r="QVJ140" s="86"/>
      <c r="QVK140" s="86"/>
      <c r="QVL140" s="86"/>
      <c r="QVM140" s="86"/>
      <c r="QVN140" s="86"/>
      <c r="QVO140" s="86"/>
      <c r="QVP140" s="86"/>
      <c r="QVQ140" s="86"/>
      <c r="QVR140" s="86"/>
      <c r="QVS140" s="86"/>
      <c r="QVT140" s="86"/>
      <c r="QVU140" s="86"/>
      <c r="QVV140" s="86"/>
      <c r="QVW140" s="86"/>
      <c r="QVX140" s="86"/>
      <c r="QVY140" s="86"/>
      <c r="QVZ140" s="86"/>
      <c r="QWA140" s="86"/>
      <c r="QWB140" s="86"/>
      <c r="QWC140" s="86"/>
      <c r="QWD140" s="86"/>
      <c r="QWE140" s="86"/>
      <c r="QWF140" s="86"/>
      <c r="QWG140" s="86"/>
      <c r="QWH140" s="86"/>
      <c r="QWI140" s="86"/>
      <c r="QWJ140" s="86"/>
      <c r="QWK140" s="86"/>
      <c r="QWL140" s="86"/>
      <c r="QWM140" s="86"/>
      <c r="QWN140" s="86"/>
      <c r="QWO140" s="86"/>
      <c r="QWP140" s="86"/>
      <c r="QWQ140" s="86"/>
      <c r="QWR140" s="86"/>
      <c r="QWS140" s="86"/>
      <c r="QWT140" s="86"/>
      <c r="QWU140" s="86"/>
      <c r="QWV140" s="86"/>
      <c r="QWW140" s="86"/>
      <c r="QWX140" s="86"/>
      <c r="QWY140" s="86"/>
      <c r="QWZ140" s="86"/>
      <c r="QXA140" s="86"/>
      <c r="QXB140" s="86"/>
      <c r="QXC140" s="86"/>
      <c r="QXD140" s="86"/>
      <c r="QXE140" s="86"/>
      <c r="QXF140" s="86"/>
      <c r="QXG140" s="86"/>
      <c r="QXH140" s="86"/>
      <c r="QXI140" s="86"/>
      <c r="QXJ140" s="86"/>
      <c r="QXK140" s="86"/>
      <c r="QXL140" s="86"/>
      <c r="QXM140" s="86"/>
      <c r="QXN140" s="86"/>
      <c r="QXO140" s="86"/>
      <c r="QXP140" s="86"/>
      <c r="QXQ140" s="86"/>
      <c r="QXR140" s="86"/>
      <c r="QXS140" s="86"/>
      <c r="QXT140" s="86"/>
      <c r="QXU140" s="86"/>
      <c r="QXV140" s="86"/>
      <c r="QXW140" s="86"/>
      <c r="QXX140" s="86"/>
      <c r="QXY140" s="86"/>
      <c r="QXZ140" s="86"/>
      <c r="QYA140" s="86"/>
      <c r="QYB140" s="86"/>
      <c r="QYC140" s="86"/>
      <c r="QYD140" s="86"/>
      <c r="QYE140" s="86"/>
      <c r="QYF140" s="86"/>
      <c r="QYG140" s="86"/>
      <c r="QYH140" s="86"/>
      <c r="QYI140" s="86"/>
      <c r="QYJ140" s="86"/>
      <c r="QYK140" s="86"/>
      <c r="QYL140" s="86"/>
      <c r="QYM140" s="86"/>
      <c r="QYN140" s="86"/>
      <c r="QYO140" s="86"/>
      <c r="QYP140" s="86"/>
      <c r="QYQ140" s="86"/>
      <c r="QYR140" s="86"/>
      <c r="QYS140" s="86"/>
      <c r="QYT140" s="86"/>
      <c r="QYU140" s="86"/>
      <c r="QYV140" s="86"/>
      <c r="QYW140" s="86"/>
      <c r="QYX140" s="86"/>
      <c r="QYY140" s="86"/>
      <c r="QYZ140" s="86"/>
      <c r="QZA140" s="86"/>
      <c r="QZB140" s="86"/>
      <c r="QZC140" s="86"/>
      <c r="QZD140" s="86"/>
      <c r="QZE140" s="86"/>
      <c r="QZF140" s="86"/>
      <c r="QZG140" s="86"/>
      <c r="QZH140" s="86"/>
      <c r="QZI140" s="86"/>
      <c r="QZJ140" s="86"/>
      <c r="QZK140" s="86"/>
      <c r="QZL140" s="86"/>
      <c r="QZM140" s="86"/>
      <c r="QZN140" s="86"/>
      <c r="QZO140" s="86"/>
      <c r="QZP140" s="86"/>
      <c r="QZQ140" s="86"/>
      <c r="QZR140" s="86"/>
      <c r="QZS140" s="86"/>
      <c r="QZT140" s="86"/>
      <c r="QZU140" s="86"/>
      <c r="QZV140" s="86"/>
      <c r="QZW140" s="86"/>
      <c r="QZX140" s="86"/>
      <c r="QZY140" s="86"/>
      <c r="QZZ140" s="86"/>
      <c r="RAA140" s="86"/>
      <c r="RAB140" s="86"/>
      <c r="RAC140" s="86"/>
      <c r="RAD140" s="86"/>
      <c r="RAE140" s="86"/>
      <c r="RAF140" s="86"/>
      <c r="RAG140" s="86"/>
      <c r="RAH140" s="86"/>
      <c r="RAI140" s="86"/>
      <c r="RAJ140" s="86"/>
      <c r="RAK140" s="86"/>
      <c r="RAL140" s="86"/>
      <c r="RAM140" s="86"/>
      <c r="RAN140" s="86"/>
      <c r="RAO140" s="86"/>
      <c r="RAP140" s="86"/>
      <c r="RAQ140" s="86"/>
      <c r="RAR140" s="86"/>
      <c r="RAS140" s="86"/>
      <c r="RAT140" s="86"/>
      <c r="RAU140" s="86"/>
      <c r="RAV140" s="86"/>
      <c r="RAW140" s="86"/>
      <c r="RAX140" s="86"/>
      <c r="RAY140" s="86"/>
      <c r="RAZ140" s="86"/>
      <c r="RBA140" s="86"/>
      <c r="RBB140" s="86"/>
      <c r="RBC140" s="86"/>
      <c r="RBD140" s="86"/>
      <c r="RBE140" s="86"/>
      <c r="RBF140" s="86"/>
      <c r="RBG140" s="86"/>
      <c r="RBH140" s="86"/>
      <c r="RBI140" s="86"/>
      <c r="RBJ140" s="86"/>
      <c r="RBK140" s="86"/>
      <c r="RBL140" s="86"/>
      <c r="RBM140" s="86"/>
      <c r="RBN140" s="86"/>
      <c r="RBO140" s="86"/>
      <c r="RBP140" s="86"/>
      <c r="RBQ140" s="86"/>
      <c r="RBR140" s="86"/>
      <c r="RBS140" s="86"/>
      <c r="RBT140" s="86"/>
      <c r="RBU140" s="86"/>
      <c r="RBV140" s="86"/>
      <c r="RCC140" s="86"/>
      <c r="RCD140" s="86"/>
      <c r="RCE140" s="86"/>
      <c r="RCF140" s="86"/>
      <c r="RCG140" s="86"/>
      <c r="RCH140" s="86"/>
      <c r="RCI140" s="86"/>
      <c r="RCJ140" s="86"/>
      <c r="RCK140" s="86"/>
      <c r="RCL140" s="86"/>
      <c r="RCM140" s="86"/>
      <c r="RCN140" s="86"/>
      <c r="RCO140" s="86"/>
      <c r="RCP140" s="86"/>
      <c r="RCQ140" s="86"/>
      <c r="RCR140" s="86"/>
      <c r="RCS140" s="86"/>
      <c r="RCT140" s="86"/>
      <c r="RCU140" s="86"/>
      <c r="RCV140" s="86"/>
      <c r="RCW140" s="86"/>
      <c r="RCX140" s="86"/>
      <c r="RCY140" s="86"/>
      <c r="RCZ140" s="86"/>
      <c r="RDA140" s="86"/>
      <c r="RDB140" s="86"/>
      <c r="RDC140" s="86"/>
      <c r="RDD140" s="86"/>
      <c r="RDE140" s="86"/>
      <c r="RDF140" s="86"/>
      <c r="RDG140" s="86"/>
      <c r="RDH140" s="86"/>
      <c r="RDI140" s="86"/>
      <c r="RDJ140" s="86"/>
      <c r="RDK140" s="86"/>
      <c r="RDL140" s="86"/>
      <c r="RDM140" s="86"/>
      <c r="RDN140" s="86"/>
      <c r="RDO140" s="86"/>
      <c r="RDP140" s="86"/>
      <c r="RDQ140" s="86"/>
      <c r="RDR140" s="86"/>
      <c r="RDS140" s="86"/>
      <c r="RDT140" s="86"/>
      <c r="RDU140" s="86"/>
      <c r="RDV140" s="86"/>
      <c r="RDW140" s="86"/>
      <c r="RDX140" s="86"/>
      <c r="RDY140" s="86"/>
      <c r="RDZ140" s="86"/>
      <c r="REA140" s="86"/>
      <c r="REB140" s="86"/>
      <c r="REC140" s="86"/>
      <c r="RED140" s="86"/>
      <c r="REE140" s="86"/>
      <c r="REF140" s="86"/>
      <c r="REG140" s="86"/>
      <c r="REH140" s="86"/>
      <c r="REI140" s="86"/>
      <c r="REJ140" s="86"/>
      <c r="REK140" s="86"/>
      <c r="REL140" s="86"/>
      <c r="REM140" s="86"/>
      <c r="REN140" s="86"/>
      <c r="REO140" s="86"/>
      <c r="REP140" s="86"/>
      <c r="REQ140" s="86"/>
      <c r="RER140" s="86"/>
      <c r="RES140" s="86"/>
      <c r="RET140" s="86"/>
      <c r="REU140" s="86"/>
      <c r="REV140" s="86"/>
      <c r="REW140" s="86"/>
      <c r="REX140" s="86"/>
      <c r="REY140" s="86"/>
      <c r="REZ140" s="86"/>
      <c r="RFA140" s="86"/>
      <c r="RFB140" s="86"/>
      <c r="RFC140" s="86"/>
      <c r="RFD140" s="86"/>
      <c r="RFE140" s="86"/>
      <c r="RFF140" s="86"/>
      <c r="RFG140" s="86"/>
      <c r="RFH140" s="86"/>
      <c r="RFI140" s="86"/>
      <c r="RFJ140" s="86"/>
      <c r="RFK140" s="86"/>
      <c r="RFL140" s="86"/>
      <c r="RFM140" s="86"/>
      <c r="RFN140" s="86"/>
      <c r="RFO140" s="86"/>
      <c r="RFP140" s="86"/>
      <c r="RFQ140" s="86"/>
      <c r="RFR140" s="86"/>
      <c r="RFS140" s="86"/>
      <c r="RFT140" s="86"/>
      <c r="RFU140" s="86"/>
      <c r="RFV140" s="86"/>
      <c r="RFW140" s="86"/>
      <c r="RFX140" s="86"/>
      <c r="RFY140" s="86"/>
      <c r="RFZ140" s="86"/>
      <c r="RGA140" s="86"/>
      <c r="RGB140" s="86"/>
      <c r="RGC140" s="86"/>
      <c r="RGD140" s="86"/>
      <c r="RGE140" s="86"/>
      <c r="RGF140" s="86"/>
      <c r="RGG140" s="86"/>
      <c r="RGH140" s="86"/>
      <c r="RGI140" s="86"/>
      <c r="RGJ140" s="86"/>
      <c r="RGK140" s="86"/>
      <c r="RGL140" s="86"/>
      <c r="RGM140" s="86"/>
      <c r="RGN140" s="86"/>
      <c r="RGO140" s="86"/>
      <c r="RGP140" s="86"/>
      <c r="RGQ140" s="86"/>
      <c r="RGR140" s="86"/>
      <c r="RGS140" s="86"/>
      <c r="RGT140" s="86"/>
      <c r="RGU140" s="86"/>
      <c r="RGV140" s="86"/>
      <c r="RGW140" s="86"/>
      <c r="RGX140" s="86"/>
      <c r="RGY140" s="86"/>
      <c r="RGZ140" s="86"/>
      <c r="RHA140" s="86"/>
      <c r="RHB140" s="86"/>
      <c r="RHC140" s="86"/>
      <c r="RHD140" s="86"/>
      <c r="RHE140" s="86"/>
      <c r="RHF140" s="86"/>
      <c r="RHG140" s="86"/>
      <c r="RHH140" s="86"/>
      <c r="RHI140" s="86"/>
      <c r="RHJ140" s="86"/>
      <c r="RHK140" s="86"/>
      <c r="RHL140" s="86"/>
      <c r="RHM140" s="86"/>
      <c r="RHN140" s="86"/>
      <c r="RHO140" s="86"/>
      <c r="RHP140" s="86"/>
      <c r="RHQ140" s="86"/>
      <c r="RHR140" s="86"/>
      <c r="RHS140" s="86"/>
      <c r="RHT140" s="86"/>
      <c r="RHU140" s="86"/>
      <c r="RHV140" s="86"/>
      <c r="RHW140" s="86"/>
      <c r="RHX140" s="86"/>
      <c r="RHY140" s="86"/>
      <c r="RHZ140" s="86"/>
      <c r="RIA140" s="86"/>
      <c r="RIB140" s="86"/>
      <c r="RIC140" s="86"/>
      <c r="RID140" s="86"/>
      <c r="RIE140" s="86"/>
      <c r="RIF140" s="86"/>
      <c r="RIG140" s="86"/>
      <c r="RIH140" s="86"/>
      <c r="RII140" s="86"/>
      <c r="RIJ140" s="86"/>
      <c r="RIK140" s="86"/>
      <c r="RIL140" s="86"/>
      <c r="RIM140" s="86"/>
      <c r="RIN140" s="86"/>
      <c r="RIO140" s="86"/>
      <c r="RIP140" s="86"/>
      <c r="RIQ140" s="86"/>
      <c r="RIR140" s="86"/>
      <c r="RIS140" s="86"/>
      <c r="RIT140" s="86"/>
      <c r="RIU140" s="86"/>
      <c r="RIV140" s="86"/>
      <c r="RIW140" s="86"/>
      <c r="RIX140" s="86"/>
      <c r="RIY140" s="86"/>
      <c r="RIZ140" s="86"/>
      <c r="RJA140" s="86"/>
      <c r="RJB140" s="86"/>
      <c r="RJC140" s="86"/>
      <c r="RJD140" s="86"/>
      <c r="RJE140" s="86"/>
      <c r="RJF140" s="86"/>
      <c r="RJG140" s="86"/>
      <c r="RJH140" s="86"/>
      <c r="RJI140" s="86"/>
      <c r="RJJ140" s="86"/>
      <c r="RJK140" s="86"/>
      <c r="RJL140" s="86"/>
      <c r="RJM140" s="86"/>
      <c r="RJN140" s="86"/>
      <c r="RJO140" s="86"/>
      <c r="RJP140" s="86"/>
      <c r="RJQ140" s="86"/>
      <c r="RJR140" s="86"/>
      <c r="RJS140" s="86"/>
      <c r="RJT140" s="86"/>
      <c r="RJU140" s="86"/>
      <c r="RJV140" s="86"/>
      <c r="RJW140" s="86"/>
      <c r="RJX140" s="86"/>
      <c r="RJY140" s="86"/>
      <c r="RJZ140" s="86"/>
      <c r="RKA140" s="86"/>
      <c r="RKB140" s="86"/>
      <c r="RKC140" s="86"/>
      <c r="RKD140" s="86"/>
      <c r="RKE140" s="86"/>
      <c r="RKF140" s="86"/>
      <c r="RKG140" s="86"/>
      <c r="RKH140" s="86"/>
      <c r="RKI140" s="86"/>
      <c r="RKJ140" s="86"/>
      <c r="RKK140" s="86"/>
      <c r="RKL140" s="86"/>
      <c r="RKM140" s="86"/>
      <c r="RKN140" s="86"/>
      <c r="RKO140" s="86"/>
      <c r="RKP140" s="86"/>
      <c r="RKQ140" s="86"/>
      <c r="RKR140" s="86"/>
      <c r="RKS140" s="86"/>
      <c r="RKT140" s="86"/>
      <c r="RKU140" s="86"/>
      <c r="RKV140" s="86"/>
      <c r="RKW140" s="86"/>
      <c r="RKX140" s="86"/>
      <c r="RKY140" s="86"/>
      <c r="RKZ140" s="86"/>
      <c r="RLA140" s="86"/>
      <c r="RLB140" s="86"/>
      <c r="RLC140" s="86"/>
      <c r="RLD140" s="86"/>
      <c r="RLE140" s="86"/>
      <c r="RLF140" s="86"/>
      <c r="RLG140" s="86"/>
      <c r="RLH140" s="86"/>
      <c r="RLI140" s="86"/>
      <c r="RLJ140" s="86"/>
      <c r="RLK140" s="86"/>
      <c r="RLL140" s="86"/>
      <c r="RLM140" s="86"/>
      <c r="RLN140" s="86"/>
      <c r="RLO140" s="86"/>
      <c r="RLP140" s="86"/>
      <c r="RLQ140" s="86"/>
      <c r="RLR140" s="86"/>
      <c r="RLY140" s="86"/>
      <c r="RLZ140" s="86"/>
      <c r="RMA140" s="86"/>
      <c r="RMB140" s="86"/>
      <c r="RMC140" s="86"/>
      <c r="RMD140" s="86"/>
      <c r="RME140" s="86"/>
      <c r="RMF140" s="86"/>
      <c r="RMG140" s="86"/>
      <c r="RMH140" s="86"/>
      <c r="RMI140" s="86"/>
      <c r="RMJ140" s="86"/>
      <c r="RMK140" s="86"/>
      <c r="RML140" s="86"/>
      <c r="RMM140" s="86"/>
      <c r="RMN140" s="86"/>
      <c r="RMO140" s="86"/>
      <c r="RMP140" s="86"/>
      <c r="RMQ140" s="86"/>
      <c r="RMR140" s="86"/>
      <c r="RMS140" s="86"/>
      <c r="RMT140" s="86"/>
      <c r="RMU140" s="86"/>
      <c r="RMV140" s="86"/>
      <c r="RMW140" s="86"/>
      <c r="RMX140" s="86"/>
      <c r="RMY140" s="86"/>
      <c r="RMZ140" s="86"/>
      <c r="RNA140" s="86"/>
      <c r="RNB140" s="86"/>
      <c r="RNC140" s="86"/>
      <c r="RND140" s="86"/>
      <c r="RNE140" s="86"/>
      <c r="RNF140" s="86"/>
      <c r="RNG140" s="86"/>
      <c r="RNH140" s="86"/>
      <c r="RNI140" s="86"/>
      <c r="RNJ140" s="86"/>
      <c r="RNK140" s="86"/>
      <c r="RNL140" s="86"/>
      <c r="RNM140" s="86"/>
      <c r="RNN140" s="86"/>
      <c r="RNO140" s="86"/>
      <c r="RNP140" s="86"/>
      <c r="RNQ140" s="86"/>
      <c r="RNR140" s="86"/>
      <c r="RNS140" s="86"/>
      <c r="RNT140" s="86"/>
      <c r="RNU140" s="86"/>
      <c r="RNV140" s="86"/>
      <c r="RNW140" s="86"/>
      <c r="RNX140" s="86"/>
      <c r="RNY140" s="86"/>
      <c r="RNZ140" s="86"/>
      <c r="ROA140" s="86"/>
      <c r="ROB140" s="86"/>
      <c r="ROC140" s="86"/>
      <c r="ROD140" s="86"/>
      <c r="ROE140" s="86"/>
      <c r="ROF140" s="86"/>
      <c r="ROG140" s="86"/>
      <c r="ROH140" s="86"/>
      <c r="ROI140" s="86"/>
      <c r="ROJ140" s="86"/>
      <c r="ROK140" s="86"/>
      <c r="ROL140" s="86"/>
      <c r="ROM140" s="86"/>
      <c r="RON140" s="86"/>
      <c r="ROO140" s="86"/>
      <c r="ROP140" s="86"/>
      <c r="ROQ140" s="86"/>
      <c r="ROR140" s="86"/>
      <c r="ROS140" s="86"/>
      <c r="ROT140" s="86"/>
      <c r="ROU140" s="86"/>
      <c r="ROV140" s="86"/>
      <c r="ROW140" s="86"/>
      <c r="ROX140" s="86"/>
      <c r="ROY140" s="86"/>
      <c r="ROZ140" s="86"/>
      <c r="RPA140" s="86"/>
      <c r="RPB140" s="86"/>
      <c r="RPC140" s="86"/>
      <c r="RPD140" s="86"/>
      <c r="RPE140" s="86"/>
      <c r="RPF140" s="86"/>
      <c r="RPG140" s="86"/>
      <c r="RPH140" s="86"/>
      <c r="RPI140" s="86"/>
      <c r="RPJ140" s="86"/>
      <c r="RPK140" s="86"/>
      <c r="RPL140" s="86"/>
      <c r="RPM140" s="86"/>
      <c r="RPN140" s="86"/>
      <c r="RPO140" s="86"/>
      <c r="RPP140" s="86"/>
      <c r="RPQ140" s="86"/>
      <c r="RPR140" s="86"/>
      <c r="RPS140" s="86"/>
      <c r="RPT140" s="86"/>
      <c r="RPU140" s="86"/>
      <c r="RPV140" s="86"/>
      <c r="RPW140" s="86"/>
      <c r="RPX140" s="86"/>
      <c r="RPY140" s="86"/>
      <c r="RPZ140" s="86"/>
      <c r="RQA140" s="86"/>
      <c r="RQB140" s="86"/>
      <c r="RQC140" s="86"/>
      <c r="RQD140" s="86"/>
      <c r="RQE140" s="86"/>
      <c r="RQF140" s="86"/>
      <c r="RQG140" s="86"/>
      <c r="RQH140" s="86"/>
      <c r="RQI140" s="86"/>
      <c r="RQJ140" s="86"/>
      <c r="RQK140" s="86"/>
      <c r="RQL140" s="86"/>
      <c r="RQM140" s="86"/>
      <c r="RQN140" s="86"/>
      <c r="RQO140" s="86"/>
      <c r="RQP140" s="86"/>
      <c r="RQQ140" s="86"/>
      <c r="RQR140" s="86"/>
      <c r="RQS140" s="86"/>
      <c r="RQT140" s="86"/>
      <c r="RQU140" s="86"/>
      <c r="RQV140" s="86"/>
      <c r="RQW140" s="86"/>
      <c r="RQX140" s="86"/>
      <c r="RQY140" s="86"/>
      <c r="RQZ140" s="86"/>
      <c r="RRA140" s="86"/>
      <c r="RRB140" s="86"/>
      <c r="RRC140" s="86"/>
      <c r="RRD140" s="86"/>
      <c r="RRE140" s="86"/>
      <c r="RRF140" s="86"/>
      <c r="RRG140" s="86"/>
      <c r="RRH140" s="86"/>
      <c r="RRI140" s="86"/>
      <c r="RRJ140" s="86"/>
      <c r="RRK140" s="86"/>
      <c r="RRL140" s="86"/>
      <c r="RRM140" s="86"/>
      <c r="RRN140" s="86"/>
      <c r="RRO140" s="86"/>
      <c r="RRP140" s="86"/>
      <c r="RRQ140" s="86"/>
      <c r="RRR140" s="86"/>
      <c r="RRS140" s="86"/>
      <c r="RRT140" s="86"/>
      <c r="RRU140" s="86"/>
      <c r="RRV140" s="86"/>
      <c r="RRW140" s="86"/>
      <c r="RRX140" s="86"/>
      <c r="RRY140" s="86"/>
      <c r="RRZ140" s="86"/>
      <c r="RSA140" s="86"/>
      <c r="RSB140" s="86"/>
      <c r="RSC140" s="86"/>
      <c r="RSD140" s="86"/>
      <c r="RSE140" s="86"/>
      <c r="RSF140" s="86"/>
      <c r="RSG140" s="86"/>
      <c r="RSH140" s="86"/>
      <c r="RSI140" s="86"/>
      <c r="RSJ140" s="86"/>
      <c r="RSK140" s="86"/>
      <c r="RSL140" s="86"/>
      <c r="RSM140" s="86"/>
      <c r="RSN140" s="86"/>
      <c r="RSO140" s="86"/>
      <c r="RSP140" s="86"/>
      <c r="RSQ140" s="86"/>
      <c r="RSR140" s="86"/>
      <c r="RSS140" s="86"/>
      <c r="RST140" s="86"/>
      <c r="RSU140" s="86"/>
      <c r="RSV140" s="86"/>
      <c r="RSW140" s="86"/>
      <c r="RSX140" s="86"/>
      <c r="RSY140" s="86"/>
      <c r="RSZ140" s="86"/>
      <c r="RTA140" s="86"/>
      <c r="RTB140" s="86"/>
      <c r="RTC140" s="86"/>
      <c r="RTD140" s="86"/>
      <c r="RTE140" s="86"/>
      <c r="RTF140" s="86"/>
      <c r="RTG140" s="86"/>
      <c r="RTH140" s="86"/>
      <c r="RTI140" s="86"/>
      <c r="RTJ140" s="86"/>
      <c r="RTK140" s="86"/>
      <c r="RTL140" s="86"/>
      <c r="RTM140" s="86"/>
      <c r="RTN140" s="86"/>
      <c r="RTO140" s="86"/>
      <c r="RTP140" s="86"/>
      <c r="RTQ140" s="86"/>
      <c r="RTR140" s="86"/>
      <c r="RTS140" s="86"/>
      <c r="RTT140" s="86"/>
      <c r="RTU140" s="86"/>
      <c r="RTV140" s="86"/>
      <c r="RTW140" s="86"/>
      <c r="RTX140" s="86"/>
      <c r="RTY140" s="86"/>
      <c r="RTZ140" s="86"/>
      <c r="RUA140" s="86"/>
      <c r="RUB140" s="86"/>
      <c r="RUC140" s="86"/>
      <c r="RUD140" s="86"/>
      <c r="RUE140" s="86"/>
      <c r="RUF140" s="86"/>
      <c r="RUG140" s="86"/>
      <c r="RUH140" s="86"/>
      <c r="RUI140" s="86"/>
      <c r="RUJ140" s="86"/>
      <c r="RUK140" s="86"/>
      <c r="RUL140" s="86"/>
      <c r="RUM140" s="86"/>
      <c r="RUN140" s="86"/>
      <c r="RUO140" s="86"/>
      <c r="RUP140" s="86"/>
      <c r="RUQ140" s="86"/>
      <c r="RUR140" s="86"/>
      <c r="RUS140" s="86"/>
      <c r="RUT140" s="86"/>
      <c r="RUU140" s="86"/>
      <c r="RUV140" s="86"/>
      <c r="RUW140" s="86"/>
      <c r="RUX140" s="86"/>
      <c r="RUY140" s="86"/>
      <c r="RUZ140" s="86"/>
      <c r="RVA140" s="86"/>
      <c r="RVB140" s="86"/>
      <c r="RVC140" s="86"/>
      <c r="RVD140" s="86"/>
      <c r="RVE140" s="86"/>
      <c r="RVF140" s="86"/>
      <c r="RVG140" s="86"/>
      <c r="RVH140" s="86"/>
      <c r="RVI140" s="86"/>
      <c r="RVJ140" s="86"/>
      <c r="RVK140" s="86"/>
      <c r="RVL140" s="86"/>
      <c r="RVM140" s="86"/>
      <c r="RVN140" s="86"/>
      <c r="RVU140" s="86"/>
      <c r="RVV140" s="86"/>
      <c r="RVW140" s="86"/>
      <c r="RVX140" s="86"/>
      <c r="RVY140" s="86"/>
      <c r="RVZ140" s="86"/>
      <c r="RWA140" s="86"/>
      <c r="RWB140" s="86"/>
      <c r="RWC140" s="86"/>
      <c r="RWD140" s="86"/>
      <c r="RWE140" s="86"/>
      <c r="RWF140" s="86"/>
      <c r="RWG140" s="86"/>
      <c r="RWH140" s="86"/>
      <c r="RWI140" s="86"/>
      <c r="RWJ140" s="86"/>
      <c r="RWK140" s="86"/>
      <c r="RWL140" s="86"/>
      <c r="RWM140" s="86"/>
      <c r="RWN140" s="86"/>
      <c r="RWO140" s="86"/>
      <c r="RWP140" s="86"/>
      <c r="RWQ140" s="86"/>
      <c r="RWR140" s="86"/>
      <c r="RWS140" s="86"/>
      <c r="RWT140" s="86"/>
      <c r="RWU140" s="86"/>
      <c r="RWV140" s="86"/>
      <c r="RWW140" s="86"/>
      <c r="RWX140" s="86"/>
      <c r="RWY140" s="86"/>
      <c r="RWZ140" s="86"/>
      <c r="RXA140" s="86"/>
      <c r="RXB140" s="86"/>
      <c r="RXC140" s="86"/>
      <c r="RXD140" s="86"/>
      <c r="RXE140" s="86"/>
      <c r="RXF140" s="86"/>
      <c r="RXG140" s="86"/>
      <c r="RXH140" s="86"/>
      <c r="RXI140" s="86"/>
      <c r="RXJ140" s="86"/>
      <c r="RXK140" s="86"/>
      <c r="RXL140" s="86"/>
      <c r="RXM140" s="86"/>
      <c r="RXN140" s="86"/>
      <c r="RXO140" s="86"/>
      <c r="RXP140" s="86"/>
      <c r="RXQ140" s="86"/>
      <c r="RXR140" s="86"/>
      <c r="RXS140" s="86"/>
      <c r="RXT140" s="86"/>
      <c r="RXU140" s="86"/>
      <c r="RXV140" s="86"/>
      <c r="RXW140" s="86"/>
      <c r="RXX140" s="86"/>
      <c r="RXY140" s="86"/>
      <c r="RXZ140" s="86"/>
      <c r="RYA140" s="86"/>
      <c r="RYB140" s="86"/>
      <c r="RYC140" s="86"/>
      <c r="RYD140" s="86"/>
      <c r="RYE140" s="86"/>
      <c r="RYF140" s="86"/>
      <c r="RYG140" s="86"/>
      <c r="RYH140" s="86"/>
      <c r="RYI140" s="86"/>
      <c r="RYJ140" s="86"/>
      <c r="RYK140" s="86"/>
      <c r="RYL140" s="86"/>
      <c r="RYM140" s="86"/>
      <c r="RYN140" s="86"/>
      <c r="RYO140" s="86"/>
      <c r="RYP140" s="86"/>
      <c r="RYQ140" s="86"/>
      <c r="RYR140" s="86"/>
      <c r="RYS140" s="86"/>
      <c r="RYT140" s="86"/>
      <c r="RYU140" s="86"/>
      <c r="RYV140" s="86"/>
      <c r="RYW140" s="86"/>
      <c r="RYX140" s="86"/>
      <c r="RYY140" s="86"/>
      <c r="RYZ140" s="86"/>
      <c r="RZA140" s="86"/>
      <c r="RZB140" s="86"/>
      <c r="RZC140" s="86"/>
      <c r="RZD140" s="86"/>
      <c r="RZE140" s="86"/>
      <c r="RZF140" s="86"/>
      <c r="RZG140" s="86"/>
      <c r="RZH140" s="86"/>
      <c r="RZI140" s="86"/>
      <c r="RZJ140" s="86"/>
      <c r="RZK140" s="86"/>
      <c r="RZL140" s="86"/>
      <c r="RZM140" s="86"/>
      <c r="RZN140" s="86"/>
      <c r="RZO140" s="86"/>
      <c r="RZP140" s="86"/>
      <c r="RZQ140" s="86"/>
      <c r="RZR140" s="86"/>
      <c r="RZS140" s="86"/>
      <c r="RZT140" s="86"/>
      <c r="RZU140" s="86"/>
      <c r="RZV140" s="86"/>
      <c r="RZW140" s="86"/>
      <c r="RZX140" s="86"/>
      <c r="RZY140" s="86"/>
      <c r="RZZ140" s="86"/>
      <c r="SAA140" s="86"/>
      <c r="SAB140" s="86"/>
      <c r="SAC140" s="86"/>
      <c r="SAD140" s="86"/>
      <c r="SAE140" s="86"/>
      <c r="SAF140" s="86"/>
      <c r="SAG140" s="86"/>
      <c r="SAH140" s="86"/>
      <c r="SAI140" s="86"/>
      <c r="SAJ140" s="86"/>
      <c r="SAK140" s="86"/>
      <c r="SAL140" s="86"/>
      <c r="SAM140" s="86"/>
      <c r="SAN140" s="86"/>
      <c r="SAO140" s="86"/>
      <c r="SAP140" s="86"/>
      <c r="SAQ140" s="86"/>
      <c r="SAR140" s="86"/>
      <c r="SAS140" s="86"/>
      <c r="SAT140" s="86"/>
      <c r="SAU140" s="86"/>
      <c r="SAV140" s="86"/>
      <c r="SAW140" s="86"/>
      <c r="SAX140" s="86"/>
      <c r="SAY140" s="86"/>
      <c r="SAZ140" s="86"/>
      <c r="SBA140" s="86"/>
      <c r="SBB140" s="86"/>
      <c r="SBC140" s="86"/>
      <c r="SBD140" s="86"/>
      <c r="SBE140" s="86"/>
      <c r="SBF140" s="86"/>
      <c r="SBG140" s="86"/>
      <c r="SBH140" s="86"/>
      <c r="SBI140" s="86"/>
      <c r="SBJ140" s="86"/>
      <c r="SBK140" s="86"/>
      <c r="SBL140" s="86"/>
      <c r="SBM140" s="86"/>
      <c r="SBN140" s="86"/>
      <c r="SBO140" s="86"/>
      <c r="SBP140" s="86"/>
      <c r="SBQ140" s="86"/>
      <c r="SBR140" s="86"/>
      <c r="SBS140" s="86"/>
      <c r="SBT140" s="86"/>
      <c r="SBU140" s="86"/>
      <c r="SBV140" s="86"/>
      <c r="SBW140" s="86"/>
      <c r="SBX140" s="86"/>
      <c r="SBY140" s="86"/>
      <c r="SBZ140" s="86"/>
      <c r="SCA140" s="86"/>
      <c r="SCB140" s="86"/>
      <c r="SCC140" s="86"/>
      <c r="SCD140" s="86"/>
      <c r="SCE140" s="86"/>
      <c r="SCF140" s="86"/>
      <c r="SCG140" s="86"/>
      <c r="SCH140" s="86"/>
      <c r="SCI140" s="86"/>
      <c r="SCJ140" s="86"/>
      <c r="SCK140" s="86"/>
      <c r="SCL140" s="86"/>
      <c r="SCM140" s="86"/>
      <c r="SCN140" s="86"/>
      <c r="SCO140" s="86"/>
      <c r="SCP140" s="86"/>
      <c r="SCQ140" s="86"/>
      <c r="SCR140" s="86"/>
      <c r="SCS140" s="86"/>
      <c r="SCT140" s="86"/>
      <c r="SCU140" s="86"/>
      <c r="SCV140" s="86"/>
      <c r="SCW140" s="86"/>
      <c r="SCX140" s="86"/>
      <c r="SCY140" s="86"/>
      <c r="SCZ140" s="86"/>
      <c r="SDA140" s="86"/>
      <c r="SDB140" s="86"/>
      <c r="SDC140" s="86"/>
      <c r="SDD140" s="86"/>
      <c r="SDE140" s="86"/>
      <c r="SDF140" s="86"/>
      <c r="SDG140" s="86"/>
      <c r="SDH140" s="86"/>
      <c r="SDI140" s="86"/>
      <c r="SDJ140" s="86"/>
      <c r="SDK140" s="86"/>
      <c r="SDL140" s="86"/>
      <c r="SDM140" s="86"/>
      <c r="SDN140" s="86"/>
      <c r="SDO140" s="86"/>
      <c r="SDP140" s="86"/>
      <c r="SDQ140" s="86"/>
      <c r="SDR140" s="86"/>
      <c r="SDS140" s="86"/>
      <c r="SDT140" s="86"/>
      <c r="SDU140" s="86"/>
      <c r="SDV140" s="86"/>
      <c r="SDW140" s="86"/>
      <c r="SDX140" s="86"/>
      <c r="SDY140" s="86"/>
      <c r="SDZ140" s="86"/>
      <c r="SEA140" s="86"/>
      <c r="SEB140" s="86"/>
      <c r="SEC140" s="86"/>
      <c r="SED140" s="86"/>
      <c r="SEE140" s="86"/>
      <c r="SEF140" s="86"/>
      <c r="SEG140" s="86"/>
      <c r="SEH140" s="86"/>
      <c r="SEI140" s="86"/>
      <c r="SEJ140" s="86"/>
      <c r="SEK140" s="86"/>
      <c r="SEL140" s="86"/>
      <c r="SEM140" s="86"/>
      <c r="SEN140" s="86"/>
      <c r="SEO140" s="86"/>
      <c r="SEP140" s="86"/>
      <c r="SEQ140" s="86"/>
      <c r="SER140" s="86"/>
      <c r="SES140" s="86"/>
      <c r="SET140" s="86"/>
      <c r="SEU140" s="86"/>
      <c r="SEV140" s="86"/>
      <c r="SEW140" s="86"/>
      <c r="SEX140" s="86"/>
      <c r="SEY140" s="86"/>
      <c r="SEZ140" s="86"/>
      <c r="SFA140" s="86"/>
      <c r="SFB140" s="86"/>
      <c r="SFC140" s="86"/>
      <c r="SFD140" s="86"/>
      <c r="SFE140" s="86"/>
      <c r="SFF140" s="86"/>
      <c r="SFG140" s="86"/>
      <c r="SFH140" s="86"/>
      <c r="SFI140" s="86"/>
      <c r="SFJ140" s="86"/>
      <c r="SFQ140" s="86"/>
      <c r="SFR140" s="86"/>
      <c r="SFS140" s="86"/>
      <c r="SFT140" s="86"/>
      <c r="SFU140" s="86"/>
      <c r="SFV140" s="86"/>
      <c r="SFW140" s="86"/>
      <c r="SFX140" s="86"/>
      <c r="SFY140" s="86"/>
      <c r="SFZ140" s="86"/>
      <c r="SGA140" s="86"/>
      <c r="SGB140" s="86"/>
      <c r="SGC140" s="86"/>
      <c r="SGD140" s="86"/>
      <c r="SGE140" s="86"/>
      <c r="SGF140" s="86"/>
      <c r="SGG140" s="86"/>
      <c r="SGH140" s="86"/>
      <c r="SGI140" s="86"/>
      <c r="SGJ140" s="86"/>
      <c r="SGK140" s="86"/>
      <c r="SGL140" s="86"/>
      <c r="SGM140" s="86"/>
      <c r="SGN140" s="86"/>
      <c r="SGO140" s="86"/>
      <c r="SGP140" s="86"/>
      <c r="SGQ140" s="86"/>
      <c r="SGR140" s="86"/>
      <c r="SGS140" s="86"/>
      <c r="SGT140" s="86"/>
      <c r="SGU140" s="86"/>
      <c r="SGV140" s="86"/>
      <c r="SGW140" s="86"/>
      <c r="SGX140" s="86"/>
      <c r="SGY140" s="86"/>
      <c r="SGZ140" s="86"/>
      <c r="SHA140" s="86"/>
      <c r="SHB140" s="86"/>
      <c r="SHC140" s="86"/>
      <c r="SHD140" s="86"/>
      <c r="SHE140" s="86"/>
      <c r="SHF140" s="86"/>
      <c r="SHG140" s="86"/>
      <c r="SHH140" s="86"/>
      <c r="SHI140" s="86"/>
      <c r="SHJ140" s="86"/>
      <c r="SHK140" s="86"/>
      <c r="SHL140" s="86"/>
      <c r="SHM140" s="86"/>
      <c r="SHN140" s="86"/>
      <c r="SHO140" s="86"/>
      <c r="SHP140" s="86"/>
      <c r="SHQ140" s="86"/>
      <c r="SHR140" s="86"/>
      <c r="SHS140" s="86"/>
      <c r="SHT140" s="86"/>
      <c r="SHU140" s="86"/>
      <c r="SHV140" s="86"/>
      <c r="SHW140" s="86"/>
      <c r="SHX140" s="86"/>
      <c r="SHY140" s="86"/>
      <c r="SHZ140" s="86"/>
      <c r="SIA140" s="86"/>
      <c r="SIB140" s="86"/>
      <c r="SIC140" s="86"/>
      <c r="SID140" s="86"/>
      <c r="SIE140" s="86"/>
      <c r="SIF140" s="86"/>
      <c r="SIG140" s="86"/>
      <c r="SIH140" s="86"/>
      <c r="SII140" s="86"/>
      <c r="SIJ140" s="86"/>
      <c r="SIK140" s="86"/>
      <c r="SIL140" s="86"/>
      <c r="SIM140" s="86"/>
      <c r="SIN140" s="86"/>
      <c r="SIO140" s="86"/>
      <c r="SIP140" s="86"/>
      <c r="SIQ140" s="86"/>
      <c r="SIR140" s="86"/>
      <c r="SIS140" s="86"/>
      <c r="SIT140" s="86"/>
      <c r="SIU140" s="86"/>
      <c r="SIV140" s="86"/>
      <c r="SIW140" s="86"/>
      <c r="SIX140" s="86"/>
      <c r="SIY140" s="86"/>
      <c r="SIZ140" s="86"/>
      <c r="SJA140" s="86"/>
      <c r="SJB140" s="86"/>
      <c r="SJC140" s="86"/>
      <c r="SJD140" s="86"/>
      <c r="SJE140" s="86"/>
      <c r="SJF140" s="86"/>
      <c r="SJG140" s="86"/>
      <c r="SJH140" s="86"/>
      <c r="SJI140" s="86"/>
      <c r="SJJ140" s="86"/>
      <c r="SJK140" s="86"/>
      <c r="SJL140" s="86"/>
      <c r="SJM140" s="86"/>
      <c r="SJN140" s="86"/>
      <c r="SJO140" s="86"/>
      <c r="SJP140" s="86"/>
      <c r="SJQ140" s="86"/>
      <c r="SJR140" s="86"/>
      <c r="SJS140" s="86"/>
      <c r="SJT140" s="86"/>
      <c r="SJU140" s="86"/>
      <c r="SJV140" s="86"/>
      <c r="SJW140" s="86"/>
      <c r="SJX140" s="86"/>
      <c r="SJY140" s="86"/>
      <c r="SJZ140" s="86"/>
      <c r="SKA140" s="86"/>
      <c r="SKB140" s="86"/>
      <c r="SKC140" s="86"/>
      <c r="SKD140" s="86"/>
      <c r="SKE140" s="86"/>
      <c r="SKF140" s="86"/>
      <c r="SKG140" s="86"/>
      <c r="SKH140" s="86"/>
      <c r="SKI140" s="86"/>
      <c r="SKJ140" s="86"/>
      <c r="SKK140" s="86"/>
      <c r="SKL140" s="86"/>
      <c r="SKM140" s="86"/>
      <c r="SKN140" s="86"/>
      <c r="SKO140" s="86"/>
      <c r="SKP140" s="86"/>
      <c r="SKQ140" s="86"/>
      <c r="SKR140" s="86"/>
      <c r="SKS140" s="86"/>
      <c r="SKT140" s="86"/>
      <c r="SKU140" s="86"/>
      <c r="SKV140" s="86"/>
      <c r="SKW140" s="86"/>
      <c r="SKX140" s="86"/>
      <c r="SKY140" s="86"/>
      <c r="SKZ140" s="86"/>
      <c r="SLA140" s="86"/>
      <c r="SLB140" s="86"/>
      <c r="SLC140" s="86"/>
      <c r="SLD140" s="86"/>
      <c r="SLE140" s="86"/>
      <c r="SLF140" s="86"/>
      <c r="SLG140" s="86"/>
      <c r="SLH140" s="86"/>
      <c r="SLI140" s="86"/>
      <c r="SLJ140" s="86"/>
      <c r="SLK140" s="86"/>
      <c r="SLL140" s="86"/>
      <c r="SLM140" s="86"/>
      <c r="SLN140" s="86"/>
      <c r="SLO140" s="86"/>
      <c r="SLP140" s="86"/>
      <c r="SLQ140" s="86"/>
      <c r="SLR140" s="86"/>
      <c r="SLS140" s="86"/>
      <c r="SLT140" s="86"/>
      <c r="SLU140" s="86"/>
      <c r="SLV140" s="86"/>
      <c r="SLW140" s="86"/>
      <c r="SLX140" s="86"/>
      <c r="SLY140" s="86"/>
      <c r="SLZ140" s="86"/>
      <c r="SMA140" s="86"/>
      <c r="SMB140" s="86"/>
      <c r="SMC140" s="86"/>
      <c r="SMD140" s="86"/>
      <c r="SME140" s="86"/>
      <c r="SMF140" s="86"/>
      <c r="SMG140" s="86"/>
      <c r="SMH140" s="86"/>
      <c r="SMI140" s="86"/>
      <c r="SMJ140" s="86"/>
      <c r="SMK140" s="86"/>
      <c r="SML140" s="86"/>
      <c r="SMM140" s="86"/>
      <c r="SMN140" s="86"/>
      <c r="SMO140" s="86"/>
      <c r="SMP140" s="86"/>
      <c r="SMQ140" s="86"/>
      <c r="SMR140" s="86"/>
      <c r="SMS140" s="86"/>
      <c r="SMT140" s="86"/>
      <c r="SMU140" s="86"/>
      <c r="SMV140" s="86"/>
      <c r="SMW140" s="86"/>
      <c r="SMX140" s="86"/>
      <c r="SMY140" s="86"/>
      <c r="SMZ140" s="86"/>
      <c r="SNA140" s="86"/>
      <c r="SNB140" s="86"/>
      <c r="SNC140" s="86"/>
      <c r="SND140" s="86"/>
      <c r="SNE140" s="86"/>
      <c r="SNF140" s="86"/>
      <c r="SNG140" s="86"/>
      <c r="SNH140" s="86"/>
      <c r="SNI140" s="86"/>
      <c r="SNJ140" s="86"/>
      <c r="SNK140" s="86"/>
      <c r="SNL140" s="86"/>
      <c r="SNM140" s="86"/>
      <c r="SNN140" s="86"/>
      <c r="SNO140" s="86"/>
      <c r="SNP140" s="86"/>
      <c r="SNQ140" s="86"/>
      <c r="SNR140" s="86"/>
      <c r="SNS140" s="86"/>
      <c r="SNT140" s="86"/>
      <c r="SNU140" s="86"/>
      <c r="SNV140" s="86"/>
      <c r="SNW140" s="86"/>
      <c r="SNX140" s="86"/>
      <c r="SNY140" s="86"/>
      <c r="SNZ140" s="86"/>
      <c r="SOA140" s="86"/>
      <c r="SOB140" s="86"/>
      <c r="SOC140" s="86"/>
      <c r="SOD140" s="86"/>
      <c r="SOE140" s="86"/>
      <c r="SOF140" s="86"/>
      <c r="SOG140" s="86"/>
      <c r="SOH140" s="86"/>
      <c r="SOI140" s="86"/>
      <c r="SOJ140" s="86"/>
      <c r="SOK140" s="86"/>
      <c r="SOL140" s="86"/>
      <c r="SOM140" s="86"/>
      <c r="SON140" s="86"/>
      <c r="SOO140" s="86"/>
      <c r="SOP140" s="86"/>
      <c r="SOQ140" s="86"/>
      <c r="SOR140" s="86"/>
      <c r="SOS140" s="86"/>
      <c r="SOT140" s="86"/>
      <c r="SOU140" s="86"/>
      <c r="SOV140" s="86"/>
      <c r="SOW140" s="86"/>
      <c r="SOX140" s="86"/>
      <c r="SOY140" s="86"/>
      <c r="SOZ140" s="86"/>
      <c r="SPA140" s="86"/>
      <c r="SPB140" s="86"/>
      <c r="SPC140" s="86"/>
      <c r="SPD140" s="86"/>
      <c r="SPE140" s="86"/>
      <c r="SPF140" s="86"/>
      <c r="SPM140" s="86"/>
      <c r="SPN140" s="86"/>
      <c r="SPO140" s="86"/>
      <c r="SPP140" s="86"/>
      <c r="SPQ140" s="86"/>
      <c r="SPR140" s="86"/>
      <c r="SPS140" s="86"/>
      <c r="SPT140" s="86"/>
      <c r="SPU140" s="86"/>
      <c r="SPV140" s="86"/>
      <c r="SPW140" s="86"/>
      <c r="SPX140" s="86"/>
      <c r="SPY140" s="86"/>
      <c r="SPZ140" s="86"/>
      <c r="SQA140" s="86"/>
      <c r="SQB140" s="86"/>
      <c r="SQC140" s="86"/>
      <c r="SQD140" s="86"/>
      <c r="SQE140" s="86"/>
      <c r="SQF140" s="86"/>
      <c r="SQG140" s="86"/>
      <c r="SQH140" s="86"/>
      <c r="SQI140" s="86"/>
      <c r="SQJ140" s="86"/>
      <c r="SQK140" s="86"/>
      <c r="SQL140" s="86"/>
      <c r="SQM140" s="86"/>
      <c r="SQN140" s="86"/>
      <c r="SQO140" s="86"/>
      <c r="SQP140" s="86"/>
      <c r="SQQ140" s="86"/>
      <c r="SQR140" s="86"/>
      <c r="SQS140" s="86"/>
      <c r="SQT140" s="86"/>
      <c r="SQU140" s="86"/>
      <c r="SQV140" s="86"/>
      <c r="SQW140" s="86"/>
      <c r="SQX140" s="86"/>
      <c r="SQY140" s="86"/>
      <c r="SQZ140" s="86"/>
      <c r="SRA140" s="86"/>
      <c r="SRB140" s="86"/>
      <c r="SRC140" s="86"/>
      <c r="SRD140" s="86"/>
      <c r="SRE140" s="86"/>
      <c r="SRF140" s="86"/>
      <c r="SRG140" s="86"/>
      <c r="SRH140" s="86"/>
      <c r="SRI140" s="86"/>
      <c r="SRJ140" s="86"/>
      <c r="SRK140" s="86"/>
      <c r="SRL140" s="86"/>
      <c r="SRM140" s="86"/>
      <c r="SRN140" s="86"/>
      <c r="SRO140" s="86"/>
      <c r="SRP140" s="86"/>
      <c r="SRQ140" s="86"/>
      <c r="SRR140" s="86"/>
      <c r="SRS140" s="86"/>
      <c r="SRT140" s="86"/>
      <c r="SRU140" s="86"/>
      <c r="SRV140" s="86"/>
      <c r="SRW140" s="86"/>
      <c r="SRX140" s="86"/>
      <c r="SRY140" s="86"/>
      <c r="SRZ140" s="86"/>
      <c r="SSA140" s="86"/>
      <c r="SSB140" s="86"/>
      <c r="SSC140" s="86"/>
      <c r="SSD140" s="86"/>
      <c r="SSE140" s="86"/>
      <c r="SSF140" s="86"/>
      <c r="SSG140" s="86"/>
      <c r="SSH140" s="86"/>
      <c r="SSI140" s="86"/>
      <c r="SSJ140" s="86"/>
      <c r="SSK140" s="86"/>
      <c r="SSL140" s="86"/>
      <c r="SSM140" s="86"/>
      <c r="SSN140" s="86"/>
      <c r="SSO140" s="86"/>
      <c r="SSP140" s="86"/>
      <c r="SSQ140" s="86"/>
      <c r="SSR140" s="86"/>
      <c r="SSS140" s="86"/>
      <c r="SST140" s="86"/>
      <c r="SSU140" s="86"/>
      <c r="SSV140" s="86"/>
      <c r="SSW140" s="86"/>
      <c r="SSX140" s="86"/>
      <c r="SSY140" s="86"/>
      <c r="SSZ140" s="86"/>
      <c r="STA140" s="86"/>
      <c r="STB140" s="86"/>
      <c r="STC140" s="86"/>
      <c r="STD140" s="86"/>
      <c r="STE140" s="86"/>
      <c r="STF140" s="86"/>
      <c r="STG140" s="86"/>
      <c r="STH140" s="86"/>
      <c r="STI140" s="86"/>
      <c r="STJ140" s="86"/>
      <c r="STK140" s="86"/>
      <c r="STL140" s="86"/>
      <c r="STM140" s="86"/>
      <c r="STN140" s="86"/>
      <c r="STO140" s="86"/>
      <c r="STP140" s="86"/>
      <c r="STQ140" s="86"/>
      <c r="STR140" s="86"/>
      <c r="STS140" s="86"/>
      <c r="STT140" s="86"/>
      <c r="STU140" s="86"/>
      <c r="STV140" s="86"/>
      <c r="STW140" s="86"/>
      <c r="STX140" s="86"/>
      <c r="STY140" s="86"/>
      <c r="STZ140" s="86"/>
      <c r="SUA140" s="86"/>
      <c r="SUB140" s="86"/>
      <c r="SUC140" s="86"/>
      <c r="SUD140" s="86"/>
      <c r="SUE140" s="86"/>
      <c r="SUF140" s="86"/>
      <c r="SUG140" s="86"/>
      <c r="SUH140" s="86"/>
      <c r="SUI140" s="86"/>
      <c r="SUJ140" s="86"/>
      <c r="SUK140" s="86"/>
      <c r="SUL140" s="86"/>
      <c r="SUM140" s="86"/>
      <c r="SUN140" s="86"/>
      <c r="SUO140" s="86"/>
      <c r="SUP140" s="86"/>
      <c r="SUQ140" s="86"/>
      <c r="SUR140" s="86"/>
      <c r="SUS140" s="86"/>
      <c r="SUT140" s="86"/>
      <c r="SUU140" s="86"/>
      <c r="SUV140" s="86"/>
      <c r="SUW140" s="86"/>
      <c r="SUX140" s="86"/>
      <c r="SUY140" s="86"/>
      <c r="SUZ140" s="86"/>
      <c r="SVA140" s="86"/>
      <c r="SVB140" s="86"/>
      <c r="SVC140" s="86"/>
      <c r="SVD140" s="86"/>
      <c r="SVE140" s="86"/>
      <c r="SVF140" s="86"/>
      <c r="SVG140" s="86"/>
      <c r="SVH140" s="86"/>
      <c r="SVI140" s="86"/>
      <c r="SVJ140" s="86"/>
      <c r="SVK140" s="86"/>
      <c r="SVL140" s="86"/>
      <c r="SVM140" s="86"/>
      <c r="SVN140" s="86"/>
      <c r="SVO140" s="86"/>
      <c r="SVP140" s="86"/>
      <c r="SVQ140" s="86"/>
      <c r="SVR140" s="86"/>
      <c r="SVS140" s="86"/>
      <c r="SVT140" s="86"/>
      <c r="SVU140" s="86"/>
      <c r="SVV140" s="86"/>
      <c r="SVW140" s="86"/>
      <c r="SVX140" s="86"/>
      <c r="SVY140" s="86"/>
      <c r="SVZ140" s="86"/>
      <c r="SWA140" s="86"/>
      <c r="SWB140" s="86"/>
      <c r="SWC140" s="86"/>
      <c r="SWD140" s="86"/>
      <c r="SWE140" s="86"/>
      <c r="SWF140" s="86"/>
      <c r="SWG140" s="86"/>
      <c r="SWH140" s="86"/>
      <c r="SWI140" s="86"/>
      <c r="SWJ140" s="86"/>
      <c r="SWK140" s="86"/>
      <c r="SWL140" s="86"/>
      <c r="SWM140" s="86"/>
      <c r="SWN140" s="86"/>
      <c r="SWO140" s="86"/>
      <c r="SWP140" s="86"/>
      <c r="SWQ140" s="86"/>
      <c r="SWR140" s="86"/>
      <c r="SWS140" s="86"/>
      <c r="SWT140" s="86"/>
      <c r="SWU140" s="86"/>
      <c r="SWV140" s="86"/>
      <c r="SWW140" s="86"/>
      <c r="SWX140" s="86"/>
      <c r="SWY140" s="86"/>
      <c r="SWZ140" s="86"/>
      <c r="SXA140" s="86"/>
      <c r="SXB140" s="86"/>
      <c r="SXC140" s="86"/>
      <c r="SXD140" s="86"/>
      <c r="SXE140" s="86"/>
      <c r="SXF140" s="86"/>
      <c r="SXG140" s="86"/>
      <c r="SXH140" s="86"/>
      <c r="SXI140" s="86"/>
      <c r="SXJ140" s="86"/>
      <c r="SXK140" s="86"/>
      <c r="SXL140" s="86"/>
      <c r="SXM140" s="86"/>
      <c r="SXN140" s="86"/>
      <c r="SXO140" s="86"/>
      <c r="SXP140" s="86"/>
      <c r="SXQ140" s="86"/>
      <c r="SXR140" s="86"/>
      <c r="SXS140" s="86"/>
      <c r="SXT140" s="86"/>
      <c r="SXU140" s="86"/>
      <c r="SXV140" s="86"/>
      <c r="SXW140" s="86"/>
      <c r="SXX140" s="86"/>
      <c r="SXY140" s="86"/>
      <c r="SXZ140" s="86"/>
      <c r="SYA140" s="86"/>
      <c r="SYB140" s="86"/>
      <c r="SYC140" s="86"/>
      <c r="SYD140" s="86"/>
      <c r="SYE140" s="86"/>
      <c r="SYF140" s="86"/>
      <c r="SYG140" s="86"/>
      <c r="SYH140" s="86"/>
      <c r="SYI140" s="86"/>
      <c r="SYJ140" s="86"/>
      <c r="SYK140" s="86"/>
      <c r="SYL140" s="86"/>
      <c r="SYM140" s="86"/>
      <c r="SYN140" s="86"/>
      <c r="SYO140" s="86"/>
      <c r="SYP140" s="86"/>
      <c r="SYQ140" s="86"/>
      <c r="SYR140" s="86"/>
      <c r="SYS140" s="86"/>
      <c r="SYT140" s="86"/>
      <c r="SYU140" s="86"/>
      <c r="SYV140" s="86"/>
      <c r="SYW140" s="86"/>
      <c r="SYX140" s="86"/>
      <c r="SYY140" s="86"/>
      <c r="SYZ140" s="86"/>
      <c r="SZA140" s="86"/>
      <c r="SZB140" s="86"/>
      <c r="SZI140" s="86"/>
      <c r="SZJ140" s="86"/>
      <c r="SZK140" s="86"/>
      <c r="SZL140" s="86"/>
      <c r="SZM140" s="86"/>
      <c r="SZN140" s="86"/>
      <c r="SZO140" s="86"/>
      <c r="SZP140" s="86"/>
      <c r="SZQ140" s="86"/>
      <c r="SZR140" s="86"/>
      <c r="SZS140" s="86"/>
      <c r="SZT140" s="86"/>
      <c r="SZU140" s="86"/>
      <c r="SZV140" s="86"/>
      <c r="SZW140" s="86"/>
      <c r="SZX140" s="86"/>
      <c r="SZY140" s="86"/>
      <c r="SZZ140" s="86"/>
      <c r="TAA140" s="86"/>
      <c r="TAB140" s="86"/>
      <c r="TAC140" s="86"/>
      <c r="TAD140" s="86"/>
      <c r="TAE140" s="86"/>
      <c r="TAF140" s="86"/>
      <c r="TAG140" s="86"/>
      <c r="TAH140" s="86"/>
      <c r="TAI140" s="86"/>
      <c r="TAJ140" s="86"/>
      <c r="TAK140" s="86"/>
      <c r="TAL140" s="86"/>
      <c r="TAM140" s="86"/>
      <c r="TAN140" s="86"/>
      <c r="TAO140" s="86"/>
      <c r="TAP140" s="86"/>
      <c r="TAQ140" s="86"/>
      <c r="TAR140" s="86"/>
      <c r="TAS140" s="86"/>
      <c r="TAT140" s="86"/>
      <c r="TAU140" s="86"/>
      <c r="TAV140" s="86"/>
      <c r="TAW140" s="86"/>
      <c r="TAX140" s="86"/>
      <c r="TAY140" s="86"/>
      <c r="TAZ140" s="86"/>
      <c r="TBA140" s="86"/>
      <c r="TBB140" s="86"/>
      <c r="TBC140" s="86"/>
      <c r="TBD140" s="86"/>
      <c r="TBE140" s="86"/>
      <c r="TBF140" s="86"/>
      <c r="TBG140" s="86"/>
      <c r="TBH140" s="86"/>
      <c r="TBI140" s="86"/>
      <c r="TBJ140" s="86"/>
      <c r="TBK140" s="86"/>
      <c r="TBL140" s="86"/>
      <c r="TBM140" s="86"/>
      <c r="TBN140" s="86"/>
      <c r="TBO140" s="86"/>
      <c r="TBP140" s="86"/>
      <c r="TBQ140" s="86"/>
      <c r="TBR140" s="86"/>
      <c r="TBS140" s="86"/>
      <c r="TBT140" s="86"/>
      <c r="TBU140" s="86"/>
      <c r="TBV140" s="86"/>
      <c r="TBW140" s="86"/>
      <c r="TBX140" s="86"/>
      <c r="TBY140" s="86"/>
      <c r="TBZ140" s="86"/>
      <c r="TCA140" s="86"/>
      <c r="TCB140" s="86"/>
      <c r="TCC140" s="86"/>
      <c r="TCD140" s="86"/>
      <c r="TCE140" s="86"/>
      <c r="TCF140" s="86"/>
      <c r="TCG140" s="86"/>
      <c r="TCH140" s="86"/>
      <c r="TCI140" s="86"/>
      <c r="TCJ140" s="86"/>
      <c r="TCK140" s="86"/>
      <c r="TCL140" s="86"/>
      <c r="TCM140" s="86"/>
      <c r="TCN140" s="86"/>
      <c r="TCO140" s="86"/>
      <c r="TCP140" s="86"/>
      <c r="TCQ140" s="86"/>
      <c r="TCR140" s="86"/>
      <c r="TCS140" s="86"/>
      <c r="TCT140" s="86"/>
      <c r="TCU140" s="86"/>
      <c r="TCV140" s="86"/>
      <c r="TCW140" s="86"/>
      <c r="TCX140" s="86"/>
      <c r="TCY140" s="86"/>
      <c r="TCZ140" s="86"/>
      <c r="TDA140" s="86"/>
      <c r="TDB140" s="86"/>
      <c r="TDC140" s="86"/>
      <c r="TDD140" s="86"/>
      <c r="TDE140" s="86"/>
      <c r="TDF140" s="86"/>
      <c r="TDG140" s="86"/>
      <c r="TDH140" s="86"/>
      <c r="TDI140" s="86"/>
      <c r="TDJ140" s="86"/>
      <c r="TDK140" s="86"/>
      <c r="TDL140" s="86"/>
      <c r="TDM140" s="86"/>
      <c r="TDN140" s="86"/>
      <c r="TDO140" s="86"/>
      <c r="TDP140" s="86"/>
      <c r="TDQ140" s="86"/>
      <c r="TDR140" s="86"/>
      <c r="TDS140" s="86"/>
      <c r="TDT140" s="86"/>
      <c r="TDU140" s="86"/>
      <c r="TDV140" s="86"/>
      <c r="TDW140" s="86"/>
      <c r="TDX140" s="86"/>
      <c r="TDY140" s="86"/>
      <c r="TDZ140" s="86"/>
      <c r="TEA140" s="86"/>
      <c r="TEB140" s="86"/>
      <c r="TEC140" s="86"/>
      <c r="TED140" s="86"/>
      <c r="TEE140" s="86"/>
      <c r="TEF140" s="86"/>
      <c r="TEG140" s="86"/>
      <c r="TEH140" s="86"/>
      <c r="TEI140" s="86"/>
      <c r="TEJ140" s="86"/>
      <c r="TEK140" s="86"/>
      <c r="TEL140" s="86"/>
      <c r="TEM140" s="86"/>
      <c r="TEN140" s="86"/>
      <c r="TEO140" s="86"/>
      <c r="TEP140" s="86"/>
      <c r="TEQ140" s="86"/>
      <c r="TER140" s="86"/>
      <c r="TES140" s="86"/>
      <c r="TET140" s="86"/>
      <c r="TEU140" s="86"/>
      <c r="TEV140" s="86"/>
      <c r="TEW140" s="86"/>
      <c r="TEX140" s="86"/>
      <c r="TEY140" s="86"/>
      <c r="TEZ140" s="86"/>
      <c r="TFA140" s="86"/>
      <c r="TFB140" s="86"/>
      <c r="TFC140" s="86"/>
      <c r="TFD140" s="86"/>
      <c r="TFE140" s="86"/>
      <c r="TFF140" s="86"/>
      <c r="TFG140" s="86"/>
      <c r="TFH140" s="86"/>
      <c r="TFI140" s="86"/>
      <c r="TFJ140" s="86"/>
      <c r="TFK140" s="86"/>
      <c r="TFL140" s="86"/>
      <c r="TFM140" s="86"/>
      <c r="TFN140" s="86"/>
      <c r="TFO140" s="86"/>
      <c r="TFP140" s="86"/>
      <c r="TFQ140" s="86"/>
      <c r="TFR140" s="86"/>
      <c r="TFS140" s="86"/>
      <c r="TFT140" s="86"/>
      <c r="TFU140" s="86"/>
      <c r="TFV140" s="86"/>
      <c r="TFW140" s="86"/>
      <c r="TFX140" s="86"/>
      <c r="TFY140" s="86"/>
      <c r="TFZ140" s="86"/>
      <c r="TGA140" s="86"/>
      <c r="TGB140" s="86"/>
      <c r="TGC140" s="86"/>
      <c r="TGD140" s="86"/>
      <c r="TGE140" s="86"/>
      <c r="TGF140" s="86"/>
      <c r="TGG140" s="86"/>
      <c r="TGH140" s="86"/>
      <c r="TGI140" s="86"/>
      <c r="TGJ140" s="86"/>
      <c r="TGK140" s="86"/>
      <c r="TGL140" s="86"/>
      <c r="TGM140" s="86"/>
      <c r="TGN140" s="86"/>
      <c r="TGO140" s="86"/>
      <c r="TGP140" s="86"/>
      <c r="TGQ140" s="86"/>
      <c r="TGR140" s="86"/>
      <c r="TGS140" s="86"/>
      <c r="TGT140" s="86"/>
      <c r="TGU140" s="86"/>
      <c r="TGV140" s="86"/>
      <c r="TGW140" s="86"/>
      <c r="TGX140" s="86"/>
      <c r="TGY140" s="86"/>
      <c r="TGZ140" s="86"/>
      <c r="THA140" s="86"/>
      <c r="THB140" s="86"/>
      <c r="THC140" s="86"/>
      <c r="THD140" s="86"/>
      <c r="THE140" s="86"/>
      <c r="THF140" s="86"/>
      <c r="THG140" s="86"/>
      <c r="THH140" s="86"/>
      <c r="THI140" s="86"/>
      <c r="THJ140" s="86"/>
      <c r="THK140" s="86"/>
      <c r="THL140" s="86"/>
      <c r="THM140" s="86"/>
      <c r="THN140" s="86"/>
      <c r="THO140" s="86"/>
      <c r="THP140" s="86"/>
      <c r="THQ140" s="86"/>
      <c r="THR140" s="86"/>
      <c r="THS140" s="86"/>
      <c r="THT140" s="86"/>
      <c r="THU140" s="86"/>
      <c r="THV140" s="86"/>
      <c r="THW140" s="86"/>
      <c r="THX140" s="86"/>
      <c r="THY140" s="86"/>
      <c r="THZ140" s="86"/>
      <c r="TIA140" s="86"/>
      <c r="TIB140" s="86"/>
      <c r="TIC140" s="86"/>
      <c r="TID140" s="86"/>
      <c r="TIE140" s="86"/>
      <c r="TIF140" s="86"/>
      <c r="TIG140" s="86"/>
      <c r="TIH140" s="86"/>
      <c r="TII140" s="86"/>
      <c r="TIJ140" s="86"/>
      <c r="TIK140" s="86"/>
      <c r="TIL140" s="86"/>
      <c r="TIM140" s="86"/>
      <c r="TIN140" s="86"/>
      <c r="TIO140" s="86"/>
      <c r="TIP140" s="86"/>
      <c r="TIQ140" s="86"/>
      <c r="TIR140" s="86"/>
      <c r="TIS140" s="86"/>
      <c r="TIT140" s="86"/>
      <c r="TIU140" s="86"/>
      <c r="TIV140" s="86"/>
      <c r="TIW140" s="86"/>
      <c r="TIX140" s="86"/>
      <c r="TJE140" s="86"/>
      <c r="TJF140" s="86"/>
      <c r="TJG140" s="86"/>
      <c r="TJH140" s="86"/>
      <c r="TJI140" s="86"/>
      <c r="TJJ140" s="86"/>
      <c r="TJK140" s="86"/>
      <c r="TJL140" s="86"/>
      <c r="TJM140" s="86"/>
      <c r="TJN140" s="86"/>
      <c r="TJO140" s="86"/>
      <c r="TJP140" s="86"/>
      <c r="TJQ140" s="86"/>
      <c r="TJR140" s="86"/>
      <c r="TJS140" s="86"/>
      <c r="TJT140" s="86"/>
      <c r="TJU140" s="86"/>
      <c r="TJV140" s="86"/>
      <c r="TJW140" s="86"/>
      <c r="TJX140" s="86"/>
      <c r="TJY140" s="86"/>
      <c r="TJZ140" s="86"/>
      <c r="TKA140" s="86"/>
      <c r="TKB140" s="86"/>
      <c r="TKC140" s="86"/>
      <c r="TKD140" s="86"/>
      <c r="TKE140" s="86"/>
      <c r="TKF140" s="86"/>
      <c r="TKG140" s="86"/>
      <c r="TKH140" s="86"/>
      <c r="TKI140" s="86"/>
      <c r="TKJ140" s="86"/>
      <c r="TKK140" s="86"/>
      <c r="TKL140" s="86"/>
      <c r="TKM140" s="86"/>
      <c r="TKN140" s="86"/>
      <c r="TKO140" s="86"/>
      <c r="TKP140" s="86"/>
      <c r="TKQ140" s="86"/>
      <c r="TKR140" s="86"/>
      <c r="TKS140" s="86"/>
      <c r="TKT140" s="86"/>
      <c r="TKU140" s="86"/>
      <c r="TKV140" s="86"/>
      <c r="TKW140" s="86"/>
      <c r="TKX140" s="86"/>
      <c r="TKY140" s="86"/>
      <c r="TKZ140" s="86"/>
      <c r="TLA140" s="86"/>
      <c r="TLB140" s="86"/>
      <c r="TLC140" s="86"/>
      <c r="TLD140" s="86"/>
      <c r="TLE140" s="86"/>
      <c r="TLF140" s="86"/>
      <c r="TLG140" s="86"/>
      <c r="TLH140" s="86"/>
      <c r="TLI140" s="86"/>
      <c r="TLJ140" s="86"/>
      <c r="TLK140" s="86"/>
      <c r="TLL140" s="86"/>
      <c r="TLM140" s="86"/>
      <c r="TLN140" s="86"/>
      <c r="TLO140" s="86"/>
      <c r="TLP140" s="86"/>
      <c r="TLQ140" s="86"/>
      <c r="TLR140" s="86"/>
      <c r="TLS140" s="86"/>
      <c r="TLT140" s="86"/>
      <c r="TLU140" s="86"/>
      <c r="TLV140" s="86"/>
      <c r="TLW140" s="86"/>
      <c r="TLX140" s="86"/>
      <c r="TLY140" s="86"/>
      <c r="TLZ140" s="86"/>
      <c r="TMA140" s="86"/>
      <c r="TMB140" s="86"/>
      <c r="TMC140" s="86"/>
      <c r="TMD140" s="86"/>
      <c r="TME140" s="86"/>
      <c r="TMF140" s="86"/>
      <c r="TMG140" s="86"/>
      <c r="TMH140" s="86"/>
      <c r="TMI140" s="86"/>
      <c r="TMJ140" s="86"/>
      <c r="TMK140" s="86"/>
      <c r="TML140" s="86"/>
      <c r="TMM140" s="86"/>
      <c r="TMN140" s="86"/>
      <c r="TMO140" s="86"/>
      <c r="TMP140" s="86"/>
      <c r="TMQ140" s="86"/>
      <c r="TMR140" s="86"/>
      <c r="TMS140" s="86"/>
      <c r="TMT140" s="86"/>
      <c r="TMU140" s="86"/>
      <c r="TMV140" s="86"/>
      <c r="TMW140" s="86"/>
      <c r="TMX140" s="86"/>
      <c r="TMY140" s="86"/>
      <c r="TMZ140" s="86"/>
      <c r="TNA140" s="86"/>
      <c r="TNB140" s="86"/>
      <c r="TNC140" s="86"/>
      <c r="TND140" s="86"/>
      <c r="TNE140" s="86"/>
      <c r="TNF140" s="86"/>
      <c r="TNG140" s="86"/>
      <c r="TNH140" s="86"/>
      <c r="TNI140" s="86"/>
      <c r="TNJ140" s="86"/>
      <c r="TNK140" s="86"/>
      <c r="TNL140" s="86"/>
      <c r="TNM140" s="86"/>
      <c r="TNN140" s="86"/>
      <c r="TNO140" s="86"/>
      <c r="TNP140" s="86"/>
      <c r="TNQ140" s="86"/>
      <c r="TNR140" s="86"/>
      <c r="TNS140" s="86"/>
      <c r="TNT140" s="86"/>
      <c r="TNU140" s="86"/>
      <c r="TNV140" s="86"/>
      <c r="TNW140" s="86"/>
      <c r="TNX140" s="86"/>
      <c r="TNY140" s="86"/>
      <c r="TNZ140" s="86"/>
      <c r="TOA140" s="86"/>
      <c r="TOB140" s="86"/>
      <c r="TOC140" s="86"/>
      <c r="TOD140" s="86"/>
      <c r="TOE140" s="86"/>
      <c r="TOF140" s="86"/>
      <c r="TOG140" s="86"/>
      <c r="TOH140" s="86"/>
      <c r="TOI140" s="86"/>
      <c r="TOJ140" s="86"/>
      <c r="TOK140" s="86"/>
      <c r="TOL140" s="86"/>
      <c r="TOM140" s="86"/>
      <c r="TON140" s="86"/>
      <c r="TOO140" s="86"/>
      <c r="TOP140" s="86"/>
      <c r="TOQ140" s="86"/>
      <c r="TOR140" s="86"/>
      <c r="TOS140" s="86"/>
      <c r="TOT140" s="86"/>
      <c r="TOU140" s="86"/>
      <c r="TOV140" s="86"/>
      <c r="TOW140" s="86"/>
      <c r="TOX140" s="86"/>
      <c r="TOY140" s="86"/>
      <c r="TOZ140" s="86"/>
      <c r="TPA140" s="86"/>
      <c r="TPB140" s="86"/>
      <c r="TPC140" s="86"/>
      <c r="TPD140" s="86"/>
      <c r="TPE140" s="86"/>
      <c r="TPF140" s="86"/>
      <c r="TPG140" s="86"/>
      <c r="TPH140" s="86"/>
      <c r="TPI140" s="86"/>
      <c r="TPJ140" s="86"/>
      <c r="TPK140" s="86"/>
      <c r="TPL140" s="86"/>
      <c r="TPM140" s="86"/>
      <c r="TPN140" s="86"/>
      <c r="TPO140" s="86"/>
      <c r="TPP140" s="86"/>
      <c r="TPQ140" s="86"/>
      <c r="TPR140" s="86"/>
      <c r="TPS140" s="86"/>
      <c r="TPT140" s="86"/>
      <c r="TPU140" s="86"/>
      <c r="TPV140" s="86"/>
      <c r="TPW140" s="86"/>
      <c r="TPX140" s="86"/>
      <c r="TPY140" s="86"/>
      <c r="TPZ140" s="86"/>
      <c r="TQA140" s="86"/>
      <c r="TQB140" s="86"/>
      <c r="TQC140" s="86"/>
      <c r="TQD140" s="86"/>
      <c r="TQE140" s="86"/>
      <c r="TQF140" s="86"/>
      <c r="TQG140" s="86"/>
      <c r="TQH140" s="86"/>
      <c r="TQI140" s="86"/>
      <c r="TQJ140" s="86"/>
      <c r="TQK140" s="86"/>
      <c r="TQL140" s="86"/>
      <c r="TQM140" s="86"/>
      <c r="TQN140" s="86"/>
      <c r="TQO140" s="86"/>
      <c r="TQP140" s="86"/>
      <c r="TQQ140" s="86"/>
      <c r="TQR140" s="86"/>
      <c r="TQS140" s="86"/>
      <c r="TQT140" s="86"/>
      <c r="TQU140" s="86"/>
      <c r="TQV140" s="86"/>
      <c r="TQW140" s="86"/>
      <c r="TQX140" s="86"/>
      <c r="TQY140" s="86"/>
      <c r="TQZ140" s="86"/>
      <c r="TRA140" s="86"/>
      <c r="TRB140" s="86"/>
      <c r="TRC140" s="86"/>
      <c r="TRD140" s="86"/>
      <c r="TRE140" s="86"/>
      <c r="TRF140" s="86"/>
      <c r="TRG140" s="86"/>
      <c r="TRH140" s="86"/>
      <c r="TRI140" s="86"/>
      <c r="TRJ140" s="86"/>
      <c r="TRK140" s="86"/>
      <c r="TRL140" s="86"/>
      <c r="TRM140" s="86"/>
      <c r="TRN140" s="86"/>
      <c r="TRO140" s="86"/>
      <c r="TRP140" s="86"/>
      <c r="TRQ140" s="86"/>
      <c r="TRR140" s="86"/>
      <c r="TRS140" s="86"/>
      <c r="TRT140" s="86"/>
      <c r="TRU140" s="86"/>
      <c r="TRV140" s="86"/>
      <c r="TRW140" s="86"/>
      <c r="TRX140" s="86"/>
      <c r="TRY140" s="86"/>
      <c r="TRZ140" s="86"/>
      <c r="TSA140" s="86"/>
      <c r="TSB140" s="86"/>
      <c r="TSC140" s="86"/>
      <c r="TSD140" s="86"/>
      <c r="TSE140" s="86"/>
      <c r="TSF140" s="86"/>
      <c r="TSG140" s="86"/>
      <c r="TSH140" s="86"/>
      <c r="TSI140" s="86"/>
      <c r="TSJ140" s="86"/>
      <c r="TSK140" s="86"/>
      <c r="TSL140" s="86"/>
      <c r="TSM140" s="86"/>
      <c r="TSN140" s="86"/>
      <c r="TSO140" s="86"/>
      <c r="TSP140" s="86"/>
      <c r="TSQ140" s="86"/>
      <c r="TSR140" s="86"/>
      <c r="TSS140" s="86"/>
      <c r="TST140" s="86"/>
      <c r="TTA140" s="86"/>
      <c r="TTB140" s="86"/>
      <c r="TTC140" s="86"/>
      <c r="TTD140" s="86"/>
      <c r="TTE140" s="86"/>
      <c r="TTF140" s="86"/>
      <c r="TTG140" s="86"/>
      <c r="TTH140" s="86"/>
      <c r="TTI140" s="86"/>
      <c r="TTJ140" s="86"/>
      <c r="TTK140" s="86"/>
      <c r="TTL140" s="86"/>
      <c r="TTM140" s="86"/>
      <c r="TTN140" s="86"/>
      <c r="TTO140" s="86"/>
      <c r="TTP140" s="86"/>
      <c r="TTQ140" s="86"/>
      <c r="TTR140" s="86"/>
      <c r="TTS140" s="86"/>
      <c r="TTT140" s="86"/>
      <c r="TTU140" s="86"/>
      <c r="TTV140" s="86"/>
      <c r="TTW140" s="86"/>
      <c r="TTX140" s="86"/>
      <c r="TTY140" s="86"/>
      <c r="TTZ140" s="86"/>
      <c r="TUA140" s="86"/>
      <c r="TUB140" s="86"/>
      <c r="TUC140" s="86"/>
      <c r="TUD140" s="86"/>
      <c r="TUE140" s="86"/>
      <c r="TUF140" s="86"/>
      <c r="TUG140" s="86"/>
      <c r="TUH140" s="86"/>
      <c r="TUI140" s="86"/>
      <c r="TUJ140" s="86"/>
      <c r="TUK140" s="86"/>
      <c r="TUL140" s="86"/>
      <c r="TUM140" s="86"/>
      <c r="TUN140" s="86"/>
      <c r="TUO140" s="86"/>
      <c r="TUP140" s="86"/>
      <c r="TUQ140" s="86"/>
      <c r="TUR140" s="86"/>
      <c r="TUS140" s="86"/>
      <c r="TUT140" s="86"/>
      <c r="TUU140" s="86"/>
      <c r="TUV140" s="86"/>
      <c r="TUW140" s="86"/>
      <c r="TUX140" s="86"/>
      <c r="TUY140" s="86"/>
      <c r="TUZ140" s="86"/>
      <c r="TVA140" s="86"/>
      <c r="TVB140" s="86"/>
      <c r="TVC140" s="86"/>
      <c r="TVD140" s="86"/>
      <c r="TVE140" s="86"/>
      <c r="TVF140" s="86"/>
      <c r="TVG140" s="86"/>
      <c r="TVH140" s="86"/>
      <c r="TVI140" s="86"/>
      <c r="TVJ140" s="86"/>
      <c r="TVK140" s="86"/>
      <c r="TVL140" s="86"/>
      <c r="TVM140" s="86"/>
      <c r="TVN140" s="86"/>
      <c r="TVO140" s="86"/>
      <c r="TVP140" s="86"/>
      <c r="TVQ140" s="86"/>
      <c r="TVR140" s="86"/>
      <c r="TVS140" s="86"/>
      <c r="TVT140" s="86"/>
      <c r="TVU140" s="86"/>
      <c r="TVV140" s="86"/>
      <c r="TVW140" s="86"/>
      <c r="TVX140" s="86"/>
      <c r="TVY140" s="86"/>
      <c r="TVZ140" s="86"/>
      <c r="TWA140" s="86"/>
      <c r="TWB140" s="86"/>
      <c r="TWC140" s="86"/>
      <c r="TWD140" s="86"/>
      <c r="TWE140" s="86"/>
      <c r="TWF140" s="86"/>
      <c r="TWG140" s="86"/>
      <c r="TWH140" s="86"/>
      <c r="TWI140" s="86"/>
      <c r="TWJ140" s="86"/>
      <c r="TWK140" s="86"/>
      <c r="TWL140" s="86"/>
      <c r="TWM140" s="86"/>
      <c r="TWN140" s="86"/>
      <c r="TWO140" s="86"/>
      <c r="TWP140" s="86"/>
      <c r="TWQ140" s="86"/>
      <c r="TWR140" s="86"/>
      <c r="TWS140" s="86"/>
      <c r="TWT140" s="86"/>
      <c r="TWU140" s="86"/>
      <c r="TWV140" s="86"/>
      <c r="TWW140" s="86"/>
      <c r="TWX140" s="86"/>
      <c r="TWY140" s="86"/>
      <c r="TWZ140" s="86"/>
      <c r="TXA140" s="86"/>
      <c r="TXB140" s="86"/>
      <c r="TXC140" s="86"/>
      <c r="TXD140" s="86"/>
      <c r="TXE140" s="86"/>
      <c r="TXF140" s="86"/>
      <c r="TXG140" s="86"/>
      <c r="TXH140" s="86"/>
      <c r="TXI140" s="86"/>
      <c r="TXJ140" s="86"/>
      <c r="TXK140" s="86"/>
      <c r="TXL140" s="86"/>
      <c r="TXM140" s="86"/>
      <c r="TXN140" s="86"/>
      <c r="TXO140" s="86"/>
      <c r="TXP140" s="86"/>
      <c r="TXQ140" s="86"/>
      <c r="TXR140" s="86"/>
      <c r="TXS140" s="86"/>
      <c r="TXT140" s="86"/>
      <c r="TXU140" s="86"/>
      <c r="TXV140" s="86"/>
      <c r="TXW140" s="86"/>
      <c r="TXX140" s="86"/>
      <c r="TXY140" s="86"/>
      <c r="TXZ140" s="86"/>
      <c r="TYA140" s="86"/>
      <c r="TYB140" s="86"/>
      <c r="TYC140" s="86"/>
      <c r="TYD140" s="86"/>
      <c r="TYE140" s="86"/>
      <c r="TYF140" s="86"/>
      <c r="TYG140" s="86"/>
      <c r="TYH140" s="86"/>
      <c r="TYI140" s="86"/>
      <c r="TYJ140" s="86"/>
      <c r="TYK140" s="86"/>
      <c r="TYL140" s="86"/>
      <c r="TYM140" s="86"/>
      <c r="TYN140" s="86"/>
      <c r="TYO140" s="86"/>
      <c r="TYP140" s="86"/>
      <c r="TYQ140" s="86"/>
      <c r="TYR140" s="86"/>
      <c r="TYS140" s="86"/>
      <c r="TYT140" s="86"/>
      <c r="TYU140" s="86"/>
      <c r="TYV140" s="86"/>
      <c r="TYW140" s="86"/>
      <c r="TYX140" s="86"/>
      <c r="TYY140" s="86"/>
      <c r="TYZ140" s="86"/>
      <c r="TZA140" s="86"/>
      <c r="TZB140" s="86"/>
      <c r="TZC140" s="86"/>
      <c r="TZD140" s="86"/>
      <c r="TZE140" s="86"/>
      <c r="TZF140" s="86"/>
      <c r="TZG140" s="86"/>
      <c r="TZH140" s="86"/>
      <c r="TZI140" s="86"/>
      <c r="TZJ140" s="86"/>
      <c r="TZK140" s="86"/>
      <c r="TZL140" s="86"/>
      <c r="TZM140" s="86"/>
      <c r="TZN140" s="86"/>
      <c r="TZO140" s="86"/>
      <c r="TZP140" s="86"/>
      <c r="TZQ140" s="86"/>
      <c r="TZR140" s="86"/>
      <c r="TZS140" s="86"/>
      <c r="TZT140" s="86"/>
      <c r="TZU140" s="86"/>
      <c r="TZV140" s="86"/>
      <c r="TZW140" s="86"/>
      <c r="TZX140" s="86"/>
      <c r="TZY140" s="86"/>
      <c r="TZZ140" s="86"/>
      <c r="UAA140" s="86"/>
      <c r="UAB140" s="86"/>
      <c r="UAC140" s="86"/>
      <c r="UAD140" s="86"/>
      <c r="UAE140" s="86"/>
      <c r="UAF140" s="86"/>
      <c r="UAG140" s="86"/>
      <c r="UAH140" s="86"/>
      <c r="UAI140" s="86"/>
      <c r="UAJ140" s="86"/>
      <c r="UAK140" s="86"/>
      <c r="UAL140" s="86"/>
      <c r="UAM140" s="86"/>
      <c r="UAN140" s="86"/>
      <c r="UAO140" s="86"/>
      <c r="UAP140" s="86"/>
      <c r="UAQ140" s="86"/>
      <c r="UAR140" s="86"/>
      <c r="UAS140" s="86"/>
      <c r="UAT140" s="86"/>
      <c r="UAU140" s="86"/>
      <c r="UAV140" s="86"/>
      <c r="UAW140" s="86"/>
      <c r="UAX140" s="86"/>
      <c r="UAY140" s="86"/>
      <c r="UAZ140" s="86"/>
      <c r="UBA140" s="86"/>
      <c r="UBB140" s="86"/>
      <c r="UBC140" s="86"/>
      <c r="UBD140" s="86"/>
      <c r="UBE140" s="86"/>
      <c r="UBF140" s="86"/>
      <c r="UBG140" s="86"/>
      <c r="UBH140" s="86"/>
      <c r="UBI140" s="86"/>
      <c r="UBJ140" s="86"/>
      <c r="UBK140" s="86"/>
      <c r="UBL140" s="86"/>
      <c r="UBM140" s="86"/>
      <c r="UBN140" s="86"/>
      <c r="UBO140" s="86"/>
      <c r="UBP140" s="86"/>
      <c r="UBQ140" s="86"/>
      <c r="UBR140" s="86"/>
      <c r="UBS140" s="86"/>
      <c r="UBT140" s="86"/>
      <c r="UBU140" s="86"/>
      <c r="UBV140" s="86"/>
      <c r="UBW140" s="86"/>
      <c r="UBX140" s="86"/>
      <c r="UBY140" s="86"/>
      <c r="UBZ140" s="86"/>
      <c r="UCA140" s="86"/>
      <c r="UCB140" s="86"/>
      <c r="UCC140" s="86"/>
      <c r="UCD140" s="86"/>
      <c r="UCE140" s="86"/>
      <c r="UCF140" s="86"/>
      <c r="UCG140" s="86"/>
      <c r="UCH140" s="86"/>
      <c r="UCI140" s="86"/>
      <c r="UCJ140" s="86"/>
      <c r="UCK140" s="86"/>
      <c r="UCL140" s="86"/>
      <c r="UCM140" s="86"/>
      <c r="UCN140" s="86"/>
      <c r="UCO140" s="86"/>
      <c r="UCP140" s="86"/>
      <c r="UCW140" s="86"/>
      <c r="UCX140" s="86"/>
      <c r="UCY140" s="86"/>
      <c r="UCZ140" s="86"/>
      <c r="UDA140" s="86"/>
      <c r="UDB140" s="86"/>
      <c r="UDC140" s="86"/>
      <c r="UDD140" s="86"/>
      <c r="UDE140" s="86"/>
      <c r="UDF140" s="86"/>
      <c r="UDG140" s="86"/>
      <c r="UDH140" s="86"/>
      <c r="UDI140" s="86"/>
      <c r="UDJ140" s="86"/>
      <c r="UDK140" s="86"/>
      <c r="UDL140" s="86"/>
      <c r="UDM140" s="86"/>
      <c r="UDN140" s="86"/>
      <c r="UDO140" s="86"/>
      <c r="UDP140" s="86"/>
      <c r="UDQ140" s="86"/>
      <c r="UDR140" s="86"/>
      <c r="UDS140" s="86"/>
      <c r="UDT140" s="86"/>
      <c r="UDU140" s="86"/>
      <c r="UDV140" s="86"/>
      <c r="UDW140" s="86"/>
      <c r="UDX140" s="86"/>
      <c r="UDY140" s="86"/>
      <c r="UDZ140" s="86"/>
      <c r="UEA140" s="86"/>
      <c r="UEB140" s="86"/>
      <c r="UEC140" s="86"/>
      <c r="UED140" s="86"/>
      <c r="UEE140" s="86"/>
      <c r="UEF140" s="86"/>
      <c r="UEG140" s="86"/>
      <c r="UEH140" s="86"/>
      <c r="UEI140" s="86"/>
      <c r="UEJ140" s="86"/>
      <c r="UEK140" s="86"/>
      <c r="UEL140" s="86"/>
      <c r="UEM140" s="86"/>
      <c r="UEN140" s="86"/>
      <c r="UEO140" s="86"/>
      <c r="UEP140" s="86"/>
      <c r="UEQ140" s="86"/>
      <c r="UER140" s="86"/>
      <c r="UES140" s="86"/>
      <c r="UET140" s="86"/>
      <c r="UEU140" s="86"/>
      <c r="UEV140" s="86"/>
      <c r="UEW140" s="86"/>
      <c r="UEX140" s="86"/>
      <c r="UEY140" s="86"/>
      <c r="UEZ140" s="86"/>
      <c r="UFA140" s="86"/>
      <c r="UFB140" s="86"/>
      <c r="UFC140" s="86"/>
      <c r="UFD140" s="86"/>
      <c r="UFE140" s="86"/>
      <c r="UFF140" s="86"/>
      <c r="UFG140" s="86"/>
      <c r="UFH140" s="86"/>
      <c r="UFI140" s="86"/>
      <c r="UFJ140" s="86"/>
      <c r="UFK140" s="86"/>
      <c r="UFL140" s="86"/>
      <c r="UFM140" s="86"/>
      <c r="UFN140" s="86"/>
      <c r="UFO140" s="86"/>
      <c r="UFP140" s="86"/>
      <c r="UFQ140" s="86"/>
      <c r="UFR140" s="86"/>
      <c r="UFS140" s="86"/>
      <c r="UFT140" s="86"/>
      <c r="UFU140" s="86"/>
      <c r="UFV140" s="86"/>
      <c r="UFW140" s="86"/>
      <c r="UFX140" s="86"/>
      <c r="UFY140" s="86"/>
      <c r="UFZ140" s="86"/>
      <c r="UGA140" s="86"/>
      <c r="UGB140" s="86"/>
      <c r="UGC140" s="86"/>
      <c r="UGD140" s="86"/>
      <c r="UGE140" s="86"/>
      <c r="UGF140" s="86"/>
      <c r="UGG140" s="86"/>
      <c r="UGH140" s="86"/>
      <c r="UGI140" s="86"/>
      <c r="UGJ140" s="86"/>
      <c r="UGK140" s="86"/>
      <c r="UGL140" s="86"/>
      <c r="UGM140" s="86"/>
      <c r="UGN140" s="86"/>
      <c r="UGO140" s="86"/>
      <c r="UGP140" s="86"/>
      <c r="UGQ140" s="86"/>
      <c r="UGR140" s="86"/>
      <c r="UGS140" s="86"/>
      <c r="UGT140" s="86"/>
      <c r="UGU140" s="86"/>
      <c r="UGV140" s="86"/>
      <c r="UGW140" s="86"/>
      <c r="UGX140" s="86"/>
      <c r="UGY140" s="86"/>
      <c r="UGZ140" s="86"/>
      <c r="UHA140" s="86"/>
      <c r="UHB140" s="86"/>
      <c r="UHC140" s="86"/>
      <c r="UHD140" s="86"/>
      <c r="UHE140" s="86"/>
      <c r="UHF140" s="86"/>
      <c r="UHG140" s="86"/>
      <c r="UHH140" s="86"/>
      <c r="UHI140" s="86"/>
      <c r="UHJ140" s="86"/>
      <c r="UHK140" s="86"/>
      <c r="UHL140" s="86"/>
      <c r="UHM140" s="86"/>
      <c r="UHN140" s="86"/>
      <c r="UHO140" s="86"/>
      <c r="UHP140" s="86"/>
      <c r="UHQ140" s="86"/>
      <c r="UHR140" s="86"/>
      <c r="UHS140" s="86"/>
      <c r="UHT140" s="86"/>
      <c r="UHU140" s="86"/>
      <c r="UHV140" s="86"/>
      <c r="UHW140" s="86"/>
      <c r="UHX140" s="86"/>
      <c r="UHY140" s="86"/>
      <c r="UHZ140" s="86"/>
      <c r="UIA140" s="86"/>
      <c r="UIB140" s="86"/>
      <c r="UIC140" s="86"/>
      <c r="UID140" s="86"/>
      <c r="UIE140" s="86"/>
      <c r="UIF140" s="86"/>
      <c r="UIG140" s="86"/>
      <c r="UIH140" s="86"/>
      <c r="UII140" s="86"/>
      <c r="UIJ140" s="86"/>
      <c r="UIK140" s="86"/>
      <c r="UIL140" s="86"/>
      <c r="UIM140" s="86"/>
      <c r="UIN140" s="86"/>
      <c r="UIO140" s="86"/>
      <c r="UIP140" s="86"/>
      <c r="UIQ140" s="86"/>
      <c r="UIR140" s="86"/>
      <c r="UIS140" s="86"/>
      <c r="UIT140" s="86"/>
      <c r="UIU140" s="86"/>
      <c r="UIV140" s="86"/>
      <c r="UIW140" s="86"/>
      <c r="UIX140" s="86"/>
      <c r="UIY140" s="86"/>
      <c r="UIZ140" s="86"/>
      <c r="UJA140" s="86"/>
      <c r="UJB140" s="86"/>
      <c r="UJC140" s="86"/>
      <c r="UJD140" s="86"/>
      <c r="UJE140" s="86"/>
      <c r="UJF140" s="86"/>
      <c r="UJG140" s="86"/>
      <c r="UJH140" s="86"/>
      <c r="UJI140" s="86"/>
      <c r="UJJ140" s="86"/>
      <c r="UJK140" s="86"/>
      <c r="UJL140" s="86"/>
      <c r="UJM140" s="86"/>
      <c r="UJN140" s="86"/>
      <c r="UJO140" s="86"/>
      <c r="UJP140" s="86"/>
      <c r="UJQ140" s="86"/>
      <c r="UJR140" s="86"/>
      <c r="UJS140" s="86"/>
      <c r="UJT140" s="86"/>
      <c r="UJU140" s="86"/>
      <c r="UJV140" s="86"/>
      <c r="UJW140" s="86"/>
      <c r="UJX140" s="86"/>
      <c r="UJY140" s="86"/>
      <c r="UJZ140" s="86"/>
      <c r="UKA140" s="86"/>
      <c r="UKB140" s="86"/>
      <c r="UKC140" s="86"/>
      <c r="UKD140" s="86"/>
      <c r="UKE140" s="86"/>
      <c r="UKF140" s="86"/>
      <c r="UKG140" s="86"/>
      <c r="UKH140" s="86"/>
      <c r="UKI140" s="86"/>
      <c r="UKJ140" s="86"/>
      <c r="UKK140" s="86"/>
      <c r="UKL140" s="86"/>
      <c r="UKM140" s="86"/>
      <c r="UKN140" s="86"/>
      <c r="UKO140" s="86"/>
      <c r="UKP140" s="86"/>
      <c r="UKQ140" s="86"/>
      <c r="UKR140" s="86"/>
      <c r="UKS140" s="86"/>
      <c r="UKT140" s="86"/>
      <c r="UKU140" s="86"/>
      <c r="UKV140" s="86"/>
      <c r="UKW140" s="86"/>
      <c r="UKX140" s="86"/>
      <c r="UKY140" s="86"/>
      <c r="UKZ140" s="86"/>
      <c r="ULA140" s="86"/>
      <c r="ULB140" s="86"/>
      <c r="ULC140" s="86"/>
      <c r="ULD140" s="86"/>
      <c r="ULE140" s="86"/>
      <c r="ULF140" s="86"/>
      <c r="ULG140" s="86"/>
      <c r="ULH140" s="86"/>
      <c r="ULI140" s="86"/>
      <c r="ULJ140" s="86"/>
      <c r="ULK140" s="86"/>
      <c r="ULL140" s="86"/>
      <c r="ULM140" s="86"/>
      <c r="ULN140" s="86"/>
      <c r="ULO140" s="86"/>
      <c r="ULP140" s="86"/>
      <c r="ULQ140" s="86"/>
      <c r="ULR140" s="86"/>
      <c r="ULS140" s="86"/>
      <c r="ULT140" s="86"/>
      <c r="ULU140" s="86"/>
      <c r="ULV140" s="86"/>
      <c r="ULW140" s="86"/>
      <c r="ULX140" s="86"/>
      <c r="ULY140" s="86"/>
      <c r="ULZ140" s="86"/>
      <c r="UMA140" s="86"/>
      <c r="UMB140" s="86"/>
      <c r="UMC140" s="86"/>
      <c r="UMD140" s="86"/>
      <c r="UME140" s="86"/>
      <c r="UMF140" s="86"/>
      <c r="UMG140" s="86"/>
      <c r="UMH140" s="86"/>
      <c r="UMI140" s="86"/>
      <c r="UMJ140" s="86"/>
      <c r="UMK140" s="86"/>
      <c r="UML140" s="86"/>
      <c r="UMS140" s="86"/>
      <c r="UMT140" s="86"/>
      <c r="UMU140" s="86"/>
      <c r="UMV140" s="86"/>
      <c r="UMW140" s="86"/>
      <c r="UMX140" s="86"/>
      <c r="UMY140" s="86"/>
      <c r="UMZ140" s="86"/>
      <c r="UNA140" s="86"/>
      <c r="UNB140" s="86"/>
      <c r="UNC140" s="86"/>
      <c r="UND140" s="86"/>
      <c r="UNE140" s="86"/>
      <c r="UNF140" s="86"/>
      <c r="UNG140" s="86"/>
      <c r="UNH140" s="86"/>
      <c r="UNI140" s="86"/>
      <c r="UNJ140" s="86"/>
      <c r="UNK140" s="86"/>
      <c r="UNL140" s="86"/>
      <c r="UNM140" s="86"/>
      <c r="UNN140" s="86"/>
      <c r="UNO140" s="86"/>
      <c r="UNP140" s="86"/>
      <c r="UNQ140" s="86"/>
      <c r="UNR140" s="86"/>
      <c r="UNS140" s="86"/>
      <c r="UNT140" s="86"/>
      <c r="UNU140" s="86"/>
      <c r="UNV140" s="86"/>
      <c r="UNW140" s="86"/>
      <c r="UNX140" s="86"/>
      <c r="UNY140" s="86"/>
      <c r="UNZ140" s="86"/>
      <c r="UOA140" s="86"/>
      <c r="UOB140" s="86"/>
      <c r="UOC140" s="86"/>
      <c r="UOD140" s="86"/>
      <c r="UOE140" s="86"/>
      <c r="UOF140" s="86"/>
      <c r="UOG140" s="86"/>
      <c r="UOH140" s="86"/>
      <c r="UOI140" s="86"/>
      <c r="UOJ140" s="86"/>
      <c r="UOK140" s="86"/>
      <c r="UOL140" s="86"/>
      <c r="UOM140" s="86"/>
      <c r="UON140" s="86"/>
      <c r="UOO140" s="86"/>
      <c r="UOP140" s="86"/>
      <c r="UOQ140" s="86"/>
      <c r="UOR140" s="86"/>
      <c r="UOS140" s="86"/>
      <c r="UOT140" s="86"/>
      <c r="UOU140" s="86"/>
      <c r="UOV140" s="86"/>
      <c r="UOW140" s="86"/>
      <c r="UOX140" s="86"/>
      <c r="UOY140" s="86"/>
      <c r="UOZ140" s="86"/>
      <c r="UPA140" s="86"/>
      <c r="UPB140" s="86"/>
      <c r="UPC140" s="86"/>
      <c r="UPD140" s="86"/>
      <c r="UPE140" s="86"/>
      <c r="UPF140" s="86"/>
      <c r="UPG140" s="86"/>
      <c r="UPH140" s="86"/>
      <c r="UPI140" s="86"/>
      <c r="UPJ140" s="86"/>
      <c r="UPK140" s="86"/>
      <c r="UPL140" s="86"/>
      <c r="UPM140" s="86"/>
      <c r="UPN140" s="86"/>
      <c r="UPO140" s="86"/>
      <c r="UPP140" s="86"/>
      <c r="UPQ140" s="86"/>
      <c r="UPR140" s="86"/>
      <c r="UPS140" s="86"/>
      <c r="UPT140" s="86"/>
      <c r="UPU140" s="86"/>
      <c r="UPV140" s="86"/>
      <c r="UPW140" s="86"/>
      <c r="UPX140" s="86"/>
      <c r="UPY140" s="86"/>
      <c r="UPZ140" s="86"/>
      <c r="UQA140" s="86"/>
      <c r="UQB140" s="86"/>
      <c r="UQC140" s="86"/>
      <c r="UQD140" s="86"/>
      <c r="UQE140" s="86"/>
      <c r="UQF140" s="86"/>
      <c r="UQG140" s="86"/>
      <c r="UQH140" s="86"/>
      <c r="UQI140" s="86"/>
      <c r="UQJ140" s="86"/>
      <c r="UQK140" s="86"/>
      <c r="UQL140" s="86"/>
      <c r="UQM140" s="86"/>
      <c r="UQN140" s="86"/>
      <c r="UQO140" s="86"/>
      <c r="UQP140" s="86"/>
      <c r="UQQ140" s="86"/>
      <c r="UQR140" s="86"/>
      <c r="UQS140" s="86"/>
      <c r="UQT140" s="86"/>
      <c r="UQU140" s="86"/>
      <c r="UQV140" s="86"/>
      <c r="UQW140" s="86"/>
      <c r="UQX140" s="86"/>
      <c r="UQY140" s="86"/>
      <c r="UQZ140" s="86"/>
      <c r="URA140" s="86"/>
      <c r="URB140" s="86"/>
      <c r="URC140" s="86"/>
      <c r="URD140" s="86"/>
      <c r="URE140" s="86"/>
      <c r="URF140" s="86"/>
      <c r="URG140" s="86"/>
      <c r="URH140" s="86"/>
      <c r="URI140" s="86"/>
      <c r="URJ140" s="86"/>
      <c r="URK140" s="86"/>
      <c r="URL140" s="86"/>
      <c r="URM140" s="86"/>
      <c r="URN140" s="86"/>
      <c r="URO140" s="86"/>
      <c r="URP140" s="86"/>
      <c r="URQ140" s="86"/>
      <c r="URR140" s="86"/>
      <c r="URS140" s="86"/>
      <c r="URT140" s="86"/>
      <c r="URU140" s="86"/>
      <c r="URV140" s="86"/>
      <c r="URW140" s="86"/>
      <c r="URX140" s="86"/>
      <c r="URY140" s="86"/>
      <c r="URZ140" s="86"/>
      <c r="USA140" s="86"/>
      <c r="USB140" s="86"/>
      <c r="USC140" s="86"/>
      <c r="USD140" s="86"/>
      <c r="USE140" s="86"/>
      <c r="USF140" s="86"/>
      <c r="USG140" s="86"/>
      <c r="USH140" s="86"/>
      <c r="USI140" s="86"/>
      <c r="USJ140" s="86"/>
      <c r="USK140" s="86"/>
      <c r="USL140" s="86"/>
      <c r="USM140" s="86"/>
      <c r="USN140" s="86"/>
      <c r="USO140" s="86"/>
      <c r="USP140" s="86"/>
      <c r="USQ140" s="86"/>
      <c r="USR140" s="86"/>
      <c r="USS140" s="86"/>
      <c r="UST140" s="86"/>
      <c r="USU140" s="86"/>
      <c r="USV140" s="86"/>
      <c r="USW140" s="86"/>
      <c r="USX140" s="86"/>
      <c r="USY140" s="86"/>
      <c r="USZ140" s="86"/>
      <c r="UTA140" s="86"/>
      <c r="UTB140" s="86"/>
      <c r="UTC140" s="86"/>
      <c r="UTD140" s="86"/>
      <c r="UTE140" s="86"/>
      <c r="UTF140" s="86"/>
      <c r="UTG140" s="86"/>
      <c r="UTH140" s="86"/>
      <c r="UTI140" s="86"/>
      <c r="UTJ140" s="86"/>
      <c r="UTK140" s="86"/>
      <c r="UTL140" s="86"/>
      <c r="UTM140" s="86"/>
      <c r="UTN140" s="86"/>
      <c r="UTO140" s="86"/>
      <c r="UTP140" s="86"/>
      <c r="UTQ140" s="86"/>
      <c r="UTR140" s="86"/>
      <c r="UTS140" s="86"/>
      <c r="UTT140" s="86"/>
      <c r="UTU140" s="86"/>
      <c r="UTV140" s="86"/>
      <c r="UTW140" s="86"/>
      <c r="UTX140" s="86"/>
      <c r="UTY140" s="86"/>
      <c r="UTZ140" s="86"/>
      <c r="UUA140" s="86"/>
      <c r="UUB140" s="86"/>
      <c r="UUC140" s="86"/>
      <c r="UUD140" s="86"/>
      <c r="UUE140" s="86"/>
      <c r="UUF140" s="86"/>
      <c r="UUG140" s="86"/>
      <c r="UUH140" s="86"/>
      <c r="UUI140" s="86"/>
      <c r="UUJ140" s="86"/>
      <c r="UUK140" s="86"/>
      <c r="UUL140" s="86"/>
      <c r="UUM140" s="86"/>
      <c r="UUN140" s="86"/>
      <c r="UUO140" s="86"/>
      <c r="UUP140" s="86"/>
      <c r="UUQ140" s="86"/>
      <c r="UUR140" s="86"/>
      <c r="UUS140" s="86"/>
      <c r="UUT140" s="86"/>
      <c r="UUU140" s="86"/>
      <c r="UUV140" s="86"/>
      <c r="UUW140" s="86"/>
      <c r="UUX140" s="86"/>
      <c r="UUY140" s="86"/>
      <c r="UUZ140" s="86"/>
      <c r="UVA140" s="86"/>
      <c r="UVB140" s="86"/>
      <c r="UVC140" s="86"/>
      <c r="UVD140" s="86"/>
      <c r="UVE140" s="86"/>
      <c r="UVF140" s="86"/>
      <c r="UVG140" s="86"/>
      <c r="UVH140" s="86"/>
      <c r="UVI140" s="86"/>
      <c r="UVJ140" s="86"/>
      <c r="UVK140" s="86"/>
      <c r="UVL140" s="86"/>
      <c r="UVM140" s="86"/>
      <c r="UVN140" s="86"/>
      <c r="UVO140" s="86"/>
      <c r="UVP140" s="86"/>
      <c r="UVQ140" s="86"/>
      <c r="UVR140" s="86"/>
      <c r="UVS140" s="86"/>
      <c r="UVT140" s="86"/>
      <c r="UVU140" s="86"/>
      <c r="UVV140" s="86"/>
      <c r="UVW140" s="86"/>
      <c r="UVX140" s="86"/>
      <c r="UVY140" s="86"/>
      <c r="UVZ140" s="86"/>
      <c r="UWA140" s="86"/>
      <c r="UWB140" s="86"/>
      <c r="UWC140" s="86"/>
      <c r="UWD140" s="86"/>
      <c r="UWE140" s="86"/>
      <c r="UWF140" s="86"/>
      <c r="UWG140" s="86"/>
      <c r="UWH140" s="86"/>
      <c r="UWO140" s="86"/>
      <c r="UWP140" s="86"/>
      <c r="UWQ140" s="86"/>
      <c r="UWR140" s="86"/>
      <c r="UWS140" s="86"/>
      <c r="UWT140" s="86"/>
      <c r="UWU140" s="86"/>
      <c r="UWV140" s="86"/>
      <c r="UWW140" s="86"/>
      <c r="UWX140" s="86"/>
      <c r="UWY140" s="86"/>
      <c r="UWZ140" s="86"/>
      <c r="UXA140" s="86"/>
      <c r="UXB140" s="86"/>
      <c r="UXC140" s="86"/>
      <c r="UXD140" s="86"/>
      <c r="UXE140" s="86"/>
      <c r="UXF140" s="86"/>
      <c r="UXG140" s="86"/>
      <c r="UXH140" s="86"/>
      <c r="UXI140" s="86"/>
      <c r="UXJ140" s="86"/>
      <c r="UXK140" s="86"/>
      <c r="UXL140" s="86"/>
      <c r="UXM140" s="86"/>
      <c r="UXN140" s="86"/>
      <c r="UXO140" s="86"/>
      <c r="UXP140" s="86"/>
      <c r="UXQ140" s="86"/>
      <c r="UXR140" s="86"/>
      <c r="UXS140" s="86"/>
      <c r="UXT140" s="86"/>
      <c r="UXU140" s="86"/>
      <c r="UXV140" s="86"/>
      <c r="UXW140" s="86"/>
      <c r="UXX140" s="86"/>
      <c r="UXY140" s="86"/>
      <c r="UXZ140" s="86"/>
      <c r="UYA140" s="86"/>
      <c r="UYB140" s="86"/>
      <c r="UYC140" s="86"/>
      <c r="UYD140" s="86"/>
      <c r="UYE140" s="86"/>
      <c r="UYF140" s="86"/>
      <c r="UYG140" s="86"/>
      <c r="UYH140" s="86"/>
      <c r="UYI140" s="86"/>
      <c r="UYJ140" s="86"/>
      <c r="UYK140" s="86"/>
      <c r="UYL140" s="86"/>
      <c r="UYM140" s="86"/>
      <c r="UYN140" s="86"/>
      <c r="UYO140" s="86"/>
      <c r="UYP140" s="86"/>
      <c r="UYQ140" s="86"/>
      <c r="UYR140" s="86"/>
      <c r="UYS140" s="86"/>
      <c r="UYT140" s="86"/>
      <c r="UYU140" s="86"/>
      <c r="UYV140" s="86"/>
      <c r="UYW140" s="86"/>
      <c r="UYX140" s="86"/>
      <c r="UYY140" s="86"/>
      <c r="UYZ140" s="86"/>
      <c r="UZA140" s="86"/>
      <c r="UZB140" s="86"/>
      <c r="UZC140" s="86"/>
      <c r="UZD140" s="86"/>
      <c r="UZE140" s="86"/>
      <c r="UZF140" s="86"/>
      <c r="UZG140" s="86"/>
      <c r="UZH140" s="86"/>
      <c r="UZI140" s="86"/>
      <c r="UZJ140" s="86"/>
      <c r="UZK140" s="86"/>
      <c r="UZL140" s="86"/>
      <c r="UZM140" s="86"/>
      <c r="UZN140" s="86"/>
      <c r="UZO140" s="86"/>
      <c r="UZP140" s="86"/>
      <c r="UZQ140" s="86"/>
      <c r="UZR140" s="86"/>
      <c r="UZS140" s="86"/>
      <c r="UZT140" s="86"/>
      <c r="UZU140" s="86"/>
      <c r="UZV140" s="86"/>
      <c r="UZW140" s="86"/>
      <c r="UZX140" s="86"/>
      <c r="UZY140" s="86"/>
      <c r="UZZ140" s="86"/>
      <c r="VAA140" s="86"/>
      <c r="VAB140" s="86"/>
      <c r="VAC140" s="86"/>
      <c r="VAD140" s="86"/>
      <c r="VAE140" s="86"/>
      <c r="VAF140" s="86"/>
      <c r="VAG140" s="86"/>
      <c r="VAH140" s="86"/>
      <c r="VAI140" s="86"/>
      <c r="VAJ140" s="86"/>
      <c r="VAK140" s="86"/>
      <c r="VAL140" s="86"/>
      <c r="VAM140" s="86"/>
      <c r="VAN140" s="86"/>
      <c r="VAO140" s="86"/>
      <c r="VAP140" s="86"/>
      <c r="VAQ140" s="86"/>
      <c r="VAR140" s="86"/>
      <c r="VAS140" s="86"/>
      <c r="VAT140" s="86"/>
      <c r="VAU140" s="86"/>
      <c r="VAV140" s="86"/>
      <c r="VAW140" s="86"/>
      <c r="VAX140" s="86"/>
      <c r="VAY140" s="86"/>
      <c r="VAZ140" s="86"/>
      <c r="VBA140" s="86"/>
      <c r="VBB140" s="86"/>
      <c r="VBC140" s="86"/>
      <c r="VBD140" s="86"/>
      <c r="VBE140" s="86"/>
      <c r="VBF140" s="86"/>
      <c r="VBG140" s="86"/>
      <c r="VBH140" s="86"/>
      <c r="VBI140" s="86"/>
      <c r="VBJ140" s="86"/>
      <c r="VBK140" s="86"/>
      <c r="VBL140" s="86"/>
      <c r="VBM140" s="86"/>
      <c r="VBN140" s="86"/>
      <c r="VBO140" s="86"/>
      <c r="VBP140" s="86"/>
      <c r="VBQ140" s="86"/>
      <c r="VBR140" s="86"/>
      <c r="VBS140" s="86"/>
      <c r="VBT140" s="86"/>
      <c r="VBU140" s="86"/>
      <c r="VBV140" s="86"/>
      <c r="VBW140" s="86"/>
      <c r="VBX140" s="86"/>
      <c r="VBY140" s="86"/>
      <c r="VBZ140" s="86"/>
      <c r="VCA140" s="86"/>
      <c r="VCB140" s="86"/>
      <c r="VCC140" s="86"/>
      <c r="VCD140" s="86"/>
      <c r="VCE140" s="86"/>
      <c r="VCF140" s="86"/>
      <c r="VCG140" s="86"/>
      <c r="VCH140" s="86"/>
      <c r="VCI140" s="86"/>
      <c r="VCJ140" s="86"/>
      <c r="VCK140" s="86"/>
      <c r="VCL140" s="86"/>
      <c r="VCM140" s="86"/>
      <c r="VCN140" s="86"/>
      <c r="VCO140" s="86"/>
      <c r="VCP140" s="86"/>
      <c r="VCQ140" s="86"/>
      <c r="VCR140" s="86"/>
      <c r="VCS140" s="86"/>
      <c r="VCT140" s="86"/>
      <c r="VCU140" s="86"/>
      <c r="VCV140" s="86"/>
      <c r="VCW140" s="86"/>
      <c r="VCX140" s="86"/>
      <c r="VCY140" s="86"/>
      <c r="VCZ140" s="86"/>
      <c r="VDA140" s="86"/>
      <c r="VDB140" s="86"/>
      <c r="VDC140" s="86"/>
      <c r="VDD140" s="86"/>
      <c r="VDE140" s="86"/>
      <c r="VDF140" s="86"/>
      <c r="VDG140" s="86"/>
      <c r="VDH140" s="86"/>
      <c r="VDI140" s="86"/>
      <c r="VDJ140" s="86"/>
      <c r="VDK140" s="86"/>
      <c r="VDL140" s="86"/>
      <c r="VDM140" s="86"/>
      <c r="VDN140" s="86"/>
      <c r="VDO140" s="86"/>
      <c r="VDP140" s="86"/>
      <c r="VDQ140" s="86"/>
      <c r="VDR140" s="86"/>
      <c r="VDS140" s="86"/>
      <c r="VDT140" s="86"/>
      <c r="VDU140" s="86"/>
      <c r="VDV140" s="86"/>
      <c r="VDW140" s="86"/>
      <c r="VDX140" s="86"/>
      <c r="VDY140" s="86"/>
      <c r="VDZ140" s="86"/>
      <c r="VEA140" s="86"/>
      <c r="VEB140" s="86"/>
      <c r="VEC140" s="86"/>
      <c r="VED140" s="86"/>
      <c r="VEE140" s="86"/>
      <c r="VEF140" s="86"/>
      <c r="VEG140" s="86"/>
      <c r="VEH140" s="86"/>
      <c r="VEI140" s="86"/>
      <c r="VEJ140" s="86"/>
      <c r="VEK140" s="86"/>
      <c r="VEL140" s="86"/>
      <c r="VEM140" s="86"/>
      <c r="VEN140" s="86"/>
      <c r="VEO140" s="86"/>
      <c r="VEP140" s="86"/>
      <c r="VEQ140" s="86"/>
      <c r="VER140" s="86"/>
      <c r="VES140" s="86"/>
      <c r="VET140" s="86"/>
      <c r="VEU140" s="86"/>
      <c r="VEV140" s="86"/>
      <c r="VEW140" s="86"/>
      <c r="VEX140" s="86"/>
      <c r="VEY140" s="86"/>
      <c r="VEZ140" s="86"/>
      <c r="VFA140" s="86"/>
      <c r="VFB140" s="86"/>
      <c r="VFC140" s="86"/>
      <c r="VFD140" s="86"/>
      <c r="VFE140" s="86"/>
      <c r="VFF140" s="86"/>
      <c r="VFG140" s="86"/>
      <c r="VFH140" s="86"/>
      <c r="VFI140" s="86"/>
      <c r="VFJ140" s="86"/>
      <c r="VFK140" s="86"/>
      <c r="VFL140" s="86"/>
      <c r="VFM140" s="86"/>
      <c r="VFN140" s="86"/>
      <c r="VFO140" s="86"/>
      <c r="VFP140" s="86"/>
      <c r="VFQ140" s="86"/>
      <c r="VFR140" s="86"/>
      <c r="VFS140" s="86"/>
      <c r="VFT140" s="86"/>
      <c r="VFU140" s="86"/>
      <c r="VFV140" s="86"/>
      <c r="VFW140" s="86"/>
      <c r="VFX140" s="86"/>
      <c r="VFY140" s="86"/>
      <c r="VFZ140" s="86"/>
      <c r="VGA140" s="86"/>
      <c r="VGB140" s="86"/>
      <c r="VGC140" s="86"/>
      <c r="VGD140" s="86"/>
      <c r="VGK140" s="86"/>
      <c r="VGL140" s="86"/>
      <c r="VGM140" s="86"/>
      <c r="VGN140" s="86"/>
      <c r="VGO140" s="86"/>
      <c r="VGP140" s="86"/>
      <c r="VGQ140" s="86"/>
      <c r="VGR140" s="86"/>
      <c r="VGS140" s="86"/>
      <c r="VGT140" s="86"/>
      <c r="VGU140" s="86"/>
      <c r="VGV140" s="86"/>
      <c r="VGW140" s="86"/>
      <c r="VGX140" s="86"/>
      <c r="VGY140" s="86"/>
      <c r="VGZ140" s="86"/>
      <c r="VHA140" s="86"/>
      <c r="VHB140" s="86"/>
      <c r="VHC140" s="86"/>
      <c r="VHD140" s="86"/>
      <c r="VHE140" s="86"/>
      <c r="VHF140" s="86"/>
      <c r="VHG140" s="86"/>
      <c r="VHH140" s="86"/>
      <c r="VHI140" s="86"/>
      <c r="VHJ140" s="86"/>
      <c r="VHK140" s="86"/>
      <c r="VHL140" s="86"/>
      <c r="VHM140" s="86"/>
      <c r="VHN140" s="86"/>
      <c r="VHO140" s="86"/>
      <c r="VHP140" s="86"/>
      <c r="VHQ140" s="86"/>
      <c r="VHR140" s="86"/>
      <c r="VHS140" s="86"/>
      <c r="VHT140" s="86"/>
      <c r="VHU140" s="86"/>
      <c r="VHV140" s="86"/>
      <c r="VHW140" s="86"/>
      <c r="VHX140" s="86"/>
      <c r="VHY140" s="86"/>
      <c r="VHZ140" s="86"/>
      <c r="VIA140" s="86"/>
      <c r="VIB140" s="86"/>
      <c r="VIC140" s="86"/>
      <c r="VID140" s="86"/>
      <c r="VIE140" s="86"/>
      <c r="VIF140" s="86"/>
      <c r="VIG140" s="86"/>
      <c r="VIH140" s="86"/>
      <c r="VII140" s="86"/>
      <c r="VIJ140" s="86"/>
      <c r="VIK140" s="86"/>
      <c r="VIL140" s="86"/>
      <c r="VIM140" s="86"/>
      <c r="VIN140" s="86"/>
      <c r="VIO140" s="86"/>
      <c r="VIP140" s="86"/>
      <c r="VIQ140" s="86"/>
      <c r="VIR140" s="86"/>
      <c r="VIS140" s="86"/>
      <c r="VIT140" s="86"/>
      <c r="VIU140" s="86"/>
      <c r="VIV140" s="86"/>
      <c r="VIW140" s="86"/>
      <c r="VIX140" s="86"/>
      <c r="VIY140" s="86"/>
      <c r="VIZ140" s="86"/>
      <c r="VJA140" s="86"/>
      <c r="VJB140" s="86"/>
      <c r="VJC140" s="86"/>
      <c r="VJD140" s="86"/>
      <c r="VJE140" s="86"/>
      <c r="VJF140" s="86"/>
      <c r="VJG140" s="86"/>
      <c r="VJH140" s="86"/>
      <c r="VJI140" s="86"/>
      <c r="VJJ140" s="86"/>
      <c r="VJK140" s="86"/>
      <c r="VJL140" s="86"/>
      <c r="VJM140" s="86"/>
      <c r="VJN140" s="86"/>
      <c r="VJO140" s="86"/>
      <c r="VJP140" s="86"/>
      <c r="VJQ140" s="86"/>
      <c r="VJR140" s="86"/>
      <c r="VJS140" s="86"/>
      <c r="VJT140" s="86"/>
      <c r="VJU140" s="86"/>
      <c r="VJV140" s="86"/>
      <c r="VJW140" s="86"/>
      <c r="VJX140" s="86"/>
      <c r="VJY140" s="86"/>
      <c r="VJZ140" s="86"/>
      <c r="VKA140" s="86"/>
      <c r="VKB140" s="86"/>
      <c r="VKC140" s="86"/>
      <c r="VKD140" s="86"/>
      <c r="VKE140" s="86"/>
      <c r="VKF140" s="86"/>
      <c r="VKG140" s="86"/>
      <c r="VKH140" s="86"/>
      <c r="VKI140" s="86"/>
      <c r="VKJ140" s="86"/>
      <c r="VKK140" s="86"/>
      <c r="VKL140" s="86"/>
      <c r="VKM140" s="86"/>
      <c r="VKN140" s="86"/>
      <c r="VKO140" s="86"/>
      <c r="VKP140" s="86"/>
      <c r="VKQ140" s="86"/>
      <c r="VKR140" s="86"/>
      <c r="VKS140" s="86"/>
      <c r="VKT140" s="86"/>
      <c r="VKU140" s="86"/>
      <c r="VKV140" s="86"/>
      <c r="VKW140" s="86"/>
      <c r="VKX140" s="86"/>
      <c r="VKY140" s="86"/>
      <c r="VKZ140" s="86"/>
      <c r="VLA140" s="86"/>
      <c r="VLB140" s="86"/>
      <c r="VLC140" s="86"/>
      <c r="VLD140" s="86"/>
      <c r="VLE140" s="86"/>
      <c r="VLF140" s="86"/>
      <c r="VLG140" s="86"/>
      <c r="VLH140" s="86"/>
      <c r="VLI140" s="86"/>
      <c r="VLJ140" s="86"/>
      <c r="VLK140" s="86"/>
      <c r="VLL140" s="86"/>
      <c r="VLM140" s="86"/>
      <c r="VLN140" s="86"/>
      <c r="VLO140" s="86"/>
      <c r="VLP140" s="86"/>
      <c r="VLQ140" s="86"/>
      <c r="VLR140" s="86"/>
      <c r="VLS140" s="86"/>
      <c r="VLT140" s="86"/>
      <c r="VLU140" s="86"/>
      <c r="VLV140" s="86"/>
      <c r="VLW140" s="86"/>
      <c r="VLX140" s="86"/>
      <c r="VLY140" s="86"/>
      <c r="VLZ140" s="86"/>
      <c r="VMA140" s="86"/>
      <c r="VMB140" s="86"/>
      <c r="VMC140" s="86"/>
      <c r="VMD140" s="86"/>
      <c r="VME140" s="86"/>
      <c r="VMF140" s="86"/>
      <c r="VMG140" s="86"/>
      <c r="VMH140" s="86"/>
      <c r="VMI140" s="86"/>
      <c r="VMJ140" s="86"/>
      <c r="VMK140" s="86"/>
      <c r="VML140" s="86"/>
      <c r="VMM140" s="86"/>
      <c r="VMN140" s="86"/>
      <c r="VMO140" s="86"/>
      <c r="VMP140" s="86"/>
      <c r="VMQ140" s="86"/>
      <c r="VMR140" s="86"/>
      <c r="VMS140" s="86"/>
      <c r="VMT140" s="86"/>
      <c r="VMU140" s="86"/>
      <c r="VMV140" s="86"/>
      <c r="VMW140" s="86"/>
      <c r="VMX140" s="86"/>
      <c r="VMY140" s="86"/>
      <c r="VMZ140" s="86"/>
      <c r="VNA140" s="86"/>
      <c r="VNB140" s="86"/>
      <c r="VNC140" s="86"/>
      <c r="VND140" s="86"/>
      <c r="VNE140" s="86"/>
      <c r="VNF140" s="86"/>
      <c r="VNG140" s="86"/>
      <c r="VNH140" s="86"/>
      <c r="VNI140" s="86"/>
      <c r="VNJ140" s="86"/>
      <c r="VNK140" s="86"/>
      <c r="VNL140" s="86"/>
      <c r="VNM140" s="86"/>
      <c r="VNN140" s="86"/>
      <c r="VNO140" s="86"/>
      <c r="VNP140" s="86"/>
      <c r="VNQ140" s="86"/>
      <c r="VNR140" s="86"/>
      <c r="VNS140" s="86"/>
      <c r="VNT140" s="86"/>
      <c r="VNU140" s="86"/>
      <c r="VNV140" s="86"/>
      <c r="VNW140" s="86"/>
      <c r="VNX140" s="86"/>
      <c r="VNY140" s="86"/>
      <c r="VNZ140" s="86"/>
      <c r="VOA140" s="86"/>
      <c r="VOB140" s="86"/>
      <c r="VOC140" s="86"/>
      <c r="VOD140" s="86"/>
      <c r="VOE140" s="86"/>
      <c r="VOF140" s="86"/>
      <c r="VOG140" s="86"/>
      <c r="VOH140" s="86"/>
      <c r="VOI140" s="86"/>
      <c r="VOJ140" s="86"/>
      <c r="VOK140" s="86"/>
      <c r="VOL140" s="86"/>
      <c r="VOM140" s="86"/>
      <c r="VON140" s="86"/>
      <c r="VOO140" s="86"/>
      <c r="VOP140" s="86"/>
      <c r="VOQ140" s="86"/>
      <c r="VOR140" s="86"/>
      <c r="VOS140" s="86"/>
      <c r="VOT140" s="86"/>
      <c r="VOU140" s="86"/>
      <c r="VOV140" s="86"/>
      <c r="VOW140" s="86"/>
      <c r="VOX140" s="86"/>
      <c r="VOY140" s="86"/>
      <c r="VOZ140" s="86"/>
      <c r="VPA140" s="86"/>
      <c r="VPB140" s="86"/>
      <c r="VPC140" s="86"/>
      <c r="VPD140" s="86"/>
      <c r="VPE140" s="86"/>
      <c r="VPF140" s="86"/>
      <c r="VPG140" s="86"/>
      <c r="VPH140" s="86"/>
      <c r="VPI140" s="86"/>
      <c r="VPJ140" s="86"/>
      <c r="VPK140" s="86"/>
      <c r="VPL140" s="86"/>
      <c r="VPM140" s="86"/>
      <c r="VPN140" s="86"/>
      <c r="VPO140" s="86"/>
      <c r="VPP140" s="86"/>
      <c r="VPQ140" s="86"/>
      <c r="VPR140" s="86"/>
      <c r="VPS140" s="86"/>
      <c r="VPT140" s="86"/>
      <c r="VPU140" s="86"/>
      <c r="VPV140" s="86"/>
      <c r="VPW140" s="86"/>
      <c r="VPX140" s="86"/>
      <c r="VPY140" s="86"/>
      <c r="VPZ140" s="86"/>
      <c r="VQG140" s="86"/>
      <c r="VQH140" s="86"/>
      <c r="VQI140" s="86"/>
      <c r="VQJ140" s="86"/>
      <c r="VQK140" s="86"/>
      <c r="VQL140" s="86"/>
      <c r="VQM140" s="86"/>
      <c r="VQN140" s="86"/>
      <c r="VQO140" s="86"/>
      <c r="VQP140" s="86"/>
      <c r="VQQ140" s="86"/>
      <c r="VQR140" s="86"/>
      <c r="VQS140" s="86"/>
      <c r="VQT140" s="86"/>
      <c r="VQU140" s="86"/>
      <c r="VQV140" s="86"/>
      <c r="VQW140" s="86"/>
      <c r="VQX140" s="86"/>
      <c r="VQY140" s="86"/>
      <c r="VQZ140" s="86"/>
      <c r="VRA140" s="86"/>
      <c r="VRB140" s="86"/>
      <c r="VRC140" s="86"/>
      <c r="VRD140" s="86"/>
      <c r="VRE140" s="86"/>
      <c r="VRF140" s="86"/>
      <c r="VRG140" s="86"/>
      <c r="VRH140" s="86"/>
      <c r="VRI140" s="86"/>
      <c r="VRJ140" s="86"/>
      <c r="VRK140" s="86"/>
      <c r="VRL140" s="86"/>
      <c r="VRM140" s="86"/>
      <c r="VRN140" s="86"/>
      <c r="VRO140" s="86"/>
      <c r="VRP140" s="86"/>
      <c r="VRQ140" s="86"/>
      <c r="VRR140" s="86"/>
      <c r="VRS140" s="86"/>
      <c r="VRT140" s="86"/>
      <c r="VRU140" s="86"/>
      <c r="VRV140" s="86"/>
      <c r="VRW140" s="86"/>
      <c r="VRX140" s="86"/>
      <c r="VRY140" s="86"/>
      <c r="VRZ140" s="86"/>
      <c r="VSA140" s="86"/>
      <c r="VSB140" s="86"/>
      <c r="VSC140" s="86"/>
      <c r="VSD140" s="86"/>
      <c r="VSE140" s="86"/>
      <c r="VSF140" s="86"/>
      <c r="VSG140" s="86"/>
      <c r="VSH140" s="86"/>
      <c r="VSI140" s="86"/>
      <c r="VSJ140" s="86"/>
      <c r="VSK140" s="86"/>
      <c r="VSL140" s="86"/>
      <c r="VSM140" s="86"/>
      <c r="VSN140" s="86"/>
      <c r="VSO140" s="86"/>
      <c r="VSP140" s="86"/>
      <c r="VSQ140" s="86"/>
      <c r="VSR140" s="86"/>
      <c r="VSS140" s="86"/>
      <c r="VST140" s="86"/>
      <c r="VSU140" s="86"/>
      <c r="VSV140" s="86"/>
      <c r="VSW140" s="86"/>
      <c r="VSX140" s="86"/>
      <c r="VSY140" s="86"/>
      <c r="VSZ140" s="86"/>
      <c r="VTA140" s="86"/>
      <c r="VTB140" s="86"/>
      <c r="VTC140" s="86"/>
      <c r="VTD140" s="86"/>
      <c r="VTE140" s="86"/>
      <c r="VTF140" s="86"/>
      <c r="VTG140" s="86"/>
      <c r="VTH140" s="86"/>
      <c r="VTI140" s="86"/>
      <c r="VTJ140" s="86"/>
      <c r="VTK140" s="86"/>
      <c r="VTL140" s="86"/>
      <c r="VTM140" s="86"/>
      <c r="VTN140" s="86"/>
      <c r="VTO140" s="86"/>
      <c r="VTP140" s="86"/>
      <c r="VTQ140" s="86"/>
      <c r="VTR140" s="86"/>
      <c r="VTS140" s="86"/>
      <c r="VTT140" s="86"/>
      <c r="VTU140" s="86"/>
      <c r="VTV140" s="86"/>
      <c r="VTW140" s="86"/>
      <c r="VTX140" s="86"/>
      <c r="VTY140" s="86"/>
      <c r="VTZ140" s="86"/>
      <c r="VUA140" s="86"/>
      <c r="VUB140" s="86"/>
      <c r="VUC140" s="86"/>
      <c r="VUD140" s="86"/>
      <c r="VUE140" s="86"/>
      <c r="VUF140" s="86"/>
      <c r="VUG140" s="86"/>
      <c r="VUH140" s="86"/>
      <c r="VUI140" s="86"/>
      <c r="VUJ140" s="86"/>
      <c r="VUK140" s="86"/>
      <c r="VUL140" s="86"/>
      <c r="VUM140" s="86"/>
      <c r="VUN140" s="86"/>
      <c r="VUO140" s="86"/>
      <c r="VUP140" s="86"/>
      <c r="VUQ140" s="86"/>
      <c r="VUR140" s="86"/>
      <c r="VUS140" s="86"/>
      <c r="VUT140" s="86"/>
      <c r="VUU140" s="86"/>
      <c r="VUV140" s="86"/>
      <c r="VUW140" s="86"/>
      <c r="VUX140" s="86"/>
      <c r="VUY140" s="86"/>
      <c r="VUZ140" s="86"/>
      <c r="VVA140" s="86"/>
      <c r="VVB140" s="86"/>
      <c r="VVC140" s="86"/>
      <c r="VVD140" s="86"/>
      <c r="VVE140" s="86"/>
      <c r="VVF140" s="86"/>
      <c r="VVG140" s="86"/>
      <c r="VVH140" s="86"/>
      <c r="VVI140" s="86"/>
      <c r="VVJ140" s="86"/>
      <c r="VVK140" s="86"/>
      <c r="VVL140" s="86"/>
      <c r="VVM140" s="86"/>
      <c r="VVN140" s="86"/>
      <c r="VVO140" s="86"/>
      <c r="VVP140" s="86"/>
      <c r="VVQ140" s="86"/>
      <c r="VVR140" s="86"/>
      <c r="VVS140" s="86"/>
      <c r="VVT140" s="86"/>
      <c r="VVU140" s="86"/>
      <c r="VVV140" s="86"/>
      <c r="VVW140" s="86"/>
      <c r="VVX140" s="86"/>
      <c r="VVY140" s="86"/>
      <c r="VVZ140" s="86"/>
      <c r="VWA140" s="86"/>
      <c r="VWB140" s="86"/>
      <c r="VWC140" s="86"/>
      <c r="VWD140" s="86"/>
      <c r="VWE140" s="86"/>
      <c r="VWF140" s="86"/>
      <c r="VWG140" s="86"/>
      <c r="VWH140" s="86"/>
      <c r="VWI140" s="86"/>
      <c r="VWJ140" s="86"/>
      <c r="VWK140" s="86"/>
      <c r="VWL140" s="86"/>
      <c r="VWM140" s="86"/>
      <c r="VWN140" s="86"/>
      <c r="VWO140" s="86"/>
      <c r="VWP140" s="86"/>
      <c r="VWQ140" s="86"/>
      <c r="VWR140" s="86"/>
      <c r="VWS140" s="86"/>
      <c r="VWT140" s="86"/>
      <c r="VWU140" s="86"/>
      <c r="VWV140" s="86"/>
      <c r="VWW140" s="86"/>
      <c r="VWX140" s="86"/>
      <c r="VWY140" s="86"/>
      <c r="VWZ140" s="86"/>
      <c r="VXA140" s="86"/>
      <c r="VXB140" s="86"/>
      <c r="VXC140" s="86"/>
      <c r="VXD140" s="86"/>
      <c r="VXE140" s="86"/>
      <c r="VXF140" s="86"/>
      <c r="VXG140" s="86"/>
      <c r="VXH140" s="86"/>
      <c r="VXI140" s="86"/>
      <c r="VXJ140" s="86"/>
      <c r="VXK140" s="86"/>
      <c r="VXL140" s="86"/>
      <c r="VXM140" s="86"/>
      <c r="VXN140" s="86"/>
      <c r="VXO140" s="86"/>
      <c r="VXP140" s="86"/>
      <c r="VXQ140" s="86"/>
      <c r="VXR140" s="86"/>
      <c r="VXS140" s="86"/>
      <c r="VXT140" s="86"/>
      <c r="VXU140" s="86"/>
      <c r="VXV140" s="86"/>
      <c r="VXW140" s="86"/>
      <c r="VXX140" s="86"/>
      <c r="VXY140" s="86"/>
      <c r="VXZ140" s="86"/>
      <c r="VYA140" s="86"/>
      <c r="VYB140" s="86"/>
      <c r="VYC140" s="86"/>
      <c r="VYD140" s="86"/>
      <c r="VYE140" s="86"/>
      <c r="VYF140" s="86"/>
      <c r="VYG140" s="86"/>
      <c r="VYH140" s="86"/>
      <c r="VYI140" s="86"/>
      <c r="VYJ140" s="86"/>
      <c r="VYK140" s="86"/>
      <c r="VYL140" s="86"/>
      <c r="VYM140" s="86"/>
      <c r="VYN140" s="86"/>
      <c r="VYO140" s="86"/>
      <c r="VYP140" s="86"/>
      <c r="VYQ140" s="86"/>
      <c r="VYR140" s="86"/>
      <c r="VYS140" s="86"/>
      <c r="VYT140" s="86"/>
      <c r="VYU140" s="86"/>
      <c r="VYV140" s="86"/>
      <c r="VYW140" s="86"/>
      <c r="VYX140" s="86"/>
      <c r="VYY140" s="86"/>
      <c r="VYZ140" s="86"/>
      <c r="VZA140" s="86"/>
      <c r="VZB140" s="86"/>
      <c r="VZC140" s="86"/>
      <c r="VZD140" s="86"/>
      <c r="VZE140" s="86"/>
      <c r="VZF140" s="86"/>
      <c r="VZG140" s="86"/>
      <c r="VZH140" s="86"/>
      <c r="VZI140" s="86"/>
      <c r="VZJ140" s="86"/>
      <c r="VZK140" s="86"/>
      <c r="VZL140" s="86"/>
      <c r="VZM140" s="86"/>
      <c r="VZN140" s="86"/>
      <c r="VZO140" s="86"/>
      <c r="VZP140" s="86"/>
      <c r="VZQ140" s="86"/>
      <c r="VZR140" s="86"/>
      <c r="VZS140" s="86"/>
      <c r="VZT140" s="86"/>
      <c r="VZU140" s="86"/>
      <c r="VZV140" s="86"/>
      <c r="WAC140" s="86"/>
      <c r="WAD140" s="86"/>
      <c r="WAE140" s="86"/>
      <c r="WAF140" s="86"/>
      <c r="WAG140" s="86"/>
      <c r="WAH140" s="86"/>
      <c r="WAI140" s="86"/>
      <c r="WAJ140" s="86"/>
      <c r="WAK140" s="86"/>
      <c r="WAL140" s="86"/>
      <c r="WAM140" s="86"/>
      <c r="WAN140" s="86"/>
      <c r="WAO140" s="86"/>
      <c r="WAP140" s="86"/>
      <c r="WAQ140" s="86"/>
      <c r="WAR140" s="86"/>
      <c r="WAS140" s="86"/>
      <c r="WAT140" s="86"/>
      <c r="WAU140" s="86"/>
      <c r="WAV140" s="86"/>
      <c r="WAW140" s="86"/>
      <c r="WAX140" s="86"/>
      <c r="WAY140" s="86"/>
      <c r="WAZ140" s="86"/>
      <c r="WBA140" s="86"/>
      <c r="WBB140" s="86"/>
      <c r="WBC140" s="86"/>
      <c r="WBD140" s="86"/>
      <c r="WBE140" s="86"/>
      <c r="WBF140" s="86"/>
      <c r="WBG140" s="86"/>
      <c r="WBH140" s="86"/>
      <c r="WBI140" s="86"/>
      <c r="WBJ140" s="86"/>
      <c r="WBK140" s="86"/>
      <c r="WBL140" s="86"/>
      <c r="WBM140" s="86"/>
      <c r="WBN140" s="86"/>
      <c r="WBO140" s="86"/>
      <c r="WBP140" s="86"/>
      <c r="WBQ140" s="86"/>
      <c r="WBR140" s="86"/>
      <c r="WBS140" s="86"/>
      <c r="WBT140" s="86"/>
      <c r="WBU140" s="86"/>
      <c r="WBV140" s="86"/>
      <c r="WBW140" s="86"/>
      <c r="WBX140" s="86"/>
      <c r="WBY140" s="86"/>
      <c r="WBZ140" s="86"/>
      <c r="WCA140" s="86"/>
      <c r="WCB140" s="86"/>
      <c r="WCC140" s="86"/>
      <c r="WCD140" s="86"/>
      <c r="WCE140" s="86"/>
      <c r="WCF140" s="86"/>
      <c r="WCG140" s="86"/>
      <c r="WCH140" s="86"/>
      <c r="WCI140" s="86"/>
      <c r="WCJ140" s="86"/>
      <c r="WCK140" s="86"/>
      <c r="WCL140" s="86"/>
      <c r="WCM140" s="86"/>
      <c r="WCN140" s="86"/>
      <c r="WCO140" s="86"/>
      <c r="WCP140" s="86"/>
      <c r="WCQ140" s="86"/>
      <c r="WCR140" s="86"/>
      <c r="WCS140" s="86"/>
      <c r="WCT140" s="86"/>
      <c r="WCU140" s="86"/>
      <c r="WCV140" s="86"/>
      <c r="WCW140" s="86"/>
      <c r="WCX140" s="86"/>
      <c r="WCY140" s="86"/>
      <c r="WCZ140" s="86"/>
      <c r="WDA140" s="86"/>
      <c r="WDB140" s="86"/>
      <c r="WDC140" s="86"/>
      <c r="WDD140" s="86"/>
      <c r="WDE140" s="86"/>
      <c r="WDF140" s="86"/>
      <c r="WDG140" s="86"/>
      <c r="WDH140" s="86"/>
      <c r="WDI140" s="86"/>
      <c r="WDJ140" s="86"/>
      <c r="WDK140" s="86"/>
      <c r="WDL140" s="86"/>
      <c r="WDM140" s="86"/>
      <c r="WDN140" s="86"/>
      <c r="WDO140" s="86"/>
      <c r="WDP140" s="86"/>
      <c r="WDQ140" s="86"/>
      <c r="WDR140" s="86"/>
      <c r="WDS140" s="86"/>
      <c r="WDT140" s="86"/>
      <c r="WDU140" s="86"/>
      <c r="WDV140" s="86"/>
      <c r="WDW140" s="86"/>
      <c r="WDX140" s="86"/>
      <c r="WDY140" s="86"/>
      <c r="WDZ140" s="86"/>
      <c r="WEA140" s="86"/>
      <c r="WEB140" s="86"/>
      <c r="WEC140" s="86"/>
      <c r="WED140" s="86"/>
      <c r="WEE140" s="86"/>
      <c r="WEF140" s="86"/>
      <c r="WEG140" s="86"/>
      <c r="WEH140" s="86"/>
      <c r="WEI140" s="86"/>
      <c r="WEJ140" s="86"/>
      <c r="WEK140" s="86"/>
      <c r="WEL140" s="86"/>
      <c r="WEM140" s="86"/>
      <c r="WEN140" s="86"/>
      <c r="WEO140" s="86"/>
      <c r="WEP140" s="86"/>
      <c r="WEQ140" s="86"/>
      <c r="WER140" s="86"/>
      <c r="WES140" s="86"/>
      <c r="WET140" s="86"/>
      <c r="WEU140" s="86"/>
      <c r="WEV140" s="86"/>
      <c r="WEW140" s="86"/>
      <c r="WEX140" s="86"/>
      <c r="WEY140" s="86"/>
      <c r="WEZ140" s="86"/>
      <c r="WFA140" s="86"/>
      <c r="WFB140" s="86"/>
      <c r="WFC140" s="86"/>
      <c r="WFD140" s="86"/>
      <c r="WFE140" s="86"/>
      <c r="WFF140" s="86"/>
      <c r="WFG140" s="86"/>
      <c r="WFH140" s="86"/>
      <c r="WFI140" s="86"/>
      <c r="WFJ140" s="86"/>
      <c r="WFK140" s="86"/>
      <c r="WFL140" s="86"/>
      <c r="WFM140" s="86"/>
      <c r="WFN140" s="86"/>
      <c r="WFO140" s="86"/>
      <c r="WFP140" s="86"/>
      <c r="WFQ140" s="86"/>
      <c r="WFR140" s="86"/>
      <c r="WFS140" s="86"/>
      <c r="WFT140" s="86"/>
      <c r="WFU140" s="86"/>
      <c r="WFV140" s="86"/>
      <c r="WFW140" s="86"/>
      <c r="WFX140" s="86"/>
      <c r="WFY140" s="86"/>
      <c r="WFZ140" s="86"/>
      <c r="WGA140" s="86"/>
      <c r="WGB140" s="86"/>
      <c r="WGC140" s="86"/>
      <c r="WGD140" s="86"/>
      <c r="WGE140" s="86"/>
      <c r="WGF140" s="86"/>
      <c r="WGG140" s="86"/>
      <c r="WGH140" s="86"/>
      <c r="WGI140" s="86"/>
      <c r="WGJ140" s="86"/>
      <c r="WGK140" s="86"/>
      <c r="WGL140" s="86"/>
      <c r="WGM140" s="86"/>
      <c r="WGN140" s="86"/>
      <c r="WGO140" s="86"/>
      <c r="WGP140" s="86"/>
      <c r="WGQ140" s="86"/>
      <c r="WGR140" s="86"/>
      <c r="WGS140" s="86"/>
      <c r="WGT140" s="86"/>
      <c r="WGU140" s="86"/>
      <c r="WGV140" s="86"/>
      <c r="WGW140" s="86"/>
      <c r="WGX140" s="86"/>
      <c r="WGY140" s="86"/>
      <c r="WGZ140" s="86"/>
      <c r="WHA140" s="86"/>
      <c r="WHB140" s="86"/>
      <c r="WHC140" s="86"/>
      <c r="WHD140" s="86"/>
      <c r="WHE140" s="86"/>
      <c r="WHF140" s="86"/>
      <c r="WHG140" s="86"/>
      <c r="WHH140" s="86"/>
      <c r="WHI140" s="86"/>
      <c r="WHJ140" s="86"/>
      <c r="WHK140" s="86"/>
      <c r="WHL140" s="86"/>
      <c r="WHM140" s="86"/>
      <c r="WHN140" s="86"/>
      <c r="WHO140" s="86"/>
      <c r="WHP140" s="86"/>
      <c r="WHQ140" s="86"/>
      <c r="WHR140" s="86"/>
      <c r="WHS140" s="86"/>
      <c r="WHT140" s="86"/>
      <c r="WHU140" s="86"/>
      <c r="WHV140" s="86"/>
      <c r="WHW140" s="86"/>
      <c r="WHX140" s="86"/>
      <c r="WHY140" s="86"/>
      <c r="WHZ140" s="86"/>
      <c r="WIA140" s="86"/>
      <c r="WIB140" s="86"/>
      <c r="WIC140" s="86"/>
      <c r="WID140" s="86"/>
      <c r="WIE140" s="86"/>
      <c r="WIF140" s="86"/>
      <c r="WIG140" s="86"/>
      <c r="WIH140" s="86"/>
      <c r="WII140" s="86"/>
      <c r="WIJ140" s="86"/>
      <c r="WIK140" s="86"/>
      <c r="WIL140" s="86"/>
      <c r="WIM140" s="86"/>
      <c r="WIN140" s="86"/>
      <c r="WIO140" s="86"/>
      <c r="WIP140" s="86"/>
      <c r="WIQ140" s="86"/>
      <c r="WIR140" s="86"/>
      <c r="WIS140" s="86"/>
      <c r="WIT140" s="86"/>
      <c r="WIU140" s="86"/>
      <c r="WIV140" s="86"/>
      <c r="WIW140" s="86"/>
      <c r="WIX140" s="86"/>
      <c r="WIY140" s="86"/>
      <c r="WIZ140" s="86"/>
      <c r="WJA140" s="86"/>
      <c r="WJB140" s="86"/>
      <c r="WJC140" s="86"/>
      <c r="WJD140" s="86"/>
      <c r="WJE140" s="86"/>
      <c r="WJF140" s="86"/>
      <c r="WJG140" s="86"/>
      <c r="WJH140" s="86"/>
      <c r="WJI140" s="86"/>
      <c r="WJJ140" s="86"/>
      <c r="WJK140" s="86"/>
      <c r="WJL140" s="86"/>
      <c r="WJM140" s="86"/>
      <c r="WJN140" s="86"/>
      <c r="WJO140" s="86"/>
      <c r="WJP140" s="86"/>
      <c r="WJQ140" s="86"/>
      <c r="WJR140" s="86"/>
      <c r="WJY140" s="86"/>
      <c r="WJZ140" s="86"/>
      <c r="WKA140" s="86"/>
      <c r="WKB140" s="86"/>
      <c r="WKC140" s="86"/>
      <c r="WKD140" s="86"/>
      <c r="WKE140" s="86"/>
      <c r="WKF140" s="86"/>
      <c r="WKG140" s="86"/>
      <c r="WKH140" s="86"/>
      <c r="WKI140" s="86"/>
      <c r="WKJ140" s="86"/>
      <c r="WKK140" s="86"/>
      <c r="WKL140" s="86"/>
      <c r="WKM140" s="86"/>
      <c r="WKN140" s="86"/>
      <c r="WKO140" s="86"/>
      <c r="WKP140" s="86"/>
      <c r="WKQ140" s="86"/>
      <c r="WKR140" s="86"/>
      <c r="WKS140" s="86"/>
      <c r="WKT140" s="86"/>
      <c r="WKU140" s="86"/>
      <c r="WKV140" s="86"/>
      <c r="WKW140" s="86"/>
      <c r="WKX140" s="86"/>
      <c r="WKY140" s="86"/>
      <c r="WKZ140" s="86"/>
      <c r="WLA140" s="86"/>
      <c r="WLB140" s="86"/>
      <c r="WLC140" s="86"/>
      <c r="WLD140" s="86"/>
      <c r="WLE140" s="86"/>
      <c r="WLF140" s="86"/>
      <c r="WLG140" s="86"/>
      <c r="WLH140" s="86"/>
      <c r="WLI140" s="86"/>
      <c r="WLJ140" s="86"/>
      <c r="WLK140" s="86"/>
      <c r="WLL140" s="86"/>
      <c r="WLM140" s="86"/>
      <c r="WLN140" s="86"/>
      <c r="WLO140" s="86"/>
      <c r="WLP140" s="86"/>
      <c r="WLQ140" s="86"/>
      <c r="WLR140" s="86"/>
      <c r="WLS140" s="86"/>
      <c r="WLT140" s="86"/>
      <c r="WLU140" s="86"/>
      <c r="WLV140" s="86"/>
      <c r="WLW140" s="86"/>
      <c r="WLX140" s="86"/>
      <c r="WLY140" s="86"/>
      <c r="WLZ140" s="86"/>
      <c r="WMA140" s="86"/>
      <c r="WMB140" s="86"/>
      <c r="WMC140" s="86"/>
      <c r="WMD140" s="86"/>
      <c r="WME140" s="86"/>
      <c r="WMF140" s="86"/>
      <c r="WMG140" s="86"/>
      <c r="WMH140" s="86"/>
      <c r="WMI140" s="86"/>
      <c r="WMJ140" s="86"/>
      <c r="WMK140" s="86"/>
      <c r="WML140" s="86"/>
      <c r="WMM140" s="86"/>
      <c r="WMN140" s="86"/>
      <c r="WMO140" s="86"/>
      <c r="WMP140" s="86"/>
      <c r="WMQ140" s="86"/>
      <c r="WMR140" s="86"/>
      <c r="WMS140" s="86"/>
      <c r="WMT140" s="86"/>
      <c r="WMU140" s="86"/>
      <c r="WMV140" s="86"/>
      <c r="WMW140" s="86"/>
      <c r="WMX140" s="86"/>
      <c r="WMY140" s="86"/>
      <c r="WMZ140" s="86"/>
      <c r="WNA140" s="86"/>
      <c r="WNB140" s="86"/>
      <c r="WNC140" s="86"/>
      <c r="WND140" s="86"/>
      <c r="WNE140" s="86"/>
      <c r="WNF140" s="86"/>
      <c r="WNG140" s="86"/>
      <c r="WNH140" s="86"/>
      <c r="WNI140" s="86"/>
      <c r="WNJ140" s="86"/>
      <c r="WNK140" s="86"/>
      <c r="WNL140" s="86"/>
      <c r="WNM140" s="86"/>
      <c r="WNN140" s="86"/>
      <c r="WNO140" s="86"/>
      <c r="WNP140" s="86"/>
      <c r="WNQ140" s="86"/>
      <c r="WNR140" s="86"/>
      <c r="WNS140" s="86"/>
      <c r="WNT140" s="86"/>
      <c r="WNU140" s="86"/>
      <c r="WNV140" s="86"/>
      <c r="WNW140" s="86"/>
      <c r="WNX140" s="86"/>
      <c r="WNY140" s="86"/>
      <c r="WNZ140" s="86"/>
      <c r="WOA140" s="86"/>
      <c r="WOB140" s="86"/>
      <c r="WOC140" s="86"/>
      <c r="WOD140" s="86"/>
      <c r="WOE140" s="86"/>
      <c r="WOF140" s="86"/>
      <c r="WOG140" s="86"/>
      <c r="WOH140" s="86"/>
      <c r="WOI140" s="86"/>
      <c r="WOJ140" s="86"/>
      <c r="WOK140" s="86"/>
      <c r="WOL140" s="86"/>
      <c r="WOM140" s="86"/>
      <c r="WON140" s="86"/>
      <c r="WOO140" s="86"/>
      <c r="WOP140" s="86"/>
      <c r="WOQ140" s="86"/>
      <c r="WOR140" s="86"/>
      <c r="WOS140" s="86"/>
      <c r="WOT140" s="86"/>
      <c r="WOU140" s="86"/>
      <c r="WOV140" s="86"/>
      <c r="WOW140" s="86"/>
      <c r="WOX140" s="86"/>
      <c r="WOY140" s="86"/>
      <c r="WOZ140" s="86"/>
      <c r="WPA140" s="86"/>
      <c r="WPB140" s="86"/>
      <c r="WPC140" s="86"/>
      <c r="WPD140" s="86"/>
      <c r="WPE140" s="86"/>
      <c r="WPF140" s="86"/>
      <c r="WPG140" s="86"/>
      <c r="WPH140" s="86"/>
      <c r="WPI140" s="86"/>
      <c r="WPJ140" s="86"/>
      <c r="WPK140" s="86"/>
      <c r="WPL140" s="86"/>
      <c r="WPM140" s="86"/>
      <c r="WPN140" s="86"/>
      <c r="WPO140" s="86"/>
      <c r="WPP140" s="86"/>
      <c r="WPQ140" s="86"/>
      <c r="WPR140" s="86"/>
      <c r="WPS140" s="86"/>
      <c r="WPT140" s="86"/>
      <c r="WPU140" s="86"/>
      <c r="WPV140" s="86"/>
      <c r="WPW140" s="86"/>
      <c r="WPX140" s="86"/>
      <c r="WPY140" s="86"/>
      <c r="WPZ140" s="86"/>
      <c r="WQA140" s="86"/>
      <c r="WQB140" s="86"/>
      <c r="WQC140" s="86"/>
      <c r="WQD140" s="86"/>
      <c r="WQE140" s="86"/>
      <c r="WQF140" s="86"/>
      <c r="WQG140" s="86"/>
      <c r="WQH140" s="86"/>
      <c r="WQI140" s="86"/>
      <c r="WQJ140" s="86"/>
      <c r="WQK140" s="86"/>
      <c r="WQL140" s="86"/>
      <c r="WQM140" s="86"/>
      <c r="WQN140" s="86"/>
      <c r="WQO140" s="86"/>
      <c r="WQP140" s="86"/>
      <c r="WQQ140" s="86"/>
      <c r="WQR140" s="86"/>
      <c r="WQS140" s="86"/>
      <c r="WQT140" s="86"/>
      <c r="WQU140" s="86"/>
      <c r="WQV140" s="86"/>
      <c r="WQW140" s="86"/>
      <c r="WQX140" s="86"/>
      <c r="WQY140" s="86"/>
      <c r="WQZ140" s="86"/>
      <c r="WRA140" s="86"/>
      <c r="WRB140" s="86"/>
      <c r="WRC140" s="86"/>
      <c r="WRD140" s="86"/>
      <c r="WRE140" s="86"/>
      <c r="WRF140" s="86"/>
      <c r="WRG140" s="86"/>
      <c r="WRH140" s="86"/>
      <c r="WRI140" s="86"/>
      <c r="WRJ140" s="86"/>
      <c r="WRK140" s="86"/>
      <c r="WRL140" s="86"/>
      <c r="WRM140" s="86"/>
      <c r="WRN140" s="86"/>
      <c r="WRO140" s="86"/>
      <c r="WRP140" s="86"/>
      <c r="WRQ140" s="86"/>
      <c r="WRR140" s="86"/>
      <c r="WRS140" s="86"/>
      <c r="WRT140" s="86"/>
      <c r="WRU140" s="86"/>
      <c r="WRV140" s="86"/>
      <c r="WRW140" s="86"/>
      <c r="WRX140" s="86"/>
      <c r="WRY140" s="86"/>
      <c r="WRZ140" s="86"/>
      <c r="WSA140" s="86"/>
      <c r="WSB140" s="86"/>
      <c r="WSC140" s="86"/>
      <c r="WSD140" s="86"/>
      <c r="WSE140" s="86"/>
      <c r="WSF140" s="86"/>
      <c r="WSG140" s="86"/>
      <c r="WSH140" s="86"/>
      <c r="WSI140" s="86"/>
      <c r="WSJ140" s="86"/>
      <c r="WSK140" s="86"/>
      <c r="WSL140" s="86"/>
      <c r="WSM140" s="86"/>
      <c r="WSN140" s="86"/>
      <c r="WSO140" s="86"/>
      <c r="WSP140" s="86"/>
      <c r="WSQ140" s="86"/>
      <c r="WSR140" s="86"/>
      <c r="WSS140" s="86"/>
      <c r="WST140" s="86"/>
      <c r="WSU140" s="86"/>
      <c r="WSV140" s="86"/>
      <c r="WSW140" s="86"/>
      <c r="WSX140" s="86"/>
      <c r="WSY140" s="86"/>
      <c r="WSZ140" s="86"/>
      <c r="WTA140" s="86"/>
      <c r="WTB140" s="86"/>
      <c r="WTC140" s="86"/>
      <c r="WTD140" s="86"/>
      <c r="WTE140" s="86"/>
      <c r="WTF140" s="86"/>
      <c r="WTG140" s="86"/>
      <c r="WTH140" s="86"/>
      <c r="WTI140" s="86"/>
      <c r="WTJ140" s="86"/>
      <c r="WTK140" s="86"/>
      <c r="WTL140" s="86"/>
      <c r="WTM140" s="86"/>
      <c r="WTN140" s="86"/>
      <c r="WTU140" s="86"/>
      <c r="WTV140" s="86"/>
      <c r="WTW140" s="86"/>
      <c r="WTX140" s="86"/>
      <c r="WTY140" s="86"/>
      <c r="WTZ140" s="86"/>
      <c r="WUA140" s="86"/>
      <c r="WUB140" s="86"/>
      <c r="WUC140" s="86"/>
      <c r="WUD140" s="86"/>
      <c r="WUE140" s="86"/>
      <c r="WUF140" s="86"/>
      <c r="WUG140" s="86"/>
      <c r="WUH140" s="86"/>
      <c r="WUI140" s="86"/>
      <c r="WUJ140" s="86"/>
      <c r="WUK140" s="86"/>
      <c r="WUL140" s="86"/>
      <c r="WUM140" s="86"/>
      <c r="WUN140" s="86"/>
      <c r="WUO140" s="86"/>
      <c r="WUP140" s="86"/>
      <c r="WUQ140" s="86"/>
      <c r="WUR140" s="86"/>
      <c r="WUS140" s="86"/>
      <c r="WUT140" s="86"/>
      <c r="WUU140" s="86"/>
      <c r="WUV140" s="86"/>
      <c r="WUW140" s="86"/>
      <c r="WUX140" s="86"/>
      <c r="WUY140" s="86"/>
      <c r="WUZ140" s="86"/>
      <c r="WVA140" s="86"/>
      <c r="WVB140" s="86"/>
      <c r="WVC140" s="86"/>
      <c r="WVD140" s="86"/>
      <c r="WVE140" s="86"/>
      <c r="WVF140" s="86"/>
      <c r="WVG140" s="86"/>
      <c r="WVH140" s="86"/>
      <c r="WVI140" s="86"/>
      <c r="WVJ140" s="86"/>
      <c r="WVK140" s="86"/>
      <c r="WVL140" s="86"/>
      <c r="WVM140" s="86"/>
      <c r="WVN140" s="86"/>
      <c r="WVO140" s="86"/>
      <c r="WVP140" s="86"/>
      <c r="WVQ140" s="86"/>
      <c r="WVR140" s="86"/>
      <c r="WVS140" s="86"/>
      <c r="WVT140" s="86"/>
      <c r="WVU140" s="86"/>
      <c r="WVV140" s="86"/>
      <c r="WVW140" s="86"/>
      <c r="WVX140" s="86"/>
      <c r="WVY140" s="86"/>
      <c r="WVZ140" s="86"/>
      <c r="WWA140" s="86"/>
      <c r="WWB140" s="86"/>
      <c r="WWC140" s="86"/>
      <c r="WWD140" s="86"/>
      <c r="WWE140" s="86"/>
      <c r="WWF140" s="86"/>
      <c r="WWG140" s="86"/>
      <c r="WWH140" s="86"/>
      <c r="WWI140" s="86"/>
      <c r="WWJ140" s="86"/>
      <c r="WWK140" s="86"/>
      <c r="WWL140" s="86"/>
      <c r="WWM140" s="86"/>
      <c r="WWN140" s="86"/>
      <c r="WWO140" s="86"/>
      <c r="WWP140" s="86"/>
      <c r="WWQ140" s="86"/>
      <c r="WWR140" s="86"/>
      <c r="WWS140" s="86"/>
      <c r="WWT140" s="86"/>
      <c r="WWU140" s="86"/>
      <c r="WWV140" s="86"/>
      <c r="WWW140" s="86"/>
      <c r="WWX140" s="86"/>
      <c r="WWY140" s="86"/>
      <c r="WWZ140" s="86"/>
      <c r="WXA140" s="86"/>
      <c r="WXB140" s="86"/>
      <c r="WXC140" s="86"/>
      <c r="WXD140" s="86"/>
      <c r="WXE140" s="86"/>
      <c r="WXF140" s="86"/>
      <c r="WXG140" s="86"/>
      <c r="WXH140" s="86"/>
      <c r="WXI140" s="86"/>
      <c r="WXJ140" s="86"/>
      <c r="WXK140" s="86"/>
      <c r="WXL140" s="86"/>
      <c r="WXM140" s="86"/>
      <c r="WXN140" s="86"/>
      <c r="WXO140" s="86"/>
      <c r="WXP140" s="86"/>
      <c r="WXQ140" s="86"/>
      <c r="WXR140" s="86"/>
      <c r="WXS140" s="86"/>
      <c r="WXT140" s="86"/>
      <c r="WXU140" s="86"/>
      <c r="WXV140" s="86"/>
      <c r="WXW140" s="86"/>
      <c r="WXX140" s="86"/>
      <c r="WXY140" s="86"/>
      <c r="WXZ140" s="86"/>
      <c r="WYA140" s="86"/>
      <c r="WYB140" s="86"/>
      <c r="WYC140" s="86"/>
      <c r="WYD140" s="86"/>
      <c r="WYE140" s="86"/>
      <c r="WYF140" s="86"/>
      <c r="WYG140" s="86"/>
      <c r="WYH140" s="86"/>
      <c r="WYI140" s="86"/>
      <c r="WYJ140" s="86"/>
      <c r="WYK140" s="86"/>
      <c r="WYL140" s="86"/>
      <c r="WYM140" s="86"/>
      <c r="WYN140" s="86"/>
      <c r="WYO140" s="86"/>
      <c r="WYP140" s="86"/>
      <c r="WYQ140" s="86"/>
      <c r="WYR140" s="86"/>
      <c r="WYS140" s="86"/>
      <c r="WYT140" s="86"/>
      <c r="WYU140" s="86"/>
      <c r="WYV140" s="86"/>
      <c r="WYW140" s="86"/>
      <c r="WYX140" s="86"/>
      <c r="WYY140" s="86"/>
      <c r="WYZ140" s="86"/>
      <c r="WZA140" s="86"/>
      <c r="WZB140" s="86"/>
      <c r="WZC140" s="86"/>
      <c r="WZD140" s="86"/>
      <c r="WZE140" s="86"/>
      <c r="WZF140" s="86"/>
      <c r="WZG140" s="86"/>
      <c r="WZH140" s="86"/>
      <c r="WZI140" s="86"/>
      <c r="WZJ140" s="86"/>
      <c r="WZK140" s="86"/>
      <c r="WZL140" s="86"/>
      <c r="WZM140" s="86"/>
      <c r="WZN140" s="86"/>
      <c r="WZO140" s="86"/>
      <c r="WZP140" s="86"/>
      <c r="WZQ140" s="86"/>
      <c r="WZR140" s="86"/>
      <c r="WZS140" s="86"/>
      <c r="WZT140" s="86"/>
      <c r="WZU140" s="86"/>
      <c r="WZV140" s="86"/>
      <c r="WZW140" s="86"/>
      <c r="WZX140" s="86"/>
      <c r="WZY140" s="86"/>
      <c r="WZZ140" s="86"/>
      <c r="XAA140" s="86"/>
      <c r="XAB140" s="86"/>
      <c r="XAC140" s="86"/>
      <c r="XAD140" s="86"/>
      <c r="XAE140" s="86"/>
      <c r="XAF140" s="86"/>
      <c r="XAG140" s="86"/>
      <c r="XAH140" s="86"/>
      <c r="XAI140" s="86"/>
      <c r="XAJ140" s="86"/>
      <c r="XAK140" s="86"/>
      <c r="XAL140" s="86"/>
      <c r="XAM140" s="86"/>
      <c r="XAN140" s="86"/>
      <c r="XAO140" s="86"/>
      <c r="XAP140" s="86"/>
      <c r="XAQ140" s="86"/>
      <c r="XAR140" s="86"/>
      <c r="XAS140" s="86"/>
      <c r="XAT140" s="86"/>
      <c r="XAU140" s="86"/>
      <c r="XAV140" s="86"/>
      <c r="XAW140" s="86"/>
      <c r="XAX140" s="86"/>
      <c r="XAY140" s="86"/>
      <c r="XAZ140" s="86"/>
      <c r="XBA140" s="86"/>
      <c r="XBB140" s="86"/>
      <c r="XBC140" s="86"/>
      <c r="XBD140" s="86"/>
      <c r="XBE140" s="86"/>
      <c r="XBF140" s="86"/>
      <c r="XBG140" s="86"/>
      <c r="XBH140" s="86"/>
      <c r="XBI140" s="86"/>
      <c r="XBJ140" s="86"/>
      <c r="XBK140" s="86"/>
      <c r="XBL140" s="86"/>
      <c r="XBM140" s="86"/>
      <c r="XBN140" s="86"/>
      <c r="XBO140" s="86"/>
      <c r="XBP140" s="86"/>
      <c r="XBQ140" s="86"/>
      <c r="XBR140" s="86"/>
      <c r="XBS140" s="86"/>
      <c r="XBT140" s="86"/>
      <c r="XBU140" s="86"/>
      <c r="XBV140" s="86"/>
      <c r="XBW140" s="86"/>
      <c r="XBX140" s="86"/>
      <c r="XBY140" s="86"/>
      <c r="XBZ140" s="86"/>
      <c r="XCA140" s="86"/>
      <c r="XCB140" s="86"/>
      <c r="XCC140" s="86"/>
      <c r="XCD140" s="86"/>
      <c r="XCE140" s="86"/>
      <c r="XCF140" s="86"/>
      <c r="XCG140" s="86"/>
      <c r="XCH140" s="86"/>
      <c r="XCI140" s="86"/>
      <c r="XCJ140" s="86"/>
      <c r="XCK140" s="86"/>
      <c r="XCL140" s="86"/>
      <c r="XCM140" s="86"/>
      <c r="XCN140" s="86"/>
      <c r="XCO140" s="86"/>
      <c r="XCP140" s="86"/>
      <c r="XCQ140" s="86"/>
      <c r="XCR140" s="86"/>
      <c r="XCS140" s="86"/>
      <c r="XCT140" s="86"/>
      <c r="XCU140" s="86"/>
      <c r="XCV140" s="86"/>
      <c r="XCW140" s="86"/>
      <c r="XCX140" s="86"/>
      <c r="XCY140" s="86"/>
      <c r="XCZ140" s="86"/>
      <c r="XDA140" s="86"/>
      <c r="XDB140" s="86"/>
      <c r="XDC140" s="86"/>
      <c r="XDD140" s="86"/>
      <c r="XDE140" s="86"/>
    </row>
    <row r="141" spans="1:16333" ht="31.5" x14ac:dyDescent="0.25">
      <c r="A141" s="192" t="s">
        <v>419</v>
      </c>
      <c r="B141" s="218">
        <v>7100000000</v>
      </c>
      <c r="C141" s="218"/>
      <c r="D141" s="195">
        <f>D142</f>
        <v>20032586.649999999</v>
      </c>
      <c r="E141" s="195">
        <f>E142</f>
        <v>18982187.829999998</v>
      </c>
      <c r="F141" s="195">
        <f>F142</f>
        <v>18982187.829999998</v>
      </c>
    </row>
    <row r="142" spans="1:16333" s="103" customFormat="1" ht="47.25" x14ac:dyDescent="0.25">
      <c r="A142" s="60" t="s">
        <v>220</v>
      </c>
      <c r="B142" s="219">
        <v>7130000000</v>
      </c>
      <c r="C142" s="219"/>
      <c r="D142" s="197">
        <f>SUM(D143:D144)</f>
        <v>20032586.649999999</v>
      </c>
      <c r="E142" s="197">
        <f>SUM(E143:E144)</f>
        <v>18982187.829999998</v>
      </c>
      <c r="F142" s="197">
        <f>SUM(F143:F144)</f>
        <v>18982187.829999998</v>
      </c>
      <c r="G142" s="41"/>
      <c r="H142" s="40"/>
      <c r="I142" s="40"/>
      <c r="J142" s="40"/>
      <c r="K142" s="40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HC142" s="191"/>
      <c r="HD142" s="191"/>
      <c r="HE142" s="191"/>
      <c r="HF142" s="191"/>
      <c r="HG142" s="191"/>
      <c r="HH142" s="191"/>
      <c r="QY142" s="191"/>
      <c r="QZ142" s="191"/>
      <c r="RA142" s="191"/>
      <c r="RB142" s="191"/>
      <c r="RC142" s="191"/>
      <c r="RD142" s="191"/>
      <c r="AAU142" s="191"/>
      <c r="AAV142" s="191"/>
      <c r="AAW142" s="191"/>
      <c r="AAX142" s="191"/>
      <c r="AAY142" s="191"/>
      <c r="AAZ142" s="191"/>
      <c r="AKQ142" s="191"/>
      <c r="AKR142" s="191"/>
      <c r="AKS142" s="191"/>
      <c r="AKT142" s="191"/>
      <c r="AKU142" s="191"/>
      <c r="AKV142" s="191"/>
      <c r="AUM142" s="191"/>
      <c r="AUN142" s="191"/>
      <c r="AUO142" s="191"/>
      <c r="AUP142" s="191"/>
      <c r="AUQ142" s="191"/>
      <c r="AUR142" s="191"/>
      <c r="BEI142" s="191"/>
      <c r="BEJ142" s="191"/>
      <c r="BEK142" s="191"/>
      <c r="BEL142" s="191"/>
      <c r="BEM142" s="191"/>
      <c r="BEN142" s="191"/>
      <c r="BOE142" s="191"/>
      <c r="BOF142" s="191"/>
      <c r="BOG142" s="191"/>
      <c r="BOH142" s="191"/>
      <c r="BOI142" s="191"/>
      <c r="BOJ142" s="191"/>
      <c r="BYA142" s="191"/>
      <c r="BYB142" s="191"/>
      <c r="BYC142" s="191"/>
      <c r="BYD142" s="191"/>
      <c r="BYE142" s="191"/>
      <c r="BYF142" s="191"/>
      <c r="CHW142" s="191"/>
      <c r="CHX142" s="191"/>
      <c r="CHY142" s="191"/>
      <c r="CHZ142" s="191"/>
      <c r="CIA142" s="191"/>
      <c r="CIB142" s="191"/>
      <c r="CRS142" s="191"/>
      <c r="CRT142" s="191"/>
      <c r="CRU142" s="191"/>
      <c r="CRV142" s="191"/>
      <c r="CRW142" s="191"/>
      <c r="CRX142" s="191"/>
      <c r="DBO142" s="191"/>
      <c r="DBP142" s="191"/>
      <c r="DBQ142" s="191"/>
      <c r="DBR142" s="191"/>
      <c r="DBS142" s="191"/>
      <c r="DBT142" s="191"/>
      <c r="DLK142" s="191"/>
      <c r="DLL142" s="191"/>
      <c r="DLM142" s="191"/>
      <c r="DLN142" s="191"/>
      <c r="DLO142" s="191"/>
      <c r="DLP142" s="191"/>
      <c r="DVG142" s="191"/>
      <c r="DVH142" s="191"/>
      <c r="DVI142" s="191"/>
      <c r="DVJ142" s="191"/>
      <c r="DVK142" s="191"/>
      <c r="DVL142" s="191"/>
      <c r="EFC142" s="191"/>
      <c r="EFD142" s="191"/>
      <c r="EFE142" s="191"/>
      <c r="EFF142" s="191"/>
      <c r="EFG142" s="191"/>
      <c r="EFH142" s="191"/>
      <c r="EOY142" s="191"/>
      <c r="EOZ142" s="191"/>
      <c r="EPA142" s="191"/>
      <c r="EPB142" s="191"/>
      <c r="EPC142" s="191"/>
      <c r="EPD142" s="191"/>
      <c r="EYU142" s="191"/>
      <c r="EYV142" s="191"/>
      <c r="EYW142" s="191"/>
      <c r="EYX142" s="191"/>
      <c r="EYY142" s="191"/>
      <c r="EYZ142" s="191"/>
      <c r="FIQ142" s="191"/>
      <c r="FIR142" s="191"/>
      <c r="FIS142" s="191"/>
      <c r="FIT142" s="191"/>
      <c r="FIU142" s="191"/>
      <c r="FIV142" s="191"/>
      <c r="FSM142" s="191"/>
      <c r="FSN142" s="191"/>
      <c r="FSO142" s="191"/>
      <c r="FSP142" s="191"/>
      <c r="FSQ142" s="191"/>
      <c r="FSR142" s="191"/>
      <c r="GCI142" s="191"/>
      <c r="GCJ142" s="191"/>
      <c r="GCK142" s="191"/>
      <c r="GCL142" s="191"/>
      <c r="GCM142" s="191"/>
      <c r="GCN142" s="191"/>
      <c r="GME142" s="191"/>
      <c r="GMF142" s="191"/>
      <c r="GMG142" s="191"/>
      <c r="GMH142" s="191"/>
      <c r="GMI142" s="191"/>
      <c r="GMJ142" s="191"/>
      <c r="GWA142" s="191"/>
      <c r="GWB142" s="191"/>
      <c r="GWC142" s="191"/>
      <c r="GWD142" s="191"/>
      <c r="GWE142" s="191"/>
      <c r="GWF142" s="191"/>
      <c r="HFW142" s="191"/>
      <c r="HFX142" s="191"/>
      <c r="HFY142" s="191"/>
      <c r="HFZ142" s="191"/>
      <c r="HGA142" s="191"/>
      <c r="HGB142" s="191"/>
      <c r="HPS142" s="191"/>
      <c r="HPT142" s="191"/>
      <c r="HPU142" s="191"/>
      <c r="HPV142" s="191"/>
      <c r="HPW142" s="191"/>
      <c r="HPX142" s="191"/>
      <c r="HZO142" s="191"/>
      <c r="HZP142" s="191"/>
      <c r="HZQ142" s="191"/>
      <c r="HZR142" s="191"/>
      <c r="HZS142" s="191"/>
      <c r="HZT142" s="191"/>
      <c r="IJK142" s="191"/>
      <c r="IJL142" s="191"/>
      <c r="IJM142" s="191"/>
      <c r="IJN142" s="191"/>
      <c r="IJO142" s="191"/>
      <c r="IJP142" s="191"/>
      <c r="ITG142" s="191"/>
      <c r="ITH142" s="191"/>
      <c r="ITI142" s="191"/>
      <c r="ITJ142" s="191"/>
      <c r="ITK142" s="191"/>
      <c r="ITL142" s="191"/>
      <c r="JDC142" s="191"/>
      <c r="JDD142" s="191"/>
      <c r="JDE142" s="191"/>
      <c r="JDF142" s="191"/>
      <c r="JDG142" s="191"/>
      <c r="JDH142" s="191"/>
      <c r="JMY142" s="191"/>
      <c r="JMZ142" s="191"/>
      <c r="JNA142" s="191"/>
      <c r="JNB142" s="191"/>
      <c r="JNC142" s="191"/>
      <c r="JND142" s="191"/>
      <c r="JWU142" s="191"/>
      <c r="JWV142" s="191"/>
      <c r="JWW142" s="191"/>
      <c r="JWX142" s="191"/>
      <c r="JWY142" s="191"/>
      <c r="JWZ142" s="191"/>
      <c r="KGQ142" s="191"/>
      <c r="KGR142" s="191"/>
      <c r="KGS142" s="191"/>
      <c r="KGT142" s="191"/>
      <c r="KGU142" s="191"/>
      <c r="KGV142" s="191"/>
      <c r="KQM142" s="191"/>
      <c r="KQN142" s="191"/>
      <c r="KQO142" s="191"/>
      <c r="KQP142" s="191"/>
      <c r="KQQ142" s="191"/>
      <c r="KQR142" s="191"/>
      <c r="LAI142" s="191"/>
      <c r="LAJ142" s="191"/>
      <c r="LAK142" s="191"/>
      <c r="LAL142" s="191"/>
      <c r="LAM142" s="191"/>
      <c r="LAN142" s="191"/>
      <c r="LKE142" s="191"/>
      <c r="LKF142" s="191"/>
      <c r="LKG142" s="191"/>
      <c r="LKH142" s="191"/>
      <c r="LKI142" s="191"/>
      <c r="LKJ142" s="191"/>
      <c r="LUA142" s="191"/>
      <c r="LUB142" s="191"/>
      <c r="LUC142" s="191"/>
      <c r="LUD142" s="191"/>
      <c r="LUE142" s="191"/>
      <c r="LUF142" s="191"/>
      <c r="MDW142" s="191"/>
      <c r="MDX142" s="191"/>
      <c r="MDY142" s="191"/>
      <c r="MDZ142" s="191"/>
      <c r="MEA142" s="191"/>
      <c r="MEB142" s="191"/>
      <c r="MNS142" s="191"/>
      <c r="MNT142" s="191"/>
      <c r="MNU142" s="191"/>
      <c r="MNV142" s="191"/>
      <c r="MNW142" s="191"/>
      <c r="MNX142" s="191"/>
      <c r="MXO142" s="191"/>
      <c r="MXP142" s="191"/>
      <c r="MXQ142" s="191"/>
      <c r="MXR142" s="191"/>
      <c r="MXS142" s="191"/>
      <c r="MXT142" s="191"/>
      <c r="NHK142" s="191"/>
      <c r="NHL142" s="191"/>
      <c r="NHM142" s="191"/>
      <c r="NHN142" s="191"/>
      <c r="NHO142" s="191"/>
      <c r="NHP142" s="191"/>
      <c r="NRG142" s="191"/>
      <c r="NRH142" s="191"/>
      <c r="NRI142" s="191"/>
      <c r="NRJ142" s="191"/>
      <c r="NRK142" s="191"/>
      <c r="NRL142" s="191"/>
      <c r="OBC142" s="191"/>
      <c r="OBD142" s="191"/>
      <c r="OBE142" s="191"/>
      <c r="OBF142" s="191"/>
      <c r="OBG142" s="191"/>
      <c r="OBH142" s="191"/>
      <c r="OKY142" s="191"/>
      <c r="OKZ142" s="191"/>
      <c r="OLA142" s="191"/>
      <c r="OLB142" s="191"/>
      <c r="OLC142" s="191"/>
      <c r="OLD142" s="191"/>
      <c r="OUU142" s="191"/>
      <c r="OUV142" s="191"/>
      <c r="OUW142" s="191"/>
      <c r="OUX142" s="191"/>
      <c r="OUY142" s="191"/>
      <c r="OUZ142" s="191"/>
      <c r="PEQ142" s="191"/>
      <c r="PER142" s="191"/>
      <c r="PES142" s="191"/>
      <c r="PET142" s="191"/>
      <c r="PEU142" s="191"/>
      <c r="PEV142" s="191"/>
      <c r="POM142" s="191"/>
      <c r="PON142" s="191"/>
      <c r="POO142" s="191"/>
      <c r="POP142" s="191"/>
      <c r="POQ142" s="191"/>
      <c r="POR142" s="191"/>
      <c r="PYI142" s="191"/>
      <c r="PYJ142" s="191"/>
      <c r="PYK142" s="191"/>
      <c r="PYL142" s="191"/>
      <c r="PYM142" s="191"/>
      <c r="PYN142" s="191"/>
      <c r="QIE142" s="191"/>
      <c r="QIF142" s="191"/>
      <c r="QIG142" s="191"/>
      <c r="QIH142" s="191"/>
      <c r="QII142" s="191"/>
      <c r="QIJ142" s="191"/>
      <c r="QSA142" s="191"/>
      <c r="QSB142" s="191"/>
      <c r="QSC142" s="191"/>
      <c r="QSD142" s="191"/>
      <c r="QSE142" s="191"/>
      <c r="QSF142" s="191"/>
      <c r="RBW142" s="191"/>
      <c r="RBX142" s="191"/>
      <c r="RBY142" s="191"/>
      <c r="RBZ142" s="191"/>
      <c r="RCA142" s="191"/>
      <c r="RCB142" s="191"/>
      <c r="RLS142" s="191"/>
      <c r="RLT142" s="191"/>
      <c r="RLU142" s="191"/>
      <c r="RLV142" s="191"/>
      <c r="RLW142" s="191"/>
      <c r="RLX142" s="191"/>
      <c r="RVO142" s="191"/>
      <c r="RVP142" s="191"/>
      <c r="RVQ142" s="191"/>
      <c r="RVR142" s="191"/>
      <c r="RVS142" s="191"/>
      <c r="RVT142" s="191"/>
      <c r="SFK142" s="191"/>
      <c r="SFL142" s="191"/>
      <c r="SFM142" s="191"/>
      <c r="SFN142" s="191"/>
      <c r="SFO142" s="191"/>
      <c r="SFP142" s="191"/>
      <c r="SPG142" s="191"/>
      <c r="SPH142" s="191"/>
      <c r="SPI142" s="191"/>
      <c r="SPJ142" s="191"/>
      <c r="SPK142" s="191"/>
      <c r="SPL142" s="191"/>
      <c r="SZC142" s="191"/>
      <c r="SZD142" s="191"/>
      <c r="SZE142" s="191"/>
      <c r="SZF142" s="191"/>
      <c r="SZG142" s="191"/>
      <c r="SZH142" s="191"/>
      <c r="TIY142" s="191"/>
      <c r="TIZ142" s="191"/>
      <c r="TJA142" s="191"/>
      <c r="TJB142" s="191"/>
      <c r="TJC142" s="191"/>
      <c r="TJD142" s="191"/>
      <c r="TSU142" s="191"/>
      <c r="TSV142" s="191"/>
      <c r="TSW142" s="191"/>
      <c r="TSX142" s="191"/>
      <c r="TSY142" s="191"/>
      <c r="TSZ142" s="191"/>
      <c r="UCQ142" s="191"/>
      <c r="UCR142" s="191"/>
      <c r="UCS142" s="191"/>
      <c r="UCT142" s="191"/>
      <c r="UCU142" s="191"/>
      <c r="UCV142" s="191"/>
      <c r="UMM142" s="191"/>
      <c r="UMN142" s="191"/>
      <c r="UMO142" s="191"/>
      <c r="UMP142" s="191"/>
      <c r="UMQ142" s="191"/>
      <c r="UMR142" s="191"/>
      <c r="UWI142" s="191"/>
      <c r="UWJ142" s="191"/>
      <c r="UWK142" s="191"/>
      <c r="UWL142" s="191"/>
      <c r="UWM142" s="191"/>
      <c r="UWN142" s="191"/>
      <c r="VGE142" s="191"/>
      <c r="VGF142" s="191"/>
      <c r="VGG142" s="191"/>
      <c r="VGH142" s="191"/>
      <c r="VGI142" s="191"/>
      <c r="VGJ142" s="191"/>
      <c r="VQA142" s="191"/>
      <c r="VQB142" s="191"/>
      <c r="VQC142" s="191"/>
      <c r="VQD142" s="191"/>
      <c r="VQE142" s="191"/>
      <c r="VQF142" s="191"/>
      <c r="VZW142" s="191"/>
      <c r="VZX142" s="191"/>
      <c r="VZY142" s="191"/>
      <c r="VZZ142" s="191"/>
      <c r="WAA142" s="191"/>
      <c r="WAB142" s="191"/>
      <c r="WJS142" s="191"/>
      <c r="WJT142" s="191"/>
      <c r="WJU142" s="191"/>
      <c r="WJV142" s="191"/>
      <c r="WJW142" s="191"/>
      <c r="WJX142" s="191"/>
      <c r="WTO142" s="191"/>
      <c r="WTP142" s="191"/>
      <c r="WTQ142" s="191"/>
      <c r="WTR142" s="191"/>
      <c r="WTS142" s="191"/>
      <c r="WTT142" s="191"/>
    </row>
    <row r="143" spans="1:16333" ht="30.75" x14ac:dyDescent="0.25">
      <c r="A143" s="51" t="s">
        <v>85</v>
      </c>
      <c r="B143" s="215">
        <v>7130000000</v>
      </c>
      <c r="C143" s="215">
        <v>200</v>
      </c>
      <c r="D143" s="82">
        <f>'Приложение 5'!F136+'Приложение 5'!F140</f>
        <v>20032586.649999999</v>
      </c>
      <c r="E143" s="82">
        <f>'Приложение 5'!G136+'Приложение 5'!G140</f>
        <v>18982187.829999998</v>
      </c>
      <c r="F143" s="82">
        <f>'Приложение 5'!H136+'Приложение 5'!H140</f>
        <v>18982187.829999998</v>
      </c>
      <c r="I143" s="220"/>
      <c r="J143" s="220"/>
    </row>
    <row r="144" spans="1:16333" hidden="1" x14ac:dyDescent="0.25">
      <c r="A144" s="121" t="s">
        <v>177</v>
      </c>
      <c r="B144" s="215">
        <v>7130000000</v>
      </c>
      <c r="C144" s="215">
        <v>500</v>
      </c>
      <c r="D144" s="82">
        <f>'[1]Приложение 5'!F136</f>
        <v>0</v>
      </c>
      <c r="E144" s="82">
        <f>'[1]Приложение 5'!G136</f>
        <v>0</v>
      </c>
      <c r="F144" s="82">
        <f>'[1]Приложение 5'!H136</f>
        <v>0</v>
      </c>
      <c r="I144" s="220"/>
      <c r="J144" s="220"/>
    </row>
    <row r="145" spans="1:16333" ht="31.5" x14ac:dyDescent="0.25">
      <c r="A145" s="208" t="s">
        <v>191</v>
      </c>
      <c r="B145" s="209" t="s">
        <v>192</v>
      </c>
      <c r="C145" s="209"/>
      <c r="D145" s="195">
        <f>D146+D153</f>
        <v>109236540.56999999</v>
      </c>
      <c r="E145" s="195">
        <f>E146+E153</f>
        <v>61916225</v>
      </c>
      <c r="F145" s="195">
        <f>F146+F153</f>
        <v>61916225</v>
      </c>
    </row>
    <row r="146" spans="1:16333" ht="15.75" x14ac:dyDescent="0.25">
      <c r="A146" s="44" t="s">
        <v>193</v>
      </c>
      <c r="B146" s="142" t="s">
        <v>194</v>
      </c>
      <c r="C146" s="142"/>
      <c r="D146" s="197">
        <f>D147+D151</f>
        <v>61501415.57</v>
      </c>
      <c r="E146" s="197">
        <f>E147+E151</f>
        <v>14219500</v>
      </c>
      <c r="F146" s="197">
        <f>F147+F151</f>
        <v>14219500</v>
      </c>
      <c r="HC146" s="86"/>
      <c r="HD146" s="86"/>
      <c r="HE146" s="86"/>
      <c r="HF146" s="86"/>
      <c r="HG146" s="86"/>
      <c r="HH146" s="86"/>
      <c r="QY146" s="86"/>
      <c r="QZ146" s="86"/>
      <c r="RA146" s="86"/>
      <c r="RB146" s="86"/>
      <c r="RC146" s="86"/>
      <c r="RD146" s="86"/>
      <c r="AAU146" s="86"/>
      <c r="AAV146" s="86"/>
      <c r="AAW146" s="86"/>
      <c r="AAX146" s="86"/>
      <c r="AAY146" s="86"/>
      <c r="AAZ146" s="86"/>
      <c r="AKQ146" s="86"/>
      <c r="AKR146" s="86"/>
      <c r="AKS146" s="86"/>
      <c r="AKT146" s="86"/>
      <c r="AKU146" s="86"/>
      <c r="AKV146" s="86"/>
      <c r="AUM146" s="86"/>
      <c r="AUN146" s="86"/>
      <c r="AUO146" s="86"/>
      <c r="AUP146" s="86"/>
      <c r="AUQ146" s="86"/>
      <c r="AUR146" s="86"/>
      <c r="BEI146" s="86"/>
      <c r="BEJ146" s="86"/>
      <c r="BEK146" s="86"/>
      <c r="BEL146" s="86"/>
      <c r="BEM146" s="86"/>
      <c r="BEN146" s="86"/>
      <c r="BOE146" s="86"/>
      <c r="BOF146" s="86"/>
      <c r="BOG146" s="86"/>
      <c r="BOH146" s="86"/>
      <c r="BOI146" s="86"/>
      <c r="BOJ146" s="86"/>
      <c r="BYA146" s="86"/>
      <c r="BYB146" s="86"/>
      <c r="BYC146" s="86"/>
      <c r="BYD146" s="86"/>
      <c r="BYE146" s="86"/>
      <c r="BYF146" s="86"/>
      <c r="CHW146" s="86"/>
      <c r="CHX146" s="86"/>
      <c r="CHY146" s="86"/>
      <c r="CHZ146" s="86"/>
      <c r="CIA146" s="86"/>
      <c r="CIB146" s="86"/>
      <c r="CRS146" s="86"/>
      <c r="CRT146" s="86"/>
      <c r="CRU146" s="86"/>
      <c r="CRV146" s="86"/>
      <c r="CRW146" s="86"/>
      <c r="CRX146" s="86"/>
      <c r="DBO146" s="86"/>
      <c r="DBP146" s="86"/>
      <c r="DBQ146" s="86"/>
      <c r="DBR146" s="86"/>
      <c r="DBS146" s="86"/>
      <c r="DBT146" s="86"/>
      <c r="DLK146" s="86"/>
      <c r="DLL146" s="86"/>
      <c r="DLM146" s="86"/>
      <c r="DLN146" s="86"/>
      <c r="DLO146" s="86"/>
      <c r="DLP146" s="86"/>
      <c r="DVG146" s="86"/>
      <c r="DVH146" s="86"/>
      <c r="DVI146" s="86"/>
      <c r="DVJ146" s="86"/>
      <c r="DVK146" s="86"/>
      <c r="DVL146" s="86"/>
      <c r="EFC146" s="86"/>
      <c r="EFD146" s="86"/>
      <c r="EFE146" s="86"/>
      <c r="EFF146" s="86"/>
      <c r="EFG146" s="86"/>
      <c r="EFH146" s="86"/>
      <c r="EOY146" s="86"/>
      <c r="EOZ146" s="86"/>
      <c r="EPA146" s="86"/>
      <c r="EPB146" s="86"/>
      <c r="EPC146" s="86"/>
      <c r="EPD146" s="86"/>
      <c r="EYU146" s="86"/>
      <c r="EYV146" s="86"/>
      <c r="EYW146" s="86"/>
      <c r="EYX146" s="86"/>
      <c r="EYY146" s="86"/>
      <c r="EYZ146" s="86"/>
      <c r="FIQ146" s="86"/>
      <c r="FIR146" s="86"/>
      <c r="FIS146" s="86"/>
      <c r="FIT146" s="86"/>
      <c r="FIU146" s="86"/>
      <c r="FIV146" s="86"/>
      <c r="FSM146" s="86"/>
      <c r="FSN146" s="86"/>
      <c r="FSO146" s="86"/>
      <c r="FSP146" s="86"/>
      <c r="FSQ146" s="86"/>
      <c r="FSR146" s="86"/>
      <c r="GCI146" s="86"/>
      <c r="GCJ146" s="86"/>
      <c r="GCK146" s="86"/>
      <c r="GCL146" s="86"/>
      <c r="GCM146" s="86"/>
      <c r="GCN146" s="86"/>
      <c r="GME146" s="86"/>
      <c r="GMF146" s="86"/>
      <c r="GMG146" s="86"/>
      <c r="GMH146" s="86"/>
      <c r="GMI146" s="86"/>
      <c r="GMJ146" s="86"/>
      <c r="GWA146" s="86"/>
      <c r="GWB146" s="86"/>
      <c r="GWC146" s="86"/>
      <c r="GWD146" s="86"/>
      <c r="GWE146" s="86"/>
      <c r="GWF146" s="86"/>
      <c r="HFW146" s="86"/>
      <c r="HFX146" s="86"/>
      <c r="HFY146" s="86"/>
      <c r="HFZ146" s="86"/>
      <c r="HGA146" s="86"/>
      <c r="HGB146" s="86"/>
      <c r="HPS146" s="86"/>
      <c r="HPT146" s="86"/>
      <c r="HPU146" s="86"/>
      <c r="HPV146" s="86"/>
      <c r="HPW146" s="86"/>
      <c r="HPX146" s="86"/>
      <c r="HZO146" s="86"/>
      <c r="HZP146" s="86"/>
      <c r="HZQ146" s="86"/>
      <c r="HZR146" s="86"/>
      <c r="HZS146" s="86"/>
      <c r="HZT146" s="86"/>
      <c r="IJK146" s="86"/>
      <c r="IJL146" s="86"/>
      <c r="IJM146" s="86"/>
      <c r="IJN146" s="86"/>
      <c r="IJO146" s="86"/>
      <c r="IJP146" s="86"/>
      <c r="ITG146" s="86"/>
      <c r="ITH146" s="86"/>
      <c r="ITI146" s="86"/>
      <c r="ITJ146" s="86"/>
      <c r="ITK146" s="86"/>
      <c r="ITL146" s="86"/>
      <c r="JDC146" s="86"/>
      <c r="JDD146" s="86"/>
      <c r="JDE146" s="86"/>
      <c r="JDF146" s="86"/>
      <c r="JDG146" s="86"/>
      <c r="JDH146" s="86"/>
      <c r="JMY146" s="86"/>
      <c r="JMZ146" s="86"/>
      <c r="JNA146" s="86"/>
      <c r="JNB146" s="86"/>
      <c r="JNC146" s="86"/>
      <c r="JND146" s="86"/>
      <c r="JWU146" s="86"/>
      <c r="JWV146" s="86"/>
      <c r="JWW146" s="86"/>
      <c r="JWX146" s="86"/>
      <c r="JWY146" s="86"/>
      <c r="JWZ146" s="86"/>
      <c r="KGQ146" s="86"/>
      <c r="KGR146" s="86"/>
      <c r="KGS146" s="86"/>
      <c r="KGT146" s="86"/>
      <c r="KGU146" s="86"/>
      <c r="KGV146" s="86"/>
      <c r="KQM146" s="86"/>
      <c r="KQN146" s="86"/>
      <c r="KQO146" s="86"/>
      <c r="KQP146" s="86"/>
      <c r="KQQ146" s="86"/>
      <c r="KQR146" s="86"/>
      <c r="LAI146" s="86"/>
      <c r="LAJ146" s="86"/>
      <c r="LAK146" s="86"/>
      <c r="LAL146" s="86"/>
      <c r="LAM146" s="86"/>
      <c r="LAN146" s="86"/>
      <c r="LKE146" s="86"/>
      <c r="LKF146" s="86"/>
      <c r="LKG146" s="86"/>
      <c r="LKH146" s="86"/>
      <c r="LKI146" s="86"/>
      <c r="LKJ146" s="86"/>
      <c r="LUA146" s="86"/>
      <c r="LUB146" s="86"/>
      <c r="LUC146" s="86"/>
      <c r="LUD146" s="86"/>
      <c r="LUE146" s="86"/>
      <c r="LUF146" s="86"/>
      <c r="MDW146" s="86"/>
      <c r="MDX146" s="86"/>
      <c r="MDY146" s="86"/>
      <c r="MDZ146" s="86"/>
      <c r="MEA146" s="86"/>
      <c r="MEB146" s="86"/>
      <c r="MNS146" s="86"/>
      <c r="MNT146" s="86"/>
      <c r="MNU146" s="86"/>
      <c r="MNV146" s="86"/>
      <c r="MNW146" s="86"/>
      <c r="MNX146" s="86"/>
      <c r="MXO146" s="86"/>
      <c r="MXP146" s="86"/>
      <c r="MXQ146" s="86"/>
      <c r="MXR146" s="86"/>
      <c r="MXS146" s="86"/>
      <c r="MXT146" s="86"/>
      <c r="NHK146" s="86"/>
      <c r="NHL146" s="86"/>
      <c r="NHM146" s="86"/>
      <c r="NHN146" s="86"/>
      <c r="NHO146" s="86"/>
      <c r="NHP146" s="86"/>
      <c r="NRG146" s="86"/>
      <c r="NRH146" s="86"/>
      <c r="NRI146" s="86"/>
      <c r="NRJ146" s="86"/>
      <c r="NRK146" s="86"/>
      <c r="NRL146" s="86"/>
      <c r="OBC146" s="86"/>
      <c r="OBD146" s="86"/>
      <c r="OBE146" s="86"/>
      <c r="OBF146" s="86"/>
      <c r="OBG146" s="86"/>
      <c r="OBH146" s="86"/>
      <c r="OKY146" s="86"/>
      <c r="OKZ146" s="86"/>
      <c r="OLA146" s="86"/>
      <c r="OLB146" s="86"/>
      <c r="OLC146" s="86"/>
      <c r="OLD146" s="86"/>
      <c r="OUU146" s="86"/>
      <c r="OUV146" s="86"/>
      <c r="OUW146" s="86"/>
      <c r="OUX146" s="86"/>
      <c r="OUY146" s="86"/>
      <c r="OUZ146" s="86"/>
      <c r="PEQ146" s="86"/>
      <c r="PER146" s="86"/>
      <c r="PES146" s="86"/>
      <c r="PET146" s="86"/>
      <c r="PEU146" s="86"/>
      <c r="PEV146" s="86"/>
      <c r="POM146" s="86"/>
      <c r="PON146" s="86"/>
      <c r="POO146" s="86"/>
      <c r="POP146" s="86"/>
      <c r="POQ146" s="86"/>
      <c r="POR146" s="86"/>
      <c r="PYI146" s="86"/>
      <c r="PYJ146" s="86"/>
      <c r="PYK146" s="86"/>
      <c r="PYL146" s="86"/>
      <c r="PYM146" s="86"/>
      <c r="PYN146" s="86"/>
      <c r="QIE146" s="86"/>
      <c r="QIF146" s="86"/>
      <c r="QIG146" s="86"/>
      <c r="QIH146" s="86"/>
      <c r="QII146" s="86"/>
      <c r="QIJ146" s="86"/>
      <c r="QSA146" s="86"/>
      <c r="QSB146" s="86"/>
      <c r="QSC146" s="86"/>
      <c r="QSD146" s="86"/>
      <c r="QSE146" s="86"/>
      <c r="QSF146" s="86"/>
      <c r="RBW146" s="86"/>
      <c r="RBX146" s="86"/>
      <c r="RBY146" s="86"/>
      <c r="RBZ146" s="86"/>
      <c r="RCA146" s="86"/>
      <c r="RCB146" s="86"/>
      <c r="RLS146" s="86"/>
      <c r="RLT146" s="86"/>
      <c r="RLU146" s="86"/>
      <c r="RLV146" s="86"/>
      <c r="RLW146" s="86"/>
      <c r="RLX146" s="86"/>
      <c r="RVO146" s="86"/>
      <c r="RVP146" s="86"/>
      <c r="RVQ146" s="86"/>
      <c r="RVR146" s="86"/>
      <c r="RVS146" s="86"/>
      <c r="RVT146" s="86"/>
      <c r="SFK146" s="86"/>
      <c r="SFL146" s="86"/>
      <c r="SFM146" s="86"/>
      <c r="SFN146" s="86"/>
      <c r="SFO146" s="86"/>
      <c r="SFP146" s="86"/>
      <c r="SPG146" s="86"/>
      <c r="SPH146" s="86"/>
      <c r="SPI146" s="86"/>
      <c r="SPJ146" s="86"/>
      <c r="SPK146" s="86"/>
      <c r="SPL146" s="86"/>
      <c r="SZC146" s="86"/>
      <c r="SZD146" s="86"/>
      <c r="SZE146" s="86"/>
      <c r="SZF146" s="86"/>
      <c r="SZG146" s="86"/>
      <c r="SZH146" s="86"/>
      <c r="TIY146" s="86"/>
      <c r="TIZ146" s="86"/>
      <c r="TJA146" s="86"/>
      <c r="TJB146" s="86"/>
      <c r="TJC146" s="86"/>
      <c r="TJD146" s="86"/>
      <c r="TSU146" s="86"/>
      <c r="TSV146" s="86"/>
      <c r="TSW146" s="86"/>
      <c r="TSX146" s="86"/>
      <c r="TSY146" s="86"/>
      <c r="TSZ146" s="86"/>
      <c r="UCQ146" s="86"/>
      <c r="UCR146" s="86"/>
      <c r="UCS146" s="86"/>
      <c r="UCT146" s="86"/>
      <c r="UCU146" s="86"/>
      <c r="UCV146" s="86"/>
      <c r="UMM146" s="86"/>
      <c r="UMN146" s="86"/>
      <c r="UMO146" s="86"/>
      <c r="UMP146" s="86"/>
      <c r="UMQ146" s="86"/>
      <c r="UMR146" s="86"/>
      <c r="UWI146" s="86"/>
      <c r="UWJ146" s="86"/>
      <c r="UWK146" s="86"/>
      <c r="UWL146" s="86"/>
      <c r="UWM146" s="86"/>
      <c r="UWN146" s="86"/>
      <c r="VGE146" s="86"/>
      <c r="VGF146" s="86"/>
      <c r="VGG146" s="86"/>
      <c r="VGH146" s="86"/>
      <c r="VGI146" s="86"/>
      <c r="VGJ146" s="86"/>
      <c r="VQA146" s="86"/>
      <c r="VQB146" s="86"/>
      <c r="VQC146" s="86"/>
      <c r="VQD146" s="86"/>
      <c r="VQE146" s="86"/>
      <c r="VQF146" s="86"/>
      <c r="VZW146" s="86"/>
      <c r="VZX146" s="86"/>
      <c r="VZY146" s="86"/>
      <c r="VZZ146" s="86"/>
      <c r="WAA146" s="86"/>
      <c r="WAB146" s="86"/>
      <c r="WJS146" s="86"/>
      <c r="WJT146" s="86"/>
      <c r="WJU146" s="86"/>
      <c r="WJV146" s="86"/>
      <c r="WJW146" s="86"/>
      <c r="WJX146" s="86"/>
      <c r="WTO146" s="86"/>
      <c r="WTP146" s="86"/>
      <c r="WTQ146" s="86"/>
      <c r="WTR146" s="86"/>
      <c r="WTS146" s="86"/>
      <c r="WTT146" s="86"/>
    </row>
    <row r="147" spans="1:16333" ht="30" x14ac:dyDescent="0.25">
      <c r="A147" s="213" t="s">
        <v>420</v>
      </c>
      <c r="B147" s="64" t="s">
        <v>194</v>
      </c>
      <c r="C147" s="64"/>
      <c r="D147" s="82">
        <f>SUM(D148:D150)</f>
        <v>58485478.920000002</v>
      </c>
      <c r="E147" s="82">
        <f>SUM(E148:E150)</f>
        <v>11350000</v>
      </c>
      <c r="F147" s="82">
        <f>SUM(F148:F150)</f>
        <v>11350000</v>
      </c>
      <c r="HC147" s="86"/>
      <c r="HD147" s="86"/>
      <c r="HE147" s="86"/>
      <c r="HF147" s="86"/>
      <c r="HG147" s="86"/>
      <c r="HH147" s="86"/>
      <c r="QY147" s="86"/>
      <c r="QZ147" s="86"/>
      <c r="RA147" s="86"/>
      <c r="RB147" s="86"/>
      <c r="RC147" s="86"/>
      <c r="RD147" s="86"/>
      <c r="AAU147" s="86"/>
      <c r="AAV147" s="86"/>
      <c r="AAW147" s="86"/>
      <c r="AAX147" s="86"/>
      <c r="AAY147" s="86"/>
      <c r="AAZ147" s="86"/>
      <c r="AKQ147" s="86"/>
      <c r="AKR147" s="86"/>
      <c r="AKS147" s="86"/>
      <c r="AKT147" s="86"/>
      <c r="AKU147" s="86"/>
      <c r="AKV147" s="86"/>
      <c r="AUM147" s="86"/>
      <c r="AUN147" s="86"/>
      <c r="AUO147" s="86"/>
      <c r="AUP147" s="86"/>
      <c r="AUQ147" s="86"/>
      <c r="AUR147" s="86"/>
      <c r="BEI147" s="86"/>
      <c r="BEJ147" s="86"/>
      <c r="BEK147" s="86"/>
      <c r="BEL147" s="86"/>
      <c r="BEM147" s="86"/>
      <c r="BEN147" s="86"/>
      <c r="BOE147" s="86"/>
      <c r="BOF147" s="86"/>
      <c r="BOG147" s="86"/>
      <c r="BOH147" s="86"/>
      <c r="BOI147" s="86"/>
      <c r="BOJ147" s="86"/>
      <c r="BYA147" s="86"/>
      <c r="BYB147" s="86"/>
      <c r="BYC147" s="86"/>
      <c r="BYD147" s="86"/>
      <c r="BYE147" s="86"/>
      <c r="BYF147" s="86"/>
      <c r="CHW147" s="86"/>
      <c r="CHX147" s="86"/>
      <c r="CHY147" s="86"/>
      <c r="CHZ147" s="86"/>
      <c r="CIA147" s="86"/>
      <c r="CIB147" s="86"/>
      <c r="CRS147" s="86"/>
      <c r="CRT147" s="86"/>
      <c r="CRU147" s="86"/>
      <c r="CRV147" s="86"/>
      <c r="CRW147" s="86"/>
      <c r="CRX147" s="86"/>
      <c r="DBO147" s="86"/>
      <c r="DBP147" s="86"/>
      <c r="DBQ147" s="86"/>
      <c r="DBR147" s="86"/>
      <c r="DBS147" s="86"/>
      <c r="DBT147" s="86"/>
      <c r="DLK147" s="86"/>
      <c r="DLL147" s="86"/>
      <c r="DLM147" s="86"/>
      <c r="DLN147" s="86"/>
      <c r="DLO147" s="86"/>
      <c r="DLP147" s="86"/>
      <c r="DVG147" s="86"/>
      <c r="DVH147" s="86"/>
      <c r="DVI147" s="86"/>
      <c r="DVJ147" s="86"/>
      <c r="DVK147" s="86"/>
      <c r="DVL147" s="86"/>
      <c r="EFC147" s="86"/>
      <c r="EFD147" s="86"/>
      <c r="EFE147" s="86"/>
      <c r="EFF147" s="86"/>
      <c r="EFG147" s="86"/>
      <c r="EFH147" s="86"/>
      <c r="EOY147" s="86"/>
      <c r="EOZ147" s="86"/>
      <c r="EPA147" s="86"/>
      <c r="EPB147" s="86"/>
      <c r="EPC147" s="86"/>
      <c r="EPD147" s="86"/>
      <c r="EYU147" s="86"/>
      <c r="EYV147" s="86"/>
      <c r="EYW147" s="86"/>
      <c r="EYX147" s="86"/>
      <c r="EYY147" s="86"/>
      <c r="EYZ147" s="86"/>
      <c r="FIQ147" s="86"/>
      <c r="FIR147" s="86"/>
      <c r="FIS147" s="86"/>
      <c r="FIT147" s="86"/>
      <c r="FIU147" s="86"/>
      <c r="FIV147" s="86"/>
      <c r="FSM147" s="86"/>
      <c r="FSN147" s="86"/>
      <c r="FSO147" s="86"/>
      <c r="FSP147" s="86"/>
      <c r="FSQ147" s="86"/>
      <c r="FSR147" s="86"/>
      <c r="GCI147" s="86"/>
      <c r="GCJ147" s="86"/>
      <c r="GCK147" s="86"/>
      <c r="GCL147" s="86"/>
      <c r="GCM147" s="86"/>
      <c r="GCN147" s="86"/>
      <c r="GME147" s="86"/>
      <c r="GMF147" s="86"/>
      <c r="GMG147" s="86"/>
      <c r="GMH147" s="86"/>
      <c r="GMI147" s="86"/>
      <c r="GMJ147" s="86"/>
      <c r="GWA147" s="86"/>
      <c r="GWB147" s="86"/>
      <c r="GWC147" s="86"/>
      <c r="GWD147" s="86"/>
      <c r="GWE147" s="86"/>
      <c r="GWF147" s="86"/>
      <c r="HFW147" s="86"/>
      <c r="HFX147" s="86"/>
      <c r="HFY147" s="86"/>
      <c r="HFZ147" s="86"/>
      <c r="HGA147" s="86"/>
      <c r="HGB147" s="86"/>
      <c r="HPS147" s="86"/>
      <c r="HPT147" s="86"/>
      <c r="HPU147" s="86"/>
      <c r="HPV147" s="86"/>
      <c r="HPW147" s="86"/>
      <c r="HPX147" s="86"/>
      <c r="HZO147" s="86"/>
      <c r="HZP147" s="86"/>
      <c r="HZQ147" s="86"/>
      <c r="HZR147" s="86"/>
      <c r="HZS147" s="86"/>
      <c r="HZT147" s="86"/>
      <c r="IJK147" s="86"/>
      <c r="IJL147" s="86"/>
      <c r="IJM147" s="86"/>
      <c r="IJN147" s="86"/>
      <c r="IJO147" s="86"/>
      <c r="IJP147" s="86"/>
      <c r="ITG147" s="86"/>
      <c r="ITH147" s="86"/>
      <c r="ITI147" s="86"/>
      <c r="ITJ147" s="86"/>
      <c r="ITK147" s="86"/>
      <c r="ITL147" s="86"/>
      <c r="JDC147" s="86"/>
      <c r="JDD147" s="86"/>
      <c r="JDE147" s="86"/>
      <c r="JDF147" s="86"/>
      <c r="JDG147" s="86"/>
      <c r="JDH147" s="86"/>
      <c r="JMY147" s="86"/>
      <c r="JMZ147" s="86"/>
      <c r="JNA147" s="86"/>
      <c r="JNB147" s="86"/>
      <c r="JNC147" s="86"/>
      <c r="JND147" s="86"/>
      <c r="JWU147" s="86"/>
      <c r="JWV147" s="86"/>
      <c r="JWW147" s="86"/>
      <c r="JWX147" s="86"/>
      <c r="JWY147" s="86"/>
      <c r="JWZ147" s="86"/>
      <c r="KGQ147" s="86"/>
      <c r="KGR147" s="86"/>
      <c r="KGS147" s="86"/>
      <c r="KGT147" s="86"/>
      <c r="KGU147" s="86"/>
      <c r="KGV147" s="86"/>
      <c r="KQM147" s="86"/>
      <c r="KQN147" s="86"/>
      <c r="KQO147" s="86"/>
      <c r="KQP147" s="86"/>
      <c r="KQQ147" s="86"/>
      <c r="KQR147" s="86"/>
      <c r="LAI147" s="86"/>
      <c r="LAJ147" s="86"/>
      <c r="LAK147" s="86"/>
      <c r="LAL147" s="86"/>
      <c r="LAM147" s="86"/>
      <c r="LAN147" s="86"/>
      <c r="LKE147" s="86"/>
      <c r="LKF147" s="86"/>
      <c r="LKG147" s="86"/>
      <c r="LKH147" s="86"/>
      <c r="LKI147" s="86"/>
      <c r="LKJ147" s="86"/>
      <c r="LUA147" s="86"/>
      <c r="LUB147" s="86"/>
      <c r="LUC147" s="86"/>
      <c r="LUD147" s="86"/>
      <c r="LUE147" s="86"/>
      <c r="LUF147" s="86"/>
      <c r="MDW147" s="86"/>
      <c r="MDX147" s="86"/>
      <c r="MDY147" s="86"/>
      <c r="MDZ147" s="86"/>
      <c r="MEA147" s="86"/>
      <c r="MEB147" s="86"/>
      <c r="MNS147" s="86"/>
      <c r="MNT147" s="86"/>
      <c r="MNU147" s="86"/>
      <c r="MNV147" s="86"/>
      <c r="MNW147" s="86"/>
      <c r="MNX147" s="86"/>
      <c r="MXO147" s="86"/>
      <c r="MXP147" s="86"/>
      <c r="MXQ147" s="86"/>
      <c r="MXR147" s="86"/>
      <c r="MXS147" s="86"/>
      <c r="MXT147" s="86"/>
      <c r="NHK147" s="86"/>
      <c r="NHL147" s="86"/>
      <c r="NHM147" s="86"/>
      <c r="NHN147" s="86"/>
      <c r="NHO147" s="86"/>
      <c r="NHP147" s="86"/>
      <c r="NRG147" s="86"/>
      <c r="NRH147" s="86"/>
      <c r="NRI147" s="86"/>
      <c r="NRJ147" s="86"/>
      <c r="NRK147" s="86"/>
      <c r="NRL147" s="86"/>
      <c r="OBC147" s="86"/>
      <c r="OBD147" s="86"/>
      <c r="OBE147" s="86"/>
      <c r="OBF147" s="86"/>
      <c r="OBG147" s="86"/>
      <c r="OBH147" s="86"/>
      <c r="OKY147" s="86"/>
      <c r="OKZ147" s="86"/>
      <c r="OLA147" s="86"/>
      <c r="OLB147" s="86"/>
      <c r="OLC147" s="86"/>
      <c r="OLD147" s="86"/>
      <c r="OUU147" s="86"/>
      <c r="OUV147" s="86"/>
      <c r="OUW147" s="86"/>
      <c r="OUX147" s="86"/>
      <c r="OUY147" s="86"/>
      <c r="OUZ147" s="86"/>
      <c r="PEQ147" s="86"/>
      <c r="PER147" s="86"/>
      <c r="PES147" s="86"/>
      <c r="PET147" s="86"/>
      <c r="PEU147" s="86"/>
      <c r="PEV147" s="86"/>
      <c r="POM147" s="86"/>
      <c r="PON147" s="86"/>
      <c r="POO147" s="86"/>
      <c r="POP147" s="86"/>
      <c r="POQ147" s="86"/>
      <c r="POR147" s="86"/>
      <c r="PYI147" s="86"/>
      <c r="PYJ147" s="86"/>
      <c r="PYK147" s="86"/>
      <c r="PYL147" s="86"/>
      <c r="PYM147" s="86"/>
      <c r="PYN147" s="86"/>
      <c r="QIE147" s="86"/>
      <c r="QIF147" s="86"/>
      <c r="QIG147" s="86"/>
      <c r="QIH147" s="86"/>
      <c r="QII147" s="86"/>
      <c r="QIJ147" s="86"/>
      <c r="QSA147" s="86"/>
      <c r="QSB147" s="86"/>
      <c r="QSC147" s="86"/>
      <c r="QSD147" s="86"/>
      <c r="QSE147" s="86"/>
      <c r="QSF147" s="86"/>
      <c r="RBW147" s="86"/>
      <c r="RBX147" s="86"/>
      <c r="RBY147" s="86"/>
      <c r="RBZ147" s="86"/>
      <c r="RCA147" s="86"/>
      <c r="RCB147" s="86"/>
      <c r="RLS147" s="86"/>
      <c r="RLT147" s="86"/>
      <c r="RLU147" s="86"/>
      <c r="RLV147" s="86"/>
      <c r="RLW147" s="86"/>
      <c r="RLX147" s="86"/>
      <c r="RVO147" s="86"/>
      <c r="RVP147" s="86"/>
      <c r="RVQ147" s="86"/>
      <c r="RVR147" s="86"/>
      <c r="RVS147" s="86"/>
      <c r="RVT147" s="86"/>
      <c r="SFK147" s="86"/>
      <c r="SFL147" s="86"/>
      <c r="SFM147" s="86"/>
      <c r="SFN147" s="86"/>
      <c r="SFO147" s="86"/>
      <c r="SFP147" s="86"/>
      <c r="SPG147" s="86"/>
      <c r="SPH147" s="86"/>
      <c r="SPI147" s="86"/>
      <c r="SPJ147" s="86"/>
      <c r="SPK147" s="86"/>
      <c r="SPL147" s="86"/>
      <c r="SZC147" s="86"/>
      <c r="SZD147" s="86"/>
      <c r="SZE147" s="86"/>
      <c r="SZF147" s="86"/>
      <c r="SZG147" s="86"/>
      <c r="SZH147" s="86"/>
      <c r="TIY147" s="86"/>
      <c r="TIZ147" s="86"/>
      <c r="TJA147" s="86"/>
      <c r="TJB147" s="86"/>
      <c r="TJC147" s="86"/>
      <c r="TJD147" s="86"/>
      <c r="TSU147" s="86"/>
      <c r="TSV147" s="86"/>
      <c r="TSW147" s="86"/>
      <c r="TSX147" s="86"/>
      <c r="TSY147" s="86"/>
      <c r="TSZ147" s="86"/>
      <c r="UCQ147" s="86"/>
      <c r="UCR147" s="86"/>
      <c r="UCS147" s="86"/>
      <c r="UCT147" s="86"/>
      <c r="UCU147" s="86"/>
      <c r="UCV147" s="86"/>
      <c r="UMM147" s="86"/>
      <c r="UMN147" s="86"/>
      <c r="UMO147" s="86"/>
      <c r="UMP147" s="86"/>
      <c r="UMQ147" s="86"/>
      <c r="UMR147" s="86"/>
      <c r="UWI147" s="86"/>
      <c r="UWJ147" s="86"/>
      <c r="UWK147" s="86"/>
      <c r="UWL147" s="86"/>
      <c r="UWM147" s="86"/>
      <c r="UWN147" s="86"/>
      <c r="VGE147" s="86"/>
      <c r="VGF147" s="86"/>
      <c r="VGG147" s="86"/>
      <c r="VGH147" s="86"/>
      <c r="VGI147" s="86"/>
      <c r="VGJ147" s="86"/>
      <c r="VQA147" s="86"/>
      <c r="VQB147" s="86"/>
      <c r="VQC147" s="86"/>
      <c r="VQD147" s="86"/>
      <c r="VQE147" s="86"/>
      <c r="VQF147" s="86"/>
      <c r="VZW147" s="86"/>
      <c r="VZX147" s="86"/>
      <c r="VZY147" s="86"/>
      <c r="VZZ147" s="86"/>
      <c r="WAA147" s="86"/>
      <c r="WAB147" s="86"/>
      <c r="WJS147" s="86"/>
      <c r="WJT147" s="86"/>
      <c r="WJU147" s="86"/>
      <c r="WJV147" s="86"/>
      <c r="WJW147" s="86"/>
      <c r="WJX147" s="86"/>
      <c r="WTO147" s="86"/>
      <c r="WTP147" s="86"/>
      <c r="WTQ147" s="86"/>
      <c r="WTR147" s="86"/>
      <c r="WTS147" s="86"/>
      <c r="WTT147" s="86"/>
    </row>
    <row r="148" spans="1:16333" ht="30.75" x14ac:dyDescent="0.25">
      <c r="A148" s="47" t="s">
        <v>85</v>
      </c>
      <c r="B148" s="64" t="s">
        <v>194</v>
      </c>
      <c r="C148" s="64" t="s">
        <v>86</v>
      </c>
      <c r="D148" s="82">
        <f>'Приложение 5'!F52</f>
        <v>11835000</v>
      </c>
      <c r="E148" s="82">
        <f>'Приложение 5'!G52</f>
        <v>11335000</v>
      </c>
      <c r="F148" s="82">
        <f>'Приложение 5'!H52</f>
        <v>11335000</v>
      </c>
      <c r="HC148" s="86"/>
      <c r="HD148" s="86"/>
      <c r="HE148" s="86"/>
      <c r="HF148" s="86"/>
      <c r="HG148" s="86"/>
      <c r="HH148" s="86"/>
      <c r="QY148" s="86"/>
      <c r="QZ148" s="86"/>
      <c r="RA148" s="86"/>
      <c r="RB148" s="86"/>
      <c r="RC148" s="86"/>
      <c r="RD148" s="86"/>
      <c r="AAU148" s="86"/>
      <c r="AAV148" s="86"/>
      <c r="AAW148" s="86"/>
      <c r="AAX148" s="86"/>
      <c r="AAY148" s="86"/>
      <c r="AAZ148" s="86"/>
      <c r="AKQ148" s="86"/>
      <c r="AKR148" s="86"/>
      <c r="AKS148" s="86"/>
      <c r="AKT148" s="86"/>
      <c r="AKU148" s="86"/>
      <c r="AKV148" s="86"/>
      <c r="AUM148" s="86"/>
      <c r="AUN148" s="86"/>
      <c r="AUO148" s="86"/>
      <c r="AUP148" s="86"/>
      <c r="AUQ148" s="86"/>
      <c r="AUR148" s="86"/>
      <c r="BEI148" s="86"/>
      <c r="BEJ148" s="86"/>
      <c r="BEK148" s="86"/>
      <c r="BEL148" s="86"/>
      <c r="BEM148" s="86"/>
      <c r="BEN148" s="86"/>
      <c r="BOE148" s="86"/>
      <c r="BOF148" s="86"/>
      <c r="BOG148" s="86"/>
      <c r="BOH148" s="86"/>
      <c r="BOI148" s="86"/>
      <c r="BOJ148" s="86"/>
      <c r="BYA148" s="86"/>
      <c r="BYB148" s="86"/>
      <c r="BYC148" s="86"/>
      <c r="BYD148" s="86"/>
      <c r="BYE148" s="86"/>
      <c r="BYF148" s="86"/>
      <c r="CHW148" s="86"/>
      <c r="CHX148" s="86"/>
      <c r="CHY148" s="86"/>
      <c r="CHZ148" s="86"/>
      <c r="CIA148" s="86"/>
      <c r="CIB148" s="86"/>
      <c r="CRS148" s="86"/>
      <c r="CRT148" s="86"/>
      <c r="CRU148" s="86"/>
      <c r="CRV148" s="86"/>
      <c r="CRW148" s="86"/>
      <c r="CRX148" s="86"/>
      <c r="DBO148" s="86"/>
      <c r="DBP148" s="86"/>
      <c r="DBQ148" s="86"/>
      <c r="DBR148" s="86"/>
      <c r="DBS148" s="86"/>
      <c r="DBT148" s="86"/>
      <c r="DLK148" s="86"/>
      <c r="DLL148" s="86"/>
      <c r="DLM148" s="86"/>
      <c r="DLN148" s="86"/>
      <c r="DLO148" s="86"/>
      <c r="DLP148" s="86"/>
      <c r="DVG148" s="86"/>
      <c r="DVH148" s="86"/>
      <c r="DVI148" s="86"/>
      <c r="DVJ148" s="86"/>
      <c r="DVK148" s="86"/>
      <c r="DVL148" s="86"/>
      <c r="EFC148" s="86"/>
      <c r="EFD148" s="86"/>
      <c r="EFE148" s="86"/>
      <c r="EFF148" s="86"/>
      <c r="EFG148" s="86"/>
      <c r="EFH148" s="86"/>
      <c r="EOY148" s="86"/>
      <c r="EOZ148" s="86"/>
      <c r="EPA148" s="86"/>
      <c r="EPB148" s="86"/>
      <c r="EPC148" s="86"/>
      <c r="EPD148" s="86"/>
      <c r="EYU148" s="86"/>
      <c r="EYV148" s="86"/>
      <c r="EYW148" s="86"/>
      <c r="EYX148" s="86"/>
      <c r="EYY148" s="86"/>
      <c r="EYZ148" s="86"/>
      <c r="FIQ148" s="86"/>
      <c r="FIR148" s="86"/>
      <c r="FIS148" s="86"/>
      <c r="FIT148" s="86"/>
      <c r="FIU148" s="86"/>
      <c r="FIV148" s="86"/>
      <c r="FSM148" s="86"/>
      <c r="FSN148" s="86"/>
      <c r="FSO148" s="86"/>
      <c r="FSP148" s="86"/>
      <c r="FSQ148" s="86"/>
      <c r="FSR148" s="86"/>
      <c r="GCI148" s="86"/>
      <c r="GCJ148" s="86"/>
      <c r="GCK148" s="86"/>
      <c r="GCL148" s="86"/>
      <c r="GCM148" s="86"/>
      <c r="GCN148" s="86"/>
      <c r="GME148" s="86"/>
      <c r="GMF148" s="86"/>
      <c r="GMG148" s="86"/>
      <c r="GMH148" s="86"/>
      <c r="GMI148" s="86"/>
      <c r="GMJ148" s="86"/>
      <c r="GWA148" s="86"/>
      <c r="GWB148" s="86"/>
      <c r="GWC148" s="86"/>
      <c r="GWD148" s="86"/>
      <c r="GWE148" s="86"/>
      <c r="GWF148" s="86"/>
      <c r="HFW148" s="86"/>
      <c r="HFX148" s="86"/>
      <c r="HFY148" s="86"/>
      <c r="HFZ148" s="86"/>
      <c r="HGA148" s="86"/>
      <c r="HGB148" s="86"/>
      <c r="HPS148" s="86"/>
      <c r="HPT148" s="86"/>
      <c r="HPU148" s="86"/>
      <c r="HPV148" s="86"/>
      <c r="HPW148" s="86"/>
      <c r="HPX148" s="86"/>
      <c r="HZO148" s="86"/>
      <c r="HZP148" s="86"/>
      <c r="HZQ148" s="86"/>
      <c r="HZR148" s="86"/>
      <c r="HZS148" s="86"/>
      <c r="HZT148" s="86"/>
      <c r="IJK148" s="86"/>
      <c r="IJL148" s="86"/>
      <c r="IJM148" s="86"/>
      <c r="IJN148" s="86"/>
      <c r="IJO148" s="86"/>
      <c r="IJP148" s="86"/>
      <c r="ITG148" s="86"/>
      <c r="ITH148" s="86"/>
      <c r="ITI148" s="86"/>
      <c r="ITJ148" s="86"/>
      <c r="ITK148" s="86"/>
      <c r="ITL148" s="86"/>
      <c r="JDC148" s="86"/>
      <c r="JDD148" s="86"/>
      <c r="JDE148" s="86"/>
      <c r="JDF148" s="86"/>
      <c r="JDG148" s="86"/>
      <c r="JDH148" s="86"/>
      <c r="JMY148" s="86"/>
      <c r="JMZ148" s="86"/>
      <c r="JNA148" s="86"/>
      <c r="JNB148" s="86"/>
      <c r="JNC148" s="86"/>
      <c r="JND148" s="86"/>
      <c r="JWU148" s="86"/>
      <c r="JWV148" s="86"/>
      <c r="JWW148" s="86"/>
      <c r="JWX148" s="86"/>
      <c r="JWY148" s="86"/>
      <c r="JWZ148" s="86"/>
      <c r="KGQ148" s="86"/>
      <c r="KGR148" s="86"/>
      <c r="KGS148" s="86"/>
      <c r="KGT148" s="86"/>
      <c r="KGU148" s="86"/>
      <c r="KGV148" s="86"/>
      <c r="KQM148" s="86"/>
      <c r="KQN148" s="86"/>
      <c r="KQO148" s="86"/>
      <c r="KQP148" s="86"/>
      <c r="KQQ148" s="86"/>
      <c r="KQR148" s="86"/>
      <c r="LAI148" s="86"/>
      <c r="LAJ148" s="86"/>
      <c r="LAK148" s="86"/>
      <c r="LAL148" s="86"/>
      <c r="LAM148" s="86"/>
      <c r="LAN148" s="86"/>
      <c r="LKE148" s="86"/>
      <c r="LKF148" s="86"/>
      <c r="LKG148" s="86"/>
      <c r="LKH148" s="86"/>
      <c r="LKI148" s="86"/>
      <c r="LKJ148" s="86"/>
      <c r="LUA148" s="86"/>
      <c r="LUB148" s="86"/>
      <c r="LUC148" s="86"/>
      <c r="LUD148" s="86"/>
      <c r="LUE148" s="86"/>
      <c r="LUF148" s="86"/>
      <c r="MDW148" s="86"/>
      <c r="MDX148" s="86"/>
      <c r="MDY148" s="86"/>
      <c r="MDZ148" s="86"/>
      <c r="MEA148" s="86"/>
      <c r="MEB148" s="86"/>
      <c r="MNS148" s="86"/>
      <c r="MNT148" s="86"/>
      <c r="MNU148" s="86"/>
      <c r="MNV148" s="86"/>
      <c r="MNW148" s="86"/>
      <c r="MNX148" s="86"/>
      <c r="MXO148" s="86"/>
      <c r="MXP148" s="86"/>
      <c r="MXQ148" s="86"/>
      <c r="MXR148" s="86"/>
      <c r="MXS148" s="86"/>
      <c r="MXT148" s="86"/>
      <c r="NHK148" s="86"/>
      <c r="NHL148" s="86"/>
      <c r="NHM148" s="86"/>
      <c r="NHN148" s="86"/>
      <c r="NHO148" s="86"/>
      <c r="NHP148" s="86"/>
      <c r="NRG148" s="86"/>
      <c r="NRH148" s="86"/>
      <c r="NRI148" s="86"/>
      <c r="NRJ148" s="86"/>
      <c r="NRK148" s="86"/>
      <c r="NRL148" s="86"/>
      <c r="OBC148" s="86"/>
      <c r="OBD148" s="86"/>
      <c r="OBE148" s="86"/>
      <c r="OBF148" s="86"/>
      <c r="OBG148" s="86"/>
      <c r="OBH148" s="86"/>
      <c r="OKY148" s="86"/>
      <c r="OKZ148" s="86"/>
      <c r="OLA148" s="86"/>
      <c r="OLB148" s="86"/>
      <c r="OLC148" s="86"/>
      <c r="OLD148" s="86"/>
      <c r="OUU148" s="86"/>
      <c r="OUV148" s="86"/>
      <c r="OUW148" s="86"/>
      <c r="OUX148" s="86"/>
      <c r="OUY148" s="86"/>
      <c r="OUZ148" s="86"/>
      <c r="PEQ148" s="86"/>
      <c r="PER148" s="86"/>
      <c r="PES148" s="86"/>
      <c r="PET148" s="86"/>
      <c r="PEU148" s="86"/>
      <c r="PEV148" s="86"/>
      <c r="POM148" s="86"/>
      <c r="PON148" s="86"/>
      <c r="POO148" s="86"/>
      <c r="POP148" s="86"/>
      <c r="POQ148" s="86"/>
      <c r="POR148" s="86"/>
      <c r="PYI148" s="86"/>
      <c r="PYJ148" s="86"/>
      <c r="PYK148" s="86"/>
      <c r="PYL148" s="86"/>
      <c r="PYM148" s="86"/>
      <c r="PYN148" s="86"/>
      <c r="QIE148" s="86"/>
      <c r="QIF148" s="86"/>
      <c r="QIG148" s="86"/>
      <c r="QIH148" s="86"/>
      <c r="QII148" s="86"/>
      <c r="QIJ148" s="86"/>
      <c r="QSA148" s="86"/>
      <c r="QSB148" s="86"/>
      <c r="QSC148" s="86"/>
      <c r="QSD148" s="86"/>
      <c r="QSE148" s="86"/>
      <c r="QSF148" s="86"/>
      <c r="RBW148" s="86"/>
      <c r="RBX148" s="86"/>
      <c r="RBY148" s="86"/>
      <c r="RBZ148" s="86"/>
      <c r="RCA148" s="86"/>
      <c r="RCB148" s="86"/>
      <c r="RLS148" s="86"/>
      <c r="RLT148" s="86"/>
      <c r="RLU148" s="86"/>
      <c r="RLV148" s="86"/>
      <c r="RLW148" s="86"/>
      <c r="RLX148" s="86"/>
      <c r="RVO148" s="86"/>
      <c r="RVP148" s="86"/>
      <c r="RVQ148" s="86"/>
      <c r="RVR148" s="86"/>
      <c r="RVS148" s="86"/>
      <c r="RVT148" s="86"/>
      <c r="SFK148" s="86"/>
      <c r="SFL148" s="86"/>
      <c r="SFM148" s="86"/>
      <c r="SFN148" s="86"/>
      <c r="SFO148" s="86"/>
      <c r="SFP148" s="86"/>
      <c r="SPG148" s="86"/>
      <c r="SPH148" s="86"/>
      <c r="SPI148" s="86"/>
      <c r="SPJ148" s="86"/>
      <c r="SPK148" s="86"/>
      <c r="SPL148" s="86"/>
      <c r="SZC148" s="86"/>
      <c r="SZD148" s="86"/>
      <c r="SZE148" s="86"/>
      <c r="SZF148" s="86"/>
      <c r="SZG148" s="86"/>
      <c r="SZH148" s="86"/>
      <c r="TIY148" s="86"/>
      <c r="TIZ148" s="86"/>
      <c r="TJA148" s="86"/>
      <c r="TJB148" s="86"/>
      <c r="TJC148" s="86"/>
      <c r="TJD148" s="86"/>
      <c r="TSU148" s="86"/>
      <c r="TSV148" s="86"/>
      <c r="TSW148" s="86"/>
      <c r="TSX148" s="86"/>
      <c r="TSY148" s="86"/>
      <c r="TSZ148" s="86"/>
      <c r="UCQ148" s="86"/>
      <c r="UCR148" s="86"/>
      <c r="UCS148" s="86"/>
      <c r="UCT148" s="86"/>
      <c r="UCU148" s="86"/>
      <c r="UCV148" s="86"/>
      <c r="UMM148" s="86"/>
      <c r="UMN148" s="86"/>
      <c r="UMO148" s="86"/>
      <c r="UMP148" s="86"/>
      <c r="UMQ148" s="86"/>
      <c r="UMR148" s="86"/>
      <c r="UWI148" s="86"/>
      <c r="UWJ148" s="86"/>
      <c r="UWK148" s="86"/>
      <c r="UWL148" s="86"/>
      <c r="UWM148" s="86"/>
      <c r="UWN148" s="86"/>
      <c r="VGE148" s="86"/>
      <c r="VGF148" s="86"/>
      <c r="VGG148" s="86"/>
      <c r="VGH148" s="86"/>
      <c r="VGI148" s="86"/>
      <c r="VGJ148" s="86"/>
      <c r="VQA148" s="86"/>
      <c r="VQB148" s="86"/>
      <c r="VQC148" s="86"/>
      <c r="VQD148" s="86"/>
      <c r="VQE148" s="86"/>
      <c r="VQF148" s="86"/>
      <c r="VZW148" s="86"/>
      <c r="VZX148" s="86"/>
      <c r="VZY148" s="86"/>
      <c r="VZZ148" s="86"/>
      <c r="WAA148" s="86"/>
      <c r="WAB148" s="86"/>
      <c r="WJS148" s="86"/>
      <c r="WJT148" s="86"/>
      <c r="WJU148" s="86"/>
      <c r="WJV148" s="86"/>
      <c r="WJW148" s="86"/>
      <c r="WJX148" s="86"/>
      <c r="WTO148" s="86"/>
      <c r="WTP148" s="86"/>
      <c r="WTQ148" s="86"/>
      <c r="WTR148" s="86"/>
      <c r="WTS148" s="86"/>
      <c r="WTT148" s="86"/>
    </row>
    <row r="149" spans="1:16333" ht="30.75" x14ac:dyDescent="0.25">
      <c r="A149" s="47" t="s">
        <v>138</v>
      </c>
      <c r="B149" s="64" t="s">
        <v>194</v>
      </c>
      <c r="C149" s="64" t="s">
        <v>158</v>
      </c>
      <c r="D149" s="82">
        <f>'Приложение 5'!F53+'Приложение 5'!F192</f>
        <v>46635478.920000002</v>
      </c>
      <c r="E149" s="82">
        <f>'Приложение 5'!G53+'Приложение 5'!G192</f>
        <v>0</v>
      </c>
      <c r="F149" s="82">
        <f>'Приложение 5'!H53+'Приложение 5'!H192</f>
        <v>0</v>
      </c>
      <c r="HC149" s="86"/>
      <c r="HD149" s="86"/>
      <c r="HE149" s="86"/>
      <c r="HF149" s="86"/>
      <c r="HG149" s="86"/>
      <c r="HH149" s="86"/>
      <c r="QY149" s="86"/>
      <c r="QZ149" s="86"/>
      <c r="RA149" s="86"/>
      <c r="RB149" s="86"/>
      <c r="RC149" s="86"/>
      <c r="RD149" s="86"/>
      <c r="AAU149" s="86"/>
      <c r="AAV149" s="86"/>
      <c r="AAW149" s="86"/>
      <c r="AAX149" s="86"/>
      <c r="AAY149" s="86"/>
      <c r="AAZ149" s="86"/>
      <c r="AKQ149" s="86"/>
      <c r="AKR149" s="86"/>
      <c r="AKS149" s="86"/>
      <c r="AKT149" s="86"/>
      <c r="AKU149" s="86"/>
      <c r="AKV149" s="86"/>
      <c r="AUM149" s="86"/>
      <c r="AUN149" s="86"/>
      <c r="AUO149" s="86"/>
      <c r="AUP149" s="86"/>
      <c r="AUQ149" s="86"/>
      <c r="AUR149" s="86"/>
      <c r="BEI149" s="86"/>
      <c r="BEJ149" s="86"/>
      <c r="BEK149" s="86"/>
      <c r="BEL149" s="86"/>
      <c r="BEM149" s="86"/>
      <c r="BEN149" s="86"/>
      <c r="BOE149" s="86"/>
      <c r="BOF149" s="86"/>
      <c r="BOG149" s="86"/>
      <c r="BOH149" s="86"/>
      <c r="BOI149" s="86"/>
      <c r="BOJ149" s="86"/>
      <c r="BYA149" s="86"/>
      <c r="BYB149" s="86"/>
      <c r="BYC149" s="86"/>
      <c r="BYD149" s="86"/>
      <c r="BYE149" s="86"/>
      <c r="BYF149" s="86"/>
      <c r="CHW149" s="86"/>
      <c r="CHX149" s="86"/>
      <c r="CHY149" s="86"/>
      <c r="CHZ149" s="86"/>
      <c r="CIA149" s="86"/>
      <c r="CIB149" s="86"/>
      <c r="CRS149" s="86"/>
      <c r="CRT149" s="86"/>
      <c r="CRU149" s="86"/>
      <c r="CRV149" s="86"/>
      <c r="CRW149" s="86"/>
      <c r="CRX149" s="86"/>
      <c r="DBO149" s="86"/>
      <c r="DBP149" s="86"/>
      <c r="DBQ149" s="86"/>
      <c r="DBR149" s="86"/>
      <c r="DBS149" s="86"/>
      <c r="DBT149" s="86"/>
      <c r="DLK149" s="86"/>
      <c r="DLL149" s="86"/>
      <c r="DLM149" s="86"/>
      <c r="DLN149" s="86"/>
      <c r="DLO149" s="86"/>
      <c r="DLP149" s="86"/>
      <c r="DVG149" s="86"/>
      <c r="DVH149" s="86"/>
      <c r="DVI149" s="86"/>
      <c r="DVJ149" s="86"/>
      <c r="DVK149" s="86"/>
      <c r="DVL149" s="86"/>
      <c r="EFC149" s="86"/>
      <c r="EFD149" s="86"/>
      <c r="EFE149" s="86"/>
      <c r="EFF149" s="86"/>
      <c r="EFG149" s="86"/>
      <c r="EFH149" s="86"/>
      <c r="EOY149" s="86"/>
      <c r="EOZ149" s="86"/>
      <c r="EPA149" s="86"/>
      <c r="EPB149" s="86"/>
      <c r="EPC149" s="86"/>
      <c r="EPD149" s="86"/>
      <c r="EYU149" s="86"/>
      <c r="EYV149" s="86"/>
      <c r="EYW149" s="86"/>
      <c r="EYX149" s="86"/>
      <c r="EYY149" s="86"/>
      <c r="EYZ149" s="86"/>
      <c r="FIQ149" s="86"/>
      <c r="FIR149" s="86"/>
      <c r="FIS149" s="86"/>
      <c r="FIT149" s="86"/>
      <c r="FIU149" s="86"/>
      <c r="FIV149" s="86"/>
      <c r="FSM149" s="86"/>
      <c r="FSN149" s="86"/>
      <c r="FSO149" s="86"/>
      <c r="FSP149" s="86"/>
      <c r="FSQ149" s="86"/>
      <c r="FSR149" s="86"/>
      <c r="GCI149" s="86"/>
      <c r="GCJ149" s="86"/>
      <c r="GCK149" s="86"/>
      <c r="GCL149" s="86"/>
      <c r="GCM149" s="86"/>
      <c r="GCN149" s="86"/>
      <c r="GME149" s="86"/>
      <c r="GMF149" s="86"/>
      <c r="GMG149" s="86"/>
      <c r="GMH149" s="86"/>
      <c r="GMI149" s="86"/>
      <c r="GMJ149" s="86"/>
      <c r="GWA149" s="86"/>
      <c r="GWB149" s="86"/>
      <c r="GWC149" s="86"/>
      <c r="GWD149" s="86"/>
      <c r="GWE149" s="86"/>
      <c r="GWF149" s="86"/>
      <c r="HFW149" s="86"/>
      <c r="HFX149" s="86"/>
      <c r="HFY149" s="86"/>
      <c r="HFZ149" s="86"/>
      <c r="HGA149" s="86"/>
      <c r="HGB149" s="86"/>
      <c r="HPS149" s="86"/>
      <c r="HPT149" s="86"/>
      <c r="HPU149" s="86"/>
      <c r="HPV149" s="86"/>
      <c r="HPW149" s="86"/>
      <c r="HPX149" s="86"/>
      <c r="HZO149" s="86"/>
      <c r="HZP149" s="86"/>
      <c r="HZQ149" s="86"/>
      <c r="HZR149" s="86"/>
      <c r="HZS149" s="86"/>
      <c r="HZT149" s="86"/>
      <c r="IJK149" s="86"/>
      <c r="IJL149" s="86"/>
      <c r="IJM149" s="86"/>
      <c r="IJN149" s="86"/>
      <c r="IJO149" s="86"/>
      <c r="IJP149" s="86"/>
      <c r="ITG149" s="86"/>
      <c r="ITH149" s="86"/>
      <c r="ITI149" s="86"/>
      <c r="ITJ149" s="86"/>
      <c r="ITK149" s="86"/>
      <c r="ITL149" s="86"/>
      <c r="JDC149" s="86"/>
      <c r="JDD149" s="86"/>
      <c r="JDE149" s="86"/>
      <c r="JDF149" s="86"/>
      <c r="JDG149" s="86"/>
      <c r="JDH149" s="86"/>
      <c r="JMY149" s="86"/>
      <c r="JMZ149" s="86"/>
      <c r="JNA149" s="86"/>
      <c r="JNB149" s="86"/>
      <c r="JNC149" s="86"/>
      <c r="JND149" s="86"/>
      <c r="JWU149" s="86"/>
      <c r="JWV149" s="86"/>
      <c r="JWW149" s="86"/>
      <c r="JWX149" s="86"/>
      <c r="JWY149" s="86"/>
      <c r="JWZ149" s="86"/>
      <c r="KGQ149" s="86"/>
      <c r="KGR149" s="86"/>
      <c r="KGS149" s="86"/>
      <c r="KGT149" s="86"/>
      <c r="KGU149" s="86"/>
      <c r="KGV149" s="86"/>
      <c r="KQM149" s="86"/>
      <c r="KQN149" s="86"/>
      <c r="KQO149" s="86"/>
      <c r="KQP149" s="86"/>
      <c r="KQQ149" s="86"/>
      <c r="KQR149" s="86"/>
      <c r="LAI149" s="86"/>
      <c r="LAJ149" s="86"/>
      <c r="LAK149" s="86"/>
      <c r="LAL149" s="86"/>
      <c r="LAM149" s="86"/>
      <c r="LAN149" s="86"/>
      <c r="LKE149" s="86"/>
      <c r="LKF149" s="86"/>
      <c r="LKG149" s="86"/>
      <c r="LKH149" s="86"/>
      <c r="LKI149" s="86"/>
      <c r="LKJ149" s="86"/>
      <c r="LUA149" s="86"/>
      <c r="LUB149" s="86"/>
      <c r="LUC149" s="86"/>
      <c r="LUD149" s="86"/>
      <c r="LUE149" s="86"/>
      <c r="LUF149" s="86"/>
      <c r="MDW149" s="86"/>
      <c r="MDX149" s="86"/>
      <c r="MDY149" s="86"/>
      <c r="MDZ149" s="86"/>
      <c r="MEA149" s="86"/>
      <c r="MEB149" s="86"/>
      <c r="MNS149" s="86"/>
      <c r="MNT149" s="86"/>
      <c r="MNU149" s="86"/>
      <c r="MNV149" s="86"/>
      <c r="MNW149" s="86"/>
      <c r="MNX149" s="86"/>
      <c r="MXO149" s="86"/>
      <c r="MXP149" s="86"/>
      <c r="MXQ149" s="86"/>
      <c r="MXR149" s="86"/>
      <c r="MXS149" s="86"/>
      <c r="MXT149" s="86"/>
      <c r="NHK149" s="86"/>
      <c r="NHL149" s="86"/>
      <c r="NHM149" s="86"/>
      <c r="NHN149" s="86"/>
      <c r="NHO149" s="86"/>
      <c r="NHP149" s="86"/>
      <c r="NRG149" s="86"/>
      <c r="NRH149" s="86"/>
      <c r="NRI149" s="86"/>
      <c r="NRJ149" s="86"/>
      <c r="NRK149" s="86"/>
      <c r="NRL149" s="86"/>
      <c r="OBC149" s="86"/>
      <c r="OBD149" s="86"/>
      <c r="OBE149" s="86"/>
      <c r="OBF149" s="86"/>
      <c r="OBG149" s="86"/>
      <c r="OBH149" s="86"/>
      <c r="OKY149" s="86"/>
      <c r="OKZ149" s="86"/>
      <c r="OLA149" s="86"/>
      <c r="OLB149" s="86"/>
      <c r="OLC149" s="86"/>
      <c r="OLD149" s="86"/>
      <c r="OUU149" s="86"/>
      <c r="OUV149" s="86"/>
      <c r="OUW149" s="86"/>
      <c r="OUX149" s="86"/>
      <c r="OUY149" s="86"/>
      <c r="OUZ149" s="86"/>
      <c r="PEQ149" s="86"/>
      <c r="PER149" s="86"/>
      <c r="PES149" s="86"/>
      <c r="PET149" s="86"/>
      <c r="PEU149" s="86"/>
      <c r="PEV149" s="86"/>
      <c r="POM149" s="86"/>
      <c r="PON149" s="86"/>
      <c r="POO149" s="86"/>
      <c r="POP149" s="86"/>
      <c r="POQ149" s="86"/>
      <c r="POR149" s="86"/>
      <c r="PYI149" s="86"/>
      <c r="PYJ149" s="86"/>
      <c r="PYK149" s="86"/>
      <c r="PYL149" s="86"/>
      <c r="PYM149" s="86"/>
      <c r="PYN149" s="86"/>
      <c r="QIE149" s="86"/>
      <c r="QIF149" s="86"/>
      <c r="QIG149" s="86"/>
      <c r="QIH149" s="86"/>
      <c r="QII149" s="86"/>
      <c r="QIJ149" s="86"/>
      <c r="QSA149" s="86"/>
      <c r="QSB149" s="86"/>
      <c r="QSC149" s="86"/>
      <c r="QSD149" s="86"/>
      <c r="QSE149" s="86"/>
      <c r="QSF149" s="86"/>
      <c r="RBW149" s="86"/>
      <c r="RBX149" s="86"/>
      <c r="RBY149" s="86"/>
      <c r="RBZ149" s="86"/>
      <c r="RCA149" s="86"/>
      <c r="RCB149" s="86"/>
      <c r="RLS149" s="86"/>
      <c r="RLT149" s="86"/>
      <c r="RLU149" s="86"/>
      <c r="RLV149" s="86"/>
      <c r="RLW149" s="86"/>
      <c r="RLX149" s="86"/>
      <c r="RVO149" s="86"/>
      <c r="RVP149" s="86"/>
      <c r="RVQ149" s="86"/>
      <c r="RVR149" s="86"/>
      <c r="RVS149" s="86"/>
      <c r="RVT149" s="86"/>
      <c r="SFK149" s="86"/>
      <c r="SFL149" s="86"/>
      <c r="SFM149" s="86"/>
      <c r="SFN149" s="86"/>
      <c r="SFO149" s="86"/>
      <c r="SFP149" s="86"/>
      <c r="SPG149" s="86"/>
      <c r="SPH149" s="86"/>
      <c r="SPI149" s="86"/>
      <c r="SPJ149" s="86"/>
      <c r="SPK149" s="86"/>
      <c r="SPL149" s="86"/>
      <c r="SZC149" s="86"/>
      <c r="SZD149" s="86"/>
      <c r="SZE149" s="86"/>
      <c r="SZF149" s="86"/>
      <c r="SZG149" s="86"/>
      <c r="SZH149" s="86"/>
      <c r="TIY149" s="86"/>
      <c r="TIZ149" s="86"/>
      <c r="TJA149" s="86"/>
      <c r="TJB149" s="86"/>
      <c r="TJC149" s="86"/>
      <c r="TJD149" s="86"/>
      <c r="TSU149" s="86"/>
      <c r="TSV149" s="86"/>
      <c r="TSW149" s="86"/>
      <c r="TSX149" s="86"/>
      <c r="TSY149" s="86"/>
      <c r="TSZ149" s="86"/>
      <c r="UCQ149" s="86"/>
      <c r="UCR149" s="86"/>
      <c r="UCS149" s="86"/>
      <c r="UCT149" s="86"/>
      <c r="UCU149" s="86"/>
      <c r="UCV149" s="86"/>
      <c r="UMM149" s="86"/>
      <c r="UMN149" s="86"/>
      <c r="UMO149" s="86"/>
      <c r="UMP149" s="86"/>
      <c r="UMQ149" s="86"/>
      <c r="UMR149" s="86"/>
      <c r="UWI149" s="86"/>
      <c r="UWJ149" s="86"/>
      <c r="UWK149" s="86"/>
      <c r="UWL149" s="86"/>
      <c r="UWM149" s="86"/>
      <c r="UWN149" s="86"/>
      <c r="VGE149" s="86"/>
      <c r="VGF149" s="86"/>
      <c r="VGG149" s="86"/>
      <c r="VGH149" s="86"/>
      <c r="VGI149" s="86"/>
      <c r="VGJ149" s="86"/>
      <c r="VQA149" s="86"/>
      <c r="VQB149" s="86"/>
      <c r="VQC149" s="86"/>
      <c r="VQD149" s="86"/>
      <c r="VQE149" s="86"/>
      <c r="VQF149" s="86"/>
      <c r="VZW149" s="86"/>
      <c r="VZX149" s="86"/>
      <c r="VZY149" s="86"/>
      <c r="VZZ149" s="86"/>
      <c r="WAA149" s="86"/>
      <c r="WAB149" s="86"/>
      <c r="WJS149" s="86"/>
      <c r="WJT149" s="86"/>
      <c r="WJU149" s="86"/>
      <c r="WJV149" s="86"/>
      <c r="WJW149" s="86"/>
      <c r="WJX149" s="86"/>
      <c r="WTO149" s="86"/>
      <c r="WTP149" s="86"/>
      <c r="WTQ149" s="86"/>
      <c r="WTR149" s="86"/>
      <c r="WTS149" s="86"/>
      <c r="WTT149" s="86"/>
    </row>
    <row r="150" spans="1:16333" ht="15.75" x14ac:dyDescent="0.25">
      <c r="A150" s="47" t="s">
        <v>87</v>
      </c>
      <c r="B150" s="64" t="s">
        <v>194</v>
      </c>
      <c r="C150" s="64" t="s">
        <v>88</v>
      </c>
      <c r="D150" s="82">
        <f>'Приложение 5'!F54</f>
        <v>15000</v>
      </c>
      <c r="E150" s="82">
        <f>'Приложение 5'!G54</f>
        <v>15000</v>
      </c>
      <c r="F150" s="82">
        <f>'Приложение 5'!H54</f>
        <v>15000</v>
      </c>
      <c r="HC150" s="86"/>
      <c r="HD150" s="86"/>
      <c r="HE150" s="86"/>
      <c r="HF150" s="86"/>
      <c r="HG150" s="86"/>
      <c r="HH150" s="86"/>
      <c r="QY150" s="86"/>
      <c r="QZ150" s="86"/>
      <c r="RA150" s="86"/>
      <c r="RB150" s="86"/>
      <c r="RC150" s="86"/>
      <c r="RD150" s="86"/>
      <c r="AAU150" s="86"/>
      <c r="AAV150" s="86"/>
      <c r="AAW150" s="86"/>
      <c r="AAX150" s="86"/>
      <c r="AAY150" s="86"/>
      <c r="AAZ150" s="86"/>
      <c r="AKQ150" s="86"/>
      <c r="AKR150" s="86"/>
      <c r="AKS150" s="86"/>
      <c r="AKT150" s="86"/>
      <c r="AKU150" s="86"/>
      <c r="AKV150" s="86"/>
      <c r="AUM150" s="86"/>
      <c r="AUN150" s="86"/>
      <c r="AUO150" s="86"/>
      <c r="AUP150" s="86"/>
      <c r="AUQ150" s="86"/>
      <c r="AUR150" s="86"/>
      <c r="BEI150" s="86"/>
      <c r="BEJ150" s="86"/>
      <c r="BEK150" s="86"/>
      <c r="BEL150" s="86"/>
      <c r="BEM150" s="86"/>
      <c r="BEN150" s="86"/>
      <c r="BOE150" s="86"/>
      <c r="BOF150" s="86"/>
      <c r="BOG150" s="86"/>
      <c r="BOH150" s="86"/>
      <c r="BOI150" s="86"/>
      <c r="BOJ150" s="86"/>
      <c r="BYA150" s="86"/>
      <c r="BYB150" s="86"/>
      <c r="BYC150" s="86"/>
      <c r="BYD150" s="86"/>
      <c r="BYE150" s="86"/>
      <c r="BYF150" s="86"/>
      <c r="CHW150" s="86"/>
      <c r="CHX150" s="86"/>
      <c r="CHY150" s="86"/>
      <c r="CHZ150" s="86"/>
      <c r="CIA150" s="86"/>
      <c r="CIB150" s="86"/>
      <c r="CRS150" s="86"/>
      <c r="CRT150" s="86"/>
      <c r="CRU150" s="86"/>
      <c r="CRV150" s="86"/>
      <c r="CRW150" s="86"/>
      <c r="CRX150" s="86"/>
      <c r="DBO150" s="86"/>
      <c r="DBP150" s="86"/>
      <c r="DBQ150" s="86"/>
      <c r="DBR150" s="86"/>
      <c r="DBS150" s="86"/>
      <c r="DBT150" s="86"/>
      <c r="DLK150" s="86"/>
      <c r="DLL150" s="86"/>
      <c r="DLM150" s="86"/>
      <c r="DLN150" s="86"/>
      <c r="DLO150" s="86"/>
      <c r="DLP150" s="86"/>
      <c r="DVG150" s="86"/>
      <c r="DVH150" s="86"/>
      <c r="DVI150" s="86"/>
      <c r="DVJ150" s="86"/>
      <c r="DVK150" s="86"/>
      <c r="DVL150" s="86"/>
      <c r="EFC150" s="86"/>
      <c r="EFD150" s="86"/>
      <c r="EFE150" s="86"/>
      <c r="EFF150" s="86"/>
      <c r="EFG150" s="86"/>
      <c r="EFH150" s="86"/>
      <c r="EOY150" s="86"/>
      <c r="EOZ150" s="86"/>
      <c r="EPA150" s="86"/>
      <c r="EPB150" s="86"/>
      <c r="EPC150" s="86"/>
      <c r="EPD150" s="86"/>
      <c r="EYU150" s="86"/>
      <c r="EYV150" s="86"/>
      <c r="EYW150" s="86"/>
      <c r="EYX150" s="86"/>
      <c r="EYY150" s="86"/>
      <c r="EYZ150" s="86"/>
      <c r="FIQ150" s="86"/>
      <c r="FIR150" s="86"/>
      <c r="FIS150" s="86"/>
      <c r="FIT150" s="86"/>
      <c r="FIU150" s="86"/>
      <c r="FIV150" s="86"/>
      <c r="FSM150" s="86"/>
      <c r="FSN150" s="86"/>
      <c r="FSO150" s="86"/>
      <c r="FSP150" s="86"/>
      <c r="FSQ150" s="86"/>
      <c r="FSR150" s="86"/>
      <c r="GCI150" s="86"/>
      <c r="GCJ150" s="86"/>
      <c r="GCK150" s="86"/>
      <c r="GCL150" s="86"/>
      <c r="GCM150" s="86"/>
      <c r="GCN150" s="86"/>
      <c r="GME150" s="86"/>
      <c r="GMF150" s="86"/>
      <c r="GMG150" s="86"/>
      <c r="GMH150" s="86"/>
      <c r="GMI150" s="86"/>
      <c r="GMJ150" s="86"/>
      <c r="GWA150" s="86"/>
      <c r="GWB150" s="86"/>
      <c r="GWC150" s="86"/>
      <c r="GWD150" s="86"/>
      <c r="GWE150" s="86"/>
      <c r="GWF150" s="86"/>
      <c r="HFW150" s="86"/>
      <c r="HFX150" s="86"/>
      <c r="HFY150" s="86"/>
      <c r="HFZ150" s="86"/>
      <c r="HGA150" s="86"/>
      <c r="HGB150" s="86"/>
      <c r="HPS150" s="86"/>
      <c r="HPT150" s="86"/>
      <c r="HPU150" s="86"/>
      <c r="HPV150" s="86"/>
      <c r="HPW150" s="86"/>
      <c r="HPX150" s="86"/>
      <c r="HZO150" s="86"/>
      <c r="HZP150" s="86"/>
      <c r="HZQ150" s="86"/>
      <c r="HZR150" s="86"/>
      <c r="HZS150" s="86"/>
      <c r="HZT150" s="86"/>
      <c r="IJK150" s="86"/>
      <c r="IJL150" s="86"/>
      <c r="IJM150" s="86"/>
      <c r="IJN150" s="86"/>
      <c r="IJO150" s="86"/>
      <c r="IJP150" s="86"/>
      <c r="ITG150" s="86"/>
      <c r="ITH150" s="86"/>
      <c r="ITI150" s="86"/>
      <c r="ITJ150" s="86"/>
      <c r="ITK150" s="86"/>
      <c r="ITL150" s="86"/>
      <c r="JDC150" s="86"/>
      <c r="JDD150" s="86"/>
      <c r="JDE150" s="86"/>
      <c r="JDF150" s="86"/>
      <c r="JDG150" s="86"/>
      <c r="JDH150" s="86"/>
      <c r="JMY150" s="86"/>
      <c r="JMZ150" s="86"/>
      <c r="JNA150" s="86"/>
      <c r="JNB150" s="86"/>
      <c r="JNC150" s="86"/>
      <c r="JND150" s="86"/>
      <c r="JWU150" s="86"/>
      <c r="JWV150" s="86"/>
      <c r="JWW150" s="86"/>
      <c r="JWX150" s="86"/>
      <c r="JWY150" s="86"/>
      <c r="JWZ150" s="86"/>
      <c r="KGQ150" s="86"/>
      <c r="KGR150" s="86"/>
      <c r="KGS150" s="86"/>
      <c r="KGT150" s="86"/>
      <c r="KGU150" s="86"/>
      <c r="KGV150" s="86"/>
      <c r="KQM150" s="86"/>
      <c r="KQN150" s="86"/>
      <c r="KQO150" s="86"/>
      <c r="KQP150" s="86"/>
      <c r="KQQ150" s="86"/>
      <c r="KQR150" s="86"/>
      <c r="LAI150" s="86"/>
      <c r="LAJ150" s="86"/>
      <c r="LAK150" s="86"/>
      <c r="LAL150" s="86"/>
      <c r="LAM150" s="86"/>
      <c r="LAN150" s="86"/>
      <c r="LKE150" s="86"/>
      <c r="LKF150" s="86"/>
      <c r="LKG150" s="86"/>
      <c r="LKH150" s="86"/>
      <c r="LKI150" s="86"/>
      <c r="LKJ150" s="86"/>
      <c r="LUA150" s="86"/>
      <c r="LUB150" s="86"/>
      <c r="LUC150" s="86"/>
      <c r="LUD150" s="86"/>
      <c r="LUE150" s="86"/>
      <c r="LUF150" s="86"/>
      <c r="MDW150" s="86"/>
      <c r="MDX150" s="86"/>
      <c r="MDY150" s="86"/>
      <c r="MDZ150" s="86"/>
      <c r="MEA150" s="86"/>
      <c r="MEB150" s="86"/>
      <c r="MNS150" s="86"/>
      <c r="MNT150" s="86"/>
      <c r="MNU150" s="86"/>
      <c r="MNV150" s="86"/>
      <c r="MNW150" s="86"/>
      <c r="MNX150" s="86"/>
      <c r="MXO150" s="86"/>
      <c r="MXP150" s="86"/>
      <c r="MXQ150" s="86"/>
      <c r="MXR150" s="86"/>
      <c r="MXS150" s="86"/>
      <c r="MXT150" s="86"/>
      <c r="NHK150" s="86"/>
      <c r="NHL150" s="86"/>
      <c r="NHM150" s="86"/>
      <c r="NHN150" s="86"/>
      <c r="NHO150" s="86"/>
      <c r="NHP150" s="86"/>
      <c r="NRG150" s="86"/>
      <c r="NRH150" s="86"/>
      <c r="NRI150" s="86"/>
      <c r="NRJ150" s="86"/>
      <c r="NRK150" s="86"/>
      <c r="NRL150" s="86"/>
      <c r="OBC150" s="86"/>
      <c r="OBD150" s="86"/>
      <c r="OBE150" s="86"/>
      <c r="OBF150" s="86"/>
      <c r="OBG150" s="86"/>
      <c r="OBH150" s="86"/>
      <c r="OKY150" s="86"/>
      <c r="OKZ150" s="86"/>
      <c r="OLA150" s="86"/>
      <c r="OLB150" s="86"/>
      <c r="OLC150" s="86"/>
      <c r="OLD150" s="86"/>
      <c r="OUU150" s="86"/>
      <c r="OUV150" s="86"/>
      <c r="OUW150" s="86"/>
      <c r="OUX150" s="86"/>
      <c r="OUY150" s="86"/>
      <c r="OUZ150" s="86"/>
      <c r="PEQ150" s="86"/>
      <c r="PER150" s="86"/>
      <c r="PES150" s="86"/>
      <c r="PET150" s="86"/>
      <c r="PEU150" s="86"/>
      <c r="PEV150" s="86"/>
      <c r="POM150" s="86"/>
      <c r="PON150" s="86"/>
      <c r="POO150" s="86"/>
      <c r="POP150" s="86"/>
      <c r="POQ150" s="86"/>
      <c r="POR150" s="86"/>
      <c r="PYI150" s="86"/>
      <c r="PYJ150" s="86"/>
      <c r="PYK150" s="86"/>
      <c r="PYL150" s="86"/>
      <c r="PYM150" s="86"/>
      <c r="PYN150" s="86"/>
      <c r="QIE150" s="86"/>
      <c r="QIF150" s="86"/>
      <c r="QIG150" s="86"/>
      <c r="QIH150" s="86"/>
      <c r="QII150" s="86"/>
      <c r="QIJ150" s="86"/>
      <c r="QSA150" s="86"/>
      <c r="QSB150" s="86"/>
      <c r="QSC150" s="86"/>
      <c r="QSD150" s="86"/>
      <c r="QSE150" s="86"/>
      <c r="QSF150" s="86"/>
      <c r="RBW150" s="86"/>
      <c r="RBX150" s="86"/>
      <c r="RBY150" s="86"/>
      <c r="RBZ150" s="86"/>
      <c r="RCA150" s="86"/>
      <c r="RCB150" s="86"/>
      <c r="RLS150" s="86"/>
      <c r="RLT150" s="86"/>
      <c r="RLU150" s="86"/>
      <c r="RLV150" s="86"/>
      <c r="RLW150" s="86"/>
      <c r="RLX150" s="86"/>
      <c r="RVO150" s="86"/>
      <c r="RVP150" s="86"/>
      <c r="RVQ150" s="86"/>
      <c r="RVR150" s="86"/>
      <c r="RVS150" s="86"/>
      <c r="RVT150" s="86"/>
      <c r="SFK150" s="86"/>
      <c r="SFL150" s="86"/>
      <c r="SFM150" s="86"/>
      <c r="SFN150" s="86"/>
      <c r="SFO150" s="86"/>
      <c r="SFP150" s="86"/>
      <c r="SPG150" s="86"/>
      <c r="SPH150" s="86"/>
      <c r="SPI150" s="86"/>
      <c r="SPJ150" s="86"/>
      <c r="SPK150" s="86"/>
      <c r="SPL150" s="86"/>
      <c r="SZC150" s="86"/>
      <c r="SZD150" s="86"/>
      <c r="SZE150" s="86"/>
      <c r="SZF150" s="86"/>
      <c r="SZG150" s="86"/>
      <c r="SZH150" s="86"/>
      <c r="TIY150" s="86"/>
      <c r="TIZ150" s="86"/>
      <c r="TJA150" s="86"/>
      <c r="TJB150" s="86"/>
      <c r="TJC150" s="86"/>
      <c r="TJD150" s="86"/>
      <c r="TSU150" s="86"/>
      <c r="TSV150" s="86"/>
      <c r="TSW150" s="86"/>
      <c r="TSX150" s="86"/>
      <c r="TSY150" s="86"/>
      <c r="TSZ150" s="86"/>
      <c r="UCQ150" s="86"/>
      <c r="UCR150" s="86"/>
      <c r="UCS150" s="86"/>
      <c r="UCT150" s="86"/>
      <c r="UCU150" s="86"/>
      <c r="UCV150" s="86"/>
      <c r="UMM150" s="86"/>
      <c r="UMN150" s="86"/>
      <c r="UMO150" s="86"/>
      <c r="UMP150" s="86"/>
      <c r="UMQ150" s="86"/>
      <c r="UMR150" s="86"/>
      <c r="UWI150" s="86"/>
      <c r="UWJ150" s="86"/>
      <c r="UWK150" s="86"/>
      <c r="UWL150" s="86"/>
      <c r="UWM150" s="86"/>
      <c r="UWN150" s="86"/>
      <c r="VGE150" s="86"/>
      <c r="VGF150" s="86"/>
      <c r="VGG150" s="86"/>
      <c r="VGH150" s="86"/>
      <c r="VGI150" s="86"/>
      <c r="VGJ150" s="86"/>
      <c r="VQA150" s="86"/>
      <c r="VQB150" s="86"/>
      <c r="VQC150" s="86"/>
      <c r="VQD150" s="86"/>
      <c r="VQE150" s="86"/>
      <c r="VQF150" s="86"/>
      <c r="VZW150" s="86"/>
      <c r="VZX150" s="86"/>
      <c r="VZY150" s="86"/>
      <c r="VZZ150" s="86"/>
      <c r="WAA150" s="86"/>
      <c r="WAB150" s="86"/>
      <c r="WJS150" s="86"/>
      <c r="WJT150" s="86"/>
      <c r="WJU150" s="86"/>
      <c r="WJV150" s="86"/>
      <c r="WJW150" s="86"/>
      <c r="WJX150" s="86"/>
      <c r="WTO150" s="86"/>
      <c r="WTP150" s="86"/>
      <c r="WTQ150" s="86"/>
      <c r="WTR150" s="86"/>
      <c r="WTS150" s="86"/>
      <c r="WTT150" s="86"/>
    </row>
    <row r="151" spans="1:16333" ht="30" x14ac:dyDescent="0.25">
      <c r="A151" s="213" t="s">
        <v>421</v>
      </c>
      <c r="B151" s="64" t="s">
        <v>194</v>
      </c>
      <c r="C151" s="64"/>
      <c r="D151" s="82">
        <f>D152</f>
        <v>3015936.65</v>
      </c>
      <c r="E151" s="82">
        <f>E152</f>
        <v>2869500</v>
      </c>
      <c r="F151" s="82">
        <f>F152</f>
        <v>2869500</v>
      </c>
      <c r="HC151" s="86"/>
      <c r="HD151" s="86"/>
      <c r="HE151" s="86"/>
      <c r="HF151" s="86"/>
      <c r="HG151" s="86"/>
      <c r="HH151" s="86"/>
      <c r="QY151" s="86"/>
      <c r="QZ151" s="86"/>
      <c r="RA151" s="86"/>
      <c r="RB151" s="86"/>
      <c r="RC151" s="86"/>
      <c r="RD151" s="86"/>
      <c r="AAU151" s="86"/>
      <c r="AAV151" s="86"/>
      <c r="AAW151" s="86"/>
      <c r="AAX151" s="86"/>
      <c r="AAY151" s="86"/>
      <c r="AAZ151" s="86"/>
      <c r="AKQ151" s="86"/>
      <c r="AKR151" s="86"/>
      <c r="AKS151" s="86"/>
      <c r="AKT151" s="86"/>
      <c r="AKU151" s="86"/>
      <c r="AKV151" s="86"/>
      <c r="AUM151" s="86"/>
      <c r="AUN151" s="86"/>
      <c r="AUO151" s="86"/>
      <c r="AUP151" s="86"/>
      <c r="AUQ151" s="86"/>
      <c r="AUR151" s="86"/>
      <c r="BEI151" s="86"/>
      <c r="BEJ151" s="86"/>
      <c r="BEK151" s="86"/>
      <c r="BEL151" s="86"/>
      <c r="BEM151" s="86"/>
      <c r="BEN151" s="86"/>
      <c r="BOE151" s="86"/>
      <c r="BOF151" s="86"/>
      <c r="BOG151" s="86"/>
      <c r="BOH151" s="86"/>
      <c r="BOI151" s="86"/>
      <c r="BOJ151" s="86"/>
      <c r="BYA151" s="86"/>
      <c r="BYB151" s="86"/>
      <c r="BYC151" s="86"/>
      <c r="BYD151" s="86"/>
      <c r="BYE151" s="86"/>
      <c r="BYF151" s="86"/>
      <c r="CHW151" s="86"/>
      <c r="CHX151" s="86"/>
      <c r="CHY151" s="86"/>
      <c r="CHZ151" s="86"/>
      <c r="CIA151" s="86"/>
      <c r="CIB151" s="86"/>
      <c r="CRS151" s="86"/>
      <c r="CRT151" s="86"/>
      <c r="CRU151" s="86"/>
      <c r="CRV151" s="86"/>
      <c r="CRW151" s="86"/>
      <c r="CRX151" s="86"/>
      <c r="DBO151" s="86"/>
      <c r="DBP151" s="86"/>
      <c r="DBQ151" s="86"/>
      <c r="DBR151" s="86"/>
      <c r="DBS151" s="86"/>
      <c r="DBT151" s="86"/>
      <c r="DLK151" s="86"/>
      <c r="DLL151" s="86"/>
      <c r="DLM151" s="86"/>
      <c r="DLN151" s="86"/>
      <c r="DLO151" s="86"/>
      <c r="DLP151" s="86"/>
      <c r="DVG151" s="86"/>
      <c r="DVH151" s="86"/>
      <c r="DVI151" s="86"/>
      <c r="DVJ151" s="86"/>
      <c r="DVK151" s="86"/>
      <c r="DVL151" s="86"/>
      <c r="EFC151" s="86"/>
      <c r="EFD151" s="86"/>
      <c r="EFE151" s="86"/>
      <c r="EFF151" s="86"/>
      <c r="EFG151" s="86"/>
      <c r="EFH151" s="86"/>
      <c r="EOY151" s="86"/>
      <c r="EOZ151" s="86"/>
      <c r="EPA151" s="86"/>
      <c r="EPB151" s="86"/>
      <c r="EPC151" s="86"/>
      <c r="EPD151" s="86"/>
      <c r="EYU151" s="86"/>
      <c r="EYV151" s="86"/>
      <c r="EYW151" s="86"/>
      <c r="EYX151" s="86"/>
      <c r="EYY151" s="86"/>
      <c r="EYZ151" s="86"/>
      <c r="FIQ151" s="86"/>
      <c r="FIR151" s="86"/>
      <c r="FIS151" s="86"/>
      <c r="FIT151" s="86"/>
      <c r="FIU151" s="86"/>
      <c r="FIV151" s="86"/>
      <c r="FSM151" s="86"/>
      <c r="FSN151" s="86"/>
      <c r="FSO151" s="86"/>
      <c r="FSP151" s="86"/>
      <c r="FSQ151" s="86"/>
      <c r="FSR151" s="86"/>
      <c r="GCI151" s="86"/>
      <c r="GCJ151" s="86"/>
      <c r="GCK151" s="86"/>
      <c r="GCL151" s="86"/>
      <c r="GCM151" s="86"/>
      <c r="GCN151" s="86"/>
      <c r="GME151" s="86"/>
      <c r="GMF151" s="86"/>
      <c r="GMG151" s="86"/>
      <c r="GMH151" s="86"/>
      <c r="GMI151" s="86"/>
      <c r="GMJ151" s="86"/>
      <c r="GWA151" s="86"/>
      <c r="GWB151" s="86"/>
      <c r="GWC151" s="86"/>
      <c r="GWD151" s="86"/>
      <c r="GWE151" s="86"/>
      <c r="GWF151" s="86"/>
      <c r="HFW151" s="86"/>
      <c r="HFX151" s="86"/>
      <c r="HFY151" s="86"/>
      <c r="HFZ151" s="86"/>
      <c r="HGA151" s="86"/>
      <c r="HGB151" s="86"/>
      <c r="HPS151" s="86"/>
      <c r="HPT151" s="86"/>
      <c r="HPU151" s="86"/>
      <c r="HPV151" s="86"/>
      <c r="HPW151" s="86"/>
      <c r="HPX151" s="86"/>
      <c r="HZO151" s="86"/>
      <c r="HZP151" s="86"/>
      <c r="HZQ151" s="86"/>
      <c r="HZR151" s="86"/>
      <c r="HZS151" s="86"/>
      <c r="HZT151" s="86"/>
      <c r="IJK151" s="86"/>
      <c r="IJL151" s="86"/>
      <c r="IJM151" s="86"/>
      <c r="IJN151" s="86"/>
      <c r="IJO151" s="86"/>
      <c r="IJP151" s="86"/>
      <c r="ITG151" s="86"/>
      <c r="ITH151" s="86"/>
      <c r="ITI151" s="86"/>
      <c r="ITJ151" s="86"/>
      <c r="ITK151" s="86"/>
      <c r="ITL151" s="86"/>
      <c r="JDC151" s="86"/>
      <c r="JDD151" s="86"/>
      <c r="JDE151" s="86"/>
      <c r="JDF151" s="86"/>
      <c r="JDG151" s="86"/>
      <c r="JDH151" s="86"/>
      <c r="JMY151" s="86"/>
      <c r="JMZ151" s="86"/>
      <c r="JNA151" s="86"/>
      <c r="JNB151" s="86"/>
      <c r="JNC151" s="86"/>
      <c r="JND151" s="86"/>
      <c r="JWU151" s="86"/>
      <c r="JWV151" s="86"/>
      <c r="JWW151" s="86"/>
      <c r="JWX151" s="86"/>
      <c r="JWY151" s="86"/>
      <c r="JWZ151" s="86"/>
      <c r="KGQ151" s="86"/>
      <c r="KGR151" s="86"/>
      <c r="KGS151" s="86"/>
      <c r="KGT151" s="86"/>
      <c r="KGU151" s="86"/>
      <c r="KGV151" s="86"/>
      <c r="KQM151" s="86"/>
      <c r="KQN151" s="86"/>
      <c r="KQO151" s="86"/>
      <c r="KQP151" s="86"/>
      <c r="KQQ151" s="86"/>
      <c r="KQR151" s="86"/>
      <c r="LAI151" s="86"/>
      <c r="LAJ151" s="86"/>
      <c r="LAK151" s="86"/>
      <c r="LAL151" s="86"/>
      <c r="LAM151" s="86"/>
      <c r="LAN151" s="86"/>
      <c r="LKE151" s="86"/>
      <c r="LKF151" s="86"/>
      <c r="LKG151" s="86"/>
      <c r="LKH151" s="86"/>
      <c r="LKI151" s="86"/>
      <c r="LKJ151" s="86"/>
      <c r="LUA151" s="86"/>
      <c r="LUB151" s="86"/>
      <c r="LUC151" s="86"/>
      <c r="LUD151" s="86"/>
      <c r="LUE151" s="86"/>
      <c r="LUF151" s="86"/>
      <c r="MDW151" s="86"/>
      <c r="MDX151" s="86"/>
      <c r="MDY151" s="86"/>
      <c r="MDZ151" s="86"/>
      <c r="MEA151" s="86"/>
      <c r="MEB151" s="86"/>
      <c r="MNS151" s="86"/>
      <c r="MNT151" s="86"/>
      <c r="MNU151" s="86"/>
      <c r="MNV151" s="86"/>
      <c r="MNW151" s="86"/>
      <c r="MNX151" s="86"/>
      <c r="MXO151" s="86"/>
      <c r="MXP151" s="86"/>
      <c r="MXQ151" s="86"/>
      <c r="MXR151" s="86"/>
      <c r="MXS151" s="86"/>
      <c r="MXT151" s="86"/>
      <c r="NHK151" s="86"/>
      <c r="NHL151" s="86"/>
      <c r="NHM151" s="86"/>
      <c r="NHN151" s="86"/>
      <c r="NHO151" s="86"/>
      <c r="NHP151" s="86"/>
      <c r="NRG151" s="86"/>
      <c r="NRH151" s="86"/>
      <c r="NRI151" s="86"/>
      <c r="NRJ151" s="86"/>
      <c r="NRK151" s="86"/>
      <c r="NRL151" s="86"/>
      <c r="OBC151" s="86"/>
      <c r="OBD151" s="86"/>
      <c r="OBE151" s="86"/>
      <c r="OBF151" s="86"/>
      <c r="OBG151" s="86"/>
      <c r="OBH151" s="86"/>
      <c r="OKY151" s="86"/>
      <c r="OKZ151" s="86"/>
      <c r="OLA151" s="86"/>
      <c r="OLB151" s="86"/>
      <c r="OLC151" s="86"/>
      <c r="OLD151" s="86"/>
      <c r="OUU151" s="86"/>
      <c r="OUV151" s="86"/>
      <c r="OUW151" s="86"/>
      <c r="OUX151" s="86"/>
      <c r="OUY151" s="86"/>
      <c r="OUZ151" s="86"/>
      <c r="PEQ151" s="86"/>
      <c r="PER151" s="86"/>
      <c r="PES151" s="86"/>
      <c r="PET151" s="86"/>
      <c r="PEU151" s="86"/>
      <c r="PEV151" s="86"/>
      <c r="POM151" s="86"/>
      <c r="PON151" s="86"/>
      <c r="POO151" s="86"/>
      <c r="POP151" s="86"/>
      <c r="POQ151" s="86"/>
      <c r="POR151" s="86"/>
      <c r="PYI151" s="86"/>
      <c r="PYJ151" s="86"/>
      <c r="PYK151" s="86"/>
      <c r="PYL151" s="86"/>
      <c r="PYM151" s="86"/>
      <c r="PYN151" s="86"/>
      <c r="QIE151" s="86"/>
      <c r="QIF151" s="86"/>
      <c r="QIG151" s="86"/>
      <c r="QIH151" s="86"/>
      <c r="QII151" s="86"/>
      <c r="QIJ151" s="86"/>
      <c r="QSA151" s="86"/>
      <c r="QSB151" s="86"/>
      <c r="QSC151" s="86"/>
      <c r="QSD151" s="86"/>
      <c r="QSE151" s="86"/>
      <c r="QSF151" s="86"/>
      <c r="RBW151" s="86"/>
      <c r="RBX151" s="86"/>
      <c r="RBY151" s="86"/>
      <c r="RBZ151" s="86"/>
      <c r="RCA151" s="86"/>
      <c r="RCB151" s="86"/>
      <c r="RLS151" s="86"/>
      <c r="RLT151" s="86"/>
      <c r="RLU151" s="86"/>
      <c r="RLV151" s="86"/>
      <c r="RLW151" s="86"/>
      <c r="RLX151" s="86"/>
      <c r="RVO151" s="86"/>
      <c r="RVP151" s="86"/>
      <c r="RVQ151" s="86"/>
      <c r="RVR151" s="86"/>
      <c r="RVS151" s="86"/>
      <c r="RVT151" s="86"/>
      <c r="SFK151" s="86"/>
      <c r="SFL151" s="86"/>
      <c r="SFM151" s="86"/>
      <c r="SFN151" s="86"/>
      <c r="SFO151" s="86"/>
      <c r="SFP151" s="86"/>
      <c r="SPG151" s="86"/>
      <c r="SPH151" s="86"/>
      <c r="SPI151" s="86"/>
      <c r="SPJ151" s="86"/>
      <c r="SPK151" s="86"/>
      <c r="SPL151" s="86"/>
      <c r="SZC151" s="86"/>
      <c r="SZD151" s="86"/>
      <c r="SZE151" s="86"/>
      <c r="SZF151" s="86"/>
      <c r="SZG151" s="86"/>
      <c r="SZH151" s="86"/>
      <c r="TIY151" s="86"/>
      <c r="TIZ151" s="86"/>
      <c r="TJA151" s="86"/>
      <c r="TJB151" s="86"/>
      <c r="TJC151" s="86"/>
      <c r="TJD151" s="86"/>
      <c r="TSU151" s="86"/>
      <c r="TSV151" s="86"/>
      <c r="TSW151" s="86"/>
      <c r="TSX151" s="86"/>
      <c r="TSY151" s="86"/>
      <c r="TSZ151" s="86"/>
      <c r="UCQ151" s="86"/>
      <c r="UCR151" s="86"/>
      <c r="UCS151" s="86"/>
      <c r="UCT151" s="86"/>
      <c r="UCU151" s="86"/>
      <c r="UCV151" s="86"/>
      <c r="UMM151" s="86"/>
      <c r="UMN151" s="86"/>
      <c r="UMO151" s="86"/>
      <c r="UMP151" s="86"/>
      <c r="UMQ151" s="86"/>
      <c r="UMR151" s="86"/>
      <c r="UWI151" s="86"/>
      <c r="UWJ151" s="86"/>
      <c r="UWK151" s="86"/>
      <c r="UWL151" s="86"/>
      <c r="UWM151" s="86"/>
      <c r="UWN151" s="86"/>
      <c r="VGE151" s="86"/>
      <c r="VGF151" s="86"/>
      <c r="VGG151" s="86"/>
      <c r="VGH151" s="86"/>
      <c r="VGI151" s="86"/>
      <c r="VGJ151" s="86"/>
      <c r="VQA151" s="86"/>
      <c r="VQB151" s="86"/>
      <c r="VQC151" s="86"/>
      <c r="VQD151" s="86"/>
      <c r="VQE151" s="86"/>
      <c r="VQF151" s="86"/>
      <c r="VZW151" s="86"/>
      <c r="VZX151" s="86"/>
      <c r="VZY151" s="86"/>
      <c r="VZZ151" s="86"/>
      <c r="WAA151" s="86"/>
      <c r="WAB151" s="86"/>
      <c r="WJS151" s="86"/>
      <c r="WJT151" s="86"/>
      <c r="WJU151" s="86"/>
      <c r="WJV151" s="86"/>
      <c r="WJW151" s="86"/>
      <c r="WJX151" s="86"/>
      <c r="WTO151" s="86"/>
      <c r="WTP151" s="86"/>
      <c r="WTQ151" s="86"/>
      <c r="WTR151" s="86"/>
      <c r="WTS151" s="86"/>
      <c r="WTT151" s="86"/>
    </row>
    <row r="152" spans="1:16333" ht="30.75" x14ac:dyDescent="0.25">
      <c r="A152" s="47" t="s">
        <v>85</v>
      </c>
      <c r="B152" s="64" t="s">
        <v>194</v>
      </c>
      <c r="C152" s="64" t="s">
        <v>86</v>
      </c>
      <c r="D152" s="82">
        <f>'Приложение 5'!F56</f>
        <v>3015936.65</v>
      </c>
      <c r="E152" s="82">
        <f>'Приложение 5'!G56</f>
        <v>2869500</v>
      </c>
      <c r="F152" s="82">
        <f>'Приложение 5'!H56</f>
        <v>2869500</v>
      </c>
      <c r="I152" s="54"/>
      <c r="J152" s="54"/>
      <c r="HC152" s="86"/>
      <c r="HD152" s="86"/>
      <c r="HE152" s="86"/>
      <c r="HF152" s="86"/>
      <c r="HG152" s="86"/>
      <c r="HH152" s="86"/>
      <c r="QY152" s="86"/>
      <c r="QZ152" s="86"/>
      <c r="RA152" s="86"/>
      <c r="RB152" s="86"/>
      <c r="RC152" s="86"/>
      <c r="RD152" s="86"/>
      <c r="AAU152" s="86"/>
      <c r="AAV152" s="86"/>
      <c r="AAW152" s="86"/>
      <c r="AAX152" s="86"/>
      <c r="AAY152" s="86"/>
      <c r="AAZ152" s="86"/>
      <c r="AKQ152" s="86"/>
      <c r="AKR152" s="86"/>
      <c r="AKS152" s="86"/>
      <c r="AKT152" s="86"/>
      <c r="AKU152" s="86"/>
      <c r="AKV152" s="86"/>
      <c r="AUM152" s="86"/>
      <c r="AUN152" s="86"/>
      <c r="AUO152" s="86"/>
      <c r="AUP152" s="86"/>
      <c r="AUQ152" s="86"/>
      <c r="AUR152" s="86"/>
      <c r="BEI152" s="86"/>
      <c r="BEJ152" s="86"/>
      <c r="BEK152" s="86"/>
      <c r="BEL152" s="86"/>
      <c r="BEM152" s="86"/>
      <c r="BEN152" s="86"/>
      <c r="BOE152" s="86"/>
      <c r="BOF152" s="86"/>
      <c r="BOG152" s="86"/>
      <c r="BOH152" s="86"/>
      <c r="BOI152" s="86"/>
      <c r="BOJ152" s="86"/>
      <c r="BYA152" s="86"/>
      <c r="BYB152" s="86"/>
      <c r="BYC152" s="86"/>
      <c r="BYD152" s="86"/>
      <c r="BYE152" s="86"/>
      <c r="BYF152" s="86"/>
      <c r="CHW152" s="86"/>
      <c r="CHX152" s="86"/>
      <c r="CHY152" s="86"/>
      <c r="CHZ152" s="86"/>
      <c r="CIA152" s="86"/>
      <c r="CIB152" s="86"/>
      <c r="CRS152" s="86"/>
      <c r="CRT152" s="86"/>
      <c r="CRU152" s="86"/>
      <c r="CRV152" s="86"/>
      <c r="CRW152" s="86"/>
      <c r="CRX152" s="86"/>
      <c r="DBO152" s="86"/>
      <c r="DBP152" s="86"/>
      <c r="DBQ152" s="86"/>
      <c r="DBR152" s="86"/>
      <c r="DBS152" s="86"/>
      <c r="DBT152" s="86"/>
      <c r="DLK152" s="86"/>
      <c r="DLL152" s="86"/>
      <c r="DLM152" s="86"/>
      <c r="DLN152" s="86"/>
      <c r="DLO152" s="86"/>
      <c r="DLP152" s="86"/>
      <c r="DVG152" s="86"/>
      <c r="DVH152" s="86"/>
      <c r="DVI152" s="86"/>
      <c r="DVJ152" s="86"/>
      <c r="DVK152" s="86"/>
      <c r="DVL152" s="86"/>
      <c r="EFC152" s="86"/>
      <c r="EFD152" s="86"/>
      <c r="EFE152" s="86"/>
      <c r="EFF152" s="86"/>
      <c r="EFG152" s="86"/>
      <c r="EFH152" s="86"/>
      <c r="EOY152" s="86"/>
      <c r="EOZ152" s="86"/>
      <c r="EPA152" s="86"/>
      <c r="EPB152" s="86"/>
      <c r="EPC152" s="86"/>
      <c r="EPD152" s="86"/>
      <c r="EYU152" s="86"/>
      <c r="EYV152" s="86"/>
      <c r="EYW152" s="86"/>
      <c r="EYX152" s="86"/>
      <c r="EYY152" s="86"/>
      <c r="EYZ152" s="86"/>
      <c r="FIQ152" s="86"/>
      <c r="FIR152" s="86"/>
      <c r="FIS152" s="86"/>
      <c r="FIT152" s="86"/>
      <c r="FIU152" s="86"/>
      <c r="FIV152" s="86"/>
      <c r="FSM152" s="86"/>
      <c r="FSN152" s="86"/>
      <c r="FSO152" s="86"/>
      <c r="FSP152" s="86"/>
      <c r="FSQ152" s="86"/>
      <c r="FSR152" s="86"/>
      <c r="GCI152" s="86"/>
      <c r="GCJ152" s="86"/>
      <c r="GCK152" s="86"/>
      <c r="GCL152" s="86"/>
      <c r="GCM152" s="86"/>
      <c r="GCN152" s="86"/>
      <c r="GME152" s="86"/>
      <c r="GMF152" s="86"/>
      <c r="GMG152" s="86"/>
      <c r="GMH152" s="86"/>
      <c r="GMI152" s="86"/>
      <c r="GMJ152" s="86"/>
      <c r="GWA152" s="86"/>
      <c r="GWB152" s="86"/>
      <c r="GWC152" s="86"/>
      <c r="GWD152" s="86"/>
      <c r="GWE152" s="86"/>
      <c r="GWF152" s="86"/>
      <c r="HFW152" s="86"/>
      <c r="HFX152" s="86"/>
      <c r="HFY152" s="86"/>
      <c r="HFZ152" s="86"/>
      <c r="HGA152" s="86"/>
      <c r="HGB152" s="86"/>
      <c r="HPS152" s="86"/>
      <c r="HPT152" s="86"/>
      <c r="HPU152" s="86"/>
      <c r="HPV152" s="86"/>
      <c r="HPW152" s="86"/>
      <c r="HPX152" s="86"/>
      <c r="HZO152" s="86"/>
      <c r="HZP152" s="86"/>
      <c r="HZQ152" s="86"/>
      <c r="HZR152" s="86"/>
      <c r="HZS152" s="86"/>
      <c r="HZT152" s="86"/>
      <c r="IJK152" s="86"/>
      <c r="IJL152" s="86"/>
      <c r="IJM152" s="86"/>
      <c r="IJN152" s="86"/>
      <c r="IJO152" s="86"/>
      <c r="IJP152" s="86"/>
      <c r="ITG152" s="86"/>
      <c r="ITH152" s="86"/>
      <c r="ITI152" s="86"/>
      <c r="ITJ152" s="86"/>
      <c r="ITK152" s="86"/>
      <c r="ITL152" s="86"/>
      <c r="JDC152" s="86"/>
      <c r="JDD152" s="86"/>
      <c r="JDE152" s="86"/>
      <c r="JDF152" s="86"/>
      <c r="JDG152" s="86"/>
      <c r="JDH152" s="86"/>
      <c r="JMY152" s="86"/>
      <c r="JMZ152" s="86"/>
      <c r="JNA152" s="86"/>
      <c r="JNB152" s="86"/>
      <c r="JNC152" s="86"/>
      <c r="JND152" s="86"/>
      <c r="JWU152" s="86"/>
      <c r="JWV152" s="86"/>
      <c r="JWW152" s="86"/>
      <c r="JWX152" s="86"/>
      <c r="JWY152" s="86"/>
      <c r="JWZ152" s="86"/>
      <c r="KGQ152" s="86"/>
      <c r="KGR152" s="86"/>
      <c r="KGS152" s="86"/>
      <c r="KGT152" s="86"/>
      <c r="KGU152" s="86"/>
      <c r="KGV152" s="86"/>
      <c r="KQM152" s="86"/>
      <c r="KQN152" s="86"/>
      <c r="KQO152" s="86"/>
      <c r="KQP152" s="86"/>
      <c r="KQQ152" s="86"/>
      <c r="KQR152" s="86"/>
      <c r="LAI152" s="86"/>
      <c r="LAJ152" s="86"/>
      <c r="LAK152" s="86"/>
      <c r="LAL152" s="86"/>
      <c r="LAM152" s="86"/>
      <c r="LAN152" s="86"/>
      <c r="LKE152" s="86"/>
      <c r="LKF152" s="86"/>
      <c r="LKG152" s="86"/>
      <c r="LKH152" s="86"/>
      <c r="LKI152" s="86"/>
      <c r="LKJ152" s="86"/>
      <c r="LUA152" s="86"/>
      <c r="LUB152" s="86"/>
      <c r="LUC152" s="86"/>
      <c r="LUD152" s="86"/>
      <c r="LUE152" s="86"/>
      <c r="LUF152" s="86"/>
      <c r="MDW152" s="86"/>
      <c r="MDX152" s="86"/>
      <c r="MDY152" s="86"/>
      <c r="MDZ152" s="86"/>
      <c r="MEA152" s="86"/>
      <c r="MEB152" s="86"/>
      <c r="MNS152" s="86"/>
      <c r="MNT152" s="86"/>
      <c r="MNU152" s="86"/>
      <c r="MNV152" s="86"/>
      <c r="MNW152" s="86"/>
      <c r="MNX152" s="86"/>
      <c r="MXO152" s="86"/>
      <c r="MXP152" s="86"/>
      <c r="MXQ152" s="86"/>
      <c r="MXR152" s="86"/>
      <c r="MXS152" s="86"/>
      <c r="MXT152" s="86"/>
      <c r="NHK152" s="86"/>
      <c r="NHL152" s="86"/>
      <c r="NHM152" s="86"/>
      <c r="NHN152" s="86"/>
      <c r="NHO152" s="86"/>
      <c r="NHP152" s="86"/>
      <c r="NRG152" s="86"/>
      <c r="NRH152" s="86"/>
      <c r="NRI152" s="86"/>
      <c r="NRJ152" s="86"/>
      <c r="NRK152" s="86"/>
      <c r="NRL152" s="86"/>
      <c r="OBC152" s="86"/>
      <c r="OBD152" s="86"/>
      <c r="OBE152" s="86"/>
      <c r="OBF152" s="86"/>
      <c r="OBG152" s="86"/>
      <c r="OBH152" s="86"/>
      <c r="OKY152" s="86"/>
      <c r="OKZ152" s="86"/>
      <c r="OLA152" s="86"/>
      <c r="OLB152" s="86"/>
      <c r="OLC152" s="86"/>
      <c r="OLD152" s="86"/>
      <c r="OUU152" s="86"/>
      <c r="OUV152" s="86"/>
      <c r="OUW152" s="86"/>
      <c r="OUX152" s="86"/>
      <c r="OUY152" s="86"/>
      <c r="OUZ152" s="86"/>
      <c r="PEQ152" s="86"/>
      <c r="PER152" s="86"/>
      <c r="PES152" s="86"/>
      <c r="PET152" s="86"/>
      <c r="PEU152" s="86"/>
      <c r="PEV152" s="86"/>
      <c r="POM152" s="86"/>
      <c r="PON152" s="86"/>
      <c r="POO152" s="86"/>
      <c r="POP152" s="86"/>
      <c r="POQ152" s="86"/>
      <c r="POR152" s="86"/>
      <c r="PYI152" s="86"/>
      <c r="PYJ152" s="86"/>
      <c r="PYK152" s="86"/>
      <c r="PYL152" s="86"/>
      <c r="PYM152" s="86"/>
      <c r="PYN152" s="86"/>
      <c r="QIE152" s="86"/>
      <c r="QIF152" s="86"/>
      <c r="QIG152" s="86"/>
      <c r="QIH152" s="86"/>
      <c r="QII152" s="86"/>
      <c r="QIJ152" s="86"/>
      <c r="QSA152" s="86"/>
      <c r="QSB152" s="86"/>
      <c r="QSC152" s="86"/>
      <c r="QSD152" s="86"/>
      <c r="QSE152" s="86"/>
      <c r="QSF152" s="86"/>
      <c r="RBW152" s="86"/>
      <c r="RBX152" s="86"/>
      <c r="RBY152" s="86"/>
      <c r="RBZ152" s="86"/>
      <c r="RCA152" s="86"/>
      <c r="RCB152" s="86"/>
      <c r="RLS152" s="86"/>
      <c r="RLT152" s="86"/>
      <c r="RLU152" s="86"/>
      <c r="RLV152" s="86"/>
      <c r="RLW152" s="86"/>
      <c r="RLX152" s="86"/>
      <c r="RVO152" s="86"/>
      <c r="RVP152" s="86"/>
      <c r="RVQ152" s="86"/>
      <c r="RVR152" s="86"/>
      <c r="RVS152" s="86"/>
      <c r="RVT152" s="86"/>
      <c r="SFK152" s="86"/>
      <c r="SFL152" s="86"/>
      <c r="SFM152" s="86"/>
      <c r="SFN152" s="86"/>
      <c r="SFO152" s="86"/>
      <c r="SFP152" s="86"/>
      <c r="SPG152" s="86"/>
      <c r="SPH152" s="86"/>
      <c r="SPI152" s="86"/>
      <c r="SPJ152" s="86"/>
      <c r="SPK152" s="86"/>
      <c r="SPL152" s="86"/>
      <c r="SZC152" s="86"/>
      <c r="SZD152" s="86"/>
      <c r="SZE152" s="86"/>
      <c r="SZF152" s="86"/>
      <c r="SZG152" s="86"/>
      <c r="SZH152" s="86"/>
      <c r="TIY152" s="86"/>
      <c r="TIZ152" s="86"/>
      <c r="TJA152" s="86"/>
      <c r="TJB152" s="86"/>
      <c r="TJC152" s="86"/>
      <c r="TJD152" s="86"/>
      <c r="TSU152" s="86"/>
      <c r="TSV152" s="86"/>
      <c r="TSW152" s="86"/>
      <c r="TSX152" s="86"/>
      <c r="TSY152" s="86"/>
      <c r="TSZ152" s="86"/>
      <c r="UCQ152" s="86"/>
      <c r="UCR152" s="86"/>
      <c r="UCS152" s="86"/>
      <c r="UCT152" s="86"/>
      <c r="UCU152" s="86"/>
      <c r="UCV152" s="86"/>
      <c r="UMM152" s="86"/>
      <c r="UMN152" s="86"/>
      <c r="UMO152" s="86"/>
      <c r="UMP152" s="86"/>
      <c r="UMQ152" s="86"/>
      <c r="UMR152" s="86"/>
      <c r="UWI152" s="86"/>
      <c r="UWJ152" s="86"/>
      <c r="UWK152" s="86"/>
      <c r="UWL152" s="86"/>
      <c r="UWM152" s="86"/>
      <c r="UWN152" s="86"/>
      <c r="VGE152" s="86"/>
      <c r="VGF152" s="86"/>
      <c r="VGG152" s="86"/>
      <c r="VGH152" s="86"/>
      <c r="VGI152" s="86"/>
      <c r="VGJ152" s="86"/>
      <c r="VQA152" s="86"/>
      <c r="VQB152" s="86"/>
      <c r="VQC152" s="86"/>
      <c r="VQD152" s="86"/>
      <c r="VQE152" s="86"/>
      <c r="VQF152" s="86"/>
      <c r="VZW152" s="86"/>
      <c r="VZX152" s="86"/>
      <c r="VZY152" s="86"/>
      <c r="VZZ152" s="86"/>
      <c r="WAA152" s="86"/>
      <c r="WAB152" s="86"/>
      <c r="WJS152" s="86"/>
      <c r="WJT152" s="86"/>
      <c r="WJU152" s="86"/>
      <c r="WJV152" s="86"/>
      <c r="WJW152" s="86"/>
      <c r="WJX152" s="86"/>
      <c r="WTO152" s="86"/>
      <c r="WTP152" s="86"/>
      <c r="WTQ152" s="86"/>
      <c r="WTR152" s="86"/>
      <c r="WTS152" s="86"/>
      <c r="WTT152" s="86"/>
    </row>
    <row r="153" spans="1:16333" ht="15.75" x14ac:dyDescent="0.25">
      <c r="A153" s="44" t="s">
        <v>197</v>
      </c>
      <c r="B153" s="142" t="s">
        <v>198</v>
      </c>
      <c r="C153" s="142"/>
      <c r="D153" s="197">
        <f>SUM(D154:D156)</f>
        <v>47735125</v>
      </c>
      <c r="E153" s="197">
        <f>SUM(E154:E156)</f>
        <v>47696725</v>
      </c>
      <c r="F153" s="197">
        <f>SUM(F154:F156)</f>
        <v>47696725</v>
      </c>
    </row>
    <row r="154" spans="1:16333" ht="79.5" customHeight="1" x14ac:dyDescent="0.25">
      <c r="A154" s="47" t="s">
        <v>77</v>
      </c>
      <c r="B154" s="64" t="s">
        <v>198</v>
      </c>
      <c r="C154" s="64" t="s">
        <v>78</v>
      </c>
      <c r="D154" s="198">
        <f>'Приложение 5'!F58</f>
        <v>45073470</v>
      </c>
      <c r="E154" s="198">
        <f>'Приложение 5'!G58</f>
        <v>45073470</v>
      </c>
      <c r="F154" s="198">
        <f>'Приложение 5'!H58</f>
        <v>45073470</v>
      </c>
    </row>
    <row r="155" spans="1:16333" s="32" customFormat="1" ht="30.75" x14ac:dyDescent="0.25">
      <c r="A155" s="47" t="s">
        <v>85</v>
      </c>
      <c r="B155" s="64" t="s">
        <v>198</v>
      </c>
      <c r="C155" s="64" t="s">
        <v>86</v>
      </c>
      <c r="D155" s="198">
        <f>'Приложение 5'!F59+'Приложение 5'!F216</f>
        <v>2656655</v>
      </c>
      <c r="E155" s="198">
        <f>'Приложение 5'!G59+'Приложение 5'!G216</f>
        <v>2618255</v>
      </c>
      <c r="F155" s="198">
        <f>'Приложение 5'!H59+'Приложение 5'!H216</f>
        <v>2618255</v>
      </c>
      <c r="H155" s="33"/>
      <c r="I155" s="33"/>
      <c r="J155" s="33"/>
      <c r="K155" s="33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86"/>
      <c r="AO155" s="86"/>
      <c r="AP155" s="86"/>
      <c r="AQ155" s="86"/>
      <c r="AR155" s="86"/>
      <c r="AS155" s="86"/>
      <c r="AT155" s="86"/>
      <c r="AU155" s="86"/>
      <c r="AV155" s="86"/>
      <c r="AW155" s="86"/>
      <c r="AX155" s="86"/>
      <c r="AY155" s="86"/>
      <c r="AZ155" s="86"/>
      <c r="BA155" s="86"/>
      <c r="BB155" s="86"/>
      <c r="BC155" s="86"/>
      <c r="BD155" s="86"/>
      <c r="BE155" s="86"/>
      <c r="BF155" s="86"/>
      <c r="BG155" s="86"/>
      <c r="BH155" s="86"/>
      <c r="BI155" s="86"/>
      <c r="BJ155" s="86"/>
      <c r="BK155" s="86"/>
      <c r="BL155" s="86"/>
      <c r="BM155" s="86"/>
      <c r="BN155" s="86"/>
      <c r="BO155" s="86"/>
      <c r="BP155" s="86"/>
      <c r="BQ155" s="86"/>
      <c r="BR155" s="86"/>
      <c r="BS155" s="86"/>
      <c r="BT155" s="86"/>
      <c r="BU155" s="86"/>
      <c r="BV155" s="86"/>
      <c r="BW155" s="86"/>
      <c r="BX155" s="86"/>
      <c r="BY155" s="86"/>
      <c r="BZ155" s="86"/>
      <c r="CA155" s="86"/>
      <c r="CB155" s="86"/>
      <c r="CC155" s="86"/>
      <c r="CD155" s="86"/>
      <c r="CE155" s="86"/>
      <c r="CF155" s="86"/>
      <c r="CG155" s="86"/>
      <c r="CH155" s="86"/>
      <c r="CI155" s="86"/>
      <c r="CJ155" s="86"/>
      <c r="CK155" s="86"/>
      <c r="CL155" s="86"/>
      <c r="CM155" s="86"/>
      <c r="CN155" s="86"/>
      <c r="CO155" s="86"/>
      <c r="CP155" s="86"/>
      <c r="CQ155" s="86"/>
      <c r="CR155" s="86"/>
      <c r="CS155" s="86"/>
      <c r="CT155" s="86"/>
      <c r="CU155" s="86"/>
      <c r="CV155" s="86"/>
      <c r="CW155" s="86"/>
      <c r="CX155" s="86"/>
      <c r="CY155" s="86"/>
      <c r="CZ155" s="86"/>
      <c r="DA155" s="86"/>
      <c r="DB155" s="86"/>
      <c r="DC155" s="86"/>
      <c r="DD155" s="86"/>
      <c r="DE155" s="86"/>
      <c r="DF155" s="86"/>
      <c r="DG155" s="86"/>
      <c r="DH155" s="86"/>
      <c r="DI155" s="86"/>
      <c r="DJ155" s="86"/>
      <c r="DK155" s="86"/>
      <c r="DL155" s="86"/>
      <c r="DM155" s="86"/>
      <c r="DN155" s="86"/>
      <c r="DO155" s="86"/>
      <c r="DP155" s="86"/>
      <c r="DQ155" s="86"/>
      <c r="DR155" s="86"/>
      <c r="DS155" s="86"/>
      <c r="DT155" s="86"/>
      <c r="DU155" s="86"/>
      <c r="DV155" s="86"/>
      <c r="DW155" s="86"/>
      <c r="DX155" s="86"/>
      <c r="DY155" s="86"/>
      <c r="DZ155" s="86"/>
      <c r="EA155" s="86"/>
      <c r="EB155" s="86"/>
      <c r="EC155" s="86"/>
      <c r="ED155" s="86"/>
      <c r="EE155" s="86"/>
      <c r="EF155" s="86"/>
      <c r="EG155" s="86"/>
      <c r="EH155" s="86"/>
      <c r="EI155" s="86"/>
      <c r="EJ155" s="86"/>
      <c r="EK155" s="86"/>
      <c r="EL155" s="86"/>
      <c r="EM155" s="86"/>
      <c r="EN155" s="86"/>
      <c r="EO155" s="86"/>
      <c r="EP155" s="86"/>
      <c r="EQ155" s="86"/>
      <c r="ER155" s="86"/>
      <c r="ES155" s="86"/>
      <c r="ET155" s="86"/>
      <c r="EU155" s="86"/>
      <c r="EV155" s="86"/>
      <c r="EW155" s="86"/>
      <c r="EX155" s="86"/>
      <c r="EY155" s="86"/>
      <c r="EZ155" s="86"/>
      <c r="FA155" s="86"/>
      <c r="FB155" s="86"/>
      <c r="FC155" s="86"/>
      <c r="FD155" s="86"/>
      <c r="FE155" s="86"/>
      <c r="FF155" s="86"/>
      <c r="FG155" s="86"/>
      <c r="FH155" s="86"/>
      <c r="FI155" s="86"/>
      <c r="FJ155" s="86"/>
      <c r="FK155" s="86"/>
      <c r="FL155" s="86"/>
      <c r="FM155" s="86"/>
      <c r="FN155" s="86"/>
      <c r="FO155" s="86"/>
      <c r="FP155" s="86"/>
      <c r="FQ155" s="86"/>
      <c r="FR155" s="86"/>
      <c r="FS155" s="86"/>
      <c r="FT155" s="86"/>
      <c r="FU155" s="86"/>
      <c r="FV155" s="86"/>
      <c r="FW155" s="86"/>
      <c r="FX155" s="86"/>
      <c r="FY155" s="86"/>
      <c r="FZ155" s="86"/>
      <c r="GA155" s="86"/>
      <c r="GB155" s="86"/>
      <c r="GC155" s="86"/>
      <c r="GD155" s="86"/>
      <c r="GE155" s="86"/>
      <c r="GF155" s="86"/>
      <c r="GG155" s="86"/>
      <c r="GH155" s="86"/>
      <c r="GI155" s="86"/>
      <c r="GJ155" s="86"/>
      <c r="GK155" s="86"/>
      <c r="GL155" s="86"/>
      <c r="GM155" s="86"/>
      <c r="GN155" s="86"/>
      <c r="GO155" s="86"/>
      <c r="GP155" s="86"/>
      <c r="GQ155" s="86"/>
      <c r="GR155" s="86"/>
      <c r="GS155" s="86"/>
      <c r="GT155" s="86"/>
      <c r="GU155" s="86"/>
      <c r="GV155" s="86"/>
      <c r="GW155" s="86"/>
      <c r="GX155" s="86"/>
      <c r="GY155" s="86"/>
      <c r="GZ155" s="86"/>
      <c r="HA155" s="86"/>
      <c r="HB155" s="86"/>
      <c r="HC155" s="186"/>
      <c r="HD155" s="186"/>
      <c r="HE155" s="186"/>
      <c r="HF155" s="186"/>
      <c r="HG155" s="186"/>
      <c r="HH155" s="186"/>
      <c r="HI155" s="86"/>
      <c r="HJ155" s="86"/>
      <c r="HK155" s="86"/>
      <c r="HL155" s="86"/>
      <c r="HM155" s="86"/>
      <c r="HN155" s="86"/>
      <c r="HO155" s="86"/>
      <c r="HP155" s="86"/>
      <c r="HQ155" s="86"/>
      <c r="HR155" s="86"/>
      <c r="HS155" s="86"/>
      <c r="HT155" s="86"/>
      <c r="HU155" s="86"/>
      <c r="HV155" s="86"/>
      <c r="HW155" s="86"/>
      <c r="HX155" s="86"/>
      <c r="HY155" s="86"/>
      <c r="HZ155" s="86"/>
      <c r="IA155" s="86"/>
      <c r="IB155" s="86"/>
      <c r="IC155" s="86"/>
      <c r="ID155" s="86"/>
      <c r="IE155" s="86"/>
      <c r="IF155" s="86"/>
      <c r="IG155" s="86"/>
      <c r="IH155" s="86"/>
      <c r="II155" s="86"/>
      <c r="IJ155" s="86"/>
      <c r="IK155" s="86"/>
      <c r="IL155" s="86"/>
      <c r="IM155" s="86"/>
      <c r="IN155" s="86"/>
      <c r="IO155" s="86"/>
      <c r="IP155" s="86"/>
      <c r="IQ155" s="86"/>
      <c r="IR155" s="86"/>
      <c r="IS155" s="86"/>
      <c r="IT155" s="86"/>
      <c r="IU155" s="86"/>
      <c r="IV155" s="86"/>
      <c r="IW155" s="86"/>
      <c r="IX155" s="86"/>
      <c r="IY155" s="86"/>
      <c r="IZ155" s="86"/>
      <c r="JA155" s="86"/>
      <c r="JB155" s="86"/>
      <c r="JC155" s="86"/>
      <c r="JD155" s="86"/>
      <c r="JE155" s="86"/>
      <c r="JF155" s="86"/>
      <c r="JG155" s="86"/>
      <c r="JH155" s="86"/>
      <c r="JI155" s="86"/>
      <c r="JJ155" s="86"/>
      <c r="JK155" s="86"/>
      <c r="JL155" s="86"/>
      <c r="JM155" s="86"/>
      <c r="JN155" s="86"/>
      <c r="JO155" s="86"/>
      <c r="JP155" s="86"/>
      <c r="JQ155" s="86"/>
      <c r="JR155" s="86"/>
      <c r="JS155" s="86"/>
      <c r="JT155" s="86"/>
      <c r="JU155" s="86"/>
      <c r="JV155" s="86"/>
      <c r="JW155" s="86"/>
      <c r="JX155" s="86"/>
      <c r="JY155" s="86"/>
      <c r="JZ155" s="86"/>
      <c r="KA155" s="86"/>
      <c r="KB155" s="86"/>
      <c r="KC155" s="86"/>
      <c r="KD155" s="86"/>
      <c r="KE155" s="86"/>
      <c r="KF155" s="86"/>
      <c r="KG155" s="86"/>
      <c r="KH155" s="86"/>
      <c r="KI155" s="86"/>
      <c r="KJ155" s="86"/>
      <c r="KK155" s="86"/>
      <c r="KL155" s="86"/>
      <c r="KM155" s="86"/>
      <c r="KN155" s="86"/>
      <c r="KO155" s="86"/>
      <c r="KP155" s="86"/>
      <c r="KQ155" s="86"/>
      <c r="KR155" s="86"/>
      <c r="KS155" s="86"/>
      <c r="KT155" s="86"/>
      <c r="KU155" s="86"/>
      <c r="KV155" s="86"/>
      <c r="KW155" s="86"/>
      <c r="KX155" s="86"/>
      <c r="KY155" s="86"/>
      <c r="KZ155" s="86"/>
      <c r="LA155" s="86"/>
      <c r="LB155" s="86"/>
      <c r="LC155" s="86"/>
      <c r="LD155" s="86"/>
      <c r="LE155" s="86"/>
      <c r="LF155" s="86"/>
      <c r="LG155" s="86"/>
      <c r="LH155" s="86"/>
      <c r="LI155" s="86"/>
      <c r="LJ155" s="86"/>
      <c r="LK155" s="86"/>
      <c r="LL155" s="86"/>
      <c r="LM155" s="86"/>
      <c r="LN155" s="86"/>
      <c r="LO155" s="86"/>
      <c r="LP155" s="86"/>
      <c r="LQ155" s="86"/>
      <c r="LR155" s="86"/>
      <c r="LS155" s="86"/>
      <c r="LT155" s="86"/>
      <c r="LU155" s="86"/>
      <c r="LV155" s="86"/>
      <c r="LW155" s="86"/>
      <c r="LX155" s="86"/>
      <c r="LY155" s="86"/>
      <c r="LZ155" s="86"/>
      <c r="MA155" s="86"/>
      <c r="MB155" s="86"/>
      <c r="MC155" s="86"/>
      <c r="MD155" s="86"/>
      <c r="ME155" s="86"/>
      <c r="MF155" s="86"/>
      <c r="MG155" s="86"/>
      <c r="MH155" s="86"/>
      <c r="MI155" s="86"/>
      <c r="MJ155" s="86"/>
      <c r="MK155" s="86"/>
      <c r="ML155" s="86"/>
      <c r="MM155" s="86"/>
      <c r="MN155" s="86"/>
      <c r="MO155" s="86"/>
      <c r="MP155" s="86"/>
      <c r="MQ155" s="86"/>
      <c r="MR155" s="86"/>
      <c r="MS155" s="86"/>
      <c r="MT155" s="86"/>
      <c r="MU155" s="86"/>
      <c r="MV155" s="86"/>
      <c r="MW155" s="86"/>
      <c r="MX155" s="86"/>
      <c r="MY155" s="86"/>
      <c r="MZ155" s="86"/>
      <c r="NA155" s="86"/>
      <c r="NB155" s="86"/>
      <c r="NC155" s="86"/>
      <c r="ND155" s="86"/>
      <c r="NE155" s="86"/>
      <c r="NF155" s="86"/>
      <c r="NG155" s="86"/>
      <c r="NH155" s="86"/>
      <c r="NI155" s="86"/>
      <c r="NJ155" s="86"/>
      <c r="NK155" s="86"/>
      <c r="NL155" s="86"/>
      <c r="NM155" s="86"/>
      <c r="NN155" s="86"/>
      <c r="NO155" s="86"/>
      <c r="NP155" s="86"/>
      <c r="NQ155" s="86"/>
      <c r="NR155" s="86"/>
      <c r="NS155" s="86"/>
      <c r="NT155" s="86"/>
      <c r="NU155" s="86"/>
      <c r="NV155" s="86"/>
      <c r="NW155" s="86"/>
      <c r="NX155" s="86"/>
      <c r="NY155" s="86"/>
      <c r="NZ155" s="86"/>
      <c r="OA155" s="86"/>
      <c r="OB155" s="86"/>
      <c r="OC155" s="86"/>
      <c r="OD155" s="86"/>
      <c r="OE155" s="86"/>
      <c r="OF155" s="86"/>
      <c r="OG155" s="86"/>
      <c r="OH155" s="86"/>
      <c r="OI155" s="86"/>
      <c r="OJ155" s="86"/>
      <c r="OK155" s="86"/>
      <c r="OL155" s="86"/>
      <c r="OM155" s="86"/>
      <c r="ON155" s="86"/>
      <c r="OO155" s="86"/>
      <c r="OP155" s="86"/>
      <c r="OQ155" s="86"/>
      <c r="OR155" s="86"/>
      <c r="OS155" s="86"/>
      <c r="OT155" s="86"/>
      <c r="OU155" s="86"/>
      <c r="OV155" s="86"/>
      <c r="OW155" s="86"/>
      <c r="OX155" s="86"/>
      <c r="OY155" s="86"/>
      <c r="OZ155" s="86"/>
      <c r="PA155" s="86"/>
      <c r="PB155" s="86"/>
      <c r="PC155" s="86"/>
      <c r="PD155" s="86"/>
      <c r="PE155" s="86"/>
      <c r="PF155" s="86"/>
      <c r="PG155" s="86"/>
      <c r="PH155" s="86"/>
      <c r="PI155" s="86"/>
      <c r="PJ155" s="86"/>
      <c r="PK155" s="86"/>
      <c r="PL155" s="86"/>
      <c r="PM155" s="86"/>
      <c r="PN155" s="86"/>
      <c r="PO155" s="86"/>
      <c r="PP155" s="86"/>
      <c r="PQ155" s="86"/>
      <c r="PR155" s="86"/>
      <c r="PS155" s="86"/>
      <c r="PT155" s="86"/>
      <c r="PU155" s="86"/>
      <c r="PV155" s="86"/>
      <c r="PW155" s="86"/>
      <c r="PX155" s="86"/>
      <c r="PY155" s="86"/>
      <c r="PZ155" s="86"/>
      <c r="QA155" s="86"/>
      <c r="QB155" s="86"/>
      <c r="QC155" s="86"/>
      <c r="QD155" s="86"/>
      <c r="QE155" s="86"/>
      <c r="QF155" s="86"/>
      <c r="QG155" s="86"/>
      <c r="QH155" s="86"/>
      <c r="QI155" s="86"/>
      <c r="QJ155" s="86"/>
      <c r="QK155" s="86"/>
      <c r="QL155" s="86"/>
      <c r="QM155" s="86"/>
      <c r="QN155" s="86"/>
      <c r="QO155" s="86"/>
      <c r="QP155" s="86"/>
      <c r="QQ155" s="86"/>
      <c r="QR155" s="86"/>
      <c r="QS155" s="86"/>
      <c r="QT155" s="86"/>
      <c r="QU155" s="86"/>
      <c r="QV155" s="86"/>
      <c r="QW155" s="86"/>
      <c r="QX155" s="86"/>
      <c r="QY155" s="186"/>
      <c r="QZ155" s="186"/>
      <c r="RA155" s="186"/>
      <c r="RB155" s="186"/>
      <c r="RC155" s="186"/>
      <c r="RD155" s="186"/>
      <c r="RE155" s="86"/>
      <c r="RF155" s="86"/>
      <c r="RG155" s="86"/>
      <c r="RH155" s="86"/>
      <c r="RI155" s="86"/>
      <c r="RJ155" s="86"/>
      <c r="RK155" s="86"/>
      <c r="RL155" s="86"/>
      <c r="RM155" s="86"/>
      <c r="RN155" s="86"/>
      <c r="RO155" s="86"/>
      <c r="RP155" s="86"/>
      <c r="RQ155" s="86"/>
      <c r="RR155" s="86"/>
      <c r="RS155" s="86"/>
      <c r="RT155" s="86"/>
      <c r="RU155" s="86"/>
      <c r="RV155" s="86"/>
      <c r="RW155" s="86"/>
      <c r="RX155" s="86"/>
      <c r="RY155" s="86"/>
      <c r="RZ155" s="86"/>
      <c r="SA155" s="86"/>
      <c r="SB155" s="86"/>
      <c r="SC155" s="86"/>
      <c r="SD155" s="86"/>
      <c r="SE155" s="86"/>
      <c r="SF155" s="86"/>
      <c r="SG155" s="86"/>
      <c r="SH155" s="86"/>
      <c r="SI155" s="86"/>
      <c r="SJ155" s="86"/>
      <c r="SK155" s="86"/>
      <c r="SL155" s="86"/>
      <c r="SM155" s="86"/>
      <c r="SN155" s="86"/>
      <c r="SO155" s="86"/>
      <c r="SP155" s="86"/>
      <c r="SQ155" s="86"/>
      <c r="SR155" s="86"/>
      <c r="SS155" s="86"/>
      <c r="ST155" s="86"/>
      <c r="SU155" s="86"/>
      <c r="SV155" s="86"/>
      <c r="SW155" s="86"/>
      <c r="SX155" s="86"/>
      <c r="SY155" s="86"/>
      <c r="SZ155" s="86"/>
      <c r="TA155" s="86"/>
      <c r="TB155" s="86"/>
      <c r="TC155" s="86"/>
      <c r="TD155" s="86"/>
      <c r="TE155" s="86"/>
      <c r="TF155" s="86"/>
      <c r="TG155" s="86"/>
      <c r="TH155" s="86"/>
      <c r="TI155" s="86"/>
      <c r="TJ155" s="86"/>
      <c r="TK155" s="86"/>
      <c r="TL155" s="86"/>
      <c r="TM155" s="86"/>
      <c r="TN155" s="86"/>
      <c r="TO155" s="86"/>
      <c r="TP155" s="86"/>
      <c r="TQ155" s="86"/>
      <c r="TR155" s="86"/>
      <c r="TS155" s="86"/>
      <c r="TT155" s="86"/>
      <c r="TU155" s="86"/>
      <c r="TV155" s="86"/>
      <c r="TW155" s="86"/>
      <c r="TX155" s="86"/>
      <c r="TY155" s="86"/>
      <c r="TZ155" s="86"/>
      <c r="UA155" s="86"/>
      <c r="UB155" s="86"/>
      <c r="UC155" s="86"/>
      <c r="UD155" s="86"/>
      <c r="UE155" s="86"/>
      <c r="UF155" s="86"/>
      <c r="UG155" s="86"/>
      <c r="UH155" s="86"/>
      <c r="UI155" s="86"/>
      <c r="UJ155" s="86"/>
      <c r="UK155" s="86"/>
      <c r="UL155" s="86"/>
      <c r="UM155" s="86"/>
      <c r="UN155" s="86"/>
      <c r="UO155" s="86"/>
      <c r="UP155" s="86"/>
      <c r="UQ155" s="86"/>
      <c r="UR155" s="86"/>
      <c r="US155" s="86"/>
      <c r="UT155" s="86"/>
      <c r="UU155" s="86"/>
      <c r="UV155" s="86"/>
      <c r="UW155" s="86"/>
      <c r="UX155" s="86"/>
      <c r="UY155" s="86"/>
      <c r="UZ155" s="86"/>
      <c r="VA155" s="86"/>
      <c r="VB155" s="86"/>
      <c r="VC155" s="86"/>
      <c r="VD155" s="86"/>
      <c r="VE155" s="86"/>
      <c r="VF155" s="86"/>
      <c r="VG155" s="86"/>
      <c r="VH155" s="86"/>
      <c r="VI155" s="86"/>
      <c r="VJ155" s="86"/>
      <c r="VK155" s="86"/>
      <c r="VL155" s="86"/>
      <c r="VM155" s="86"/>
      <c r="VN155" s="86"/>
      <c r="VO155" s="86"/>
      <c r="VP155" s="86"/>
      <c r="VQ155" s="86"/>
      <c r="VR155" s="86"/>
      <c r="VS155" s="86"/>
      <c r="VT155" s="86"/>
      <c r="VU155" s="86"/>
      <c r="VV155" s="86"/>
      <c r="VW155" s="86"/>
      <c r="VX155" s="86"/>
      <c r="VY155" s="86"/>
      <c r="VZ155" s="86"/>
      <c r="WA155" s="86"/>
      <c r="WB155" s="86"/>
      <c r="WC155" s="86"/>
      <c r="WD155" s="86"/>
      <c r="WE155" s="86"/>
      <c r="WF155" s="86"/>
      <c r="WG155" s="86"/>
      <c r="WH155" s="86"/>
      <c r="WI155" s="86"/>
      <c r="WJ155" s="86"/>
      <c r="WK155" s="86"/>
      <c r="WL155" s="86"/>
      <c r="WM155" s="86"/>
      <c r="WN155" s="86"/>
      <c r="WO155" s="86"/>
      <c r="WP155" s="86"/>
      <c r="WQ155" s="86"/>
      <c r="WR155" s="86"/>
      <c r="WS155" s="86"/>
      <c r="WT155" s="86"/>
      <c r="WU155" s="86"/>
      <c r="WV155" s="86"/>
      <c r="WW155" s="86"/>
      <c r="WX155" s="86"/>
      <c r="WY155" s="86"/>
      <c r="WZ155" s="86"/>
      <c r="XA155" s="86"/>
      <c r="XB155" s="86"/>
      <c r="XC155" s="86"/>
      <c r="XD155" s="86"/>
      <c r="XE155" s="86"/>
      <c r="XF155" s="86"/>
      <c r="XG155" s="86"/>
      <c r="XH155" s="86"/>
      <c r="XI155" s="86"/>
      <c r="XJ155" s="86"/>
      <c r="XK155" s="86"/>
      <c r="XL155" s="86"/>
      <c r="XM155" s="86"/>
      <c r="XN155" s="86"/>
      <c r="XO155" s="86"/>
      <c r="XP155" s="86"/>
      <c r="XQ155" s="86"/>
      <c r="XR155" s="86"/>
      <c r="XS155" s="86"/>
      <c r="XT155" s="86"/>
      <c r="XU155" s="86"/>
      <c r="XV155" s="86"/>
      <c r="XW155" s="86"/>
      <c r="XX155" s="86"/>
      <c r="XY155" s="86"/>
      <c r="XZ155" s="86"/>
      <c r="YA155" s="86"/>
      <c r="YB155" s="86"/>
      <c r="YC155" s="86"/>
      <c r="YD155" s="86"/>
      <c r="YE155" s="86"/>
      <c r="YF155" s="86"/>
      <c r="YG155" s="86"/>
      <c r="YH155" s="86"/>
      <c r="YI155" s="86"/>
      <c r="YJ155" s="86"/>
      <c r="YK155" s="86"/>
      <c r="YL155" s="86"/>
      <c r="YM155" s="86"/>
      <c r="YN155" s="86"/>
      <c r="YO155" s="86"/>
      <c r="YP155" s="86"/>
      <c r="YQ155" s="86"/>
      <c r="YR155" s="86"/>
      <c r="YS155" s="86"/>
      <c r="YT155" s="86"/>
      <c r="YU155" s="86"/>
      <c r="YV155" s="86"/>
      <c r="YW155" s="86"/>
      <c r="YX155" s="86"/>
      <c r="YY155" s="86"/>
      <c r="YZ155" s="86"/>
      <c r="ZA155" s="86"/>
      <c r="ZB155" s="86"/>
      <c r="ZC155" s="86"/>
      <c r="ZD155" s="86"/>
      <c r="ZE155" s="86"/>
      <c r="ZF155" s="86"/>
      <c r="ZG155" s="86"/>
      <c r="ZH155" s="86"/>
      <c r="ZI155" s="86"/>
      <c r="ZJ155" s="86"/>
      <c r="ZK155" s="86"/>
      <c r="ZL155" s="86"/>
      <c r="ZM155" s="86"/>
      <c r="ZN155" s="86"/>
      <c r="ZO155" s="86"/>
      <c r="ZP155" s="86"/>
      <c r="ZQ155" s="86"/>
      <c r="ZR155" s="86"/>
      <c r="ZS155" s="86"/>
      <c r="ZT155" s="86"/>
      <c r="ZU155" s="86"/>
      <c r="ZV155" s="86"/>
      <c r="ZW155" s="86"/>
      <c r="ZX155" s="86"/>
      <c r="ZY155" s="86"/>
      <c r="ZZ155" s="86"/>
      <c r="AAA155" s="86"/>
      <c r="AAB155" s="86"/>
      <c r="AAC155" s="86"/>
      <c r="AAD155" s="86"/>
      <c r="AAE155" s="86"/>
      <c r="AAF155" s="86"/>
      <c r="AAG155" s="86"/>
      <c r="AAH155" s="86"/>
      <c r="AAI155" s="86"/>
      <c r="AAJ155" s="86"/>
      <c r="AAK155" s="86"/>
      <c r="AAL155" s="86"/>
      <c r="AAM155" s="86"/>
      <c r="AAN155" s="86"/>
      <c r="AAO155" s="86"/>
      <c r="AAP155" s="86"/>
      <c r="AAQ155" s="86"/>
      <c r="AAR155" s="86"/>
      <c r="AAS155" s="86"/>
      <c r="AAT155" s="86"/>
      <c r="AAU155" s="186"/>
      <c r="AAV155" s="186"/>
      <c r="AAW155" s="186"/>
      <c r="AAX155" s="186"/>
      <c r="AAY155" s="186"/>
      <c r="AAZ155" s="186"/>
      <c r="ABA155" s="86"/>
      <c r="ABB155" s="86"/>
      <c r="ABC155" s="86"/>
      <c r="ABD155" s="86"/>
      <c r="ABE155" s="86"/>
      <c r="ABF155" s="86"/>
      <c r="ABG155" s="86"/>
      <c r="ABH155" s="86"/>
      <c r="ABI155" s="86"/>
      <c r="ABJ155" s="86"/>
      <c r="ABK155" s="86"/>
      <c r="ABL155" s="86"/>
      <c r="ABM155" s="86"/>
      <c r="ABN155" s="86"/>
      <c r="ABO155" s="86"/>
      <c r="ABP155" s="86"/>
      <c r="ABQ155" s="86"/>
      <c r="ABR155" s="86"/>
      <c r="ABS155" s="86"/>
      <c r="ABT155" s="86"/>
      <c r="ABU155" s="86"/>
      <c r="ABV155" s="86"/>
      <c r="ABW155" s="86"/>
      <c r="ABX155" s="86"/>
      <c r="ABY155" s="86"/>
      <c r="ABZ155" s="86"/>
      <c r="ACA155" s="86"/>
      <c r="ACB155" s="86"/>
      <c r="ACC155" s="86"/>
      <c r="ACD155" s="86"/>
      <c r="ACE155" s="86"/>
      <c r="ACF155" s="86"/>
      <c r="ACG155" s="86"/>
      <c r="ACH155" s="86"/>
      <c r="ACI155" s="86"/>
      <c r="ACJ155" s="86"/>
      <c r="ACK155" s="86"/>
      <c r="ACL155" s="86"/>
      <c r="ACM155" s="86"/>
      <c r="ACN155" s="86"/>
      <c r="ACO155" s="86"/>
      <c r="ACP155" s="86"/>
      <c r="ACQ155" s="86"/>
      <c r="ACR155" s="86"/>
      <c r="ACS155" s="86"/>
      <c r="ACT155" s="86"/>
      <c r="ACU155" s="86"/>
      <c r="ACV155" s="86"/>
      <c r="ACW155" s="86"/>
      <c r="ACX155" s="86"/>
      <c r="ACY155" s="86"/>
      <c r="ACZ155" s="86"/>
      <c r="ADA155" s="86"/>
      <c r="ADB155" s="86"/>
      <c r="ADC155" s="86"/>
      <c r="ADD155" s="86"/>
      <c r="ADE155" s="86"/>
      <c r="ADF155" s="86"/>
      <c r="ADG155" s="86"/>
      <c r="ADH155" s="86"/>
      <c r="ADI155" s="86"/>
      <c r="ADJ155" s="86"/>
      <c r="ADK155" s="86"/>
      <c r="ADL155" s="86"/>
      <c r="ADM155" s="86"/>
      <c r="ADN155" s="86"/>
      <c r="ADO155" s="86"/>
      <c r="ADP155" s="86"/>
      <c r="ADQ155" s="86"/>
      <c r="ADR155" s="86"/>
      <c r="ADS155" s="86"/>
      <c r="ADT155" s="86"/>
      <c r="ADU155" s="86"/>
      <c r="ADV155" s="86"/>
      <c r="ADW155" s="86"/>
      <c r="ADX155" s="86"/>
      <c r="ADY155" s="86"/>
      <c r="ADZ155" s="86"/>
      <c r="AEA155" s="86"/>
      <c r="AEB155" s="86"/>
      <c r="AEC155" s="86"/>
      <c r="AED155" s="86"/>
      <c r="AEE155" s="86"/>
      <c r="AEF155" s="86"/>
      <c r="AEG155" s="86"/>
      <c r="AEH155" s="86"/>
      <c r="AEI155" s="86"/>
      <c r="AEJ155" s="86"/>
      <c r="AEK155" s="86"/>
      <c r="AEL155" s="86"/>
      <c r="AEM155" s="86"/>
      <c r="AEN155" s="86"/>
      <c r="AEO155" s="86"/>
      <c r="AEP155" s="86"/>
      <c r="AEQ155" s="86"/>
      <c r="AER155" s="86"/>
      <c r="AES155" s="86"/>
      <c r="AET155" s="86"/>
      <c r="AEU155" s="86"/>
      <c r="AEV155" s="86"/>
      <c r="AEW155" s="86"/>
      <c r="AEX155" s="86"/>
      <c r="AEY155" s="86"/>
      <c r="AEZ155" s="86"/>
      <c r="AFA155" s="86"/>
      <c r="AFB155" s="86"/>
      <c r="AFC155" s="86"/>
      <c r="AFD155" s="86"/>
      <c r="AFE155" s="86"/>
      <c r="AFF155" s="86"/>
      <c r="AFG155" s="86"/>
      <c r="AFH155" s="86"/>
      <c r="AFI155" s="86"/>
      <c r="AFJ155" s="86"/>
      <c r="AFK155" s="86"/>
      <c r="AFL155" s="86"/>
      <c r="AFM155" s="86"/>
      <c r="AFN155" s="86"/>
      <c r="AFO155" s="86"/>
      <c r="AFP155" s="86"/>
      <c r="AFQ155" s="86"/>
      <c r="AFR155" s="86"/>
      <c r="AFS155" s="86"/>
      <c r="AFT155" s="86"/>
      <c r="AFU155" s="86"/>
      <c r="AFV155" s="86"/>
      <c r="AFW155" s="86"/>
      <c r="AFX155" s="86"/>
      <c r="AFY155" s="86"/>
      <c r="AFZ155" s="86"/>
      <c r="AGA155" s="86"/>
      <c r="AGB155" s="86"/>
      <c r="AGC155" s="86"/>
      <c r="AGD155" s="86"/>
      <c r="AGE155" s="86"/>
      <c r="AGF155" s="86"/>
      <c r="AGG155" s="86"/>
      <c r="AGH155" s="86"/>
      <c r="AGI155" s="86"/>
      <c r="AGJ155" s="86"/>
      <c r="AGK155" s="86"/>
      <c r="AGL155" s="86"/>
      <c r="AGM155" s="86"/>
      <c r="AGN155" s="86"/>
      <c r="AGO155" s="86"/>
      <c r="AGP155" s="86"/>
      <c r="AGQ155" s="86"/>
      <c r="AGR155" s="86"/>
      <c r="AGS155" s="86"/>
      <c r="AGT155" s="86"/>
      <c r="AGU155" s="86"/>
      <c r="AGV155" s="86"/>
      <c r="AGW155" s="86"/>
      <c r="AGX155" s="86"/>
      <c r="AGY155" s="86"/>
      <c r="AGZ155" s="86"/>
      <c r="AHA155" s="86"/>
      <c r="AHB155" s="86"/>
      <c r="AHC155" s="86"/>
      <c r="AHD155" s="86"/>
      <c r="AHE155" s="86"/>
      <c r="AHF155" s="86"/>
      <c r="AHG155" s="86"/>
      <c r="AHH155" s="86"/>
      <c r="AHI155" s="86"/>
      <c r="AHJ155" s="86"/>
      <c r="AHK155" s="86"/>
      <c r="AHL155" s="86"/>
      <c r="AHM155" s="86"/>
      <c r="AHN155" s="86"/>
      <c r="AHO155" s="86"/>
      <c r="AHP155" s="86"/>
      <c r="AHQ155" s="86"/>
      <c r="AHR155" s="86"/>
      <c r="AHS155" s="86"/>
      <c r="AHT155" s="86"/>
      <c r="AHU155" s="86"/>
      <c r="AHV155" s="86"/>
      <c r="AHW155" s="86"/>
      <c r="AHX155" s="86"/>
      <c r="AHY155" s="86"/>
      <c r="AHZ155" s="86"/>
      <c r="AIA155" s="86"/>
      <c r="AIB155" s="86"/>
      <c r="AIC155" s="86"/>
      <c r="AID155" s="86"/>
      <c r="AIE155" s="86"/>
      <c r="AIF155" s="86"/>
      <c r="AIG155" s="86"/>
      <c r="AIH155" s="86"/>
      <c r="AII155" s="86"/>
      <c r="AIJ155" s="86"/>
      <c r="AIK155" s="86"/>
      <c r="AIL155" s="86"/>
      <c r="AIM155" s="86"/>
      <c r="AIN155" s="86"/>
      <c r="AIO155" s="86"/>
      <c r="AIP155" s="86"/>
      <c r="AIQ155" s="86"/>
      <c r="AIR155" s="86"/>
      <c r="AIS155" s="86"/>
      <c r="AIT155" s="86"/>
      <c r="AIU155" s="86"/>
      <c r="AIV155" s="86"/>
      <c r="AIW155" s="86"/>
      <c r="AIX155" s="86"/>
      <c r="AIY155" s="86"/>
      <c r="AIZ155" s="86"/>
      <c r="AJA155" s="86"/>
      <c r="AJB155" s="86"/>
      <c r="AJC155" s="86"/>
      <c r="AJD155" s="86"/>
      <c r="AJE155" s="86"/>
      <c r="AJF155" s="86"/>
      <c r="AJG155" s="86"/>
      <c r="AJH155" s="86"/>
      <c r="AJI155" s="86"/>
      <c r="AJJ155" s="86"/>
      <c r="AJK155" s="86"/>
      <c r="AJL155" s="86"/>
      <c r="AJM155" s="86"/>
      <c r="AJN155" s="86"/>
      <c r="AJO155" s="86"/>
      <c r="AJP155" s="86"/>
      <c r="AJQ155" s="86"/>
      <c r="AJR155" s="86"/>
      <c r="AJS155" s="86"/>
      <c r="AJT155" s="86"/>
      <c r="AJU155" s="86"/>
      <c r="AJV155" s="86"/>
      <c r="AJW155" s="86"/>
      <c r="AJX155" s="86"/>
      <c r="AJY155" s="86"/>
      <c r="AJZ155" s="86"/>
      <c r="AKA155" s="86"/>
      <c r="AKB155" s="86"/>
      <c r="AKC155" s="86"/>
      <c r="AKD155" s="86"/>
      <c r="AKE155" s="86"/>
      <c r="AKF155" s="86"/>
      <c r="AKG155" s="86"/>
      <c r="AKH155" s="86"/>
      <c r="AKI155" s="86"/>
      <c r="AKJ155" s="86"/>
      <c r="AKK155" s="86"/>
      <c r="AKL155" s="86"/>
      <c r="AKM155" s="86"/>
      <c r="AKN155" s="86"/>
      <c r="AKO155" s="86"/>
      <c r="AKP155" s="86"/>
      <c r="AKQ155" s="186"/>
      <c r="AKR155" s="186"/>
      <c r="AKS155" s="186"/>
      <c r="AKT155" s="186"/>
      <c r="AKU155" s="186"/>
      <c r="AKV155" s="186"/>
      <c r="AKW155" s="86"/>
      <c r="AKX155" s="86"/>
      <c r="AKY155" s="86"/>
      <c r="AKZ155" s="86"/>
      <c r="ALA155" s="86"/>
      <c r="ALB155" s="86"/>
      <c r="ALC155" s="86"/>
      <c r="ALD155" s="86"/>
      <c r="ALE155" s="86"/>
      <c r="ALF155" s="86"/>
      <c r="ALG155" s="86"/>
      <c r="ALH155" s="86"/>
      <c r="ALI155" s="86"/>
      <c r="ALJ155" s="86"/>
      <c r="ALK155" s="86"/>
      <c r="ALL155" s="86"/>
      <c r="ALM155" s="86"/>
      <c r="ALN155" s="86"/>
      <c r="ALO155" s="86"/>
      <c r="ALP155" s="86"/>
      <c r="ALQ155" s="86"/>
      <c r="ALR155" s="86"/>
      <c r="ALS155" s="86"/>
      <c r="ALT155" s="86"/>
      <c r="ALU155" s="86"/>
      <c r="ALV155" s="86"/>
      <c r="ALW155" s="86"/>
      <c r="ALX155" s="86"/>
      <c r="ALY155" s="86"/>
      <c r="ALZ155" s="86"/>
      <c r="AMA155" s="86"/>
      <c r="AMB155" s="86"/>
      <c r="AMC155" s="86"/>
      <c r="AMD155" s="86"/>
      <c r="AME155" s="86"/>
      <c r="AMF155" s="86"/>
      <c r="AMG155" s="86"/>
      <c r="AMH155" s="86"/>
      <c r="AMI155" s="86"/>
      <c r="AMJ155" s="86"/>
      <c r="AMK155" s="86"/>
      <c r="AML155" s="86"/>
      <c r="AMM155" s="86"/>
      <c r="AMN155" s="86"/>
      <c r="AMO155" s="86"/>
      <c r="AMP155" s="86"/>
      <c r="AMQ155" s="86"/>
      <c r="AMR155" s="86"/>
      <c r="AMS155" s="86"/>
      <c r="AMT155" s="86"/>
      <c r="AMU155" s="86"/>
      <c r="AMV155" s="86"/>
      <c r="AMW155" s="86"/>
      <c r="AMX155" s="86"/>
      <c r="AMY155" s="86"/>
      <c r="AMZ155" s="86"/>
      <c r="ANA155" s="86"/>
      <c r="ANB155" s="86"/>
      <c r="ANC155" s="86"/>
      <c r="AND155" s="86"/>
      <c r="ANE155" s="86"/>
      <c r="ANF155" s="86"/>
      <c r="ANG155" s="86"/>
      <c r="ANH155" s="86"/>
      <c r="ANI155" s="86"/>
      <c r="ANJ155" s="86"/>
      <c r="ANK155" s="86"/>
      <c r="ANL155" s="86"/>
      <c r="ANM155" s="86"/>
      <c r="ANN155" s="86"/>
      <c r="ANO155" s="86"/>
      <c r="ANP155" s="86"/>
      <c r="ANQ155" s="86"/>
      <c r="ANR155" s="86"/>
      <c r="ANS155" s="86"/>
      <c r="ANT155" s="86"/>
      <c r="ANU155" s="86"/>
      <c r="ANV155" s="86"/>
      <c r="ANW155" s="86"/>
      <c r="ANX155" s="86"/>
      <c r="ANY155" s="86"/>
      <c r="ANZ155" s="86"/>
      <c r="AOA155" s="86"/>
      <c r="AOB155" s="86"/>
      <c r="AOC155" s="86"/>
      <c r="AOD155" s="86"/>
      <c r="AOE155" s="86"/>
      <c r="AOF155" s="86"/>
      <c r="AOG155" s="86"/>
      <c r="AOH155" s="86"/>
      <c r="AOI155" s="86"/>
      <c r="AOJ155" s="86"/>
      <c r="AOK155" s="86"/>
      <c r="AOL155" s="86"/>
      <c r="AOM155" s="86"/>
      <c r="AON155" s="86"/>
      <c r="AOO155" s="86"/>
      <c r="AOP155" s="86"/>
      <c r="AOQ155" s="86"/>
      <c r="AOR155" s="86"/>
      <c r="AOS155" s="86"/>
      <c r="AOT155" s="86"/>
      <c r="AOU155" s="86"/>
      <c r="AOV155" s="86"/>
      <c r="AOW155" s="86"/>
      <c r="AOX155" s="86"/>
      <c r="AOY155" s="86"/>
      <c r="AOZ155" s="86"/>
      <c r="APA155" s="86"/>
      <c r="APB155" s="86"/>
      <c r="APC155" s="86"/>
      <c r="APD155" s="86"/>
      <c r="APE155" s="86"/>
      <c r="APF155" s="86"/>
      <c r="APG155" s="86"/>
      <c r="APH155" s="86"/>
      <c r="API155" s="86"/>
      <c r="APJ155" s="86"/>
      <c r="APK155" s="86"/>
      <c r="APL155" s="86"/>
      <c r="APM155" s="86"/>
      <c r="APN155" s="86"/>
      <c r="APO155" s="86"/>
      <c r="APP155" s="86"/>
      <c r="APQ155" s="86"/>
      <c r="APR155" s="86"/>
      <c r="APS155" s="86"/>
      <c r="APT155" s="86"/>
      <c r="APU155" s="86"/>
      <c r="APV155" s="86"/>
      <c r="APW155" s="86"/>
      <c r="APX155" s="86"/>
      <c r="APY155" s="86"/>
      <c r="APZ155" s="86"/>
      <c r="AQA155" s="86"/>
      <c r="AQB155" s="86"/>
      <c r="AQC155" s="86"/>
      <c r="AQD155" s="86"/>
      <c r="AQE155" s="86"/>
      <c r="AQF155" s="86"/>
      <c r="AQG155" s="86"/>
      <c r="AQH155" s="86"/>
      <c r="AQI155" s="86"/>
      <c r="AQJ155" s="86"/>
      <c r="AQK155" s="86"/>
      <c r="AQL155" s="86"/>
      <c r="AQM155" s="86"/>
      <c r="AQN155" s="86"/>
      <c r="AQO155" s="86"/>
      <c r="AQP155" s="86"/>
      <c r="AQQ155" s="86"/>
      <c r="AQR155" s="86"/>
      <c r="AQS155" s="86"/>
      <c r="AQT155" s="86"/>
      <c r="AQU155" s="86"/>
      <c r="AQV155" s="86"/>
      <c r="AQW155" s="86"/>
      <c r="AQX155" s="86"/>
      <c r="AQY155" s="86"/>
      <c r="AQZ155" s="86"/>
      <c r="ARA155" s="86"/>
      <c r="ARB155" s="86"/>
      <c r="ARC155" s="86"/>
      <c r="ARD155" s="86"/>
      <c r="ARE155" s="86"/>
      <c r="ARF155" s="86"/>
      <c r="ARG155" s="86"/>
      <c r="ARH155" s="86"/>
      <c r="ARI155" s="86"/>
      <c r="ARJ155" s="86"/>
      <c r="ARK155" s="86"/>
      <c r="ARL155" s="86"/>
      <c r="ARM155" s="86"/>
      <c r="ARN155" s="86"/>
      <c r="ARO155" s="86"/>
      <c r="ARP155" s="86"/>
      <c r="ARQ155" s="86"/>
      <c r="ARR155" s="86"/>
      <c r="ARS155" s="86"/>
      <c r="ART155" s="86"/>
      <c r="ARU155" s="86"/>
      <c r="ARV155" s="86"/>
      <c r="ARW155" s="86"/>
      <c r="ARX155" s="86"/>
      <c r="ARY155" s="86"/>
      <c r="ARZ155" s="86"/>
      <c r="ASA155" s="86"/>
      <c r="ASB155" s="86"/>
      <c r="ASC155" s="86"/>
      <c r="ASD155" s="86"/>
      <c r="ASE155" s="86"/>
      <c r="ASF155" s="86"/>
      <c r="ASG155" s="86"/>
      <c r="ASH155" s="86"/>
      <c r="ASI155" s="86"/>
      <c r="ASJ155" s="86"/>
      <c r="ASK155" s="86"/>
      <c r="ASL155" s="86"/>
      <c r="ASM155" s="86"/>
      <c r="ASN155" s="86"/>
      <c r="ASO155" s="86"/>
      <c r="ASP155" s="86"/>
      <c r="ASQ155" s="86"/>
      <c r="ASR155" s="86"/>
      <c r="ASS155" s="86"/>
      <c r="AST155" s="86"/>
      <c r="ASU155" s="86"/>
      <c r="ASV155" s="86"/>
      <c r="ASW155" s="86"/>
      <c r="ASX155" s="86"/>
      <c r="ASY155" s="86"/>
      <c r="ASZ155" s="86"/>
      <c r="ATA155" s="86"/>
      <c r="ATB155" s="86"/>
      <c r="ATC155" s="86"/>
      <c r="ATD155" s="86"/>
      <c r="ATE155" s="86"/>
      <c r="ATF155" s="86"/>
      <c r="ATG155" s="86"/>
      <c r="ATH155" s="86"/>
      <c r="ATI155" s="86"/>
      <c r="ATJ155" s="86"/>
      <c r="ATK155" s="86"/>
      <c r="ATL155" s="86"/>
      <c r="ATM155" s="86"/>
      <c r="ATN155" s="86"/>
      <c r="ATO155" s="86"/>
      <c r="ATP155" s="86"/>
      <c r="ATQ155" s="86"/>
      <c r="ATR155" s="86"/>
      <c r="ATS155" s="86"/>
      <c r="ATT155" s="86"/>
      <c r="ATU155" s="86"/>
      <c r="ATV155" s="86"/>
      <c r="ATW155" s="86"/>
      <c r="ATX155" s="86"/>
      <c r="ATY155" s="86"/>
      <c r="ATZ155" s="86"/>
      <c r="AUA155" s="86"/>
      <c r="AUB155" s="86"/>
      <c r="AUC155" s="86"/>
      <c r="AUD155" s="86"/>
      <c r="AUE155" s="86"/>
      <c r="AUF155" s="86"/>
      <c r="AUG155" s="86"/>
      <c r="AUH155" s="86"/>
      <c r="AUI155" s="86"/>
      <c r="AUJ155" s="86"/>
      <c r="AUK155" s="86"/>
      <c r="AUL155" s="86"/>
      <c r="AUM155" s="186"/>
      <c r="AUN155" s="186"/>
      <c r="AUO155" s="186"/>
      <c r="AUP155" s="186"/>
      <c r="AUQ155" s="186"/>
      <c r="AUR155" s="186"/>
      <c r="AUS155" s="86"/>
      <c r="AUT155" s="86"/>
      <c r="AUU155" s="86"/>
      <c r="AUV155" s="86"/>
      <c r="AUW155" s="86"/>
      <c r="AUX155" s="86"/>
      <c r="AUY155" s="86"/>
      <c r="AUZ155" s="86"/>
      <c r="AVA155" s="86"/>
      <c r="AVB155" s="86"/>
      <c r="AVC155" s="86"/>
      <c r="AVD155" s="86"/>
      <c r="AVE155" s="86"/>
      <c r="AVF155" s="86"/>
      <c r="AVG155" s="86"/>
      <c r="AVH155" s="86"/>
      <c r="AVI155" s="86"/>
      <c r="AVJ155" s="86"/>
      <c r="AVK155" s="86"/>
      <c r="AVL155" s="86"/>
      <c r="AVM155" s="86"/>
      <c r="AVN155" s="86"/>
      <c r="AVO155" s="86"/>
      <c r="AVP155" s="86"/>
      <c r="AVQ155" s="86"/>
      <c r="AVR155" s="86"/>
      <c r="AVS155" s="86"/>
      <c r="AVT155" s="86"/>
      <c r="AVU155" s="86"/>
      <c r="AVV155" s="86"/>
      <c r="AVW155" s="86"/>
      <c r="AVX155" s="86"/>
      <c r="AVY155" s="86"/>
      <c r="AVZ155" s="86"/>
      <c r="AWA155" s="86"/>
      <c r="AWB155" s="86"/>
      <c r="AWC155" s="86"/>
      <c r="AWD155" s="86"/>
      <c r="AWE155" s="86"/>
      <c r="AWF155" s="86"/>
      <c r="AWG155" s="86"/>
      <c r="AWH155" s="86"/>
      <c r="AWI155" s="86"/>
      <c r="AWJ155" s="86"/>
      <c r="AWK155" s="86"/>
      <c r="AWL155" s="86"/>
      <c r="AWM155" s="86"/>
      <c r="AWN155" s="86"/>
      <c r="AWO155" s="86"/>
      <c r="AWP155" s="86"/>
      <c r="AWQ155" s="86"/>
      <c r="AWR155" s="86"/>
      <c r="AWS155" s="86"/>
      <c r="AWT155" s="86"/>
      <c r="AWU155" s="86"/>
      <c r="AWV155" s="86"/>
      <c r="AWW155" s="86"/>
      <c r="AWX155" s="86"/>
      <c r="AWY155" s="86"/>
      <c r="AWZ155" s="86"/>
      <c r="AXA155" s="86"/>
      <c r="AXB155" s="86"/>
      <c r="AXC155" s="86"/>
      <c r="AXD155" s="86"/>
      <c r="AXE155" s="86"/>
      <c r="AXF155" s="86"/>
      <c r="AXG155" s="86"/>
      <c r="AXH155" s="86"/>
      <c r="AXI155" s="86"/>
      <c r="AXJ155" s="86"/>
      <c r="AXK155" s="86"/>
      <c r="AXL155" s="86"/>
      <c r="AXM155" s="86"/>
      <c r="AXN155" s="86"/>
      <c r="AXO155" s="86"/>
      <c r="AXP155" s="86"/>
      <c r="AXQ155" s="86"/>
      <c r="AXR155" s="86"/>
      <c r="AXS155" s="86"/>
      <c r="AXT155" s="86"/>
      <c r="AXU155" s="86"/>
      <c r="AXV155" s="86"/>
      <c r="AXW155" s="86"/>
      <c r="AXX155" s="86"/>
      <c r="AXY155" s="86"/>
      <c r="AXZ155" s="86"/>
      <c r="AYA155" s="86"/>
      <c r="AYB155" s="86"/>
      <c r="AYC155" s="86"/>
      <c r="AYD155" s="86"/>
      <c r="AYE155" s="86"/>
      <c r="AYF155" s="86"/>
      <c r="AYG155" s="86"/>
      <c r="AYH155" s="86"/>
      <c r="AYI155" s="86"/>
      <c r="AYJ155" s="86"/>
      <c r="AYK155" s="86"/>
      <c r="AYL155" s="86"/>
      <c r="AYM155" s="86"/>
      <c r="AYN155" s="86"/>
      <c r="AYO155" s="86"/>
      <c r="AYP155" s="86"/>
      <c r="AYQ155" s="86"/>
      <c r="AYR155" s="86"/>
      <c r="AYS155" s="86"/>
      <c r="AYT155" s="86"/>
      <c r="AYU155" s="86"/>
      <c r="AYV155" s="86"/>
      <c r="AYW155" s="86"/>
      <c r="AYX155" s="86"/>
      <c r="AYY155" s="86"/>
      <c r="AYZ155" s="86"/>
      <c r="AZA155" s="86"/>
      <c r="AZB155" s="86"/>
      <c r="AZC155" s="86"/>
      <c r="AZD155" s="86"/>
      <c r="AZE155" s="86"/>
      <c r="AZF155" s="86"/>
      <c r="AZG155" s="86"/>
      <c r="AZH155" s="86"/>
      <c r="AZI155" s="86"/>
      <c r="AZJ155" s="86"/>
      <c r="AZK155" s="86"/>
      <c r="AZL155" s="86"/>
      <c r="AZM155" s="86"/>
      <c r="AZN155" s="86"/>
      <c r="AZO155" s="86"/>
      <c r="AZP155" s="86"/>
      <c r="AZQ155" s="86"/>
      <c r="AZR155" s="86"/>
      <c r="AZS155" s="86"/>
      <c r="AZT155" s="86"/>
      <c r="AZU155" s="86"/>
      <c r="AZV155" s="86"/>
      <c r="AZW155" s="86"/>
      <c r="AZX155" s="86"/>
      <c r="AZY155" s="86"/>
      <c r="AZZ155" s="86"/>
      <c r="BAA155" s="86"/>
      <c r="BAB155" s="86"/>
      <c r="BAC155" s="86"/>
      <c r="BAD155" s="86"/>
      <c r="BAE155" s="86"/>
      <c r="BAF155" s="86"/>
      <c r="BAG155" s="86"/>
      <c r="BAH155" s="86"/>
      <c r="BAI155" s="86"/>
      <c r="BAJ155" s="86"/>
      <c r="BAK155" s="86"/>
      <c r="BAL155" s="86"/>
      <c r="BAM155" s="86"/>
      <c r="BAN155" s="86"/>
      <c r="BAO155" s="86"/>
      <c r="BAP155" s="86"/>
      <c r="BAQ155" s="86"/>
      <c r="BAR155" s="86"/>
      <c r="BAS155" s="86"/>
      <c r="BAT155" s="86"/>
      <c r="BAU155" s="86"/>
      <c r="BAV155" s="86"/>
      <c r="BAW155" s="86"/>
      <c r="BAX155" s="86"/>
      <c r="BAY155" s="86"/>
      <c r="BAZ155" s="86"/>
      <c r="BBA155" s="86"/>
      <c r="BBB155" s="86"/>
      <c r="BBC155" s="86"/>
      <c r="BBD155" s="86"/>
      <c r="BBE155" s="86"/>
      <c r="BBF155" s="86"/>
      <c r="BBG155" s="86"/>
      <c r="BBH155" s="86"/>
      <c r="BBI155" s="86"/>
      <c r="BBJ155" s="86"/>
      <c r="BBK155" s="86"/>
      <c r="BBL155" s="86"/>
      <c r="BBM155" s="86"/>
      <c r="BBN155" s="86"/>
      <c r="BBO155" s="86"/>
      <c r="BBP155" s="86"/>
      <c r="BBQ155" s="86"/>
      <c r="BBR155" s="86"/>
      <c r="BBS155" s="86"/>
      <c r="BBT155" s="86"/>
      <c r="BBU155" s="86"/>
      <c r="BBV155" s="86"/>
      <c r="BBW155" s="86"/>
      <c r="BBX155" s="86"/>
      <c r="BBY155" s="86"/>
      <c r="BBZ155" s="86"/>
      <c r="BCA155" s="86"/>
      <c r="BCB155" s="86"/>
      <c r="BCC155" s="86"/>
      <c r="BCD155" s="86"/>
      <c r="BCE155" s="86"/>
      <c r="BCF155" s="86"/>
      <c r="BCG155" s="86"/>
      <c r="BCH155" s="86"/>
      <c r="BCI155" s="86"/>
      <c r="BCJ155" s="86"/>
      <c r="BCK155" s="86"/>
      <c r="BCL155" s="86"/>
      <c r="BCM155" s="86"/>
      <c r="BCN155" s="86"/>
      <c r="BCO155" s="86"/>
      <c r="BCP155" s="86"/>
      <c r="BCQ155" s="86"/>
      <c r="BCR155" s="86"/>
      <c r="BCS155" s="86"/>
      <c r="BCT155" s="86"/>
      <c r="BCU155" s="86"/>
      <c r="BCV155" s="86"/>
      <c r="BCW155" s="86"/>
      <c r="BCX155" s="86"/>
      <c r="BCY155" s="86"/>
      <c r="BCZ155" s="86"/>
      <c r="BDA155" s="86"/>
      <c r="BDB155" s="86"/>
      <c r="BDC155" s="86"/>
      <c r="BDD155" s="86"/>
      <c r="BDE155" s="86"/>
      <c r="BDF155" s="86"/>
      <c r="BDG155" s="86"/>
      <c r="BDH155" s="86"/>
      <c r="BDI155" s="86"/>
      <c r="BDJ155" s="86"/>
      <c r="BDK155" s="86"/>
      <c r="BDL155" s="86"/>
      <c r="BDM155" s="86"/>
      <c r="BDN155" s="86"/>
      <c r="BDO155" s="86"/>
      <c r="BDP155" s="86"/>
      <c r="BDQ155" s="86"/>
      <c r="BDR155" s="86"/>
      <c r="BDS155" s="86"/>
      <c r="BDT155" s="86"/>
      <c r="BDU155" s="86"/>
      <c r="BDV155" s="86"/>
      <c r="BDW155" s="86"/>
      <c r="BDX155" s="86"/>
      <c r="BDY155" s="86"/>
      <c r="BDZ155" s="86"/>
      <c r="BEA155" s="86"/>
      <c r="BEB155" s="86"/>
      <c r="BEC155" s="86"/>
      <c r="BED155" s="86"/>
      <c r="BEE155" s="86"/>
      <c r="BEF155" s="86"/>
      <c r="BEG155" s="86"/>
      <c r="BEH155" s="86"/>
      <c r="BEI155" s="186"/>
      <c r="BEJ155" s="186"/>
      <c r="BEK155" s="186"/>
      <c r="BEL155" s="186"/>
      <c r="BEM155" s="186"/>
      <c r="BEN155" s="186"/>
      <c r="BEO155" s="86"/>
      <c r="BEP155" s="86"/>
      <c r="BEQ155" s="86"/>
      <c r="BER155" s="86"/>
      <c r="BES155" s="86"/>
      <c r="BET155" s="86"/>
      <c r="BEU155" s="86"/>
      <c r="BEV155" s="86"/>
      <c r="BEW155" s="86"/>
      <c r="BEX155" s="86"/>
      <c r="BEY155" s="86"/>
      <c r="BEZ155" s="86"/>
      <c r="BFA155" s="86"/>
      <c r="BFB155" s="86"/>
      <c r="BFC155" s="86"/>
      <c r="BFD155" s="86"/>
      <c r="BFE155" s="86"/>
      <c r="BFF155" s="86"/>
      <c r="BFG155" s="86"/>
      <c r="BFH155" s="86"/>
      <c r="BFI155" s="86"/>
      <c r="BFJ155" s="86"/>
      <c r="BFK155" s="86"/>
      <c r="BFL155" s="86"/>
      <c r="BFM155" s="86"/>
      <c r="BFN155" s="86"/>
      <c r="BFO155" s="86"/>
      <c r="BFP155" s="86"/>
      <c r="BFQ155" s="86"/>
      <c r="BFR155" s="86"/>
      <c r="BFS155" s="86"/>
      <c r="BFT155" s="86"/>
      <c r="BFU155" s="86"/>
      <c r="BFV155" s="86"/>
      <c r="BFW155" s="86"/>
      <c r="BFX155" s="86"/>
      <c r="BFY155" s="86"/>
      <c r="BFZ155" s="86"/>
      <c r="BGA155" s="86"/>
      <c r="BGB155" s="86"/>
      <c r="BGC155" s="86"/>
      <c r="BGD155" s="86"/>
      <c r="BGE155" s="86"/>
      <c r="BGF155" s="86"/>
      <c r="BGG155" s="86"/>
      <c r="BGH155" s="86"/>
      <c r="BGI155" s="86"/>
      <c r="BGJ155" s="86"/>
      <c r="BGK155" s="86"/>
      <c r="BGL155" s="86"/>
      <c r="BGM155" s="86"/>
      <c r="BGN155" s="86"/>
      <c r="BGO155" s="86"/>
      <c r="BGP155" s="86"/>
      <c r="BGQ155" s="86"/>
      <c r="BGR155" s="86"/>
      <c r="BGS155" s="86"/>
      <c r="BGT155" s="86"/>
      <c r="BGU155" s="86"/>
      <c r="BGV155" s="86"/>
      <c r="BGW155" s="86"/>
      <c r="BGX155" s="86"/>
      <c r="BGY155" s="86"/>
      <c r="BGZ155" s="86"/>
      <c r="BHA155" s="86"/>
      <c r="BHB155" s="86"/>
      <c r="BHC155" s="86"/>
      <c r="BHD155" s="86"/>
      <c r="BHE155" s="86"/>
      <c r="BHF155" s="86"/>
      <c r="BHG155" s="86"/>
      <c r="BHH155" s="86"/>
      <c r="BHI155" s="86"/>
      <c r="BHJ155" s="86"/>
      <c r="BHK155" s="86"/>
      <c r="BHL155" s="86"/>
      <c r="BHM155" s="86"/>
      <c r="BHN155" s="86"/>
      <c r="BHO155" s="86"/>
      <c r="BHP155" s="86"/>
      <c r="BHQ155" s="86"/>
      <c r="BHR155" s="86"/>
      <c r="BHS155" s="86"/>
      <c r="BHT155" s="86"/>
      <c r="BHU155" s="86"/>
      <c r="BHV155" s="86"/>
      <c r="BHW155" s="86"/>
      <c r="BHX155" s="86"/>
      <c r="BHY155" s="86"/>
      <c r="BHZ155" s="86"/>
      <c r="BIA155" s="86"/>
      <c r="BIB155" s="86"/>
      <c r="BIC155" s="86"/>
      <c r="BID155" s="86"/>
      <c r="BIE155" s="86"/>
      <c r="BIF155" s="86"/>
      <c r="BIG155" s="86"/>
      <c r="BIH155" s="86"/>
      <c r="BII155" s="86"/>
      <c r="BIJ155" s="86"/>
      <c r="BIK155" s="86"/>
      <c r="BIL155" s="86"/>
      <c r="BIM155" s="86"/>
      <c r="BIN155" s="86"/>
      <c r="BIO155" s="86"/>
      <c r="BIP155" s="86"/>
      <c r="BIQ155" s="86"/>
      <c r="BIR155" s="86"/>
      <c r="BIS155" s="86"/>
      <c r="BIT155" s="86"/>
      <c r="BIU155" s="86"/>
      <c r="BIV155" s="86"/>
      <c r="BIW155" s="86"/>
      <c r="BIX155" s="86"/>
      <c r="BIY155" s="86"/>
      <c r="BIZ155" s="86"/>
      <c r="BJA155" s="86"/>
      <c r="BJB155" s="86"/>
      <c r="BJC155" s="86"/>
      <c r="BJD155" s="86"/>
      <c r="BJE155" s="86"/>
      <c r="BJF155" s="86"/>
      <c r="BJG155" s="86"/>
      <c r="BJH155" s="86"/>
      <c r="BJI155" s="86"/>
      <c r="BJJ155" s="86"/>
      <c r="BJK155" s="86"/>
      <c r="BJL155" s="86"/>
      <c r="BJM155" s="86"/>
      <c r="BJN155" s="86"/>
      <c r="BJO155" s="86"/>
      <c r="BJP155" s="86"/>
      <c r="BJQ155" s="86"/>
      <c r="BJR155" s="86"/>
      <c r="BJS155" s="86"/>
      <c r="BJT155" s="86"/>
      <c r="BJU155" s="86"/>
      <c r="BJV155" s="86"/>
      <c r="BJW155" s="86"/>
      <c r="BJX155" s="86"/>
      <c r="BJY155" s="86"/>
      <c r="BJZ155" s="86"/>
      <c r="BKA155" s="86"/>
      <c r="BKB155" s="86"/>
      <c r="BKC155" s="86"/>
      <c r="BKD155" s="86"/>
      <c r="BKE155" s="86"/>
      <c r="BKF155" s="86"/>
      <c r="BKG155" s="86"/>
      <c r="BKH155" s="86"/>
      <c r="BKI155" s="86"/>
      <c r="BKJ155" s="86"/>
      <c r="BKK155" s="86"/>
      <c r="BKL155" s="86"/>
      <c r="BKM155" s="86"/>
      <c r="BKN155" s="86"/>
      <c r="BKO155" s="86"/>
      <c r="BKP155" s="86"/>
      <c r="BKQ155" s="86"/>
      <c r="BKR155" s="86"/>
      <c r="BKS155" s="86"/>
      <c r="BKT155" s="86"/>
      <c r="BKU155" s="86"/>
      <c r="BKV155" s="86"/>
      <c r="BKW155" s="86"/>
      <c r="BKX155" s="86"/>
      <c r="BKY155" s="86"/>
      <c r="BKZ155" s="86"/>
      <c r="BLA155" s="86"/>
      <c r="BLB155" s="86"/>
      <c r="BLC155" s="86"/>
      <c r="BLD155" s="86"/>
      <c r="BLE155" s="86"/>
      <c r="BLF155" s="86"/>
      <c r="BLG155" s="86"/>
      <c r="BLH155" s="86"/>
      <c r="BLI155" s="86"/>
      <c r="BLJ155" s="86"/>
      <c r="BLK155" s="86"/>
      <c r="BLL155" s="86"/>
      <c r="BLM155" s="86"/>
      <c r="BLN155" s="86"/>
      <c r="BLO155" s="86"/>
      <c r="BLP155" s="86"/>
      <c r="BLQ155" s="86"/>
      <c r="BLR155" s="86"/>
      <c r="BLS155" s="86"/>
      <c r="BLT155" s="86"/>
      <c r="BLU155" s="86"/>
      <c r="BLV155" s="86"/>
      <c r="BLW155" s="86"/>
      <c r="BLX155" s="86"/>
      <c r="BLY155" s="86"/>
      <c r="BLZ155" s="86"/>
      <c r="BMA155" s="86"/>
      <c r="BMB155" s="86"/>
      <c r="BMC155" s="86"/>
      <c r="BMD155" s="86"/>
      <c r="BME155" s="86"/>
      <c r="BMF155" s="86"/>
      <c r="BMG155" s="86"/>
      <c r="BMH155" s="86"/>
      <c r="BMI155" s="86"/>
      <c r="BMJ155" s="86"/>
      <c r="BMK155" s="86"/>
      <c r="BML155" s="86"/>
      <c r="BMM155" s="86"/>
      <c r="BMN155" s="86"/>
      <c r="BMO155" s="86"/>
      <c r="BMP155" s="86"/>
      <c r="BMQ155" s="86"/>
      <c r="BMR155" s="86"/>
      <c r="BMS155" s="86"/>
      <c r="BMT155" s="86"/>
      <c r="BMU155" s="86"/>
      <c r="BMV155" s="86"/>
      <c r="BMW155" s="86"/>
      <c r="BMX155" s="86"/>
      <c r="BMY155" s="86"/>
      <c r="BMZ155" s="86"/>
      <c r="BNA155" s="86"/>
      <c r="BNB155" s="86"/>
      <c r="BNC155" s="86"/>
      <c r="BND155" s="86"/>
      <c r="BNE155" s="86"/>
      <c r="BNF155" s="86"/>
      <c r="BNG155" s="86"/>
      <c r="BNH155" s="86"/>
      <c r="BNI155" s="86"/>
      <c r="BNJ155" s="86"/>
      <c r="BNK155" s="86"/>
      <c r="BNL155" s="86"/>
      <c r="BNM155" s="86"/>
      <c r="BNN155" s="86"/>
      <c r="BNO155" s="86"/>
      <c r="BNP155" s="86"/>
      <c r="BNQ155" s="86"/>
      <c r="BNR155" s="86"/>
      <c r="BNS155" s="86"/>
      <c r="BNT155" s="86"/>
      <c r="BNU155" s="86"/>
      <c r="BNV155" s="86"/>
      <c r="BNW155" s="86"/>
      <c r="BNX155" s="86"/>
      <c r="BNY155" s="86"/>
      <c r="BNZ155" s="86"/>
      <c r="BOA155" s="86"/>
      <c r="BOB155" s="86"/>
      <c r="BOC155" s="86"/>
      <c r="BOD155" s="86"/>
      <c r="BOE155" s="186"/>
      <c r="BOF155" s="186"/>
      <c r="BOG155" s="186"/>
      <c r="BOH155" s="186"/>
      <c r="BOI155" s="186"/>
      <c r="BOJ155" s="186"/>
      <c r="BOK155" s="86"/>
      <c r="BOL155" s="86"/>
      <c r="BOM155" s="86"/>
      <c r="BON155" s="86"/>
      <c r="BOO155" s="86"/>
      <c r="BOP155" s="86"/>
      <c r="BOQ155" s="86"/>
      <c r="BOR155" s="86"/>
      <c r="BOS155" s="86"/>
      <c r="BOT155" s="86"/>
      <c r="BOU155" s="86"/>
      <c r="BOV155" s="86"/>
      <c r="BOW155" s="86"/>
      <c r="BOX155" s="86"/>
      <c r="BOY155" s="86"/>
      <c r="BOZ155" s="86"/>
      <c r="BPA155" s="86"/>
      <c r="BPB155" s="86"/>
      <c r="BPC155" s="86"/>
      <c r="BPD155" s="86"/>
      <c r="BPE155" s="86"/>
      <c r="BPF155" s="86"/>
      <c r="BPG155" s="86"/>
      <c r="BPH155" s="86"/>
      <c r="BPI155" s="86"/>
      <c r="BPJ155" s="86"/>
      <c r="BPK155" s="86"/>
      <c r="BPL155" s="86"/>
      <c r="BPM155" s="86"/>
      <c r="BPN155" s="86"/>
      <c r="BPO155" s="86"/>
      <c r="BPP155" s="86"/>
      <c r="BPQ155" s="86"/>
      <c r="BPR155" s="86"/>
      <c r="BPS155" s="86"/>
      <c r="BPT155" s="86"/>
      <c r="BPU155" s="86"/>
      <c r="BPV155" s="86"/>
      <c r="BPW155" s="86"/>
      <c r="BPX155" s="86"/>
      <c r="BPY155" s="86"/>
      <c r="BPZ155" s="86"/>
      <c r="BQA155" s="86"/>
      <c r="BQB155" s="86"/>
      <c r="BQC155" s="86"/>
      <c r="BQD155" s="86"/>
      <c r="BQE155" s="86"/>
      <c r="BQF155" s="86"/>
      <c r="BQG155" s="86"/>
      <c r="BQH155" s="86"/>
      <c r="BQI155" s="86"/>
      <c r="BQJ155" s="86"/>
      <c r="BQK155" s="86"/>
      <c r="BQL155" s="86"/>
      <c r="BQM155" s="86"/>
      <c r="BQN155" s="86"/>
      <c r="BQO155" s="86"/>
      <c r="BQP155" s="86"/>
      <c r="BQQ155" s="86"/>
      <c r="BQR155" s="86"/>
      <c r="BQS155" s="86"/>
      <c r="BQT155" s="86"/>
      <c r="BQU155" s="86"/>
      <c r="BQV155" s="86"/>
      <c r="BQW155" s="86"/>
      <c r="BQX155" s="86"/>
      <c r="BQY155" s="86"/>
      <c r="BQZ155" s="86"/>
      <c r="BRA155" s="86"/>
      <c r="BRB155" s="86"/>
      <c r="BRC155" s="86"/>
      <c r="BRD155" s="86"/>
      <c r="BRE155" s="86"/>
      <c r="BRF155" s="86"/>
      <c r="BRG155" s="86"/>
      <c r="BRH155" s="86"/>
      <c r="BRI155" s="86"/>
      <c r="BRJ155" s="86"/>
      <c r="BRK155" s="86"/>
      <c r="BRL155" s="86"/>
      <c r="BRM155" s="86"/>
      <c r="BRN155" s="86"/>
      <c r="BRO155" s="86"/>
      <c r="BRP155" s="86"/>
      <c r="BRQ155" s="86"/>
      <c r="BRR155" s="86"/>
      <c r="BRS155" s="86"/>
      <c r="BRT155" s="86"/>
      <c r="BRU155" s="86"/>
      <c r="BRV155" s="86"/>
      <c r="BRW155" s="86"/>
      <c r="BRX155" s="86"/>
      <c r="BRY155" s="86"/>
      <c r="BRZ155" s="86"/>
      <c r="BSA155" s="86"/>
      <c r="BSB155" s="86"/>
      <c r="BSC155" s="86"/>
      <c r="BSD155" s="86"/>
      <c r="BSE155" s="86"/>
      <c r="BSF155" s="86"/>
      <c r="BSG155" s="86"/>
      <c r="BSH155" s="86"/>
      <c r="BSI155" s="86"/>
      <c r="BSJ155" s="86"/>
      <c r="BSK155" s="86"/>
      <c r="BSL155" s="86"/>
      <c r="BSM155" s="86"/>
      <c r="BSN155" s="86"/>
      <c r="BSO155" s="86"/>
      <c r="BSP155" s="86"/>
      <c r="BSQ155" s="86"/>
      <c r="BSR155" s="86"/>
      <c r="BSS155" s="86"/>
      <c r="BST155" s="86"/>
      <c r="BSU155" s="86"/>
      <c r="BSV155" s="86"/>
      <c r="BSW155" s="86"/>
      <c r="BSX155" s="86"/>
      <c r="BSY155" s="86"/>
      <c r="BSZ155" s="86"/>
      <c r="BTA155" s="86"/>
      <c r="BTB155" s="86"/>
      <c r="BTC155" s="86"/>
      <c r="BTD155" s="86"/>
      <c r="BTE155" s="86"/>
      <c r="BTF155" s="86"/>
      <c r="BTG155" s="86"/>
      <c r="BTH155" s="86"/>
      <c r="BTI155" s="86"/>
      <c r="BTJ155" s="86"/>
      <c r="BTK155" s="86"/>
      <c r="BTL155" s="86"/>
      <c r="BTM155" s="86"/>
      <c r="BTN155" s="86"/>
      <c r="BTO155" s="86"/>
      <c r="BTP155" s="86"/>
      <c r="BTQ155" s="86"/>
      <c r="BTR155" s="86"/>
      <c r="BTS155" s="86"/>
      <c r="BTT155" s="86"/>
      <c r="BTU155" s="86"/>
      <c r="BTV155" s="86"/>
      <c r="BTW155" s="86"/>
      <c r="BTX155" s="86"/>
      <c r="BTY155" s="86"/>
      <c r="BTZ155" s="86"/>
      <c r="BUA155" s="86"/>
      <c r="BUB155" s="86"/>
      <c r="BUC155" s="86"/>
      <c r="BUD155" s="86"/>
      <c r="BUE155" s="86"/>
      <c r="BUF155" s="86"/>
      <c r="BUG155" s="86"/>
      <c r="BUH155" s="86"/>
      <c r="BUI155" s="86"/>
      <c r="BUJ155" s="86"/>
      <c r="BUK155" s="86"/>
      <c r="BUL155" s="86"/>
      <c r="BUM155" s="86"/>
      <c r="BUN155" s="86"/>
      <c r="BUO155" s="86"/>
      <c r="BUP155" s="86"/>
      <c r="BUQ155" s="86"/>
      <c r="BUR155" s="86"/>
      <c r="BUS155" s="86"/>
      <c r="BUT155" s="86"/>
      <c r="BUU155" s="86"/>
      <c r="BUV155" s="86"/>
      <c r="BUW155" s="86"/>
      <c r="BUX155" s="86"/>
      <c r="BUY155" s="86"/>
      <c r="BUZ155" s="86"/>
      <c r="BVA155" s="86"/>
      <c r="BVB155" s="86"/>
      <c r="BVC155" s="86"/>
      <c r="BVD155" s="86"/>
      <c r="BVE155" s="86"/>
      <c r="BVF155" s="86"/>
      <c r="BVG155" s="86"/>
      <c r="BVH155" s="86"/>
      <c r="BVI155" s="86"/>
      <c r="BVJ155" s="86"/>
      <c r="BVK155" s="86"/>
      <c r="BVL155" s="86"/>
      <c r="BVM155" s="86"/>
      <c r="BVN155" s="86"/>
      <c r="BVO155" s="86"/>
      <c r="BVP155" s="86"/>
      <c r="BVQ155" s="86"/>
      <c r="BVR155" s="86"/>
      <c r="BVS155" s="86"/>
      <c r="BVT155" s="86"/>
      <c r="BVU155" s="86"/>
      <c r="BVV155" s="86"/>
      <c r="BVW155" s="86"/>
      <c r="BVX155" s="86"/>
      <c r="BVY155" s="86"/>
      <c r="BVZ155" s="86"/>
      <c r="BWA155" s="86"/>
      <c r="BWB155" s="86"/>
      <c r="BWC155" s="86"/>
      <c r="BWD155" s="86"/>
      <c r="BWE155" s="86"/>
      <c r="BWF155" s="86"/>
      <c r="BWG155" s="86"/>
      <c r="BWH155" s="86"/>
      <c r="BWI155" s="86"/>
      <c r="BWJ155" s="86"/>
      <c r="BWK155" s="86"/>
      <c r="BWL155" s="86"/>
      <c r="BWM155" s="86"/>
      <c r="BWN155" s="86"/>
      <c r="BWO155" s="86"/>
      <c r="BWP155" s="86"/>
      <c r="BWQ155" s="86"/>
      <c r="BWR155" s="86"/>
      <c r="BWS155" s="86"/>
      <c r="BWT155" s="86"/>
      <c r="BWU155" s="86"/>
      <c r="BWV155" s="86"/>
      <c r="BWW155" s="86"/>
      <c r="BWX155" s="86"/>
      <c r="BWY155" s="86"/>
      <c r="BWZ155" s="86"/>
      <c r="BXA155" s="86"/>
      <c r="BXB155" s="86"/>
      <c r="BXC155" s="86"/>
      <c r="BXD155" s="86"/>
      <c r="BXE155" s="86"/>
      <c r="BXF155" s="86"/>
      <c r="BXG155" s="86"/>
      <c r="BXH155" s="86"/>
      <c r="BXI155" s="86"/>
      <c r="BXJ155" s="86"/>
      <c r="BXK155" s="86"/>
      <c r="BXL155" s="86"/>
      <c r="BXM155" s="86"/>
      <c r="BXN155" s="86"/>
      <c r="BXO155" s="86"/>
      <c r="BXP155" s="86"/>
      <c r="BXQ155" s="86"/>
      <c r="BXR155" s="86"/>
      <c r="BXS155" s="86"/>
      <c r="BXT155" s="86"/>
      <c r="BXU155" s="86"/>
      <c r="BXV155" s="86"/>
      <c r="BXW155" s="86"/>
      <c r="BXX155" s="86"/>
      <c r="BXY155" s="86"/>
      <c r="BXZ155" s="86"/>
      <c r="BYA155" s="186"/>
      <c r="BYB155" s="186"/>
      <c r="BYC155" s="186"/>
      <c r="BYD155" s="186"/>
      <c r="BYE155" s="186"/>
      <c r="BYF155" s="186"/>
      <c r="BYG155" s="86"/>
      <c r="BYH155" s="86"/>
      <c r="BYI155" s="86"/>
      <c r="BYJ155" s="86"/>
      <c r="BYK155" s="86"/>
      <c r="BYL155" s="86"/>
      <c r="BYM155" s="86"/>
      <c r="BYN155" s="86"/>
      <c r="BYO155" s="86"/>
      <c r="BYP155" s="86"/>
      <c r="BYQ155" s="86"/>
      <c r="BYR155" s="86"/>
      <c r="BYS155" s="86"/>
      <c r="BYT155" s="86"/>
      <c r="BYU155" s="86"/>
      <c r="BYV155" s="86"/>
      <c r="BYW155" s="86"/>
      <c r="BYX155" s="86"/>
      <c r="BYY155" s="86"/>
      <c r="BYZ155" s="86"/>
      <c r="BZA155" s="86"/>
      <c r="BZB155" s="86"/>
      <c r="BZC155" s="86"/>
      <c r="BZD155" s="86"/>
      <c r="BZE155" s="86"/>
      <c r="BZF155" s="86"/>
      <c r="BZG155" s="86"/>
      <c r="BZH155" s="86"/>
      <c r="BZI155" s="86"/>
      <c r="BZJ155" s="86"/>
      <c r="BZK155" s="86"/>
      <c r="BZL155" s="86"/>
      <c r="BZM155" s="86"/>
      <c r="BZN155" s="86"/>
      <c r="BZO155" s="86"/>
      <c r="BZP155" s="86"/>
      <c r="BZQ155" s="86"/>
      <c r="BZR155" s="86"/>
      <c r="BZS155" s="86"/>
      <c r="BZT155" s="86"/>
      <c r="BZU155" s="86"/>
      <c r="BZV155" s="86"/>
      <c r="BZW155" s="86"/>
      <c r="BZX155" s="86"/>
      <c r="BZY155" s="86"/>
      <c r="BZZ155" s="86"/>
      <c r="CAA155" s="86"/>
      <c r="CAB155" s="86"/>
      <c r="CAC155" s="86"/>
      <c r="CAD155" s="86"/>
      <c r="CAE155" s="86"/>
      <c r="CAF155" s="86"/>
      <c r="CAG155" s="86"/>
      <c r="CAH155" s="86"/>
      <c r="CAI155" s="86"/>
      <c r="CAJ155" s="86"/>
      <c r="CAK155" s="86"/>
      <c r="CAL155" s="86"/>
      <c r="CAM155" s="86"/>
      <c r="CAN155" s="86"/>
      <c r="CAO155" s="86"/>
      <c r="CAP155" s="86"/>
      <c r="CAQ155" s="86"/>
      <c r="CAR155" s="86"/>
      <c r="CAS155" s="86"/>
      <c r="CAT155" s="86"/>
      <c r="CAU155" s="86"/>
      <c r="CAV155" s="86"/>
      <c r="CAW155" s="86"/>
      <c r="CAX155" s="86"/>
      <c r="CAY155" s="86"/>
      <c r="CAZ155" s="86"/>
      <c r="CBA155" s="86"/>
      <c r="CBB155" s="86"/>
      <c r="CBC155" s="86"/>
      <c r="CBD155" s="86"/>
      <c r="CBE155" s="86"/>
      <c r="CBF155" s="86"/>
      <c r="CBG155" s="86"/>
      <c r="CBH155" s="86"/>
      <c r="CBI155" s="86"/>
      <c r="CBJ155" s="86"/>
      <c r="CBK155" s="86"/>
      <c r="CBL155" s="86"/>
      <c r="CBM155" s="86"/>
      <c r="CBN155" s="86"/>
      <c r="CBO155" s="86"/>
      <c r="CBP155" s="86"/>
      <c r="CBQ155" s="86"/>
      <c r="CBR155" s="86"/>
      <c r="CBS155" s="86"/>
      <c r="CBT155" s="86"/>
      <c r="CBU155" s="86"/>
      <c r="CBV155" s="86"/>
      <c r="CBW155" s="86"/>
      <c r="CBX155" s="86"/>
      <c r="CBY155" s="86"/>
      <c r="CBZ155" s="86"/>
      <c r="CCA155" s="86"/>
      <c r="CCB155" s="86"/>
      <c r="CCC155" s="86"/>
      <c r="CCD155" s="86"/>
      <c r="CCE155" s="86"/>
      <c r="CCF155" s="86"/>
      <c r="CCG155" s="86"/>
      <c r="CCH155" s="86"/>
      <c r="CCI155" s="86"/>
      <c r="CCJ155" s="86"/>
      <c r="CCK155" s="86"/>
      <c r="CCL155" s="86"/>
      <c r="CCM155" s="86"/>
      <c r="CCN155" s="86"/>
      <c r="CCO155" s="86"/>
      <c r="CCP155" s="86"/>
      <c r="CCQ155" s="86"/>
      <c r="CCR155" s="86"/>
      <c r="CCS155" s="86"/>
      <c r="CCT155" s="86"/>
      <c r="CCU155" s="86"/>
      <c r="CCV155" s="86"/>
      <c r="CCW155" s="86"/>
      <c r="CCX155" s="86"/>
      <c r="CCY155" s="86"/>
      <c r="CCZ155" s="86"/>
      <c r="CDA155" s="86"/>
      <c r="CDB155" s="86"/>
      <c r="CDC155" s="86"/>
      <c r="CDD155" s="86"/>
      <c r="CDE155" s="86"/>
      <c r="CDF155" s="86"/>
      <c r="CDG155" s="86"/>
      <c r="CDH155" s="86"/>
      <c r="CDI155" s="86"/>
      <c r="CDJ155" s="86"/>
      <c r="CDK155" s="86"/>
      <c r="CDL155" s="86"/>
      <c r="CDM155" s="86"/>
      <c r="CDN155" s="86"/>
      <c r="CDO155" s="86"/>
      <c r="CDP155" s="86"/>
      <c r="CDQ155" s="86"/>
      <c r="CDR155" s="86"/>
      <c r="CDS155" s="86"/>
      <c r="CDT155" s="86"/>
      <c r="CDU155" s="86"/>
      <c r="CDV155" s="86"/>
      <c r="CDW155" s="86"/>
      <c r="CDX155" s="86"/>
      <c r="CDY155" s="86"/>
      <c r="CDZ155" s="86"/>
      <c r="CEA155" s="86"/>
      <c r="CEB155" s="86"/>
      <c r="CEC155" s="86"/>
      <c r="CED155" s="86"/>
      <c r="CEE155" s="86"/>
      <c r="CEF155" s="86"/>
      <c r="CEG155" s="86"/>
      <c r="CEH155" s="86"/>
      <c r="CEI155" s="86"/>
      <c r="CEJ155" s="86"/>
      <c r="CEK155" s="86"/>
      <c r="CEL155" s="86"/>
      <c r="CEM155" s="86"/>
      <c r="CEN155" s="86"/>
      <c r="CEO155" s="86"/>
      <c r="CEP155" s="86"/>
      <c r="CEQ155" s="86"/>
      <c r="CER155" s="86"/>
      <c r="CES155" s="86"/>
      <c r="CET155" s="86"/>
      <c r="CEU155" s="86"/>
      <c r="CEV155" s="86"/>
      <c r="CEW155" s="86"/>
      <c r="CEX155" s="86"/>
      <c r="CEY155" s="86"/>
      <c r="CEZ155" s="86"/>
      <c r="CFA155" s="86"/>
      <c r="CFB155" s="86"/>
      <c r="CFC155" s="86"/>
      <c r="CFD155" s="86"/>
      <c r="CFE155" s="86"/>
      <c r="CFF155" s="86"/>
      <c r="CFG155" s="86"/>
      <c r="CFH155" s="86"/>
      <c r="CFI155" s="86"/>
      <c r="CFJ155" s="86"/>
      <c r="CFK155" s="86"/>
      <c r="CFL155" s="86"/>
      <c r="CFM155" s="86"/>
      <c r="CFN155" s="86"/>
      <c r="CFO155" s="86"/>
      <c r="CFP155" s="86"/>
      <c r="CFQ155" s="86"/>
      <c r="CFR155" s="86"/>
      <c r="CFS155" s="86"/>
      <c r="CFT155" s="86"/>
      <c r="CFU155" s="86"/>
      <c r="CFV155" s="86"/>
      <c r="CFW155" s="86"/>
      <c r="CFX155" s="86"/>
      <c r="CFY155" s="86"/>
      <c r="CFZ155" s="86"/>
      <c r="CGA155" s="86"/>
      <c r="CGB155" s="86"/>
      <c r="CGC155" s="86"/>
      <c r="CGD155" s="86"/>
      <c r="CGE155" s="86"/>
      <c r="CGF155" s="86"/>
      <c r="CGG155" s="86"/>
      <c r="CGH155" s="86"/>
      <c r="CGI155" s="86"/>
      <c r="CGJ155" s="86"/>
      <c r="CGK155" s="86"/>
      <c r="CGL155" s="86"/>
      <c r="CGM155" s="86"/>
      <c r="CGN155" s="86"/>
      <c r="CGO155" s="86"/>
      <c r="CGP155" s="86"/>
      <c r="CGQ155" s="86"/>
      <c r="CGR155" s="86"/>
      <c r="CGS155" s="86"/>
      <c r="CGT155" s="86"/>
      <c r="CGU155" s="86"/>
      <c r="CGV155" s="86"/>
      <c r="CGW155" s="86"/>
      <c r="CGX155" s="86"/>
      <c r="CGY155" s="86"/>
      <c r="CGZ155" s="86"/>
      <c r="CHA155" s="86"/>
      <c r="CHB155" s="86"/>
      <c r="CHC155" s="86"/>
      <c r="CHD155" s="86"/>
      <c r="CHE155" s="86"/>
      <c r="CHF155" s="86"/>
      <c r="CHG155" s="86"/>
      <c r="CHH155" s="86"/>
      <c r="CHI155" s="86"/>
      <c r="CHJ155" s="86"/>
      <c r="CHK155" s="86"/>
      <c r="CHL155" s="86"/>
      <c r="CHM155" s="86"/>
      <c r="CHN155" s="86"/>
      <c r="CHO155" s="86"/>
      <c r="CHP155" s="86"/>
      <c r="CHQ155" s="86"/>
      <c r="CHR155" s="86"/>
      <c r="CHS155" s="86"/>
      <c r="CHT155" s="86"/>
      <c r="CHU155" s="86"/>
      <c r="CHV155" s="86"/>
      <c r="CHW155" s="186"/>
      <c r="CHX155" s="186"/>
      <c r="CHY155" s="186"/>
      <c r="CHZ155" s="186"/>
      <c r="CIA155" s="186"/>
      <c r="CIB155" s="186"/>
      <c r="CIC155" s="86"/>
      <c r="CID155" s="86"/>
      <c r="CIE155" s="86"/>
      <c r="CIF155" s="86"/>
      <c r="CIG155" s="86"/>
      <c r="CIH155" s="86"/>
      <c r="CII155" s="86"/>
      <c r="CIJ155" s="86"/>
      <c r="CIK155" s="86"/>
      <c r="CIL155" s="86"/>
      <c r="CIM155" s="86"/>
      <c r="CIN155" s="86"/>
      <c r="CIO155" s="86"/>
      <c r="CIP155" s="86"/>
      <c r="CIQ155" s="86"/>
      <c r="CIR155" s="86"/>
      <c r="CIS155" s="86"/>
      <c r="CIT155" s="86"/>
      <c r="CIU155" s="86"/>
      <c r="CIV155" s="86"/>
      <c r="CIW155" s="86"/>
      <c r="CIX155" s="86"/>
      <c r="CIY155" s="86"/>
      <c r="CIZ155" s="86"/>
      <c r="CJA155" s="86"/>
      <c r="CJB155" s="86"/>
      <c r="CJC155" s="86"/>
      <c r="CJD155" s="86"/>
      <c r="CJE155" s="86"/>
      <c r="CJF155" s="86"/>
      <c r="CJG155" s="86"/>
      <c r="CJH155" s="86"/>
      <c r="CJI155" s="86"/>
      <c r="CJJ155" s="86"/>
      <c r="CJK155" s="86"/>
      <c r="CJL155" s="86"/>
      <c r="CJM155" s="86"/>
      <c r="CJN155" s="86"/>
      <c r="CJO155" s="86"/>
      <c r="CJP155" s="86"/>
      <c r="CJQ155" s="86"/>
      <c r="CJR155" s="86"/>
      <c r="CJS155" s="86"/>
      <c r="CJT155" s="86"/>
      <c r="CJU155" s="86"/>
      <c r="CJV155" s="86"/>
      <c r="CJW155" s="86"/>
      <c r="CJX155" s="86"/>
      <c r="CJY155" s="86"/>
      <c r="CJZ155" s="86"/>
      <c r="CKA155" s="86"/>
      <c r="CKB155" s="86"/>
      <c r="CKC155" s="86"/>
      <c r="CKD155" s="86"/>
      <c r="CKE155" s="86"/>
      <c r="CKF155" s="86"/>
      <c r="CKG155" s="86"/>
      <c r="CKH155" s="86"/>
      <c r="CKI155" s="86"/>
      <c r="CKJ155" s="86"/>
      <c r="CKK155" s="86"/>
      <c r="CKL155" s="86"/>
      <c r="CKM155" s="86"/>
      <c r="CKN155" s="86"/>
      <c r="CKO155" s="86"/>
      <c r="CKP155" s="86"/>
      <c r="CKQ155" s="86"/>
      <c r="CKR155" s="86"/>
      <c r="CKS155" s="86"/>
      <c r="CKT155" s="86"/>
      <c r="CKU155" s="86"/>
      <c r="CKV155" s="86"/>
      <c r="CKW155" s="86"/>
      <c r="CKX155" s="86"/>
      <c r="CKY155" s="86"/>
      <c r="CKZ155" s="86"/>
      <c r="CLA155" s="86"/>
      <c r="CLB155" s="86"/>
      <c r="CLC155" s="86"/>
      <c r="CLD155" s="86"/>
      <c r="CLE155" s="86"/>
      <c r="CLF155" s="86"/>
      <c r="CLG155" s="86"/>
      <c r="CLH155" s="86"/>
      <c r="CLI155" s="86"/>
      <c r="CLJ155" s="86"/>
      <c r="CLK155" s="86"/>
      <c r="CLL155" s="86"/>
      <c r="CLM155" s="86"/>
      <c r="CLN155" s="86"/>
      <c r="CLO155" s="86"/>
      <c r="CLP155" s="86"/>
      <c r="CLQ155" s="86"/>
      <c r="CLR155" s="86"/>
      <c r="CLS155" s="86"/>
      <c r="CLT155" s="86"/>
      <c r="CLU155" s="86"/>
      <c r="CLV155" s="86"/>
      <c r="CLW155" s="86"/>
      <c r="CLX155" s="86"/>
      <c r="CLY155" s="86"/>
      <c r="CLZ155" s="86"/>
      <c r="CMA155" s="86"/>
      <c r="CMB155" s="86"/>
      <c r="CMC155" s="86"/>
      <c r="CMD155" s="86"/>
      <c r="CME155" s="86"/>
      <c r="CMF155" s="86"/>
      <c r="CMG155" s="86"/>
      <c r="CMH155" s="86"/>
      <c r="CMI155" s="86"/>
      <c r="CMJ155" s="86"/>
      <c r="CMK155" s="86"/>
      <c r="CML155" s="86"/>
      <c r="CMM155" s="86"/>
      <c r="CMN155" s="86"/>
      <c r="CMO155" s="86"/>
      <c r="CMP155" s="86"/>
      <c r="CMQ155" s="86"/>
      <c r="CMR155" s="86"/>
      <c r="CMS155" s="86"/>
      <c r="CMT155" s="86"/>
      <c r="CMU155" s="86"/>
      <c r="CMV155" s="86"/>
      <c r="CMW155" s="86"/>
      <c r="CMX155" s="86"/>
      <c r="CMY155" s="86"/>
      <c r="CMZ155" s="86"/>
      <c r="CNA155" s="86"/>
      <c r="CNB155" s="86"/>
      <c r="CNC155" s="86"/>
      <c r="CND155" s="86"/>
      <c r="CNE155" s="86"/>
      <c r="CNF155" s="86"/>
      <c r="CNG155" s="86"/>
      <c r="CNH155" s="86"/>
      <c r="CNI155" s="86"/>
      <c r="CNJ155" s="86"/>
      <c r="CNK155" s="86"/>
      <c r="CNL155" s="86"/>
      <c r="CNM155" s="86"/>
      <c r="CNN155" s="86"/>
      <c r="CNO155" s="86"/>
      <c r="CNP155" s="86"/>
      <c r="CNQ155" s="86"/>
      <c r="CNR155" s="86"/>
      <c r="CNS155" s="86"/>
      <c r="CNT155" s="86"/>
      <c r="CNU155" s="86"/>
      <c r="CNV155" s="86"/>
      <c r="CNW155" s="86"/>
      <c r="CNX155" s="86"/>
      <c r="CNY155" s="86"/>
      <c r="CNZ155" s="86"/>
      <c r="COA155" s="86"/>
      <c r="COB155" s="86"/>
      <c r="COC155" s="86"/>
      <c r="COD155" s="86"/>
      <c r="COE155" s="86"/>
      <c r="COF155" s="86"/>
      <c r="COG155" s="86"/>
      <c r="COH155" s="86"/>
      <c r="COI155" s="86"/>
      <c r="COJ155" s="86"/>
      <c r="COK155" s="86"/>
      <c r="COL155" s="86"/>
      <c r="COM155" s="86"/>
      <c r="CON155" s="86"/>
      <c r="COO155" s="86"/>
      <c r="COP155" s="86"/>
      <c r="COQ155" s="86"/>
      <c r="COR155" s="86"/>
      <c r="COS155" s="86"/>
      <c r="COT155" s="86"/>
      <c r="COU155" s="86"/>
      <c r="COV155" s="86"/>
      <c r="COW155" s="86"/>
      <c r="COX155" s="86"/>
      <c r="COY155" s="86"/>
      <c r="COZ155" s="86"/>
      <c r="CPA155" s="86"/>
      <c r="CPB155" s="86"/>
      <c r="CPC155" s="86"/>
      <c r="CPD155" s="86"/>
      <c r="CPE155" s="86"/>
      <c r="CPF155" s="86"/>
      <c r="CPG155" s="86"/>
      <c r="CPH155" s="86"/>
      <c r="CPI155" s="86"/>
      <c r="CPJ155" s="86"/>
      <c r="CPK155" s="86"/>
      <c r="CPL155" s="86"/>
      <c r="CPM155" s="86"/>
      <c r="CPN155" s="86"/>
      <c r="CPO155" s="86"/>
      <c r="CPP155" s="86"/>
      <c r="CPQ155" s="86"/>
      <c r="CPR155" s="86"/>
      <c r="CPS155" s="86"/>
      <c r="CPT155" s="86"/>
      <c r="CPU155" s="86"/>
      <c r="CPV155" s="86"/>
      <c r="CPW155" s="86"/>
      <c r="CPX155" s="86"/>
      <c r="CPY155" s="86"/>
      <c r="CPZ155" s="86"/>
      <c r="CQA155" s="86"/>
      <c r="CQB155" s="86"/>
      <c r="CQC155" s="86"/>
      <c r="CQD155" s="86"/>
      <c r="CQE155" s="86"/>
      <c r="CQF155" s="86"/>
      <c r="CQG155" s="86"/>
      <c r="CQH155" s="86"/>
      <c r="CQI155" s="86"/>
      <c r="CQJ155" s="86"/>
      <c r="CQK155" s="86"/>
      <c r="CQL155" s="86"/>
      <c r="CQM155" s="86"/>
      <c r="CQN155" s="86"/>
      <c r="CQO155" s="86"/>
      <c r="CQP155" s="86"/>
      <c r="CQQ155" s="86"/>
      <c r="CQR155" s="86"/>
      <c r="CQS155" s="86"/>
      <c r="CQT155" s="86"/>
      <c r="CQU155" s="86"/>
      <c r="CQV155" s="86"/>
      <c r="CQW155" s="86"/>
      <c r="CQX155" s="86"/>
      <c r="CQY155" s="86"/>
      <c r="CQZ155" s="86"/>
      <c r="CRA155" s="86"/>
      <c r="CRB155" s="86"/>
      <c r="CRC155" s="86"/>
      <c r="CRD155" s="86"/>
      <c r="CRE155" s="86"/>
      <c r="CRF155" s="86"/>
      <c r="CRG155" s="86"/>
      <c r="CRH155" s="86"/>
      <c r="CRI155" s="86"/>
      <c r="CRJ155" s="86"/>
      <c r="CRK155" s="86"/>
      <c r="CRL155" s="86"/>
      <c r="CRM155" s="86"/>
      <c r="CRN155" s="86"/>
      <c r="CRO155" s="86"/>
      <c r="CRP155" s="86"/>
      <c r="CRQ155" s="86"/>
      <c r="CRR155" s="86"/>
      <c r="CRS155" s="186"/>
      <c r="CRT155" s="186"/>
      <c r="CRU155" s="186"/>
      <c r="CRV155" s="186"/>
      <c r="CRW155" s="186"/>
      <c r="CRX155" s="186"/>
      <c r="CRY155" s="86"/>
      <c r="CRZ155" s="86"/>
      <c r="CSA155" s="86"/>
      <c r="CSB155" s="86"/>
      <c r="CSC155" s="86"/>
      <c r="CSD155" s="86"/>
      <c r="CSE155" s="86"/>
      <c r="CSF155" s="86"/>
      <c r="CSG155" s="86"/>
      <c r="CSH155" s="86"/>
      <c r="CSI155" s="86"/>
      <c r="CSJ155" s="86"/>
      <c r="CSK155" s="86"/>
      <c r="CSL155" s="86"/>
      <c r="CSM155" s="86"/>
      <c r="CSN155" s="86"/>
      <c r="CSO155" s="86"/>
      <c r="CSP155" s="86"/>
      <c r="CSQ155" s="86"/>
      <c r="CSR155" s="86"/>
      <c r="CSS155" s="86"/>
      <c r="CST155" s="86"/>
      <c r="CSU155" s="86"/>
      <c r="CSV155" s="86"/>
      <c r="CSW155" s="86"/>
      <c r="CSX155" s="86"/>
      <c r="CSY155" s="86"/>
      <c r="CSZ155" s="86"/>
      <c r="CTA155" s="86"/>
      <c r="CTB155" s="86"/>
      <c r="CTC155" s="86"/>
      <c r="CTD155" s="86"/>
      <c r="CTE155" s="86"/>
      <c r="CTF155" s="86"/>
      <c r="CTG155" s="86"/>
      <c r="CTH155" s="86"/>
      <c r="CTI155" s="86"/>
      <c r="CTJ155" s="86"/>
      <c r="CTK155" s="86"/>
      <c r="CTL155" s="86"/>
      <c r="CTM155" s="86"/>
      <c r="CTN155" s="86"/>
      <c r="CTO155" s="86"/>
      <c r="CTP155" s="86"/>
      <c r="CTQ155" s="86"/>
      <c r="CTR155" s="86"/>
      <c r="CTS155" s="86"/>
      <c r="CTT155" s="86"/>
      <c r="CTU155" s="86"/>
      <c r="CTV155" s="86"/>
      <c r="CTW155" s="86"/>
      <c r="CTX155" s="86"/>
      <c r="CTY155" s="86"/>
      <c r="CTZ155" s="86"/>
      <c r="CUA155" s="86"/>
      <c r="CUB155" s="86"/>
      <c r="CUC155" s="86"/>
      <c r="CUD155" s="86"/>
      <c r="CUE155" s="86"/>
      <c r="CUF155" s="86"/>
      <c r="CUG155" s="86"/>
      <c r="CUH155" s="86"/>
      <c r="CUI155" s="86"/>
      <c r="CUJ155" s="86"/>
      <c r="CUK155" s="86"/>
      <c r="CUL155" s="86"/>
      <c r="CUM155" s="86"/>
      <c r="CUN155" s="86"/>
      <c r="CUO155" s="86"/>
      <c r="CUP155" s="86"/>
      <c r="CUQ155" s="86"/>
      <c r="CUR155" s="86"/>
      <c r="CUS155" s="86"/>
      <c r="CUT155" s="86"/>
      <c r="CUU155" s="86"/>
      <c r="CUV155" s="86"/>
      <c r="CUW155" s="86"/>
      <c r="CUX155" s="86"/>
      <c r="CUY155" s="86"/>
      <c r="CUZ155" s="86"/>
      <c r="CVA155" s="86"/>
      <c r="CVB155" s="86"/>
      <c r="CVC155" s="86"/>
      <c r="CVD155" s="86"/>
      <c r="CVE155" s="86"/>
      <c r="CVF155" s="86"/>
      <c r="CVG155" s="86"/>
      <c r="CVH155" s="86"/>
      <c r="CVI155" s="86"/>
      <c r="CVJ155" s="86"/>
      <c r="CVK155" s="86"/>
      <c r="CVL155" s="86"/>
      <c r="CVM155" s="86"/>
      <c r="CVN155" s="86"/>
      <c r="CVO155" s="86"/>
      <c r="CVP155" s="86"/>
      <c r="CVQ155" s="86"/>
      <c r="CVR155" s="86"/>
      <c r="CVS155" s="86"/>
      <c r="CVT155" s="86"/>
      <c r="CVU155" s="86"/>
      <c r="CVV155" s="86"/>
      <c r="CVW155" s="86"/>
      <c r="CVX155" s="86"/>
      <c r="CVY155" s="86"/>
      <c r="CVZ155" s="86"/>
      <c r="CWA155" s="86"/>
      <c r="CWB155" s="86"/>
      <c r="CWC155" s="86"/>
      <c r="CWD155" s="86"/>
      <c r="CWE155" s="86"/>
      <c r="CWF155" s="86"/>
      <c r="CWG155" s="86"/>
      <c r="CWH155" s="86"/>
      <c r="CWI155" s="86"/>
      <c r="CWJ155" s="86"/>
      <c r="CWK155" s="86"/>
      <c r="CWL155" s="86"/>
      <c r="CWM155" s="86"/>
      <c r="CWN155" s="86"/>
      <c r="CWO155" s="86"/>
      <c r="CWP155" s="86"/>
      <c r="CWQ155" s="86"/>
      <c r="CWR155" s="86"/>
      <c r="CWS155" s="86"/>
      <c r="CWT155" s="86"/>
      <c r="CWU155" s="86"/>
      <c r="CWV155" s="86"/>
      <c r="CWW155" s="86"/>
      <c r="CWX155" s="86"/>
      <c r="CWY155" s="86"/>
      <c r="CWZ155" s="86"/>
      <c r="CXA155" s="86"/>
      <c r="CXB155" s="86"/>
      <c r="CXC155" s="86"/>
      <c r="CXD155" s="86"/>
      <c r="CXE155" s="86"/>
      <c r="CXF155" s="86"/>
      <c r="CXG155" s="86"/>
      <c r="CXH155" s="86"/>
      <c r="CXI155" s="86"/>
      <c r="CXJ155" s="86"/>
      <c r="CXK155" s="86"/>
      <c r="CXL155" s="86"/>
      <c r="CXM155" s="86"/>
      <c r="CXN155" s="86"/>
      <c r="CXO155" s="86"/>
      <c r="CXP155" s="86"/>
      <c r="CXQ155" s="86"/>
      <c r="CXR155" s="86"/>
      <c r="CXS155" s="86"/>
      <c r="CXT155" s="86"/>
      <c r="CXU155" s="86"/>
      <c r="CXV155" s="86"/>
      <c r="CXW155" s="86"/>
      <c r="CXX155" s="86"/>
      <c r="CXY155" s="86"/>
      <c r="CXZ155" s="86"/>
      <c r="CYA155" s="86"/>
      <c r="CYB155" s="86"/>
      <c r="CYC155" s="86"/>
      <c r="CYD155" s="86"/>
      <c r="CYE155" s="86"/>
      <c r="CYF155" s="86"/>
      <c r="CYG155" s="86"/>
      <c r="CYH155" s="86"/>
      <c r="CYI155" s="86"/>
      <c r="CYJ155" s="86"/>
      <c r="CYK155" s="86"/>
      <c r="CYL155" s="86"/>
      <c r="CYM155" s="86"/>
      <c r="CYN155" s="86"/>
      <c r="CYO155" s="86"/>
      <c r="CYP155" s="86"/>
      <c r="CYQ155" s="86"/>
      <c r="CYR155" s="86"/>
      <c r="CYS155" s="86"/>
      <c r="CYT155" s="86"/>
      <c r="CYU155" s="86"/>
      <c r="CYV155" s="86"/>
      <c r="CYW155" s="86"/>
      <c r="CYX155" s="86"/>
      <c r="CYY155" s="86"/>
      <c r="CYZ155" s="86"/>
      <c r="CZA155" s="86"/>
      <c r="CZB155" s="86"/>
      <c r="CZC155" s="86"/>
      <c r="CZD155" s="86"/>
      <c r="CZE155" s="86"/>
      <c r="CZF155" s="86"/>
      <c r="CZG155" s="86"/>
      <c r="CZH155" s="86"/>
      <c r="CZI155" s="86"/>
      <c r="CZJ155" s="86"/>
      <c r="CZK155" s="86"/>
      <c r="CZL155" s="86"/>
      <c r="CZM155" s="86"/>
      <c r="CZN155" s="86"/>
      <c r="CZO155" s="86"/>
      <c r="CZP155" s="86"/>
      <c r="CZQ155" s="86"/>
      <c r="CZR155" s="86"/>
      <c r="CZS155" s="86"/>
      <c r="CZT155" s="86"/>
      <c r="CZU155" s="86"/>
      <c r="CZV155" s="86"/>
      <c r="CZW155" s="86"/>
      <c r="CZX155" s="86"/>
      <c r="CZY155" s="86"/>
      <c r="CZZ155" s="86"/>
      <c r="DAA155" s="86"/>
      <c r="DAB155" s="86"/>
      <c r="DAC155" s="86"/>
      <c r="DAD155" s="86"/>
      <c r="DAE155" s="86"/>
      <c r="DAF155" s="86"/>
      <c r="DAG155" s="86"/>
      <c r="DAH155" s="86"/>
      <c r="DAI155" s="86"/>
      <c r="DAJ155" s="86"/>
      <c r="DAK155" s="86"/>
      <c r="DAL155" s="86"/>
      <c r="DAM155" s="86"/>
      <c r="DAN155" s="86"/>
      <c r="DAO155" s="86"/>
      <c r="DAP155" s="86"/>
      <c r="DAQ155" s="86"/>
      <c r="DAR155" s="86"/>
      <c r="DAS155" s="86"/>
      <c r="DAT155" s="86"/>
      <c r="DAU155" s="86"/>
      <c r="DAV155" s="86"/>
      <c r="DAW155" s="86"/>
      <c r="DAX155" s="86"/>
      <c r="DAY155" s="86"/>
      <c r="DAZ155" s="86"/>
      <c r="DBA155" s="86"/>
      <c r="DBB155" s="86"/>
      <c r="DBC155" s="86"/>
      <c r="DBD155" s="86"/>
      <c r="DBE155" s="86"/>
      <c r="DBF155" s="86"/>
      <c r="DBG155" s="86"/>
      <c r="DBH155" s="86"/>
      <c r="DBI155" s="86"/>
      <c r="DBJ155" s="86"/>
      <c r="DBK155" s="86"/>
      <c r="DBL155" s="86"/>
      <c r="DBM155" s="86"/>
      <c r="DBN155" s="86"/>
      <c r="DBO155" s="186"/>
      <c r="DBP155" s="186"/>
      <c r="DBQ155" s="186"/>
      <c r="DBR155" s="186"/>
      <c r="DBS155" s="186"/>
      <c r="DBT155" s="186"/>
      <c r="DBU155" s="86"/>
      <c r="DBV155" s="86"/>
      <c r="DBW155" s="86"/>
      <c r="DBX155" s="86"/>
      <c r="DBY155" s="86"/>
      <c r="DBZ155" s="86"/>
      <c r="DCA155" s="86"/>
      <c r="DCB155" s="86"/>
      <c r="DCC155" s="86"/>
      <c r="DCD155" s="86"/>
      <c r="DCE155" s="86"/>
      <c r="DCF155" s="86"/>
      <c r="DCG155" s="86"/>
      <c r="DCH155" s="86"/>
      <c r="DCI155" s="86"/>
      <c r="DCJ155" s="86"/>
      <c r="DCK155" s="86"/>
      <c r="DCL155" s="86"/>
      <c r="DCM155" s="86"/>
      <c r="DCN155" s="86"/>
      <c r="DCO155" s="86"/>
      <c r="DCP155" s="86"/>
      <c r="DCQ155" s="86"/>
      <c r="DCR155" s="86"/>
      <c r="DCS155" s="86"/>
      <c r="DCT155" s="86"/>
      <c r="DCU155" s="86"/>
      <c r="DCV155" s="86"/>
      <c r="DCW155" s="86"/>
      <c r="DCX155" s="86"/>
      <c r="DCY155" s="86"/>
      <c r="DCZ155" s="86"/>
      <c r="DDA155" s="86"/>
      <c r="DDB155" s="86"/>
      <c r="DDC155" s="86"/>
      <c r="DDD155" s="86"/>
      <c r="DDE155" s="86"/>
      <c r="DDF155" s="86"/>
      <c r="DDG155" s="86"/>
      <c r="DDH155" s="86"/>
      <c r="DDI155" s="86"/>
      <c r="DDJ155" s="86"/>
      <c r="DDK155" s="86"/>
      <c r="DDL155" s="86"/>
      <c r="DDM155" s="86"/>
      <c r="DDN155" s="86"/>
      <c r="DDO155" s="86"/>
      <c r="DDP155" s="86"/>
      <c r="DDQ155" s="86"/>
      <c r="DDR155" s="86"/>
      <c r="DDS155" s="86"/>
      <c r="DDT155" s="86"/>
      <c r="DDU155" s="86"/>
      <c r="DDV155" s="86"/>
      <c r="DDW155" s="86"/>
      <c r="DDX155" s="86"/>
      <c r="DDY155" s="86"/>
      <c r="DDZ155" s="86"/>
      <c r="DEA155" s="86"/>
      <c r="DEB155" s="86"/>
      <c r="DEC155" s="86"/>
      <c r="DED155" s="86"/>
      <c r="DEE155" s="86"/>
      <c r="DEF155" s="86"/>
      <c r="DEG155" s="86"/>
      <c r="DEH155" s="86"/>
      <c r="DEI155" s="86"/>
      <c r="DEJ155" s="86"/>
      <c r="DEK155" s="86"/>
      <c r="DEL155" s="86"/>
      <c r="DEM155" s="86"/>
      <c r="DEN155" s="86"/>
      <c r="DEO155" s="86"/>
      <c r="DEP155" s="86"/>
      <c r="DEQ155" s="86"/>
      <c r="DER155" s="86"/>
      <c r="DES155" s="86"/>
      <c r="DET155" s="86"/>
      <c r="DEU155" s="86"/>
      <c r="DEV155" s="86"/>
      <c r="DEW155" s="86"/>
      <c r="DEX155" s="86"/>
      <c r="DEY155" s="86"/>
      <c r="DEZ155" s="86"/>
      <c r="DFA155" s="86"/>
      <c r="DFB155" s="86"/>
      <c r="DFC155" s="86"/>
      <c r="DFD155" s="86"/>
      <c r="DFE155" s="86"/>
      <c r="DFF155" s="86"/>
      <c r="DFG155" s="86"/>
      <c r="DFH155" s="86"/>
      <c r="DFI155" s="86"/>
      <c r="DFJ155" s="86"/>
      <c r="DFK155" s="86"/>
      <c r="DFL155" s="86"/>
      <c r="DFM155" s="86"/>
      <c r="DFN155" s="86"/>
      <c r="DFO155" s="86"/>
      <c r="DFP155" s="86"/>
      <c r="DFQ155" s="86"/>
      <c r="DFR155" s="86"/>
      <c r="DFS155" s="86"/>
      <c r="DFT155" s="86"/>
      <c r="DFU155" s="86"/>
      <c r="DFV155" s="86"/>
      <c r="DFW155" s="86"/>
      <c r="DFX155" s="86"/>
      <c r="DFY155" s="86"/>
      <c r="DFZ155" s="86"/>
      <c r="DGA155" s="86"/>
      <c r="DGB155" s="86"/>
      <c r="DGC155" s="86"/>
      <c r="DGD155" s="86"/>
      <c r="DGE155" s="86"/>
      <c r="DGF155" s="86"/>
      <c r="DGG155" s="86"/>
      <c r="DGH155" s="86"/>
      <c r="DGI155" s="86"/>
      <c r="DGJ155" s="86"/>
      <c r="DGK155" s="86"/>
      <c r="DGL155" s="86"/>
      <c r="DGM155" s="86"/>
      <c r="DGN155" s="86"/>
      <c r="DGO155" s="86"/>
      <c r="DGP155" s="86"/>
      <c r="DGQ155" s="86"/>
      <c r="DGR155" s="86"/>
      <c r="DGS155" s="86"/>
      <c r="DGT155" s="86"/>
      <c r="DGU155" s="86"/>
      <c r="DGV155" s="86"/>
      <c r="DGW155" s="86"/>
      <c r="DGX155" s="86"/>
      <c r="DGY155" s="86"/>
      <c r="DGZ155" s="86"/>
      <c r="DHA155" s="86"/>
      <c r="DHB155" s="86"/>
      <c r="DHC155" s="86"/>
      <c r="DHD155" s="86"/>
      <c r="DHE155" s="86"/>
      <c r="DHF155" s="86"/>
      <c r="DHG155" s="86"/>
      <c r="DHH155" s="86"/>
      <c r="DHI155" s="86"/>
      <c r="DHJ155" s="86"/>
      <c r="DHK155" s="86"/>
      <c r="DHL155" s="86"/>
      <c r="DHM155" s="86"/>
      <c r="DHN155" s="86"/>
      <c r="DHO155" s="86"/>
      <c r="DHP155" s="86"/>
      <c r="DHQ155" s="86"/>
      <c r="DHR155" s="86"/>
      <c r="DHS155" s="86"/>
      <c r="DHT155" s="86"/>
      <c r="DHU155" s="86"/>
      <c r="DHV155" s="86"/>
      <c r="DHW155" s="86"/>
      <c r="DHX155" s="86"/>
      <c r="DHY155" s="86"/>
      <c r="DHZ155" s="86"/>
      <c r="DIA155" s="86"/>
      <c r="DIB155" s="86"/>
      <c r="DIC155" s="86"/>
      <c r="DID155" s="86"/>
      <c r="DIE155" s="86"/>
      <c r="DIF155" s="86"/>
      <c r="DIG155" s="86"/>
      <c r="DIH155" s="86"/>
      <c r="DII155" s="86"/>
      <c r="DIJ155" s="86"/>
      <c r="DIK155" s="86"/>
      <c r="DIL155" s="86"/>
      <c r="DIM155" s="86"/>
      <c r="DIN155" s="86"/>
      <c r="DIO155" s="86"/>
      <c r="DIP155" s="86"/>
      <c r="DIQ155" s="86"/>
      <c r="DIR155" s="86"/>
      <c r="DIS155" s="86"/>
      <c r="DIT155" s="86"/>
      <c r="DIU155" s="86"/>
      <c r="DIV155" s="86"/>
      <c r="DIW155" s="86"/>
      <c r="DIX155" s="86"/>
      <c r="DIY155" s="86"/>
      <c r="DIZ155" s="86"/>
      <c r="DJA155" s="86"/>
      <c r="DJB155" s="86"/>
      <c r="DJC155" s="86"/>
      <c r="DJD155" s="86"/>
      <c r="DJE155" s="86"/>
      <c r="DJF155" s="86"/>
      <c r="DJG155" s="86"/>
      <c r="DJH155" s="86"/>
      <c r="DJI155" s="86"/>
      <c r="DJJ155" s="86"/>
      <c r="DJK155" s="86"/>
      <c r="DJL155" s="86"/>
      <c r="DJM155" s="86"/>
      <c r="DJN155" s="86"/>
      <c r="DJO155" s="86"/>
      <c r="DJP155" s="86"/>
      <c r="DJQ155" s="86"/>
      <c r="DJR155" s="86"/>
      <c r="DJS155" s="86"/>
      <c r="DJT155" s="86"/>
      <c r="DJU155" s="86"/>
      <c r="DJV155" s="86"/>
      <c r="DJW155" s="86"/>
      <c r="DJX155" s="86"/>
      <c r="DJY155" s="86"/>
      <c r="DJZ155" s="86"/>
      <c r="DKA155" s="86"/>
      <c r="DKB155" s="86"/>
      <c r="DKC155" s="86"/>
      <c r="DKD155" s="86"/>
      <c r="DKE155" s="86"/>
      <c r="DKF155" s="86"/>
      <c r="DKG155" s="86"/>
      <c r="DKH155" s="86"/>
      <c r="DKI155" s="86"/>
      <c r="DKJ155" s="86"/>
      <c r="DKK155" s="86"/>
      <c r="DKL155" s="86"/>
      <c r="DKM155" s="86"/>
      <c r="DKN155" s="86"/>
      <c r="DKO155" s="86"/>
      <c r="DKP155" s="86"/>
      <c r="DKQ155" s="86"/>
      <c r="DKR155" s="86"/>
      <c r="DKS155" s="86"/>
      <c r="DKT155" s="86"/>
      <c r="DKU155" s="86"/>
      <c r="DKV155" s="86"/>
      <c r="DKW155" s="86"/>
      <c r="DKX155" s="86"/>
      <c r="DKY155" s="86"/>
      <c r="DKZ155" s="86"/>
      <c r="DLA155" s="86"/>
      <c r="DLB155" s="86"/>
      <c r="DLC155" s="86"/>
      <c r="DLD155" s="86"/>
      <c r="DLE155" s="86"/>
      <c r="DLF155" s="86"/>
      <c r="DLG155" s="86"/>
      <c r="DLH155" s="86"/>
      <c r="DLI155" s="86"/>
      <c r="DLJ155" s="86"/>
      <c r="DLK155" s="186"/>
      <c r="DLL155" s="186"/>
      <c r="DLM155" s="186"/>
      <c r="DLN155" s="186"/>
      <c r="DLO155" s="186"/>
      <c r="DLP155" s="186"/>
      <c r="DLQ155" s="86"/>
      <c r="DLR155" s="86"/>
      <c r="DLS155" s="86"/>
      <c r="DLT155" s="86"/>
      <c r="DLU155" s="86"/>
      <c r="DLV155" s="86"/>
      <c r="DLW155" s="86"/>
      <c r="DLX155" s="86"/>
      <c r="DLY155" s="86"/>
      <c r="DLZ155" s="86"/>
      <c r="DMA155" s="86"/>
      <c r="DMB155" s="86"/>
      <c r="DMC155" s="86"/>
      <c r="DMD155" s="86"/>
      <c r="DME155" s="86"/>
      <c r="DMF155" s="86"/>
      <c r="DMG155" s="86"/>
      <c r="DMH155" s="86"/>
      <c r="DMI155" s="86"/>
      <c r="DMJ155" s="86"/>
      <c r="DMK155" s="86"/>
      <c r="DML155" s="86"/>
      <c r="DMM155" s="86"/>
      <c r="DMN155" s="86"/>
      <c r="DMO155" s="86"/>
      <c r="DMP155" s="86"/>
      <c r="DMQ155" s="86"/>
      <c r="DMR155" s="86"/>
      <c r="DMS155" s="86"/>
      <c r="DMT155" s="86"/>
      <c r="DMU155" s="86"/>
      <c r="DMV155" s="86"/>
      <c r="DMW155" s="86"/>
      <c r="DMX155" s="86"/>
      <c r="DMY155" s="86"/>
      <c r="DMZ155" s="86"/>
      <c r="DNA155" s="86"/>
      <c r="DNB155" s="86"/>
      <c r="DNC155" s="86"/>
      <c r="DND155" s="86"/>
      <c r="DNE155" s="86"/>
      <c r="DNF155" s="86"/>
      <c r="DNG155" s="86"/>
      <c r="DNH155" s="86"/>
      <c r="DNI155" s="86"/>
      <c r="DNJ155" s="86"/>
      <c r="DNK155" s="86"/>
      <c r="DNL155" s="86"/>
      <c r="DNM155" s="86"/>
      <c r="DNN155" s="86"/>
      <c r="DNO155" s="86"/>
      <c r="DNP155" s="86"/>
      <c r="DNQ155" s="86"/>
      <c r="DNR155" s="86"/>
      <c r="DNS155" s="86"/>
      <c r="DNT155" s="86"/>
      <c r="DNU155" s="86"/>
      <c r="DNV155" s="86"/>
      <c r="DNW155" s="86"/>
      <c r="DNX155" s="86"/>
      <c r="DNY155" s="86"/>
      <c r="DNZ155" s="86"/>
      <c r="DOA155" s="86"/>
      <c r="DOB155" s="86"/>
      <c r="DOC155" s="86"/>
      <c r="DOD155" s="86"/>
      <c r="DOE155" s="86"/>
      <c r="DOF155" s="86"/>
      <c r="DOG155" s="86"/>
      <c r="DOH155" s="86"/>
      <c r="DOI155" s="86"/>
      <c r="DOJ155" s="86"/>
      <c r="DOK155" s="86"/>
      <c r="DOL155" s="86"/>
      <c r="DOM155" s="86"/>
      <c r="DON155" s="86"/>
      <c r="DOO155" s="86"/>
      <c r="DOP155" s="86"/>
      <c r="DOQ155" s="86"/>
      <c r="DOR155" s="86"/>
      <c r="DOS155" s="86"/>
      <c r="DOT155" s="86"/>
      <c r="DOU155" s="86"/>
      <c r="DOV155" s="86"/>
      <c r="DOW155" s="86"/>
      <c r="DOX155" s="86"/>
      <c r="DOY155" s="86"/>
      <c r="DOZ155" s="86"/>
      <c r="DPA155" s="86"/>
      <c r="DPB155" s="86"/>
      <c r="DPC155" s="86"/>
      <c r="DPD155" s="86"/>
      <c r="DPE155" s="86"/>
      <c r="DPF155" s="86"/>
      <c r="DPG155" s="86"/>
      <c r="DPH155" s="86"/>
      <c r="DPI155" s="86"/>
      <c r="DPJ155" s="86"/>
      <c r="DPK155" s="86"/>
      <c r="DPL155" s="86"/>
      <c r="DPM155" s="86"/>
      <c r="DPN155" s="86"/>
      <c r="DPO155" s="86"/>
      <c r="DPP155" s="86"/>
      <c r="DPQ155" s="86"/>
      <c r="DPR155" s="86"/>
      <c r="DPS155" s="86"/>
      <c r="DPT155" s="86"/>
      <c r="DPU155" s="86"/>
      <c r="DPV155" s="86"/>
      <c r="DPW155" s="86"/>
      <c r="DPX155" s="86"/>
      <c r="DPY155" s="86"/>
      <c r="DPZ155" s="86"/>
      <c r="DQA155" s="86"/>
      <c r="DQB155" s="86"/>
      <c r="DQC155" s="86"/>
      <c r="DQD155" s="86"/>
      <c r="DQE155" s="86"/>
      <c r="DQF155" s="86"/>
      <c r="DQG155" s="86"/>
      <c r="DQH155" s="86"/>
      <c r="DQI155" s="86"/>
      <c r="DQJ155" s="86"/>
      <c r="DQK155" s="86"/>
      <c r="DQL155" s="86"/>
      <c r="DQM155" s="86"/>
      <c r="DQN155" s="86"/>
      <c r="DQO155" s="86"/>
      <c r="DQP155" s="86"/>
      <c r="DQQ155" s="86"/>
      <c r="DQR155" s="86"/>
      <c r="DQS155" s="86"/>
      <c r="DQT155" s="86"/>
      <c r="DQU155" s="86"/>
      <c r="DQV155" s="86"/>
      <c r="DQW155" s="86"/>
      <c r="DQX155" s="86"/>
      <c r="DQY155" s="86"/>
      <c r="DQZ155" s="86"/>
      <c r="DRA155" s="86"/>
      <c r="DRB155" s="86"/>
      <c r="DRC155" s="86"/>
      <c r="DRD155" s="86"/>
      <c r="DRE155" s="86"/>
      <c r="DRF155" s="86"/>
      <c r="DRG155" s="86"/>
      <c r="DRH155" s="86"/>
      <c r="DRI155" s="86"/>
      <c r="DRJ155" s="86"/>
      <c r="DRK155" s="86"/>
      <c r="DRL155" s="86"/>
      <c r="DRM155" s="86"/>
      <c r="DRN155" s="86"/>
      <c r="DRO155" s="86"/>
      <c r="DRP155" s="86"/>
      <c r="DRQ155" s="86"/>
      <c r="DRR155" s="86"/>
      <c r="DRS155" s="86"/>
      <c r="DRT155" s="86"/>
      <c r="DRU155" s="86"/>
      <c r="DRV155" s="86"/>
      <c r="DRW155" s="86"/>
      <c r="DRX155" s="86"/>
      <c r="DRY155" s="86"/>
      <c r="DRZ155" s="86"/>
      <c r="DSA155" s="86"/>
      <c r="DSB155" s="86"/>
      <c r="DSC155" s="86"/>
      <c r="DSD155" s="86"/>
      <c r="DSE155" s="86"/>
      <c r="DSF155" s="86"/>
      <c r="DSG155" s="86"/>
      <c r="DSH155" s="86"/>
      <c r="DSI155" s="86"/>
      <c r="DSJ155" s="86"/>
      <c r="DSK155" s="86"/>
      <c r="DSL155" s="86"/>
      <c r="DSM155" s="86"/>
      <c r="DSN155" s="86"/>
      <c r="DSO155" s="86"/>
      <c r="DSP155" s="86"/>
      <c r="DSQ155" s="86"/>
      <c r="DSR155" s="86"/>
      <c r="DSS155" s="86"/>
      <c r="DST155" s="86"/>
      <c r="DSU155" s="86"/>
      <c r="DSV155" s="86"/>
      <c r="DSW155" s="86"/>
      <c r="DSX155" s="86"/>
      <c r="DSY155" s="86"/>
      <c r="DSZ155" s="86"/>
      <c r="DTA155" s="86"/>
      <c r="DTB155" s="86"/>
      <c r="DTC155" s="86"/>
      <c r="DTD155" s="86"/>
      <c r="DTE155" s="86"/>
      <c r="DTF155" s="86"/>
      <c r="DTG155" s="86"/>
      <c r="DTH155" s="86"/>
      <c r="DTI155" s="86"/>
      <c r="DTJ155" s="86"/>
      <c r="DTK155" s="86"/>
      <c r="DTL155" s="86"/>
      <c r="DTM155" s="86"/>
      <c r="DTN155" s="86"/>
      <c r="DTO155" s="86"/>
      <c r="DTP155" s="86"/>
      <c r="DTQ155" s="86"/>
      <c r="DTR155" s="86"/>
      <c r="DTS155" s="86"/>
      <c r="DTT155" s="86"/>
      <c r="DTU155" s="86"/>
      <c r="DTV155" s="86"/>
      <c r="DTW155" s="86"/>
      <c r="DTX155" s="86"/>
      <c r="DTY155" s="86"/>
      <c r="DTZ155" s="86"/>
      <c r="DUA155" s="86"/>
      <c r="DUB155" s="86"/>
      <c r="DUC155" s="86"/>
      <c r="DUD155" s="86"/>
      <c r="DUE155" s="86"/>
      <c r="DUF155" s="86"/>
      <c r="DUG155" s="86"/>
      <c r="DUH155" s="86"/>
      <c r="DUI155" s="86"/>
      <c r="DUJ155" s="86"/>
      <c r="DUK155" s="86"/>
      <c r="DUL155" s="86"/>
      <c r="DUM155" s="86"/>
      <c r="DUN155" s="86"/>
      <c r="DUO155" s="86"/>
      <c r="DUP155" s="86"/>
      <c r="DUQ155" s="86"/>
      <c r="DUR155" s="86"/>
      <c r="DUS155" s="86"/>
      <c r="DUT155" s="86"/>
      <c r="DUU155" s="86"/>
      <c r="DUV155" s="86"/>
      <c r="DUW155" s="86"/>
      <c r="DUX155" s="86"/>
      <c r="DUY155" s="86"/>
      <c r="DUZ155" s="86"/>
      <c r="DVA155" s="86"/>
      <c r="DVB155" s="86"/>
      <c r="DVC155" s="86"/>
      <c r="DVD155" s="86"/>
      <c r="DVE155" s="86"/>
      <c r="DVF155" s="86"/>
      <c r="DVG155" s="186"/>
      <c r="DVH155" s="186"/>
      <c r="DVI155" s="186"/>
      <c r="DVJ155" s="186"/>
      <c r="DVK155" s="186"/>
      <c r="DVL155" s="186"/>
      <c r="DVM155" s="86"/>
      <c r="DVN155" s="86"/>
      <c r="DVO155" s="86"/>
      <c r="DVP155" s="86"/>
      <c r="DVQ155" s="86"/>
      <c r="DVR155" s="86"/>
      <c r="DVS155" s="86"/>
      <c r="DVT155" s="86"/>
      <c r="DVU155" s="86"/>
      <c r="DVV155" s="86"/>
      <c r="DVW155" s="86"/>
      <c r="DVX155" s="86"/>
      <c r="DVY155" s="86"/>
      <c r="DVZ155" s="86"/>
      <c r="DWA155" s="86"/>
      <c r="DWB155" s="86"/>
      <c r="DWC155" s="86"/>
      <c r="DWD155" s="86"/>
      <c r="DWE155" s="86"/>
      <c r="DWF155" s="86"/>
      <c r="DWG155" s="86"/>
      <c r="DWH155" s="86"/>
      <c r="DWI155" s="86"/>
      <c r="DWJ155" s="86"/>
      <c r="DWK155" s="86"/>
      <c r="DWL155" s="86"/>
      <c r="DWM155" s="86"/>
      <c r="DWN155" s="86"/>
      <c r="DWO155" s="86"/>
      <c r="DWP155" s="86"/>
      <c r="DWQ155" s="86"/>
      <c r="DWR155" s="86"/>
      <c r="DWS155" s="86"/>
      <c r="DWT155" s="86"/>
      <c r="DWU155" s="86"/>
      <c r="DWV155" s="86"/>
      <c r="DWW155" s="86"/>
      <c r="DWX155" s="86"/>
      <c r="DWY155" s="86"/>
      <c r="DWZ155" s="86"/>
      <c r="DXA155" s="86"/>
      <c r="DXB155" s="86"/>
      <c r="DXC155" s="86"/>
      <c r="DXD155" s="86"/>
      <c r="DXE155" s="86"/>
      <c r="DXF155" s="86"/>
      <c r="DXG155" s="86"/>
      <c r="DXH155" s="86"/>
      <c r="DXI155" s="86"/>
      <c r="DXJ155" s="86"/>
      <c r="DXK155" s="86"/>
      <c r="DXL155" s="86"/>
      <c r="DXM155" s="86"/>
      <c r="DXN155" s="86"/>
      <c r="DXO155" s="86"/>
      <c r="DXP155" s="86"/>
      <c r="DXQ155" s="86"/>
      <c r="DXR155" s="86"/>
      <c r="DXS155" s="86"/>
      <c r="DXT155" s="86"/>
      <c r="DXU155" s="86"/>
      <c r="DXV155" s="86"/>
      <c r="DXW155" s="86"/>
      <c r="DXX155" s="86"/>
      <c r="DXY155" s="86"/>
      <c r="DXZ155" s="86"/>
      <c r="DYA155" s="86"/>
      <c r="DYB155" s="86"/>
      <c r="DYC155" s="86"/>
      <c r="DYD155" s="86"/>
      <c r="DYE155" s="86"/>
      <c r="DYF155" s="86"/>
      <c r="DYG155" s="86"/>
      <c r="DYH155" s="86"/>
      <c r="DYI155" s="86"/>
      <c r="DYJ155" s="86"/>
      <c r="DYK155" s="86"/>
      <c r="DYL155" s="86"/>
      <c r="DYM155" s="86"/>
      <c r="DYN155" s="86"/>
      <c r="DYO155" s="86"/>
      <c r="DYP155" s="86"/>
      <c r="DYQ155" s="86"/>
      <c r="DYR155" s="86"/>
      <c r="DYS155" s="86"/>
      <c r="DYT155" s="86"/>
      <c r="DYU155" s="86"/>
      <c r="DYV155" s="86"/>
      <c r="DYW155" s="86"/>
      <c r="DYX155" s="86"/>
      <c r="DYY155" s="86"/>
      <c r="DYZ155" s="86"/>
      <c r="DZA155" s="86"/>
      <c r="DZB155" s="86"/>
      <c r="DZC155" s="86"/>
      <c r="DZD155" s="86"/>
      <c r="DZE155" s="86"/>
      <c r="DZF155" s="86"/>
      <c r="DZG155" s="86"/>
      <c r="DZH155" s="86"/>
      <c r="DZI155" s="86"/>
      <c r="DZJ155" s="86"/>
      <c r="DZK155" s="86"/>
      <c r="DZL155" s="86"/>
      <c r="DZM155" s="86"/>
      <c r="DZN155" s="86"/>
      <c r="DZO155" s="86"/>
      <c r="DZP155" s="86"/>
      <c r="DZQ155" s="86"/>
      <c r="DZR155" s="86"/>
      <c r="DZS155" s="86"/>
      <c r="DZT155" s="86"/>
      <c r="DZU155" s="86"/>
      <c r="DZV155" s="86"/>
      <c r="DZW155" s="86"/>
      <c r="DZX155" s="86"/>
      <c r="DZY155" s="86"/>
      <c r="DZZ155" s="86"/>
      <c r="EAA155" s="86"/>
      <c r="EAB155" s="86"/>
      <c r="EAC155" s="86"/>
      <c r="EAD155" s="86"/>
      <c r="EAE155" s="86"/>
      <c r="EAF155" s="86"/>
      <c r="EAG155" s="86"/>
      <c r="EAH155" s="86"/>
      <c r="EAI155" s="86"/>
      <c r="EAJ155" s="86"/>
      <c r="EAK155" s="86"/>
      <c r="EAL155" s="86"/>
      <c r="EAM155" s="86"/>
      <c r="EAN155" s="86"/>
      <c r="EAO155" s="86"/>
      <c r="EAP155" s="86"/>
      <c r="EAQ155" s="86"/>
      <c r="EAR155" s="86"/>
      <c r="EAS155" s="86"/>
      <c r="EAT155" s="86"/>
      <c r="EAU155" s="86"/>
      <c r="EAV155" s="86"/>
      <c r="EAW155" s="86"/>
      <c r="EAX155" s="86"/>
      <c r="EAY155" s="86"/>
      <c r="EAZ155" s="86"/>
      <c r="EBA155" s="86"/>
      <c r="EBB155" s="86"/>
      <c r="EBC155" s="86"/>
      <c r="EBD155" s="86"/>
      <c r="EBE155" s="86"/>
      <c r="EBF155" s="86"/>
      <c r="EBG155" s="86"/>
      <c r="EBH155" s="86"/>
      <c r="EBI155" s="86"/>
      <c r="EBJ155" s="86"/>
      <c r="EBK155" s="86"/>
      <c r="EBL155" s="86"/>
      <c r="EBM155" s="86"/>
      <c r="EBN155" s="86"/>
      <c r="EBO155" s="86"/>
      <c r="EBP155" s="86"/>
      <c r="EBQ155" s="86"/>
      <c r="EBR155" s="86"/>
      <c r="EBS155" s="86"/>
      <c r="EBT155" s="86"/>
      <c r="EBU155" s="86"/>
      <c r="EBV155" s="86"/>
      <c r="EBW155" s="86"/>
      <c r="EBX155" s="86"/>
      <c r="EBY155" s="86"/>
      <c r="EBZ155" s="86"/>
      <c r="ECA155" s="86"/>
      <c r="ECB155" s="86"/>
      <c r="ECC155" s="86"/>
      <c r="ECD155" s="86"/>
      <c r="ECE155" s="86"/>
      <c r="ECF155" s="86"/>
      <c r="ECG155" s="86"/>
      <c r="ECH155" s="86"/>
      <c r="ECI155" s="86"/>
      <c r="ECJ155" s="86"/>
      <c r="ECK155" s="86"/>
      <c r="ECL155" s="86"/>
      <c r="ECM155" s="86"/>
      <c r="ECN155" s="86"/>
      <c r="ECO155" s="86"/>
      <c r="ECP155" s="86"/>
      <c r="ECQ155" s="86"/>
      <c r="ECR155" s="86"/>
      <c r="ECS155" s="86"/>
      <c r="ECT155" s="86"/>
      <c r="ECU155" s="86"/>
      <c r="ECV155" s="86"/>
      <c r="ECW155" s="86"/>
      <c r="ECX155" s="86"/>
      <c r="ECY155" s="86"/>
      <c r="ECZ155" s="86"/>
      <c r="EDA155" s="86"/>
      <c r="EDB155" s="86"/>
      <c r="EDC155" s="86"/>
      <c r="EDD155" s="86"/>
      <c r="EDE155" s="86"/>
      <c r="EDF155" s="86"/>
      <c r="EDG155" s="86"/>
      <c r="EDH155" s="86"/>
      <c r="EDI155" s="86"/>
      <c r="EDJ155" s="86"/>
      <c r="EDK155" s="86"/>
      <c r="EDL155" s="86"/>
      <c r="EDM155" s="86"/>
      <c r="EDN155" s="86"/>
      <c r="EDO155" s="86"/>
      <c r="EDP155" s="86"/>
      <c r="EDQ155" s="86"/>
      <c r="EDR155" s="86"/>
      <c r="EDS155" s="86"/>
      <c r="EDT155" s="86"/>
      <c r="EDU155" s="86"/>
      <c r="EDV155" s="86"/>
      <c r="EDW155" s="86"/>
      <c r="EDX155" s="86"/>
      <c r="EDY155" s="86"/>
      <c r="EDZ155" s="86"/>
      <c r="EEA155" s="86"/>
      <c r="EEB155" s="86"/>
      <c r="EEC155" s="86"/>
      <c r="EED155" s="86"/>
      <c r="EEE155" s="86"/>
      <c r="EEF155" s="86"/>
      <c r="EEG155" s="86"/>
      <c r="EEH155" s="86"/>
      <c r="EEI155" s="86"/>
      <c r="EEJ155" s="86"/>
      <c r="EEK155" s="86"/>
      <c r="EEL155" s="86"/>
      <c r="EEM155" s="86"/>
      <c r="EEN155" s="86"/>
      <c r="EEO155" s="86"/>
      <c r="EEP155" s="86"/>
      <c r="EEQ155" s="86"/>
      <c r="EER155" s="86"/>
      <c r="EES155" s="86"/>
      <c r="EET155" s="86"/>
      <c r="EEU155" s="86"/>
      <c r="EEV155" s="86"/>
      <c r="EEW155" s="86"/>
      <c r="EEX155" s="86"/>
      <c r="EEY155" s="86"/>
      <c r="EEZ155" s="86"/>
      <c r="EFA155" s="86"/>
      <c r="EFB155" s="86"/>
      <c r="EFC155" s="186"/>
      <c r="EFD155" s="186"/>
      <c r="EFE155" s="186"/>
      <c r="EFF155" s="186"/>
      <c r="EFG155" s="186"/>
      <c r="EFH155" s="186"/>
      <c r="EFI155" s="86"/>
      <c r="EFJ155" s="86"/>
      <c r="EFK155" s="86"/>
      <c r="EFL155" s="86"/>
      <c r="EFM155" s="86"/>
      <c r="EFN155" s="86"/>
      <c r="EFO155" s="86"/>
      <c r="EFP155" s="86"/>
      <c r="EFQ155" s="86"/>
      <c r="EFR155" s="86"/>
      <c r="EFS155" s="86"/>
      <c r="EFT155" s="86"/>
      <c r="EFU155" s="86"/>
      <c r="EFV155" s="86"/>
      <c r="EFW155" s="86"/>
      <c r="EFX155" s="86"/>
      <c r="EFY155" s="86"/>
      <c r="EFZ155" s="86"/>
      <c r="EGA155" s="86"/>
      <c r="EGB155" s="86"/>
      <c r="EGC155" s="86"/>
      <c r="EGD155" s="86"/>
      <c r="EGE155" s="86"/>
      <c r="EGF155" s="86"/>
      <c r="EGG155" s="86"/>
      <c r="EGH155" s="86"/>
      <c r="EGI155" s="86"/>
      <c r="EGJ155" s="86"/>
      <c r="EGK155" s="86"/>
      <c r="EGL155" s="86"/>
      <c r="EGM155" s="86"/>
      <c r="EGN155" s="86"/>
      <c r="EGO155" s="86"/>
      <c r="EGP155" s="86"/>
      <c r="EGQ155" s="86"/>
      <c r="EGR155" s="86"/>
      <c r="EGS155" s="86"/>
      <c r="EGT155" s="86"/>
      <c r="EGU155" s="86"/>
      <c r="EGV155" s="86"/>
      <c r="EGW155" s="86"/>
      <c r="EGX155" s="86"/>
      <c r="EGY155" s="86"/>
      <c r="EGZ155" s="86"/>
      <c r="EHA155" s="86"/>
      <c r="EHB155" s="86"/>
      <c r="EHC155" s="86"/>
      <c r="EHD155" s="86"/>
      <c r="EHE155" s="86"/>
      <c r="EHF155" s="86"/>
      <c r="EHG155" s="86"/>
      <c r="EHH155" s="86"/>
      <c r="EHI155" s="86"/>
      <c r="EHJ155" s="86"/>
      <c r="EHK155" s="86"/>
      <c r="EHL155" s="86"/>
      <c r="EHM155" s="86"/>
      <c r="EHN155" s="86"/>
      <c r="EHO155" s="86"/>
      <c r="EHP155" s="86"/>
      <c r="EHQ155" s="86"/>
      <c r="EHR155" s="86"/>
      <c r="EHS155" s="86"/>
      <c r="EHT155" s="86"/>
      <c r="EHU155" s="86"/>
      <c r="EHV155" s="86"/>
      <c r="EHW155" s="86"/>
      <c r="EHX155" s="86"/>
      <c r="EHY155" s="86"/>
      <c r="EHZ155" s="86"/>
      <c r="EIA155" s="86"/>
      <c r="EIB155" s="86"/>
      <c r="EIC155" s="86"/>
      <c r="EID155" s="86"/>
      <c r="EIE155" s="86"/>
      <c r="EIF155" s="86"/>
      <c r="EIG155" s="86"/>
      <c r="EIH155" s="86"/>
      <c r="EII155" s="86"/>
      <c r="EIJ155" s="86"/>
      <c r="EIK155" s="86"/>
      <c r="EIL155" s="86"/>
      <c r="EIM155" s="86"/>
      <c r="EIN155" s="86"/>
      <c r="EIO155" s="86"/>
      <c r="EIP155" s="86"/>
      <c r="EIQ155" s="86"/>
      <c r="EIR155" s="86"/>
      <c r="EIS155" s="86"/>
      <c r="EIT155" s="86"/>
      <c r="EIU155" s="86"/>
      <c r="EIV155" s="86"/>
      <c r="EIW155" s="86"/>
      <c r="EIX155" s="86"/>
      <c r="EIY155" s="86"/>
      <c r="EIZ155" s="86"/>
      <c r="EJA155" s="86"/>
      <c r="EJB155" s="86"/>
      <c r="EJC155" s="86"/>
      <c r="EJD155" s="86"/>
      <c r="EJE155" s="86"/>
      <c r="EJF155" s="86"/>
      <c r="EJG155" s="86"/>
      <c r="EJH155" s="86"/>
      <c r="EJI155" s="86"/>
      <c r="EJJ155" s="86"/>
      <c r="EJK155" s="86"/>
      <c r="EJL155" s="86"/>
      <c r="EJM155" s="86"/>
      <c r="EJN155" s="86"/>
      <c r="EJO155" s="86"/>
      <c r="EJP155" s="86"/>
      <c r="EJQ155" s="86"/>
      <c r="EJR155" s="86"/>
      <c r="EJS155" s="86"/>
      <c r="EJT155" s="86"/>
      <c r="EJU155" s="86"/>
      <c r="EJV155" s="86"/>
      <c r="EJW155" s="86"/>
      <c r="EJX155" s="86"/>
      <c r="EJY155" s="86"/>
      <c r="EJZ155" s="86"/>
      <c r="EKA155" s="86"/>
      <c r="EKB155" s="86"/>
      <c r="EKC155" s="86"/>
      <c r="EKD155" s="86"/>
      <c r="EKE155" s="86"/>
      <c r="EKF155" s="86"/>
      <c r="EKG155" s="86"/>
      <c r="EKH155" s="86"/>
      <c r="EKI155" s="86"/>
      <c r="EKJ155" s="86"/>
      <c r="EKK155" s="86"/>
      <c r="EKL155" s="86"/>
      <c r="EKM155" s="86"/>
      <c r="EKN155" s="86"/>
      <c r="EKO155" s="86"/>
      <c r="EKP155" s="86"/>
      <c r="EKQ155" s="86"/>
      <c r="EKR155" s="86"/>
      <c r="EKS155" s="86"/>
      <c r="EKT155" s="86"/>
      <c r="EKU155" s="86"/>
      <c r="EKV155" s="86"/>
      <c r="EKW155" s="86"/>
      <c r="EKX155" s="86"/>
      <c r="EKY155" s="86"/>
      <c r="EKZ155" s="86"/>
      <c r="ELA155" s="86"/>
      <c r="ELB155" s="86"/>
      <c r="ELC155" s="86"/>
      <c r="ELD155" s="86"/>
      <c r="ELE155" s="86"/>
      <c r="ELF155" s="86"/>
      <c r="ELG155" s="86"/>
      <c r="ELH155" s="86"/>
      <c r="ELI155" s="86"/>
      <c r="ELJ155" s="86"/>
      <c r="ELK155" s="86"/>
      <c r="ELL155" s="86"/>
      <c r="ELM155" s="86"/>
      <c r="ELN155" s="86"/>
      <c r="ELO155" s="86"/>
      <c r="ELP155" s="86"/>
      <c r="ELQ155" s="86"/>
      <c r="ELR155" s="86"/>
      <c r="ELS155" s="86"/>
      <c r="ELT155" s="86"/>
      <c r="ELU155" s="86"/>
      <c r="ELV155" s="86"/>
      <c r="ELW155" s="86"/>
      <c r="ELX155" s="86"/>
      <c r="ELY155" s="86"/>
      <c r="ELZ155" s="86"/>
      <c r="EMA155" s="86"/>
      <c r="EMB155" s="86"/>
      <c r="EMC155" s="86"/>
      <c r="EMD155" s="86"/>
      <c r="EME155" s="86"/>
      <c r="EMF155" s="86"/>
      <c r="EMG155" s="86"/>
      <c r="EMH155" s="86"/>
      <c r="EMI155" s="86"/>
      <c r="EMJ155" s="86"/>
      <c r="EMK155" s="86"/>
      <c r="EML155" s="86"/>
      <c r="EMM155" s="86"/>
      <c r="EMN155" s="86"/>
      <c r="EMO155" s="86"/>
      <c r="EMP155" s="86"/>
      <c r="EMQ155" s="86"/>
      <c r="EMR155" s="86"/>
      <c r="EMS155" s="86"/>
      <c r="EMT155" s="86"/>
      <c r="EMU155" s="86"/>
      <c r="EMV155" s="86"/>
      <c r="EMW155" s="86"/>
      <c r="EMX155" s="86"/>
      <c r="EMY155" s="86"/>
      <c r="EMZ155" s="86"/>
      <c r="ENA155" s="86"/>
      <c r="ENB155" s="86"/>
      <c r="ENC155" s="86"/>
      <c r="END155" s="86"/>
      <c r="ENE155" s="86"/>
      <c r="ENF155" s="86"/>
      <c r="ENG155" s="86"/>
      <c r="ENH155" s="86"/>
      <c r="ENI155" s="86"/>
      <c r="ENJ155" s="86"/>
      <c r="ENK155" s="86"/>
      <c r="ENL155" s="86"/>
      <c r="ENM155" s="86"/>
      <c r="ENN155" s="86"/>
      <c r="ENO155" s="86"/>
      <c r="ENP155" s="86"/>
      <c r="ENQ155" s="86"/>
      <c r="ENR155" s="86"/>
      <c r="ENS155" s="86"/>
      <c r="ENT155" s="86"/>
      <c r="ENU155" s="86"/>
      <c r="ENV155" s="86"/>
      <c r="ENW155" s="86"/>
      <c r="ENX155" s="86"/>
      <c r="ENY155" s="86"/>
      <c r="ENZ155" s="86"/>
      <c r="EOA155" s="86"/>
      <c r="EOB155" s="86"/>
      <c r="EOC155" s="86"/>
      <c r="EOD155" s="86"/>
      <c r="EOE155" s="86"/>
      <c r="EOF155" s="86"/>
      <c r="EOG155" s="86"/>
      <c r="EOH155" s="86"/>
      <c r="EOI155" s="86"/>
      <c r="EOJ155" s="86"/>
      <c r="EOK155" s="86"/>
      <c r="EOL155" s="86"/>
      <c r="EOM155" s="86"/>
      <c r="EON155" s="86"/>
      <c r="EOO155" s="86"/>
      <c r="EOP155" s="86"/>
      <c r="EOQ155" s="86"/>
      <c r="EOR155" s="86"/>
      <c r="EOS155" s="86"/>
      <c r="EOT155" s="86"/>
      <c r="EOU155" s="86"/>
      <c r="EOV155" s="86"/>
      <c r="EOW155" s="86"/>
      <c r="EOX155" s="86"/>
      <c r="EOY155" s="186"/>
      <c r="EOZ155" s="186"/>
      <c r="EPA155" s="186"/>
      <c r="EPB155" s="186"/>
      <c r="EPC155" s="186"/>
      <c r="EPD155" s="186"/>
      <c r="EPE155" s="86"/>
      <c r="EPF155" s="86"/>
      <c r="EPG155" s="86"/>
      <c r="EPH155" s="86"/>
      <c r="EPI155" s="86"/>
      <c r="EPJ155" s="86"/>
      <c r="EPK155" s="86"/>
      <c r="EPL155" s="86"/>
      <c r="EPM155" s="86"/>
      <c r="EPN155" s="86"/>
      <c r="EPO155" s="86"/>
      <c r="EPP155" s="86"/>
      <c r="EPQ155" s="86"/>
      <c r="EPR155" s="86"/>
      <c r="EPS155" s="86"/>
      <c r="EPT155" s="86"/>
      <c r="EPU155" s="86"/>
      <c r="EPV155" s="86"/>
      <c r="EPW155" s="86"/>
      <c r="EPX155" s="86"/>
      <c r="EPY155" s="86"/>
      <c r="EPZ155" s="86"/>
      <c r="EQA155" s="86"/>
      <c r="EQB155" s="86"/>
      <c r="EQC155" s="86"/>
      <c r="EQD155" s="86"/>
      <c r="EQE155" s="86"/>
      <c r="EQF155" s="86"/>
      <c r="EQG155" s="86"/>
      <c r="EQH155" s="86"/>
      <c r="EQI155" s="86"/>
      <c r="EQJ155" s="86"/>
      <c r="EQK155" s="86"/>
      <c r="EQL155" s="86"/>
      <c r="EQM155" s="86"/>
      <c r="EQN155" s="86"/>
      <c r="EQO155" s="86"/>
      <c r="EQP155" s="86"/>
      <c r="EQQ155" s="86"/>
      <c r="EQR155" s="86"/>
      <c r="EQS155" s="86"/>
      <c r="EQT155" s="86"/>
      <c r="EQU155" s="86"/>
      <c r="EQV155" s="86"/>
      <c r="EQW155" s="86"/>
      <c r="EQX155" s="86"/>
      <c r="EQY155" s="86"/>
      <c r="EQZ155" s="86"/>
      <c r="ERA155" s="86"/>
      <c r="ERB155" s="86"/>
      <c r="ERC155" s="86"/>
      <c r="ERD155" s="86"/>
      <c r="ERE155" s="86"/>
      <c r="ERF155" s="86"/>
      <c r="ERG155" s="86"/>
      <c r="ERH155" s="86"/>
      <c r="ERI155" s="86"/>
      <c r="ERJ155" s="86"/>
      <c r="ERK155" s="86"/>
      <c r="ERL155" s="86"/>
      <c r="ERM155" s="86"/>
      <c r="ERN155" s="86"/>
      <c r="ERO155" s="86"/>
      <c r="ERP155" s="86"/>
      <c r="ERQ155" s="86"/>
      <c r="ERR155" s="86"/>
      <c r="ERS155" s="86"/>
      <c r="ERT155" s="86"/>
      <c r="ERU155" s="86"/>
      <c r="ERV155" s="86"/>
      <c r="ERW155" s="86"/>
      <c r="ERX155" s="86"/>
      <c r="ERY155" s="86"/>
      <c r="ERZ155" s="86"/>
      <c r="ESA155" s="86"/>
      <c r="ESB155" s="86"/>
      <c r="ESC155" s="86"/>
      <c r="ESD155" s="86"/>
      <c r="ESE155" s="86"/>
      <c r="ESF155" s="86"/>
      <c r="ESG155" s="86"/>
      <c r="ESH155" s="86"/>
      <c r="ESI155" s="86"/>
      <c r="ESJ155" s="86"/>
      <c r="ESK155" s="86"/>
      <c r="ESL155" s="86"/>
      <c r="ESM155" s="86"/>
      <c r="ESN155" s="86"/>
      <c r="ESO155" s="86"/>
      <c r="ESP155" s="86"/>
      <c r="ESQ155" s="86"/>
      <c r="ESR155" s="86"/>
      <c r="ESS155" s="86"/>
      <c r="EST155" s="86"/>
      <c r="ESU155" s="86"/>
      <c r="ESV155" s="86"/>
      <c r="ESW155" s="86"/>
      <c r="ESX155" s="86"/>
      <c r="ESY155" s="86"/>
      <c r="ESZ155" s="86"/>
      <c r="ETA155" s="86"/>
      <c r="ETB155" s="86"/>
      <c r="ETC155" s="86"/>
      <c r="ETD155" s="86"/>
      <c r="ETE155" s="86"/>
      <c r="ETF155" s="86"/>
      <c r="ETG155" s="86"/>
      <c r="ETH155" s="86"/>
      <c r="ETI155" s="86"/>
      <c r="ETJ155" s="86"/>
      <c r="ETK155" s="86"/>
      <c r="ETL155" s="86"/>
      <c r="ETM155" s="86"/>
      <c r="ETN155" s="86"/>
      <c r="ETO155" s="86"/>
      <c r="ETP155" s="86"/>
      <c r="ETQ155" s="86"/>
      <c r="ETR155" s="86"/>
      <c r="ETS155" s="86"/>
      <c r="ETT155" s="86"/>
      <c r="ETU155" s="86"/>
      <c r="ETV155" s="86"/>
      <c r="ETW155" s="86"/>
      <c r="ETX155" s="86"/>
      <c r="ETY155" s="86"/>
      <c r="ETZ155" s="86"/>
      <c r="EUA155" s="86"/>
      <c r="EUB155" s="86"/>
      <c r="EUC155" s="86"/>
      <c r="EUD155" s="86"/>
      <c r="EUE155" s="86"/>
      <c r="EUF155" s="86"/>
      <c r="EUG155" s="86"/>
      <c r="EUH155" s="86"/>
      <c r="EUI155" s="86"/>
      <c r="EUJ155" s="86"/>
      <c r="EUK155" s="86"/>
      <c r="EUL155" s="86"/>
      <c r="EUM155" s="86"/>
      <c r="EUN155" s="86"/>
      <c r="EUO155" s="86"/>
      <c r="EUP155" s="86"/>
      <c r="EUQ155" s="86"/>
      <c r="EUR155" s="86"/>
      <c r="EUS155" s="86"/>
      <c r="EUT155" s="86"/>
      <c r="EUU155" s="86"/>
      <c r="EUV155" s="86"/>
      <c r="EUW155" s="86"/>
      <c r="EUX155" s="86"/>
      <c r="EUY155" s="86"/>
      <c r="EUZ155" s="86"/>
      <c r="EVA155" s="86"/>
      <c r="EVB155" s="86"/>
      <c r="EVC155" s="86"/>
      <c r="EVD155" s="86"/>
      <c r="EVE155" s="86"/>
      <c r="EVF155" s="86"/>
      <c r="EVG155" s="86"/>
      <c r="EVH155" s="86"/>
      <c r="EVI155" s="86"/>
      <c r="EVJ155" s="86"/>
      <c r="EVK155" s="86"/>
      <c r="EVL155" s="86"/>
      <c r="EVM155" s="86"/>
      <c r="EVN155" s="86"/>
      <c r="EVO155" s="86"/>
      <c r="EVP155" s="86"/>
      <c r="EVQ155" s="86"/>
      <c r="EVR155" s="86"/>
      <c r="EVS155" s="86"/>
      <c r="EVT155" s="86"/>
      <c r="EVU155" s="86"/>
      <c r="EVV155" s="86"/>
      <c r="EVW155" s="86"/>
      <c r="EVX155" s="86"/>
      <c r="EVY155" s="86"/>
      <c r="EVZ155" s="86"/>
      <c r="EWA155" s="86"/>
      <c r="EWB155" s="86"/>
      <c r="EWC155" s="86"/>
      <c r="EWD155" s="86"/>
      <c r="EWE155" s="86"/>
      <c r="EWF155" s="86"/>
      <c r="EWG155" s="86"/>
      <c r="EWH155" s="86"/>
      <c r="EWI155" s="86"/>
      <c r="EWJ155" s="86"/>
      <c r="EWK155" s="86"/>
      <c r="EWL155" s="86"/>
      <c r="EWM155" s="86"/>
      <c r="EWN155" s="86"/>
      <c r="EWO155" s="86"/>
      <c r="EWP155" s="86"/>
      <c r="EWQ155" s="86"/>
      <c r="EWR155" s="86"/>
      <c r="EWS155" s="86"/>
      <c r="EWT155" s="86"/>
      <c r="EWU155" s="86"/>
      <c r="EWV155" s="86"/>
      <c r="EWW155" s="86"/>
      <c r="EWX155" s="86"/>
      <c r="EWY155" s="86"/>
      <c r="EWZ155" s="86"/>
      <c r="EXA155" s="86"/>
      <c r="EXB155" s="86"/>
      <c r="EXC155" s="86"/>
      <c r="EXD155" s="86"/>
      <c r="EXE155" s="86"/>
      <c r="EXF155" s="86"/>
      <c r="EXG155" s="86"/>
      <c r="EXH155" s="86"/>
      <c r="EXI155" s="86"/>
      <c r="EXJ155" s="86"/>
      <c r="EXK155" s="86"/>
      <c r="EXL155" s="86"/>
      <c r="EXM155" s="86"/>
      <c r="EXN155" s="86"/>
      <c r="EXO155" s="86"/>
      <c r="EXP155" s="86"/>
      <c r="EXQ155" s="86"/>
      <c r="EXR155" s="86"/>
      <c r="EXS155" s="86"/>
      <c r="EXT155" s="86"/>
      <c r="EXU155" s="86"/>
      <c r="EXV155" s="86"/>
      <c r="EXW155" s="86"/>
      <c r="EXX155" s="86"/>
      <c r="EXY155" s="86"/>
      <c r="EXZ155" s="86"/>
      <c r="EYA155" s="86"/>
      <c r="EYB155" s="86"/>
      <c r="EYC155" s="86"/>
      <c r="EYD155" s="86"/>
      <c r="EYE155" s="86"/>
      <c r="EYF155" s="86"/>
      <c r="EYG155" s="86"/>
      <c r="EYH155" s="86"/>
      <c r="EYI155" s="86"/>
      <c r="EYJ155" s="86"/>
      <c r="EYK155" s="86"/>
      <c r="EYL155" s="86"/>
      <c r="EYM155" s="86"/>
      <c r="EYN155" s="86"/>
      <c r="EYO155" s="86"/>
      <c r="EYP155" s="86"/>
      <c r="EYQ155" s="86"/>
      <c r="EYR155" s="86"/>
      <c r="EYS155" s="86"/>
      <c r="EYT155" s="86"/>
      <c r="EYU155" s="186"/>
      <c r="EYV155" s="186"/>
      <c r="EYW155" s="186"/>
      <c r="EYX155" s="186"/>
      <c r="EYY155" s="186"/>
      <c r="EYZ155" s="186"/>
      <c r="EZA155" s="86"/>
      <c r="EZB155" s="86"/>
      <c r="EZC155" s="86"/>
      <c r="EZD155" s="86"/>
      <c r="EZE155" s="86"/>
      <c r="EZF155" s="86"/>
      <c r="EZG155" s="86"/>
      <c r="EZH155" s="86"/>
      <c r="EZI155" s="86"/>
      <c r="EZJ155" s="86"/>
      <c r="EZK155" s="86"/>
      <c r="EZL155" s="86"/>
      <c r="EZM155" s="86"/>
      <c r="EZN155" s="86"/>
      <c r="EZO155" s="86"/>
      <c r="EZP155" s="86"/>
      <c r="EZQ155" s="86"/>
      <c r="EZR155" s="86"/>
      <c r="EZS155" s="86"/>
      <c r="EZT155" s="86"/>
      <c r="EZU155" s="86"/>
      <c r="EZV155" s="86"/>
      <c r="EZW155" s="86"/>
      <c r="EZX155" s="86"/>
      <c r="EZY155" s="86"/>
      <c r="EZZ155" s="86"/>
      <c r="FAA155" s="86"/>
      <c r="FAB155" s="86"/>
      <c r="FAC155" s="86"/>
      <c r="FAD155" s="86"/>
      <c r="FAE155" s="86"/>
      <c r="FAF155" s="86"/>
      <c r="FAG155" s="86"/>
      <c r="FAH155" s="86"/>
      <c r="FAI155" s="86"/>
      <c r="FAJ155" s="86"/>
      <c r="FAK155" s="86"/>
      <c r="FAL155" s="86"/>
      <c r="FAM155" s="86"/>
      <c r="FAN155" s="86"/>
      <c r="FAO155" s="86"/>
      <c r="FAP155" s="86"/>
      <c r="FAQ155" s="86"/>
      <c r="FAR155" s="86"/>
      <c r="FAS155" s="86"/>
      <c r="FAT155" s="86"/>
      <c r="FAU155" s="86"/>
      <c r="FAV155" s="86"/>
      <c r="FAW155" s="86"/>
      <c r="FAX155" s="86"/>
      <c r="FAY155" s="86"/>
      <c r="FAZ155" s="86"/>
      <c r="FBA155" s="86"/>
      <c r="FBB155" s="86"/>
      <c r="FBC155" s="86"/>
      <c r="FBD155" s="86"/>
      <c r="FBE155" s="86"/>
      <c r="FBF155" s="86"/>
      <c r="FBG155" s="86"/>
      <c r="FBH155" s="86"/>
      <c r="FBI155" s="86"/>
      <c r="FBJ155" s="86"/>
      <c r="FBK155" s="86"/>
      <c r="FBL155" s="86"/>
      <c r="FBM155" s="86"/>
      <c r="FBN155" s="86"/>
      <c r="FBO155" s="86"/>
      <c r="FBP155" s="86"/>
      <c r="FBQ155" s="86"/>
      <c r="FBR155" s="86"/>
      <c r="FBS155" s="86"/>
      <c r="FBT155" s="86"/>
      <c r="FBU155" s="86"/>
      <c r="FBV155" s="86"/>
      <c r="FBW155" s="86"/>
      <c r="FBX155" s="86"/>
      <c r="FBY155" s="86"/>
      <c r="FBZ155" s="86"/>
      <c r="FCA155" s="86"/>
      <c r="FCB155" s="86"/>
      <c r="FCC155" s="86"/>
      <c r="FCD155" s="86"/>
      <c r="FCE155" s="86"/>
      <c r="FCF155" s="86"/>
      <c r="FCG155" s="86"/>
      <c r="FCH155" s="86"/>
      <c r="FCI155" s="86"/>
      <c r="FCJ155" s="86"/>
      <c r="FCK155" s="86"/>
      <c r="FCL155" s="86"/>
      <c r="FCM155" s="86"/>
      <c r="FCN155" s="86"/>
      <c r="FCO155" s="86"/>
      <c r="FCP155" s="86"/>
      <c r="FCQ155" s="86"/>
      <c r="FCR155" s="86"/>
      <c r="FCS155" s="86"/>
      <c r="FCT155" s="86"/>
      <c r="FCU155" s="86"/>
      <c r="FCV155" s="86"/>
      <c r="FCW155" s="86"/>
      <c r="FCX155" s="86"/>
      <c r="FCY155" s="86"/>
      <c r="FCZ155" s="86"/>
      <c r="FDA155" s="86"/>
      <c r="FDB155" s="86"/>
      <c r="FDC155" s="86"/>
      <c r="FDD155" s="86"/>
      <c r="FDE155" s="86"/>
      <c r="FDF155" s="86"/>
      <c r="FDG155" s="86"/>
      <c r="FDH155" s="86"/>
      <c r="FDI155" s="86"/>
      <c r="FDJ155" s="86"/>
      <c r="FDK155" s="86"/>
      <c r="FDL155" s="86"/>
      <c r="FDM155" s="86"/>
      <c r="FDN155" s="86"/>
      <c r="FDO155" s="86"/>
      <c r="FDP155" s="86"/>
      <c r="FDQ155" s="86"/>
      <c r="FDR155" s="86"/>
      <c r="FDS155" s="86"/>
      <c r="FDT155" s="86"/>
      <c r="FDU155" s="86"/>
      <c r="FDV155" s="86"/>
      <c r="FDW155" s="86"/>
      <c r="FDX155" s="86"/>
      <c r="FDY155" s="86"/>
      <c r="FDZ155" s="86"/>
      <c r="FEA155" s="86"/>
      <c r="FEB155" s="86"/>
      <c r="FEC155" s="86"/>
      <c r="FED155" s="86"/>
      <c r="FEE155" s="86"/>
      <c r="FEF155" s="86"/>
      <c r="FEG155" s="86"/>
      <c r="FEH155" s="86"/>
      <c r="FEI155" s="86"/>
      <c r="FEJ155" s="86"/>
      <c r="FEK155" s="86"/>
      <c r="FEL155" s="86"/>
      <c r="FEM155" s="86"/>
      <c r="FEN155" s="86"/>
      <c r="FEO155" s="86"/>
      <c r="FEP155" s="86"/>
      <c r="FEQ155" s="86"/>
      <c r="FER155" s="86"/>
      <c r="FES155" s="86"/>
      <c r="FET155" s="86"/>
      <c r="FEU155" s="86"/>
      <c r="FEV155" s="86"/>
      <c r="FEW155" s="86"/>
      <c r="FEX155" s="86"/>
      <c r="FEY155" s="86"/>
      <c r="FEZ155" s="86"/>
      <c r="FFA155" s="86"/>
      <c r="FFB155" s="86"/>
      <c r="FFC155" s="86"/>
      <c r="FFD155" s="86"/>
      <c r="FFE155" s="86"/>
      <c r="FFF155" s="86"/>
      <c r="FFG155" s="86"/>
      <c r="FFH155" s="86"/>
      <c r="FFI155" s="86"/>
      <c r="FFJ155" s="86"/>
      <c r="FFK155" s="86"/>
      <c r="FFL155" s="86"/>
      <c r="FFM155" s="86"/>
      <c r="FFN155" s="86"/>
      <c r="FFO155" s="86"/>
      <c r="FFP155" s="86"/>
      <c r="FFQ155" s="86"/>
      <c r="FFR155" s="86"/>
      <c r="FFS155" s="86"/>
      <c r="FFT155" s="86"/>
      <c r="FFU155" s="86"/>
      <c r="FFV155" s="86"/>
      <c r="FFW155" s="86"/>
      <c r="FFX155" s="86"/>
      <c r="FFY155" s="86"/>
      <c r="FFZ155" s="86"/>
      <c r="FGA155" s="86"/>
      <c r="FGB155" s="86"/>
      <c r="FGC155" s="86"/>
      <c r="FGD155" s="86"/>
      <c r="FGE155" s="86"/>
      <c r="FGF155" s="86"/>
      <c r="FGG155" s="86"/>
      <c r="FGH155" s="86"/>
      <c r="FGI155" s="86"/>
      <c r="FGJ155" s="86"/>
      <c r="FGK155" s="86"/>
      <c r="FGL155" s="86"/>
      <c r="FGM155" s="86"/>
      <c r="FGN155" s="86"/>
      <c r="FGO155" s="86"/>
      <c r="FGP155" s="86"/>
      <c r="FGQ155" s="86"/>
      <c r="FGR155" s="86"/>
      <c r="FGS155" s="86"/>
      <c r="FGT155" s="86"/>
      <c r="FGU155" s="86"/>
      <c r="FGV155" s="86"/>
      <c r="FGW155" s="86"/>
      <c r="FGX155" s="86"/>
      <c r="FGY155" s="86"/>
      <c r="FGZ155" s="86"/>
      <c r="FHA155" s="86"/>
      <c r="FHB155" s="86"/>
      <c r="FHC155" s="86"/>
      <c r="FHD155" s="86"/>
      <c r="FHE155" s="86"/>
      <c r="FHF155" s="86"/>
      <c r="FHG155" s="86"/>
      <c r="FHH155" s="86"/>
      <c r="FHI155" s="86"/>
      <c r="FHJ155" s="86"/>
      <c r="FHK155" s="86"/>
      <c r="FHL155" s="86"/>
      <c r="FHM155" s="86"/>
      <c r="FHN155" s="86"/>
      <c r="FHO155" s="86"/>
      <c r="FHP155" s="86"/>
      <c r="FHQ155" s="86"/>
      <c r="FHR155" s="86"/>
      <c r="FHS155" s="86"/>
      <c r="FHT155" s="86"/>
      <c r="FHU155" s="86"/>
      <c r="FHV155" s="86"/>
      <c r="FHW155" s="86"/>
      <c r="FHX155" s="86"/>
      <c r="FHY155" s="86"/>
      <c r="FHZ155" s="86"/>
      <c r="FIA155" s="86"/>
      <c r="FIB155" s="86"/>
      <c r="FIC155" s="86"/>
      <c r="FID155" s="86"/>
      <c r="FIE155" s="86"/>
      <c r="FIF155" s="86"/>
      <c r="FIG155" s="86"/>
      <c r="FIH155" s="86"/>
      <c r="FII155" s="86"/>
      <c r="FIJ155" s="86"/>
      <c r="FIK155" s="86"/>
      <c r="FIL155" s="86"/>
      <c r="FIM155" s="86"/>
      <c r="FIN155" s="86"/>
      <c r="FIO155" s="86"/>
      <c r="FIP155" s="86"/>
      <c r="FIQ155" s="186"/>
      <c r="FIR155" s="186"/>
      <c r="FIS155" s="186"/>
      <c r="FIT155" s="186"/>
      <c r="FIU155" s="186"/>
      <c r="FIV155" s="186"/>
      <c r="FIW155" s="86"/>
      <c r="FIX155" s="86"/>
      <c r="FIY155" s="86"/>
      <c r="FIZ155" s="86"/>
      <c r="FJA155" s="86"/>
      <c r="FJB155" s="86"/>
      <c r="FJC155" s="86"/>
      <c r="FJD155" s="86"/>
      <c r="FJE155" s="86"/>
      <c r="FJF155" s="86"/>
      <c r="FJG155" s="86"/>
      <c r="FJH155" s="86"/>
      <c r="FJI155" s="86"/>
      <c r="FJJ155" s="86"/>
      <c r="FJK155" s="86"/>
      <c r="FJL155" s="86"/>
      <c r="FJM155" s="86"/>
      <c r="FJN155" s="86"/>
      <c r="FJO155" s="86"/>
      <c r="FJP155" s="86"/>
      <c r="FJQ155" s="86"/>
      <c r="FJR155" s="86"/>
      <c r="FJS155" s="86"/>
      <c r="FJT155" s="86"/>
      <c r="FJU155" s="86"/>
      <c r="FJV155" s="86"/>
      <c r="FJW155" s="86"/>
      <c r="FJX155" s="86"/>
      <c r="FJY155" s="86"/>
      <c r="FJZ155" s="86"/>
      <c r="FKA155" s="86"/>
      <c r="FKB155" s="86"/>
      <c r="FKC155" s="86"/>
      <c r="FKD155" s="86"/>
      <c r="FKE155" s="86"/>
      <c r="FKF155" s="86"/>
      <c r="FKG155" s="86"/>
      <c r="FKH155" s="86"/>
      <c r="FKI155" s="86"/>
      <c r="FKJ155" s="86"/>
      <c r="FKK155" s="86"/>
      <c r="FKL155" s="86"/>
      <c r="FKM155" s="86"/>
      <c r="FKN155" s="86"/>
      <c r="FKO155" s="86"/>
      <c r="FKP155" s="86"/>
      <c r="FKQ155" s="86"/>
      <c r="FKR155" s="86"/>
      <c r="FKS155" s="86"/>
      <c r="FKT155" s="86"/>
      <c r="FKU155" s="86"/>
      <c r="FKV155" s="86"/>
      <c r="FKW155" s="86"/>
      <c r="FKX155" s="86"/>
      <c r="FKY155" s="86"/>
      <c r="FKZ155" s="86"/>
      <c r="FLA155" s="86"/>
      <c r="FLB155" s="86"/>
      <c r="FLC155" s="86"/>
      <c r="FLD155" s="86"/>
      <c r="FLE155" s="86"/>
      <c r="FLF155" s="86"/>
      <c r="FLG155" s="86"/>
      <c r="FLH155" s="86"/>
      <c r="FLI155" s="86"/>
      <c r="FLJ155" s="86"/>
      <c r="FLK155" s="86"/>
      <c r="FLL155" s="86"/>
      <c r="FLM155" s="86"/>
      <c r="FLN155" s="86"/>
      <c r="FLO155" s="86"/>
      <c r="FLP155" s="86"/>
      <c r="FLQ155" s="86"/>
      <c r="FLR155" s="86"/>
      <c r="FLS155" s="86"/>
      <c r="FLT155" s="86"/>
      <c r="FLU155" s="86"/>
      <c r="FLV155" s="86"/>
      <c r="FLW155" s="86"/>
      <c r="FLX155" s="86"/>
      <c r="FLY155" s="86"/>
      <c r="FLZ155" s="86"/>
      <c r="FMA155" s="86"/>
      <c r="FMB155" s="86"/>
      <c r="FMC155" s="86"/>
      <c r="FMD155" s="86"/>
      <c r="FME155" s="86"/>
      <c r="FMF155" s="86"/>
      <c r="FMG155" s="86"/>
      <c r="FMH155" s="86"/>
      <c r="FMI155" s="86"/>
      <c r="FMJ155" s="86"/>
      <c r="FMK155" s="86"/>
      <c r="FML155" s="86"/>
      <c r="FMM155" s="86"/>
      <c r="FMN155" s="86"/>
      <c r="FMO155" s="86"/>
      <c r="FMP155" s="86"/>
      <c r="FMQ155" s="86"/>
      <c r="FMR155" s="86"/>
      <c r="FMS155" s="86"/>
      <c r="FMT155" s="86"/>
      <c r="FMU155" s="86"/>
      <c r="FMV155" s="86"/>
      <c r="FMW155" s="86"/>
      <c r="FMX155" s="86"/>
      <c r="FMY155" s="86"/>
      <c r="FMZ155" s="86"/>
      <c r="FNA155" s="86"/>
      <c r="FNB155" s="86"/>
      <c r="FNC155" s="86"/>
      <c r="FND155" s="86"/>
      <c r="FNE155" s="86"/>
      <c r="FNF155" s="86"/>
      <c r="FNG155" s="86"/>
      <c r="FNH155" s="86"/>
      <c r="FNI155" s="86"/>
      <c r="FNJ155" s="86"/>
      <c r="FNK155" s="86"/>
      <c r="FNL155" s="86"/>
      <c r="FNM155" s="86"/>
      <c r="FNN155" s="86"/>
      <c r="FNO155" s="86"/>
      <c r="FNP155" s="86"/>
      <c r="FNQ155" s="86"/>
      <c r="FNR155" s="86"/>
      <c r="FNS155" s="86"/>
      <c r="FNT155" s="86"/>
      <c r="FNU155" s="86"/>
      <c r="FNV155" s="86"/>
      <c r="FNW155" s="86"/>
      <c r="FNX155" s="86"/>
      <c r="FNY155" s="86"/>
      <c r="FNZ155" s="86"/>
      <c r="FOA155" s="86"/>
      <c r="FOB155" s="86"/>
      <c r="FOC155" s="86"/>
      <c r="FOD155" s="86"/>
      <c r="FOE155" s="86"/>
      <c r="FOF155" s="86"/>
      <c r="FOG155" s="86"/>
      <c r="FOH155" s="86"/>
      <c r="FOI155" s="86"/>
      <c r="FOJ155" s="86"/>
      <c r="FOK155" s="86"/>
      <c r="FOL155" s="86"/>
      <c r="FOM155" s="86"/>
      <c r="FON155" s="86"/>
      <c r="FOO155" s="86"/>
      <c r="FOP155" s="86"/>
      <c r="FOQ155" s="86"/>
      <c r="FOR155" s="86"/>
      <c r="FOS155" s="86"/>
      <c r="FOT155" s="86"/>
      <c r="FOU155" s="86"/>
      <c r="FOV155" s="86"/>
      <c r="FOW155" s="86"/>
      <c r="FOX155" s="86"/>
      <c r="FOY155" s="86"/>
      <c r="FOZ155" s="86"/>
      <c r="FPA155" s="86"/>
      <c r="FPB155" s="86"/>
      <c r="FPC155" s="86"/>
      <c r="FPD155" s="86"/>
      <c r="FPE155" s="86"/>
      <c r="FPF155" s="86"/>
      <c r="FPG155" s="86"/>
      <c r="FPH155" s="86"/>
      <c r="FPI155" s="86"/>
      <c r="FPJ155" s="86"/>
      <c r="FPK155" s="86"/>
      <c r="FPL155" s="86"/>
      <c r="FPM155" s="86"/>
      <c r="FPN155" s="86"/>
      <c r="FPO155" s="86"/>
      <c r="FPP155" s="86"/>
      <c r="FPQ155" s="86"/>
      <c r="FPR155" s="86"/>
      <c r="FPS155" s="86"/>
      <c r="FPT155" s="86"/>
      <c r="FPU155" s="86"/>
      <c r="FPV155" s="86"/>
      <c r="FPW155" s="86"/>
      <c r="FPX155" s="86"/>
      <c r="FPY155" s="86"/>
      <c r="FPZ155" s="86"/>
      <c r="FQA155" s="86"/>
      <c r="FQB155" s="86"/>
      <c r="FQC155" s="86"/>
      <c r="FQD155" s="86"/>
      <c r="FQE155" s="86"/>
      <c r="FQF155" s="86"/>
      <c r="FQG155" s="86"/>
      <c r="FQH155" s="86"/>
      <c r="FQI155" s="86"/>
      <c r="FQJ155" s="86"/>
      <c r="FQK155" s="86"/>
      <c r="FQL155" s="86"/>
      <c r="FQM155" s="86"/>
      <c r="FQN155" s="86"/>
      <c r="FQO155" s="86"/>
      <c r="FQP155" s="86"/>
      <c r="FQQ155" s="86"/>
      <c r="FQR155" s="86"/>
      <c r="FQS155" s="86"/>
      <c r="FQT155" s="86"/>
      <c r="FQU155" s="86"/>
      <c r="FQV155" s="86"/>
      <c r="FQW155" s="86"/>
      <c r="FQX155" s="86"/>
      <c r="FQY155" s="86"/>
      <c r="FQZ155" s="86"/>
      <c r="FRA155" s="86"/>
      <c r="FRB155" s="86"/>
      <c r="FRC155" s="86"/>
      <c r="FRD155" s="86"/>
      <c r="FRE155" s="86"/>
      <c r="FRF155" s="86"/>
      <c r="FRG155" s="86"/>
      <c r="FRH155" s="86"/>
      <c r="FRI155" s="86"/>
      <c r="FRJ155" s="86"/>
      <c r="FRK155" s="86"/>
      <c r="FRL155" s="86"/>
      <c r="FRM155" s="86"/>
      <c r="FRN155" s="86"/>
      <c r="FRO155" s="86"/>
      <c r="FRP155" s="86"/>
      <c r="FRQ155" s="86"/>
      <c r="FRR155" s="86"/>
      <c r="FRS155" s="86"/>
      <c r="FRT155" s="86"/>
      <c r="FRU155" s="86"/>
      <c r="FRV155" s="86"/>
      <c r="FRW155" s="86"/>
      <c r="FRX155" s="86"/>
      <c r="FRY155" s="86"/>
      <c r="FRZ155" s="86"/>
      <c r="FSA155" s="86"/>
      <c r="FSB155" s="86"/>
      <c r="FSC155" s="86"/>
      <c r="FSD155" s="86"/>
      <c r="FSE155" s="86"/>
      <c r="FSF155" s="86"/>
      <c r="FSG155" s="86"/>
      <c r="FSH155" s="86"/>
      <c r="FSI155" s="86"/>
      <c r="FSJ155" s="86"/>
      <c r="FSK155" s="86"/>
      <c r="FSL155" s="86"/>
      <c r="FSM155" s="186"/>
      <c r="FSN155" s="186"/>
      <c r="FSO155" s="186"/>
      <c r="FSP155" s="186"/>
      <c r="FSQ155" s="186"/>
      <c r="FSR155" s="186"/>
      <c r="FSS155" s="86"/>
      <c r="FST155" s="86"/>
      <c r="FSU155" s="86"/>
      <c r="FSV155" s="86"/>
      <c r="FSW155" s="86"/>
      <c r="FSX155" s="86"/>
      <c r="FSY155" s="86"/>
      <c r="FSZ155" s="86"/>
      <c r="FTA155" s="86"/>
      <c r="FTB155" s="86"/>
      <c r="FTC155" s="86"/>
      <c r="FTD155" s="86"/>
      <c r="FTE155" s="86"/>
      <c r="FTF155" s="86"/>
      <c r="FTG155" s="86"/>
      <c r="FTH155" s="86"/>
      <c r="FTI155" s="86"/>
      <c r="FTJ155" s="86"/>
      <c r="FTK155" s="86"/>
      <c r="FTL155" s="86"/>
      <c r="FTM155" s="86"/>
      <c r="FTN155" s="86"/>
      <c r="FTO155" s="86"/>
      <c r="FTP155" s="86"/>
      <c r="FTQ155" s="86"/>
      <c r="FTR155" s="86"/>
      <c r="FTS155" s="86"/>
      <c r="FTT155" s="86"/>
      <c r="FTU155" s="86"/>
      <c r="FTV155" s="86"/>
      <c r="FTW155" s="86"/>
      <c r="FTX155" s="86"/>
      <c r="FTY155" s="86"/>
      <c r="FTZ155" s="86"/>
      <c r="FUA155" s="86"/>
      <c r="FUB155" s="86"/>
      <c r="FUC155" s="86"/>
      <c r="FUD155" s="86"/>
      <c r="FUE155" s="86"/>
      <c r="FUF155" s="86"/>
      <c r="FUG155" s="86"/>
      <c r="FUH155" s="86"/>
      <c r="FUI155" s="86"/>
      <c r="FUJ155" s="86"/>
      <c r="FUK155" s="86"/>
      <c r="FUL155" s="86"/>
      <c r="FUM155" s="86"/>
      <c r="FUN155" s="86"/>
      <c r="FUO155" s="86"/>
      <c r="FUP155" s="86"/>
      <c r="FUQ155" s="86"/>
      <c r="FUR155" s="86"/>
      <c r="FUS155" s="86"/>
      <c r="FUT155" s="86"/>
      <c r="FUU155" s="86"/>
      <c r="FUV155" s="86"/>
      <c r="FUW155" s="86"/>
      <c r="FUX155" s="86"/>
      <c r="FUY155" s="86"/>
      <c r="FUZ155" s="86"/>
      <c r="FVA155" s="86"/>
      <c r="FVB155" s="86"/>
      <c r="FVC155" s="86"/>
      <c r="FVD155" s="86"/>
      <c r="FVE155" s="86"/>
      <c r="FVF155" s="86"/>
      <c r="FVG155" s="86"/>
      <c r="FVH155" s="86"/>
      <c r="FVI155" s="86"/>
      <c r="FVJ155" s="86"/>
      <c r="FVK155" s="86"/>
      <c r="FVL155" s="86"/>
      <c r="FVM155" s="86"/>
      <c r="FVN155" s="86"/>
      <c r="FVO155" s="86"/>
      <c r="FVP155" s="86"/>
      <c r="FVQ155" s="86"/>
      <c r="FVR155" s="86"/>
      <c r="FVS155" s="86"/>
      <c r="FVT155" s="86"/>
      <c r="FVU155" s="86"/>
      <c r="FVV155" s="86"/>
      <c r="FVW155" s="86"/>
      <c r="FVX155" s="86"/>
      <c r="FVY155" s="86"/>
      <c r="FVZ155" s="86"/>
      <c r="FWA155" s="86"/>
      <c r="FWB155" s="86"/>
      <c r="FWC155" s="86"/>
      <c r="FWD155" s="86"/>
      <c r="FWE155" s="86"/>
      <c r="FWF155" s="86"/>
      <c r="FWG155" s="86"/>
      <c r="FWH155" s="86"/>
      <c r="FWI155" s="86"/>
      <c r="FWJ155" s="86"/>
      <c r="FWK155" s="86"/>
      <c r="FWL155" s="86"/>
      <c r="FWM155" s="86"/>
      <c r="FWN155" s="86"/>
      <c r="FWO155" s="86"/>
      <c r="FWP155" s="86"/>
      <c r="FWQ155" s="86"/>
      <c r="FWR155" s="86"/>
      <c r="FWS155" s="86"/>
      <c r="FWT155" s="86"/>
      <c r="FWU155" s="86"/>
      <c r="FWV155" s="86"/>
      <c r="FWW155" s="86"/>
      <c r="FWX155" s="86"/>
      <c r="FWY155" s="86"/>
      <c r="FWZ155" s="86"/>
      <c r="FXA155" s="86"/>
      <c r="FXB155" s="86"/>
      <c r="FXC155" s="86"/>
      <c r="FXD155" s="86"/>
      <c r="FXE155" s="86"/>
      <c r="FXF155" s="86"/>
      <c r="FXG155" s="86"/>
      <c r="FXH155" s="86"/>
      <c r="FXI155" s="86"/>
      <c r="FXJ155" s="86"/>
      <c r="FXK155" s="86"/>
      <c r="FXL155" s="86"/>
      <c r="FXM155" s="86"/>
      <c r="FXN155" s="86"/>
      <c r="FXO155" s="86"/>
      <c r="FXP155" s="86"/>
      <c r="FXQ155" s="86"/>
      <c r="FXR155" s="86"/>
      <c r="FXS155" s="86"/>
      <c r="FXT155" s="86"/>
      <c r="FXU155" s="86"/>
      <c r="FXV155" s="86"/>
      <c r="FXW155" s="86"/>
      <c r="FXX155" s="86"/>
      <c r="FXY155" s="86"/>
      <c r="FXZ155" s="86"/>
      <c r="FYA155" s="86"/>
      <c r="FYB155" s="86"/>
      <c r="FYC155" s="86"/>
      <c r="FYD155" s="86"/>
      <c r="FYE155" s="86"/>
      <c r="FYF155" s="86"/>
      <c r="FYG155" s="86"/>
      <c r="FYH155" s="86"/>
      <c r="FYI155" s="86"/>
      <c r="FYJ155" s="86"/>
      <c r="FYK155" s="86"/>
      <c r="FYL155" s="86"/>
      <c r="FYM155" s="86"/>
      <c r="FYN155" s="86"/>
      <c r="FYO155" s="86"/>
      <c r="FYP155" s="86"/>
      <c r="FYQ155" s="86"/>
      <c r="FYR155" s="86"/>
      <c r="FYS155" s="86"/>
      <c r="FYT155" s="86"/>
      <c r="FYU155" s="86"/>
      <c r="FYV155" s="86"/>
      <c r="FYW155" s="86"/>
      <c r="FYX155" s="86"/>
      <c r="FYY155" s="86"/>
      <c r="FYZ155" s="86"/>
      <c r="FZA155" s="86"/>
      <c r="FZB155" s="86"/>
      <c r="FZC155" s="86"/>
      <c r="FZD155" s="86"/>
      <c r="FZE155" s="86"/>
      <c r="FZF155" s="86"/>
      <c r="FZG155" s="86"/>
      <c r="FZH155" s="86"/>
      <c r="FZI155" s="86"/>
      <c r="FZJ155" s="86"/>
      <c r="FZK155" s="86"/>
      <c r="FZL155" s="86"/>
      <c r="FZM155" s="86"/>
      <c r="FZN155" s="86"/>
      <c r="FZO155" s="86"/>
      <c r="FZP155" s="86"/>
      <c r="FZQ155" s="86"/>
      <c r="FZR155" s="86"/>
      <c r="FZS155" s="86"/>
      <c r="FZT155" s="86"/>
      <c r="FZU155" s="86"/>
      <c r="FZV155" s="86"/>
      <c r="FZW155" s="86"/>
      <c r="FZX155" s="86"/>
      <c r="FZY155" s="86"/>
      <c r="FZZ155" s="86"/>
      <c r="GAA155" s="86"/>
      <c r="GAB155" s="86"/>
      <c r="GAC155" s="86"/>
      <c r="GAD155" s="86"/>
      <c r="GAE155" s="86"/>
      <c r="GAF155" s="86"/>
      <c r="GAG155" s="86"/>
      <c r="GAH155" s="86"/>
      <c r="GAI155" s="86"/>
      <c r="GAJ155" s="86"/>
      <c r="GAK155" s="86"/>
      <c r="GAL155" s="86"/>
      <c r="GAM155" s="86"/>
      <c r="GAN155" s="86"/>
      <c r="GAO155" s="86"/>
      <c r="GAP155" s="86"/>
      <c r="GAQ155" s="86"/>
      <c r="GAR155" s="86"/>
      <c r="GAS155" s="86"/>
      <c r="GAT155" s="86"/>
      <c r="GAU155" s="86"/>
      <c r="GAV155" s="86"/>
      <c r="GAW155" s="86"/>
      <c r="GAX155" s="86"/>
      <c r="GAY155" s="86"/>
      <c r="GAZ155" s="86"/>
      <c r="GBA155" s="86"/>
      <c r="GBB155" s="86"/>
      <c r="GBC155" s="86"/>
      <c r="GBD155" s="86"/>
      <c r="GBE155" s="86"/>
      <c r="GBF155" s="86"/>
      <c r="GBG155" s="86"/>
      <c r="GBH155" s="86"/>
      <c r="GBI155" s="86"/>
      <c r="GBJ155" s="86"/>
      <c r="GBK155" s="86"/>
      <c r="GBL155" s="86"/>
      <c r="GBM155" s="86"/>
      <c r="GBN155" s="86"/>
      <c r="GBO155" s="86"/>
      <c r="GBP155" s="86"/>
      <c r="GBQ155" s="86"/>
      <c r="GBR155" s="86"/>
      <c r="GBS155" s="86"/>
      <c r="GBT155" s="86"/>
      <c r="GBU155" s="86"/>
      <c r="GBV155" s="86"/>
      <c r="GBW155" s="86"/>
      <c r="GBX155" s="86"/>
      <c r="GBY155" s="86"/>
      <c r="GBZ155" s="86"/>
      <c r="GCA155" s="86"/>
      <c r="GCB155" s="86"/>
      <c r="GCC155" s="86"/>
      <c r="GCD155" s="86"/>
      <c r="GCE155" s="86"/>
      <c r="GCF155" s="86"/>
      <c r="GCG155" s="86"/>
      <c r="GCH155" s="86"/>
      <c r="GCI155" s="186"/>
      <c r="GCJ155" s="186"/>
      <c r="GCK155" s="186"/>
      <c r="GCL155" s="186"/>
      <c r="GCM155" s="186"/>
      <c r="GCN155" s="186"/>
      <c r="GCO155" s="86"/>
      <c r="GCP155" s="86"/>
      <c r="GCQ155" s="86"/>
      <c r="GCR155" s="86"/>
      <c r="GCS155" s="86"/>
      <c r="GCT155" s="86"/>
      <c r="GCU155" s="86"/>
      <c r="GCV155" s="86"/>
      <c r="GCW155" s="86"/>
      <c r="GCX155" s="86"/>
      <c r="GCY155" s="86"/>
      <c r="GCZ155" s="86"/>
      <c r="GDA155" s="86"/>
      <c r="GDB155" s="86"/>
      <c r="GDC155" s="86"/>
      <c r="GDD155" s="86"/>
      <c r="GDE155" s="86"/>
      <c r="GDF155" s="86"/>
      <c r="GDG155" s="86"/>
      <c r="GDH155" s="86"/>
      <c r="GDI155" s="86"/>
      <c r="GDJ155" s="86"/>
      <c r="GDK155" s="86"/>
      <c r="GDL155" s="86"/>
      <c r="GDM155" s="86"/>
      <c r="GDN155" s="86"/>
      <c r="GDO155" s="86"/>
      <c r="GDP155" s="86"/>
      <c r="GDQ155" s="86"/>
      <c r="GDR155" s="86"/>
      <c r="GDS155" s="86"/>
      <c r="GDT155" s="86"/>
      <c r="GDU155" s="86"/>
      <c r="GDV155" s="86"/>
      <c r="GDW155" s="86"/>
      <c r="GDX155" s="86"/>
      <c r="GDY155" s="86"/>
      <c r="GDZ155" s="86"/>
      <c r="GEA155" s="86"/>
      <c r="GEB155" s="86"/>
      <c r="GEC155" s="86"/>
      <c r="GED155" s="86"/>
      <c r="GEE155" s="86"/>
      <c r="GEF155" s="86"/>
      <c r="GEG155" s="86"/>
      <c r="GEH155" s="86"/>
      <c r="GEI155" s="86"/>
      <c r="GEJ155" s="86"/>
      <c r="GEK155" s="86"/>
      <c r="GEL155" s="86"/>
      <c r="GEM155" s="86"/>
      <c r="GEN155" s="86"/>
      <c r="GEO155" s="86"/>
      <c r="GEP155" s="86"/>
      <c r="GEQ155" s="86"/>
      <c r="GER155" s="86"/>
      <c r="GES155" s="86"/>
      <c r="GET155" s="86"/>
      <c r="GEU155" s="86"/>
      <c r="GEV155" s="86"/>
      <c r="GEW155" s="86"/>
      <c r="GEX155" s="86"/>
      <c r="GEY155" s="86"/>
      <c r="GEZ155" s="86"/>
      <c r="GFA155" s="86"/>
      <c r="GFB155" s="86"/>
      <c r="GFC155" s="86"/>
      <c r="GFD155" s="86"/>
      <c r="GFE155" s="86"/>
      <c r="GFF155" s="86"/>
      <c r="GFG155" s="86"/>
      <c r="GFH155" s="86"/>
      <c r="GFI155" s="86"/>
      <c r="GFJ155" s="86"/>
      <c r="GFK155" s="86"/>
      <c r="GFL155" s="86"/>
      <c r="GFM155" s="86"/>
      <c r="GFN155" s="86"/>
      <c r="GFO155" s="86"/>
      <c r="GFP155" s="86"/>
      <c r="GFQ155" s="86"/>
      <c r="GFR155" s="86"/>
      <c r="GFS155" s="86"/>
      <c r="GFT155" s="86"/>
      <c r="GFU155" s="86"/>
      <c r="GFV155" s="86"/>
      <c r="GFW155" s="86"/>
      <c r="GFX155" s="86"/>
      <c r="GFY155" s="86"/>
      <c r="GFZ155" s="86"/>
      <c r="GGA155" s="86"/>
      <c r="GGB155" s="86"/>
      <c r="GGC155" s="86"/>
      <c r="GGD155" s="86"/>
      <c r="GGE155" s="86"/>
      <c r="GGF155" s="86"/>
      <c r="GGG155" s="86"/>
      <c r="GGH155" s="86"/>
      <c r="GGI155" s="86"/>
      <c r="GGJ155" s="86"/>
      <c r="GGK155" s="86"/>
      <c r="GGL155" s="86"/>
      <c r="GGM155" s="86"/>
      <c r="GGN155" s="86"/>
      <c r="GGO155" s="86"/>
      <c r="GGP155" s="86"/>
      <c r="GGQ155" s="86"/>
      <c r="GGR155" s="86"/>
      <c r="GGS155" s="86"/>
      <c r="GGT155" s="86"/>
      <c r="GGU155" s="86"/>
      <c r="GGV155" s="86"/>
      <c r="GGW155" s="86"/>
      <c r="GGX155" s="86"/>
      <c r="GGY155" s="86"/>
      <c r="GGZ155" s="86"/>
      <c r="GHA155" s="86"/>
      <c r="GHB155" s="86"/>
      <c r="GHC155" s="86"/>
      <c r="GHD155" s="86"/>
      <c r="GHE155" s="86"/>
      <c r="GHF155" s="86"/>
      <c r="GHG155" s="86"/>
      <c r="GHH155" s="86"/>
      <c r="GHI155" s="86"/>
      <c r="GHJ155" s="86"/>
      <c r="GHK155" s="86"/>
      <c r="GHL155" s="86"/>
      <c r="GHM155" s="86"/>
      <c r="GHN155" s="86"/>
      <c r="GHO155" s="86"/>
      <c r="GHP155" s="86"/>
      <c r="GHQ155" s="86"/>
      <c r="GHR155" s="86"/>
      <c r="GHS155" s="86"/>
      <c r="GHT155" s="86"/>
      <c r="GHU155" s="86"/>
      <c r="GHV155" s="86"/>
      <c r="GHW155" s="86"/>
      <c r="GHX155" s="86"/>
      <c r="GHY155" s="86"/>
      <c r="GHZ155" s="86"/>
      <c r="GIA155" s="86"/>
      <c r="GIB155" s="86"/>
      <c r="GIC155" s="86"/>
      <c r="GID155" s="86"/>
      <c r="GIE155" s="86"/>
      <c r="GIF155" s="86"/>
      <c r="GIG155" s="86"/>
      <c r="GIH155" s="86"/>
      <c r="GII155" s="86"/>
      <c r="GIJ155" s="86"/>
      <c r="GIK155" s="86"/>
      <c r="GIL155" s="86"/>
      <c r="GIM155" s="86"/>
      <c r="GIN155" s="86"/>
      <c r="GIO155" s="86"/>
      <c r="GIP155" s="86"/>
      <c r="GIQ155" s="86"/>
      <c r="GIR155" s="86"/>
      <c r="GIS155" s="86"/>
      <c r="GIT155" s="86"/>
      <c r="GIU155" s="86"/>
      <c r="GIV155" s="86"/>
      <c r="GIW155" s="86"/>
      <c r="GIX155" s="86"/>
      <c r="GIY155" s="86"/>
      <c r="GIZ155" s="86"/>
      <c r="GJA155" s="86"/>
      <c r="GJB155" s="86"/>
      <c r="GJC155" s="86"/>
      <c r="GJD155" s="86"/>
      <c r="GJE155" s="86"/>
      <c r="GJF155" s="86"/>
      <c r="GJG155" s="86"/>
      <c r="GJH155" s="86"/>
      <c r="GJI155" s="86"/>
      <c r="GJJ155" s="86"/>
      <c r="GJK155" s="86"/>
      <c r="GJL155" s="86"/>
      <c r="GJM155" s="86"/>
      <c r="GJN155" s="86"/>
      <c r="GJO155" s="86"/>
      <c r="GJP155" s="86"/>
      <c r="GJQ155" s="86"/>
      <c r="GJR155" s="86"/>
      <c r="GJS155" s="86"/>
      <c r="GJT155" s="86"/>
      <c r="GJU155" s="86"/>
      <c r="GJV155" s="86"/>
      <c r="GJW155" s="86"/>
      <c r="GJX155" s="86"/>
      <c r="GJY155" s="86"/>
      <c r="GJZ155" s="86"/>
      <c r="GKA155" s="86"/>
      <c r="GKB155" s="86"/>
      <c r="GKC155" s="86"/>
      <c r="GKD155" s="86"/>
      <c r="GKE155" s="86"/>
      <c r="GKF155" s="86"/>
      <c r="GKG155" s="86"/>
      <c r="GKH155" s="86"/>
      <c r="GKI155" s="86"/>
      <c r="GKJ155" s="86"/>
      <c r="GKK155" s="86"/>
      <c r="GKL155" s="86"/>
      <c r="GKM155" s="86"/>
      <c r="GKN155" s="86"/>
      <c r="GKO155" s="86"/>
      <c r="GKP155" s="86"/>
      <c r="GKQ155" s="86"/>
      <c r="GKR155" s="86"/>
      <c r="GKS155" s="86"/>
      <c r="GKT155" s="86"/>
      <c r="GKU155" s="86"/>
      <c r="GKV155" s="86"/>
      <c r="GKW155" s="86"/>
      <c r="GKX155" s="86"/>
      <c r="GKY155" s="86"/>
      <c r="GKZ155" s="86"/>
      <c r="GLA155" s="86"/>
      <c r="GLB155" s="86"/>
      <c r="GLC155" s="86"/>
      <c r="GLD155" s="86"/>
      <c r="GLE155" s="86"/>
      <c r="GLF155" s="86"/>
      <c r="GLG155" s="86"/>
      <c r="GLH155" s="86"/>
      <c r="GLI155" s="86"/>
      <c r="GLJ155" s="86"/>
      <c r="GLK155" s="86"/>
      <c r="GLL155" s="86"/>
      <c r="GLM155" s="86"/>
      <c r="GLN155" s="86"/>
      <c r="GLO155" s="86"/>
      <c r="GLP155" s="86"/>
      <c r="GLQ155" s="86"/>
      <c r="GLR155" s="86"/>
      <c r="GLS155" s="86"/>
      <c r="GLT155" s="86"/>
      <c r="GLU155" s="86"/>
      <c r="GLV155" s="86"/>
      <c r="GLW155" s="86"/>
      <c r="GLX155" s="86"/>
      <c r="GLY155" s="86"/>
      <c r="GLZ155" s="86"/>
      <c r="GMA155" s="86"/>
      <c r="GMB155" s="86"/>
      <c r="GMC155" s="86"/>
      <c r="GMD155" s="86"/>
      <c r="GME155" s="186"/>
      <c r="GMF155" s="186"/>
      <c r="GMG155" s="186"/>
      <c r="GMH155" s="186"/>
      <c r="GMI155" s="186"/>
      <c r="GMJ155" s="186"/>
      <c r="GMK155" s="86"/>
      <c r="GML155" s="86"/>
      <c r="GMM155" s="86"/>
      <c r="GMN155" s="86"/>
      <c r="GMO155" s="86"/>
      <c r="GMP155" s="86"/>
      <c r="GMQ155" s="86"/>
      <c r="GMR155" s="86"/>
      <c r="GMS155" s="86"/>
      <c r="GMT155" s="86"/>
      <c r="GMU155" s="86"/>
      <c r="GMV155" s="86"/>
      <c r="GMW155" s="86"/>
      <c r="GMX155" s="86"/>
      <c r="GMY155" s="86"/>
      <c r="GMZ155" s="86"/>
      <c r="GNA155" s="86"/>
      <c r="GNB155" s="86"/>
      <c r="GNC155" s="86"/>
      <c r="GND155" s="86"/>
      <c r="GNE155" s="86"/>
      <c r="GNF155" s="86"/>
      <c r="GNG155" s="86"/>
      <c r="GNH155" s="86"/>
      <c r="GNI155" s="86"/>
      <c r="GNJ155" s="86"/>
      <c r="GNK155" s="86"/>
      <c r="GNL155" s="86"/>
      <c r="GNM155" s="86"/>
      <c r="GNN155" s="86"/>
      <c r="GNO155" s="86"/>
      <c r="GNP155" s="86"/>
      <c r="GNQ155" s="86"/>
      <c r="GNR155" s="86"/>
      <c r="GNS155" s="86"/>
      <c r="GNT155" s="86"/>
      <c r="GNU155" s="86"/>
      <c r="GNV155" s="86"/>
      <c r="GNW155" s="86"/>
      <c r="GNX155" s="86"/>
      <c r="GNY155" s="86"/>
      <c r="GNZ155" s="86"/>
      <c r="GOA155" s="86"/>
      <c r="GOB155" s="86"/>
      <c r="GOC155" s="86"/>
      <c r="GOD155" s="86"/>
      <c r="GOE155" s="86"/>
      <c r="GOF155" s="86"/>
      <c r="GOG155" s="86"/>
      <c r="GOH155" s="86"/>
      <c r="GOI155" s="86"/>
      <c r="GOJ155" s="86"/>
      <c r="GOK155" s="86"/>
      <c r="GOL155" s="86"/>
      <c r="GOM155" s="86"/>
      <c r="GON155" s="86"/>
      <c r="GOO155" s="86"/>
      <c r="GOP155" s="86"/>
      <c r="GOQ155" s="86"/>
      <c r="GOR155" s="86"/>
      <c r="GOS155" s="86"/>
      <c r="GOT155" s="86"/>
      <c r="GOU155" s="86"/>
      <c r="GOV155" s="86"/>
      <c r="GOW155" s="86"/>
      <c r="GOX155" s="86"/>
      <c r="GOY155" s="86"/>
      <c r="GOZ155" s="86"/>
      <c r="GPA155" s="86"/>
      <c r="GPB155" s="86"/>
      <c r="GPC155" s="86"/>
      <c r="GPD155" s="86"/>
      <c r="GPE155" s="86"/>
      <c r="GPF155" s="86"/>
      <c r="GPG155" s="86"/>
      <c r="GPH155" s="86"/>
      <c r="GPI155" s="86"/>
      <c r="GPJ155" s="86"/>
      <c r="GPK155" s="86"/>
      <c r="GPL155" s="86"/>
      <c r="GPM155" s="86"/>
      <c r="GPN155" s="86"/>
      <c r="GPO155" s="86"/>
      <c r="GPP155" s="86"/>
      <c r="GPQ155" s="86"/>
      <c r="GPR155" s="86"/>
      <c r="GPS155" s="86"/>
      <c r="GPT155" s="86"/>
      <c r="GPU155" s="86"/>
      <c r="GPV155" s="86"/>
      <c r="GPW155" s="86"/>
      <c r="GPX155" s="86"/>
      <c r="GPY155" s="86"/>
      <c r="GPZ155" s="86"/>
      <c r="GQA155" s="86"/>
      <c r="GQB155" s="86"/>
      <c r="GQC155" s="86"/>
      <c r="GQD155" s="86"/>
      <c r="GQE155" s="86"/>
      <c r="GQF155" s="86"/>
      <c r="GQG155" s="86"/>
      <c r="GQH155" s="86"/>
      <c r="GQI155" s="86"/>
      <c r="GQJ155" s="86"/>
      <c r="GQK155" s="86"/>
      <c r="GQL155" s="86"/>
      <c r="GQM155" s="86"/>
      <c r="GQN155" s="86"/>
      <c r="GQO155" s="86"/>
      <c r="GQP155" s="86"/>
      <c r="GQQ155" s="86"/>
      <c r="GQR155" s="86"/>
      <c r="GQS155" s="86"/>
      <c r="GQT155" s="86"/>
      <c r="GQU155" s="86"/>
      <c r="GQV155" s="86"/>
      <c r="GQW155" s="86"/>
      <c r="GQX155" s="86"/>
      <c r="GQY155" s="86"/>
      <c r="GQZ155" s="86"/>
      <c r="GRA155" s="86"/>
      <c r="GRB155" s="86"/>
      <c r="GRC155" s="86"/>
      <c r="GRD155" s="86"/>
      <c r="GRE155" s="86"/>
      <c r="GRF155" s="86"/>
      <c r="GRG155" s="86"/>
      <c r="GRH155" s="86"/>
      <c r="GRI155" s="86"/>
      <c r="GRJ155" s="86"/>
      <c r="GRK155" s="86"/>
      <c r="GRL155" s="86"/>
      <c r="GRM155" s="86"/>
      <c r="GRN155" s="86"/>
      <c r="GRO155" s="86"/>
      <c r="GRP155" s="86"/>
      <c r="GRQ155" s="86"/>
      <c r="GRR155" s="86"/>
      <c r="GRS155" s="86"/>
      <c r="GRT155" s="86"/>
      <c r="GRU155" s="86"/>
      <c r="GRV155" s="86"/>
      <c r="GRW155" s="86"/>
      <c r="GRX155" s="86"/>
      <c r="GRY155" s="86"/>
      <c r="GRZ155" s="86"/>
      <c r="GSA155" s="86"/>
      <c r="GSB155" s="86"/>
      <c r="GSC155" s="86"/>
      <c r="GSD155" s="86"/>
      <c r="GSE155" s="86"/>
      <c r="GSF155" s="86"/>
      <c r="GSG155" s="86"/>
      <c r="GSH155" s="86"/>
      <c r="GSI155" s="86"/>
      <c r="GSJ155" s="86"/>
      <c r="GSK155" s="86"/>
      <c r="GSL155" s="86"/>
      <c r="GSM155" s="86"/>
      <c r="GSN155" s="86"/>
      <c r="GSO155" s="86"/>
      <c r="GSP155" s="86"/>
      <c r="GSQ155" s="86"/>
      <c r="GSR155" s="86"/>
      <c r="GSS155" s="86"/>
      <c r="GST155" s="86"/>
      <c r="GSU155" s="86"/>
      <c r="GSV155" s="86"/>
      <c r="GSW155" s="86"/>
      <c r="GSX155" s="86"/>
      <c r="GSY155" s="86"/>
      <c r="GSZ155" s="86"/>
      <c r="GTA155" s="86"/>
      <c r="GTB155" s="86"/>
      <c r="GTC155" s="86"/>
      <c r="GTD155" s="86"/>
      <c r="GTE155" s="86"/>
      <c r="GTF155" s="86"/>
      <c r="GTG155" s="86"/>
      <c r="GTH155" s="86"/>
      <c r="GTI155" s="86"/>
      <c r="GTJ155" s="86"/>
      <c r="GTK155" s="86"/>
      <c r="GTL155" s="86"/>
      <c r="GTM155" s="86"/>
      <c r="GTN155" s="86"/>
      <c r="GTO155" s="86"/>
      <c r="GTP155" s="86"/>
      <c r="GTQ155" s="86"/>
      <c r="GTR155" s="86"/>
      <c r="GTS155" s="86"/>
      <c r="GTT155" s="86"/>
      <c r="GTU155" s="86"/>
      <c r="GTV155" s="86"/>
      <c r="GTW155" s="86"/>
      <c r="GTX155" s="86"/>
      <c r="GTY155" s="86"/>
      <c r="GTZ155" s="86"/>
      <c r="GUA155" s="86"/>
      <c r="GUB155" s="86"/>
      <c r="GUC155" s="86"/>
      <c r="GUD155" s="86"/>
      <c r="GUE155" s="86"/>
      <c r="GUF155" s="86"/>
      <c r="GUG155" s="86"/>
      <c r="GUH155" s="86"/>
      <c r="GUI155" s="86"/>
      <c r="GUJ155" s="86"/>
      <c r="GUK155" s="86"/>
      <c r="GUL155" s="86"/>
      <c r="GUM155" s="86"/>
      <c r="GUN155" s="86"/>
      <c r="GUO155" s="86"/>
      <c r="GUP155" s="86"/>
      <c r="GUQ155" s="86"/>
      <c r="GUR155" s="86"/>
      <c r="GUS155" s="86"/>
      <c r="GUT155" s="86"/>
      <c r="GUU155" s="86"/>
      <c r="GUV155" s="86"/>
      <c r="GUW155" s="86"/>
      <c r="GUX155" s="86"/>
      <c r="GUY155" s="86"/>
      <c r="GUZ155" s="86"/>
      <c r="GVA155" s="86"/>
      <c r="GVB155" s="86"/>
      <c r="GVC155" s="86"/>
      <c r="GVD155" s="86"/>
      <c r="GVE155" s="86"/>
      <c r="GVF155" s="86"/>
      <c r="GVG155" s="86"/>
      <c r="GVH155" s="86"/>
      <c r="GVI155" s="86"/>
      <c r="GVJ155" s="86"/>
      <c r="GVK155" s="86"/>
      <c r="GVL155" s="86"/>
      <c r="GVM155" s="86"/>
      <c r="GVN155" s="86"/>
      <c r="GVO155" s="86"/>
      <c r="GVP155" s="86"/>
      <c r="GVQ155" s="86"/>
      <c r="GVR155" s="86"/>
      <c r="GVS155" s="86"/>
      <c r="GVT155" s="86"/>
      <c r="GVU155" s="86"/>
      <c r="GVV155" s="86"/>
      <c r="GVW155" s="86"/>
      <c r="GVX155" s="86"/>
      <c r="GVY155" s="86"/>
      <c r="GVZ155" s="86"/>
      <c r="GWA155" s="186"/>
      <c r="GWB155" s="186"/>
      <c r="GWC155" s="186"/>
      <c r="GWD155" s="186"/>
      <c r="GWE155" s="186"/>
      <c r="GWF155" s="186"/>
      <c r="GWG155" s="86"/>
      <c r="GWH155" s="86"/>
      <c r="GWI155" s="86"/>
      <c r="GWJ155" s="86"/>
      <c r="GWK155" s="86"/>
      <c r="GWL155" s="86"/>
      <c r="GWM155" s="86"/>
      <c r="GWN155" s="86"/>
      <c r="GWO155" s="86"/>
      <c r="GWP155" s="86"/>
      <c r="GWQ155" s="86"/>
      <c r="GWR155" s="86"/>
      <c r="GWS155" s="86"/>
      <c r="GWT155" s="86"/>
      <c r="GWU155" s="86"/>
      <c r="GWV155" s="86"/>
      <c r="GWW155" s="86"/>
      <c r="GWX155" s="86"/>
      <c r="GWY155" s="86"/>
      <c r="GWZ155" s="86"/>
      <c r="GXA155" s="86"/>
      <c r="GXB155" s="86"/>
      <c r="GXC155" s="86"/>
      <c r="GXD155" s="86"/>
      <c r="GXE155" s="86"/>
      <c r="GXF155" s="86"/>
      <c r="GXG155" s="86"/>
      <c r="GXH155" s="86"/>
      <c r="GXI155" s="86"/>
      <c r="GXJ155" s="86"/>
      <c r="GXK155" s="86"/>
      <c r="GXL155" s="86"/>
      <c r="GXM155" s="86"/>
      <c r="GXN155" s="86"/>
      <c r="GXO155" s="86"/>
      <c r="GXP155" s="86"/>
      <c r="GXQ155" s="86"/>
      <c r="GXR155" s="86"/>
      <c r="GXS155" s="86"/>
      <c r="GXT155" s="86"/>
      <c r="GXU155" s="86"/>
      <c r="GXV155" s="86"/>
      <c r="GXW155" s="86"/>
      <c r="GXX155" s="86"/>
      <c r="GXY155" s="86"/>
      <c r="GXZ155" s="86"/>
      <c r="GYA155" s="86"/>
      <c r="GYB155" s="86"/>
      <c r="GYC155" s="86"/>
      <c r="GYD155" s="86"/>
      <c r="GYE155" s="86"/>
      <c r="GYF155" s="86"/>
      <c r="GYG155" s="86"/>
      <c r="GYH155" s="86"/>
      <c r="GYI155" s="86"/>
      <c r="GYJ155" s="86"/>
      <c r="GYK155" s="86"/>
      <c r="GYL155" s="86"/>
      <c r="GYM155" s="86"/>
      <c r="GYN155" s="86"/>
      <c r="GYO155" s="86"/>
      <c r="GYP155" s="86"/>
      <c r="GYQ155" s="86"/>
      <c r="GYR155" s="86"/>
      <c r="GYS155" s="86"/>
      <c r="GYT155" s="86"/>
      <c r="GYU155" s="86"/>
      <c r="GYV155" s="86"/>
      <c r="GYW155" s="86"/>
      <c r="GYX155" s="86"/>
      <c r="GYY155" s="86"/>
      <c r="GYZ155" s="86"/>
      <c r="GZA155" s="86"/>
      <c r="GZB155" s="86"/>
      <c r="GZC155" s="86"/>
      <c r="GZD155" s="86"/>
      <c r="GZE155" s="86"/>
      <c r="GZF155" s="86"/>
      <c r="GZG155" s="86"/>
      <c r="GZH155" s="86"/>
      <c r="GZI155" s="86"/>
      <c r="GZJ155" s="86"/>
      <c r="GZK155" s="86"/>
      <c r="GZL155" s="86"/>
      <c r="GZM155" s="86"/>
      <c r="GZN155" s="86"/>
      <c r="GZO155" s="86"/>
      <c r="GZP155" s="86"/>
      <c r="GZQ155" s="86"/>
      <c r="GZR155" s="86"/>
      <c r="GZS155" s="86"/>
      <c r="GZT155" s="86"/>
      <c r="GZU155" s="86"/>
      <c r="GZV155" s="86"/>
      <c r="GZW155" s="86"/>
      <c r="GZX155" s="86"/>
      <c r="GZY155" s="86"/>
      <c r="GZZ155" s="86"/>
      <c r="HAA155" s="86"/>
      <c r="HAB155" s="86"/>
      <c r="HAC155" s="86"/>
      <c r="HAD155" s="86"/>
      <c r="HAE155" s="86"/>
      <c r="HAF155" s="86"/>
      <c r="HAG155" s="86"/>
      <c r="HAH155" s="86"/>
      <c r="HAI155" s="86"/>
      <c r="HAJ155" s="86"/>
      <c r="HAK155" s="86"/>
      <c r="HAL155" s="86"/>
      <c r="HAM155" s="86"/>
      <c r="HAN155" s="86"/>
      <c r="HAO155" s="86"/>
      <c r="HAP155" s="86"/>
      <c r="HAQ155" s="86"/>
      <c r="HAR155" s="86"/>
      <c r="HAS155" s="86"/>
      <c r="HAT155" s="86"/>
      <c r="HAU155" s="86"/>
      <c r="HAV155" s="86"/>
      <c r="HAW155" s="86"/>
      <c r="HAX155" s="86"/>
      <c r="HAY155" s="86"/>
      <c r="HAZ155" s="86"/>
      <c r="HBA155" s="86"/>
      <c r="HBB155" s="86"/>
      <c r="HBC155" s="86"/>
      <c r="HBD155" s="86"/>
      <c r="HBE155" s="86"/>
      <c r="HBF155" s="86"/>
      <c r="HBG155" s="86"/>
      <c r="HBH155" s="86"/>
      <c r="HBI155" s="86"/>
      <c r="HBJ155" s="86"/>
      <c r="HBK155" s="86"/>
      <c r="HBL155" s="86"/>
      <c r="HBM155" s="86"/>
      <c r="HBN155" s="86"/>
      <c r="HBO155" s="86"/>
      <c r="HBP155" s="86"/>
      <c r="HBQ155" s="86"/>
      <c r="HBR155" s="86"/>
      <c r="HBS155" s="86"/>
      <c r="HBT155" s="86"/>
      <c r="HBU155" s="86"/>
      <c r="HBV155" s="86"/>
      <c r="HBW155" s="86"/>
      <c r="HBX155" s="86"/>
      <c r="HBY155" s="86"/>
      <c r="HBZ155" s="86"/>
      <c r="HCA155" s="86"/>
      <c r="HCB155" s="86"/>
      <c r="HCC155" s="86"/>
      <c r="HCD155" s="86"/>
      <c r="HCE155" s="86"/>
      <c r="HCF155" s="86"/>
      <c r="HCG155" s="86"/>
      <c r="HCH155" s="86"/>
      <c r="HCI155" s="86"/>
      <c r="HCJ155" s="86"/>
      <c r="HCK155" s="86"/>
      <c r="HCL155" s="86"/>
      <c r="HCM155" s="86"/>
      <c r="HCN155" s="86"/>
      <c r="HCO155" s="86"/>
      <c r="HCP155" s="86"/>
      <c r="HCQ155" s="86"/>
      <c r="HCR155" s="86"/>
      <c r="HCS155" s="86"/>
      <c r="HCT155" s="86"/>
      <c r="HCU155" s="86"/>
      <c r="HCV155" s="86"/>
      <c r="HCW155" s="86"/>
      <c r="HCX155" s="86"/>
      <c r="HCY155" s="86"/>
      <c r="HCZ155" s="86"/>
      <c r="HDA155" s="86"/>
      <c r="HDB155" s="86"/>
      <c r="HDC155" s="86"/>
      <c r="HDD155" s="86"/>
      <c r="HDE155" s="86"/>
      <c r="HDF155" s="86"/>
      <c r="HDG155" s="86"/>
      <c r="HDH155" s="86"/>
      <c r="HDI155" s="86"/>
      <c r="HDJ155" s="86"/>
      <c r="HDK155" s="86"/>
      <c r="HDL155" s="86"/>
      <c r="HDM155" s="86"/>
      <c r="HDN155" s="86"/>
      <c r="HDO155" s="86"/>
      <c r="HDP155" s="86"/>
      <c r="HDQ155" s="86"/>
      <c r="HDR155" s="86"/>
      <c r="HDS155" s="86"/>
      <c r="HDT155" s="86"/>
      <c r="HDU155" s="86"/>
      <c r="HDV155" s="86"/>
      <c r="HDW155" s="86"/>
      <c r="HDX155" s="86"/>
      <c r="HDY155" s="86"/>
      <c r="HDZ155" s="86"/>
      <c r="HEA155" s="86"/>
      <c r="HEB155" s="86"/>
      <c r="HEC155" s="86"/>
      <c r="HED155" s="86"/>
      <c r="HEE155" s="86"/>
      <c r="HEF155" s="86"/>
      <c r="HEG155" s="86"/>
      <c r="HEH155" s="86"/>
      <c r="HEI155" s="86"/>
      <c r="HEJ155" s="86"/>
      <c r="HEK155" s="86"/>
      <c r="HEL155" s="86"/>
      <c r="HEM155" s="86"/>
      <c r="HEN155" s="86"/>
      <c r="HEO155" s="86"/>
      <c r="HEP155" s="86"/>
      <c r="HEQ155" s="86"/>
      <c r="HER155" s="86"/>
      <c r="HES155" s="86"/>
      <c r="HET155" s="86"/>
      <c r="HEU155" s="86"/>
      <c r="HEV155" s="86"/>
      <c r="HEW155" s="86"/>
      <c r="HEX155" s="86"/>
      <c r="HEY155" s="86"/>
      <c r="HEZ155" s="86"/>
      <c r="HFA155" s="86"/>
      <c r="HFB155" s="86"/>
      <c r="HFC155" s="86"/>
      <c r="HFD155" s="86"/>
      <c r="HFE155" s="86"/>
      <c r="HFF155" s="86"/>
      <c r="HFG155" s="86"/>
      <c r="HFH155" s="86"/>
      <c r="HFI155" s="86"/>
      <c r="HFJ155" s="86"/>
      <c r="HFK155" s="86"/>
      <c r="HFL155" s="86"/>
      <c r="HFM155" s="86"/>
      <c r="HFN155" s="86"/>
      <c r="HFO155" s="86"/>
      <c r="HFP155" s="86"/>
      <c r="HFQ155" s="86"/>
      <c r="HFR155" s="86"/>
      <c r="HFS155" s="86"/>
      <c r="HFT155" s="86"/>
      <c r="HFU155" s="86"/>
      <c r="HFV155" s="86"/>
      <c r="HFW155" s="186"/>
      <c r="HFX155" s="186"/>
      <c r="HFY155" s="186"/>
      <c r="HFZ155" s="186"/>
      <c r="HGA155" s="186"/>
      <c r="HGB155" s="186"/>
      <c r="HGC155" s="86"/>
      <c r="HGD155" s="86"/>
      <c r="HGE155" s="86"/>
      <c r="HGF155" s="86"/>
      <c r="HGG155" s="86"/>
      <c r="HGH155" s="86"/>
      <c r="HGI155" s="86"/>
      <c r="HGJ155" s="86"/>
      <c r="HGK155" s="86"/>
      <c r="HGL155" s="86"/>
      <c r="HGM155" s="86"/>
      <c r="HGN155" s="86"/>
      <c r="HGO155" s="86"/>
      <c r="HGP155" s="86"/>
      <c r="HGQ155" s="86"/>
      <c r="HGR155" s="86"/>
      <c r="HGS155" s="86"/>
      <c r="HGT155" s="86"/>
      <c r="HGU155" s="86"/>
      <c r="HGV155" s="86"/>
      <c r="HGW155" s="86"/>
      <c r="HGX155" s="86"/>
      <c r="HGY155" s="86"/>
      <c r="HGZ155" s="86"/>
      <c r="HHA155" s="86"/>
      <c r="HHB155" s="86"/>
      <c r="HHC155" s="86"/>
      <c r="HHD155" s="86"/>
      <c r="HHE155" s="86"/>
      <c r="HHF155" s="86"/>
      <c r="HHG155" s="86"/>
      <c r="HHH155" s="86"/>
      <c r="HHI155" s="86"/>
      <c r="HHJ155" s="86"/>
      <c r="HHK155" s="86"/>
      <c r="HHL155" s="86"/>
      <c r="HHM155" s="86"/>
      <c r="HHN155" s="86"/>
      <c r="HHO155" s="86"/>
      <c r="HHP155" s="86"/>
      <c r="HHQ155" s="86"/>
      <c r="HHR155" s="86"/>
      <c r="HHS155" s="86"/>
      <c r="HHT155" s="86"/>
      <c r="HHU155" s="86"/>
      <c r="HHV155" s="86"/>
      <c r="HHW155" s="86"/>
      <c r="HHX155" s="86"/>
      <c r="HHY155" s="86"/>
      <c r="HHZ155" s="86"/>
      <c r="HIA155" s="86"/>
      <c r="HIB155" s="86"/>
      <c r="HIC155" s="86"/>
      <c r="HID155" s="86"/>
      <c r="HIE155" s="86"/>
      <c r="HIF155" s="86"/>
      <c r="HIG155" s="86"/>
      <c r="HIH155" s="86"/>
      <c r="HII155" s="86"/>
      <c r="HIJ155" s="86"/>
      <c r="HIK155" s="86"/>
      <c r="HIL155" s="86"/>
      <c r="HIM155" s="86"/>
      <c r="HIN155" s="86"/>
      <c r="HIO155" s="86"/>
      <c r="HIP155" s="86"/>
      <c r="HIQ155" s="86"/>
      <c r="HIR155" s="86"/>
      <c r="HIS155" s="86"/>
      <c r="HIT155" s="86"/>
      <c r="HIU155" s="86"/>
      <c r="HIV155" s="86"/>
      <c r="HIW155" s="86"/>
      <c r="HIX155" s="86"/>
      <c r="HIY155" s="86"/>
      <c r="HIZ155" s="86"/>
      <c r="HJA155" s="86"/>
      <c r="HJB155" s="86"/>
      <c r="HJC155" s="86"/>
      <c r="HJD155" s="86"/>
      <c r="HJE155" s="86"/>
      <c r="HJF155" s="86"/>
      <c r="HJG155" s="86"/>
      <c r="HJH155" s="86"/>
      <c r="HJI155" s="86"/>
      <c r="HJJ155" s="86"/>
      <c r="HJK155" s="86"/>
      <c r="HJL155" s="86"/>
      <c r="HJM155" s="86"/>
      <c r="HJN155" s="86"/>
      <c r="HJO155" s="86"/>
      <c r="HJP155" s="86"/>
      <c r="HJQ155" s="86"/>
      <c r="HJR155" s="86"/>
      <c r="HJS155" s="86"/>
      <c r="HJT155" s="86"/>
      <c r="HJU155" s="86"/>
      <c r="HJV155" s="86"/>
      <c r="HJW155" s="86"/>
      <c r="HJX155" s="86"/>
      <c r="HJY155" s="86"/>
      <c r="HJZ155" s="86"/>
      <c r="HKA155" s="86"/>
      <c r="HKB155" s="86"/>
      <c r="HKC155" s="86"/>
      <c r="HKD155" s="86"/>
      <c r="HKE155" s="86"/>
      <c r="HKF155" s="86"/>
      <c r="HKG155" s="86"/>
      <c r="HKH155" s="86"/>
      <c r="HKI155" s="86"/>
      <c r="HKJ155" s="86"/>
      <c r="HKK155" s="86"/>
      <c r="HKL155" s="86"/>
      <c r="HKM155" s="86"/>
      <c r="HKN155" s="86"/>
      <c r="HKO155" s="86"/>
      <c r="HKP155" s="86"/>
      <c r="HKQ155" s="86"/>
      <c r="HKR155" s="86"/>
      <c r="HKS155" s="86"/>
      <c r="HKT155" s="86"/>
      <c r="HKU155" s="86"/>
      <c r="HKV155" s="86"/>
      <c r="HKW155" s="86"/>
      <c r="HKX155" s="86"/>
      <c r="HKY155" s="86"/>
      <c r="HKZ155" s="86"/>
      <c r="HLA155" s="86"/>
      <c r="HLB155" s="86"/>
      <c r="HLC155" s="86"/>
      <c r="HLD155" s="86"/>
      <c r="HLE155" s="86"/>
      <c r="HLF155" s="86"/>
      <c r="HLG155" s="86"/>
      <c r="HLH155" s="86"/>
      <c r="HLI155" s="86"/>
      <c r="HLJ155" s="86"/>
      <c r="HLK155" s="86"/>
      <c r="HLL155" s="86"/>
      <c r="HLM155" s="86"/>
      <c r="HLN155" s="86"/>
      <c r="HLO155" s="86"/>
      <c r="HLP155" s="86"/>
      <c r="HLQ155" s="86"/>
      <c r="HLR155" s="86"/>
      <c r="HLS155" s="86"/>
      <c r="HLT155" s="86"/>
      <c r="HLU155" s="86"/>
      <c r="HLV155" s="86"/>
      <c r="HLW155" s="86"/>
      <c r="HLX155" s="86"/>
      <c r="HLY155" s="86"/>
      <c r="HLZ155" s="86"/>
      <c r="HMA155" s="86"/>
      <c r="HMB155" s="86"/>
      <c r="HMC155" s="86"/>
      <c r="HMD155" s="86"/>
      <c r="HME155" s="86"/>
      <c r="HMF155" s="86"/>
      <c r="HMG155" s="86"/>
      <c r="HMH155" s="86"/>
      <c r="HMI155" s="86"/>
      <c r="HMJ155" s="86"/>
      <c r="HMK155" s="86"/>
      <c r="HML155" s="86"/>
      <c r="HMM155" s="86"/>
      <c r="HMN155" s="86"/>
      <c r="HMO155" s="86"/>
      <c r="HMP155" s="86"/>
      <c r="HMQ155" s="86"/>
      <c r="HMR155" s="86"/>
      <c r="HMS155" s="86"/>
      <c r="HMT155" s="86"/>
      <c r="HMU155" s="86"/>
      <c r="HMV155" s="86"/>
      <c r="HMW155" s="86"/>
      <c r="HMX155" s="86"/>
      <c r="HMY155" s="86"/>
      <c r="HMZ155" s="86"/>
      <c r="HNA155" s="86"/>
      <c r="HNB155" s="86"/>
      <c r="HNC155" s="86"/>
      <c r="HND155" s="86"/>
      <c r="HNE155" s="86"/>
      <c r="HNF155" s="86"/>
      <c r="HNG155" s="86"/>
      <c r="HNH155" s="86"/>
      <c r="HNI155" s="86"/>
      <c r="HNJ155" s="86"/>
      <c r="HNK155" s="86"/>
      <c r="HNL155" s="86"/>
      <c r="HNM155" s="86"/>
      <c r="HNN155" s="86"/>
      <c r="HNO155" s="86"/>
      <c r="HNP155" s="86"/>
      <c r="HNQ155" s="86"/>
      <c r="HNR155" s="86"/>
      <c r="HNS155" s="86"/>
      <c r="HNT155" s="86"/>
      <c r="HNU155" s="86"/>
      <c r="HNV155" s="86"/>
      <c r="HNW155" s="86"/>
      <c r="HNX155" s="86"/>
      <c r="HNY155" s="86"/>
      <c r="HNZ155" s="86"/>
      <c r="HOA155" s="86"/>
      <c r="HOB155" s="86"/>
      <c r="HOC155" s="86"/>
      <c r="HOD155" s="86"/>
      <c r="HOE155" s="86"/>
      <c r="HOF155" s="86"/>
      <c r="HOG155" s="86"/>
      <c r="HOH155" s="86"/>
      <c r="HOI155" s="86"/>
      <c r="HOJ155" s="86"/>
      <c r="HOK155" s="86"/>
      <c r="HOL155" s="86"/>
      <c r="HOM155" s="86"/>
      <c r="HON155" s="86"/>
      <c r="HOO155" s="86"/>
      <c r="HOP155" s="86"/>
      <c r="HOQ155" s="86"/>
      <c r="HOR155" s="86"/>
      <c r="HOS155" s="86"/>
      <c r="HOT155" s="86"/>
      <c r="HOU155" s="86"/>
      <c r="HOV155" s="86"/>
      <c r="HOW155" s="86"/>
      <c r="HOX155" s="86"/>
      <c r="HOY155" s="86"/>
      <c r="HOZ155" s="86"/>
      <c r="HPA155" s="86"/>
      <c r="HPB155" s="86"/>
      <c r="HPC155" s="86"/>
      <c r="HPD155" s="86"/>
      <c r="HPE155" s="86"/>
      <c r="HPF155" s="86"/>
      <c r="HPG155" s="86"/>
      <c r="HPH155" s="86"/>
      <c r="HPI155" s="86"/>
      <c r="HPJ155" s="86"/>
      <c r="HPK155" s="86"/>
      <c r="HPL155" s="86"/>
      <c r="HPM155" s="86"/>
      <c r="HPN155" s="86"/>
      <c r="HPO155" s="86"/>
      <c r="HPP155" s="86"/>
      <c r="HPQ155" s="86"/>
      <c r="HPR155" s="86"/>
      <c r="HPS155" s="186"/>
      <c r="HPT155" s="186"/>
      <c r="HPU155" s="186"/>
      <c r="HPV155" s="186"/>
      <c r="HPW155" s="186"/>
      <c r="HPX155" s="186"/>
      <c r="HPY155" s="86"/>
      <c r="HPZ155" s="86"/>
      <c r="HQA155" s="86"/>
      <c r="HQB155" s="86"/>
      <c r="HQC155" s="86"/>
      <c r="HQD155" s="86"/>
      <c r="HQE155" s="86"/>
      <c r="HQF155" s="86"/>
      <c r="HQG155" s="86"/>
      <c r="HQH155" s="86"/>
      <c r="HQI155" s="86"/>
      <c r="HQJ155" s="86"/>
      <c r="HQK155" s="86"/>
      <c r="HQL155" s="86"/>
      <c r="HQM155" s="86"/>
      <c r="HQN155" s="86"/>
      <c r="HQO155" s="86"/>
      <c r="HQP155" s="86"/>
      <c r="HQQ155" s="86"/>
      <c r="HQR155" s="86"/>
      <c r="HQS155" s="86"/>
      <c r="HQT155" s="86"/>
      <c r="HQU155" s="86"/>
      <c r="HQV155" s="86"/>
      <c r="HQW155" s="86"/>
      <c r="HQX155" s="86"/>
      <c r="HQY155" s="86"/>
      <c r="HQZ155" s="86"/>
      <c r="HRA155" s="86"/>
      <c r="HRB155" s="86"/>
      <c r="HRC155" s="86"/>
      <c r="HRD155" s="86"/>
      <c r="HRE155" s="86"/>
      <c r="HRF155" s="86"/>
      <c r="HRG155" s="86"/>
      <c r="HRH155" s="86"/>
      <c r="HRI155" s="86"/>
      <c r="HRJ155" s="86"/>
      <c r="HRK155" s="86"/>
      <c r="HRL155" s="86"/>
      <c r="HRM155" s="86"/>
      <c r="HRN155" s="86"/>
      <c r="HRO155" s="86"/>
      <c r="HRP155" s="86"/>
      <c r="HRQ155" s="86"/>
      <c r="HRR155" s="86"/>
      <c r="HRS155" s="86"/>
      <c r="HRT155" s="86"/>
      <c r="HRU155" s="86"/>
      <c r="HRV155" s="86"/>
      <c r="HRW155" s="86"/>
      <c r="HRX155" s="86"/>
      <c r="HRY155" s="86"/>
      <c r="HRZ155" s="86"/>
      <c r="HSA155" s="86"/>
      <c r="HSB155" s="86"/>
      <c r="HSC155" s="86"/>
      <c r="HSD155" s="86"/>
      <c r="HSE155" s="86"/>
      <c r="HSF155" s="86"/>
      <c r="HSG155" s="86"/>
      <c r="HSH155" s="86"/>
      <c r="HSI155" s="86"/>
      <c r="HSJ155" s="86"/>
      <c r="HSK155" s="86"/>
      <c r="HSL155" s="86"/>
      <c r="HSM155" s="86"/>
      <c r="HSN155" s="86"/>
      <c r="HSO155" s="86"/>
      <c r="HSP155" s="86"/>
      <c r="HSQ155" s="86"/>
      <c r="HSR155" s="86"/>
      <c r="HSS155" s="86"/>
      <c r="HST155" s="86"/>
      <c r="HSU155" s="86"/>
      <c r="HSV155" s="86"/>
      <c r="HSW155" s="86"/>
      <c r="HSX155" s="86"/>
      <c r="HSY155" s="86"/>
      <c r="HSZ155" s="86"/>
      <c r="HTA155" s="86"/>
      <c r="HTB155" s="86"/>
      <c r="HTC155" s="86"/>
      <c r="HTD155" s="86"/>
      <c r="HTE155" s="86"/>
      <c r="HTF155" s="86"/>
      <c r="HTG155" s="86"/>
      <c r="HTH155" s="86"/>
      <c r="HTI155" s="86"/>
      <c r="HTJ155" s="86"/>
      <c r="HTK155" s="86"/>
      <c r="HTL155" s="86"/>
      <c r="HTM155" s="86"/>
      <c r="HTN155" s="86"/>
      <c r="HTO155" s="86"/>
      <c r="HTP155" s="86"/>
      <c r="HTQ155" s="86"/>
      <c r="HTR155" s="86"/>
      <c r="HTS155" s="86"/>
      <c r="HTT155" s="86"/>
      <c r="HTU155" s="86"/>
      <c r="HTV155" s="86"/>
      <c r="HTW155" s="86"/>
      <c r="HTX155" s="86"/>
      <c r="HTY155" s="86"/>
      <c r="HTZ155" s="86"/>
      <c r="HUA155" s="86"/>
      <c r="HUB155" s="86"/>
      <c r="HUC155" s="86"/>
      <c r="HUD155" s="86"/>
      <c r="HUE155" s="86"/>
      <c r="HUF155" s="86"/>
      <c r="HUG155" s="86"/>
      <c r="HUH155" s="86"/>
      <c r="HUI155" s="86"/>
      <c r="HUJ155" s="86"/>
      <c r="HUK155" s="86"/>
      <c r="HUL155" s="86"/>
      <c r="HUM155" s="86"/>
      <c r="HUN155" s="86"/>
      <c r="HUO155" s="86"/>
      <c r="HUP155" s="86"/>
      <c r="HUQ155" s="86"/>
      <c r="HUR155" s="86"/>
      <c r="HUS155" s="86"/>
      <c r="HUT155" s="86"/>
      <c r="HUU155" s="86"/>
      <c r="HUV155" s="86"/>
      <c r="HUW155" s="86"/>
      <c r="HUX155" s="86"/>
      <c r="HUY155" s="86"/>
      <c r="HUZ155" s="86"/>
      <c r="HVA155" s="86"/>
      <c r="HVB155" s="86"/>
      <c r="HVC155" s="86"/>
      <c r="HVD155" s="86"/>
      <c r="HVE155" s="86"/>
      <c r="HVF155" s="86"/>
      <c r="HVG155" s="86"/>
      <c r="HVH155" s="86"/>
      <c r="HVI155" s="86"/>
      <c r="HVJ155" s="86"/>
      <c r="HVK155" s="86"/>
      <c r="HVL155" s="86"/>
      <c r="HVM155" s="86"/>
      <c r="HVN155" s="86"/>
      <c r="HVO155" s="86"/>
      <c r="HVP155" s="86"/>
      <c r="HVQ155" s="86"/>
      <c r="HVR155" s="86"/>
      <c r="HVS155" s="86"/>
      <c r="HVT155" s="86"/>
      <c r="HVU155" s="86"/>
      <c r="HVV155" s="86"/>
      <c r="HVW155" s="86"/>
      <c r="HVX155" s="86"/>
      <c r="HVY155" s="86"/>
      <c r="HVZ155" s="86"/>
      <c r="HWA155" s="86"/>
      <c r="HWB155" s="86"/>
      <c r="HWC155" s="86"/>
      <c r="HWD155" s="86"/>
      <c r="HWE155" s="86"/>
      <c r="HWF155" s="86"/>
      <c r="HWG155" s="86"/>
      <c r="HWH155" s="86"/>
      <c r="HWI155" s="86"/>
      <c r="HWJ155" s="86"/>
      <c r="HWK155" s="86"/>
      <c r="HWL155" s="86"/>
      <c r="HWM155" s="86"/>
      <c r="HWN155" s="86"/>
      <c r="HWO155" s="86"/>
      <c r="HWP155" s="86"/>
      <c r="HWQ155" s="86"/>
      <c r="HWR155" s="86"/>
      <c r="HWS155" s="86"/>
      <c r="HWT155" s="86"/>
      <c r="HWU155" s="86"/>
      <c r="HWV155" s="86"/>
      <c r="HWW155" s="86"/>
      <c r="HWX155" s="86"/>
      <c r="HWY155" s="86"/>
      <c r="HWZ155" s="86"/>
      <c r="HXA155" s="86"/>
      <c r="HXB155" s="86"/>
      <c r="HXC155" s="86"/>
      <c r="HXD155" s="86"/>
      <c r="HXE155" s="86"/>
      <c r="HXF155" s="86"/>
      <c r="HXG155" s="86"/>
      <c r="HXH155" s="86"/>
      <c r="HXI155" s="86"/>
      <c r="HXJ155" s="86"/>
      <c r="HXK155" s="86"/>
      <c r="HXL155" s="86"/>
      <c r="HXM155" s="86"/>
      <c r="HXN155" s="86"/>
      <c r="HXO155" s="86"/>
      <c r="HXP155" s="86"/>
      <c r="HXQ155" s="86"/>
      <c r="HXR155" s="86"/>
      <c r="HXS155" s="86"/>
      <c r="HXT155" s="86"/>
      <c r="HXU155" s="86"/>
      <c r="HXV155" s="86"/>
      <c r="HXW155" s="86"/>
      <c r="HXX155" s="86"/>
      <c r="HXY155" s="86"/>
      <c r="HXZ155" s="86"/>
      <c r="HYA155" s="86"/>
      <c r="HYB155" s="86"/>
      <c r="HYC155" s="86"/>
      <c r="HYD155" s="86"/>
      <c r="HYE155" s="86"/>
      <c r="HYF155" s="86"/>
      <c r="HYG155" s="86"/>
      <c r="HYH155" s="86"/>
      <c r="HYI155" s="86"/>
      <c r="HYJ155" s="86"/>
      <c r="HYK155" s="86"/>
      <c r="HYL155" s="86"/>
      <c r="HYM155" s="86"/>
      <c r="HYN155" s="86"/>
      <c r="HYO155" s="86"/>
      <c r="HYP155" s="86"/>
      <c r="HYQ155" s="86"/>
      <c r="HYR155" s="86"/>
      <c r="HYS155" s="86"/>
      <c r="HYT155" s="86"/>
      <c r="HYU155" s="86"/>
      <c r="HYV155" s="86"/>
      <c r="HYW155" s="86"/>
      <c r="HYX155" s="86"/>
      <c r="HYY155" s="86"/>
      <c r="HYZ155" s="86"/>
      <c r="HZA155" s="86"/>
      <c r="HZB155" s="86"/>
      <c r="HZC155" s="86"/>
      <c r="HZD155" s="86"/>
      <c r="HZE155" s="86"/>
      <c r="HZF155" s="86"/>
      <c r="HZG155" s="86"/>
      <c r="HZH155" s="86"/>
      <c r="HZI155" s="86"/>
      <c r="HZJ155" s="86"/>
      <c r="HZK155" s="86"/>
      <c r="HZL155" s="86"/>
      <c r="HZM155" s="86"/>
      <c r="HZN155" s="86"/>
      <c r="HZO155" s="186"/>
      <c r="HZP155" s="186"/>
      <c r="HZQ155" s="186"/>
      <c r="HZR155" s="186"/>
      <c r="HZS155" s="186"/>
      <c r="HZT155" s="186"/>
      <c r="HZU155" s="86"/>
      <c r="HZV155" s="86"/>
      <c r="HZW155" s="86"/>
      <c r="HZX155" s="86"/>
      <c r="HZY155" s="86"/>
      <c r="HZZ155" s="86"/>
      <c r="IAA155" s="86"/>
      <c r="IAB155" s="86"/>
      <c r="IAC155" s="86"/>
      <c r="IAD155" s="86"/>
      <c r="IAE155" s="86"/>
      <c r="IAF155" s="86"/>
      <c r="IAG155" s="86"/>
      <c r="IAH155" s="86"/>
      <c r="IAI155" s="86"/>
      <c r="IAJ155" s="86"/>
      <c r="IAK155" s="86"/>
      <c r="IAL155" s="86"/>
      <c r="IAM155" s="86"/>
      <c r="IAN155" s="86"/>
      <c r="IAO155" s="86"/>
      <c r="IAP155" s="86"/>
      <c r="IAQ155" s="86"/>
      <c r="IAR155" s="86"/>
      <c r="IAS155" s="86"/>
      <c r="IAT155" s="86"/>
      <c r="IAU155" s="86"/>
      <c r="IAV155" s="86"/>
      <c r="IAW155" s="86"/>
      <c r="IAX155" s="86"/>
      <c r="IAY155" s="86"/>
      <c r="IAZ155" s="86"/>
      <c r="IBA155" s="86"/>
      <c r="IBB155" s="86"/>
      <c r="IBC155" s="86"/>
      <c r="IBD155" s="86"/>
      <c r="IBE155" s="86"/>
      <c r="IBF155" s="86"/>
      <c r="IBG155" s="86"/>
      <c r="IBH155" s="86"/>
      <c r="IBI155" s="86"/>
      <c r="IBJ155" s="86"/>
      <c r="IBK155" s="86"/>
      <c r="IBL155" s="86"/>
      <c r="IBM155" s="86"/>
      <c r="IBN155" s="86"/>
      <c r="IBO155" s="86"/>
      <c r="IBP155" s="86"/>
      <c r="IBQ155" s="86"/>
      <c r="IBR155" s="86"/>
      <c r="IBS155" s="86"/>
      <c r="IBT155" s="86"/>
      <c r="IBU155" s="86"/>
      <c r="IBV155" s="86"/>
      <c r="IBW155" s="86"/>
      <c r="IBX155" s="86"/>
      <c r="IBY155" s="86"/>
      <c r="IBZ155" s="86"/>
      <c r="ICA155" s="86"/>
      <c r="ICB155" s="86"/>
      <c r="ICC155" s="86"/>
      <c r="ICD155" s="86"/>
      <c r="ICE155" s="86"/>
      <c r="ICF155" s="86"/>
      <c r="ICG155" s="86"/>
      <c r="ICH155" s="86"/>
      <c r="ICI155" s="86"/>
      <c r="ICJ155" s="86"/>
      <c r="ICK155" s="86"/>
      <c r="ICL155" s="86"/>
      <c r="ICM155" s="86"/>
      <c r="ICN155" s="86"/>
      <c r="ICO155" s="86"/>
      <c r="ICP155" s="86"/>
      <c r="ICQ155" s="86"/>
      <c r="ICR155" s="86"/>
      <c r="ICS155" s="86"/>
      <c r="ICT155" s="86"/>
      <c r="ICU155" s="86"/>
      <c r="ICV155" s="86"/>
      <c r="ICW155" s="86"/>
      <c r="ICX155" s="86"/>
      <c r="ICY155" s="86"/>
      <c r="ICZ155" s="86"/>
      <c r="IDA155" s="86"/>
      <c r="IDB155" s="86"/>
      <c r="IDC155" s="86"/>
      <c r="IDD155" s="86"/>
      <c r="IDE155" s="86"/>
      <c r="IDF155" s="86"/>
      <c r="IDG155" s="86"/>
      <c r="IDH155" s="86"/>
      <c r="IDI155" s="86"/>
      <c r="IDJ155" s="86"/>
      <c r="IDK155" s="86"/>
      <c r="IDL155" s="86"/>
      <c r="IDM155" s="86"/>
      <c r="IDN155" s="86"/>
      <c r="IDO155" s="86"/>
      <c r="IDP155" s="86"/>
      <c r="IDQ155" s="86"/>
      <c r="IDR155" s="86"/>
      <c r="IDS155" s="86"/>
      <c r="IDT155" s="86"/>
      <c r="IDU155" s="86"/>
      <c r="IDV155" s="86"/>
      <c r="IDW155" s="86"/>
      <c r="IDX155" s="86"/>
      <c r="IDY155" s="86"/>
      <c r="IDZ155" s="86"/>
      <c r="IEA155" s="86"/>
      <c r="IEB155" s="86"/>
      <c r="IEC155" s="86"/>
      <c r="IED155" s="86"/>
      <c r="IEE155" s="86"/>
      <c r="IEF155" s="86"/>
      <c r="IEG155" s="86"/>
      <c r="IEH155" s="86"/>
      <c r="IEI155" s="86"/>
      <c r="IEJ155" s="86"/>
      <c r="IEK155" s="86"/>
      <c r="IEL155" s="86"/>
      <c r="IEM155" s="86"/>
      <c r="IEN155" s="86"/>
      <c r="IEO155" s="86"/>
      <c r="IEP155" s="86"/>
      <c r="IEQ155" s="86"/>
      <c r="IER155" s="86"/>
      <c r="IES155" s="86"/>
      <c r="IET155" s="86"/>
      <c r="IEU155" s="86"/>
      <c r="IEV155" s="86"/>
      <c r="IEW155" s="86"/>
      <c r="IEX155" s="86"/>
      <c r="IEY155" s="86"/>
      <c r="IEZ155" s="86"/>
      <c r="IFA155" s="86"/>
      <c r="IFB155" s="86"/>
      <c r="IFC155" s="86"/>
      <c r="IFD155" s="86"/>
      <c r="IFE155" s="86"/>
      <c r="IFF155" s="86"/>
      <c r="IFG155" s="86"/>
      <c r="IFH155" s="86"/>
      <c r="IFI155" s="86"/>
      <c r="IFJ155" s="86"/>
      <c r="IFK155" s="86"/>
      <c r="IFL155" s="86"/>
      <c r="IFM155" s="86"/>
      <c r="IFN155" s="86"/>
      <c r="IFO155" s="86"/>
      <c r="IFP155" s="86"/>
      <c r="IFQ155" s="86"/>
      <c r="IFR155" s="86"/>
      <c r="IFS155" s="86"/>
      <c r="IFT155" s="86"/>
      <c r="IFU155" s="86"/>
      <c r="IFV155" s="86"/>
      <c r="IFW155" s="86"/>
      <c r="IFX155" s="86"/>
      <c r="IFY155" s="86"/>
      <c r="IFZ155" s="86"/>
      <c r="IGA155" s="86"/>
      <c r="IGB155" s="86"/>
      <c r="IGC155" s="86"/>
      <c r="IGD155" s="86"/>
      <c r="IGE155" s="86"/>
      <c r="IGF155" s="86"/>
      <c r="IGG155" s="86"/>
      <c r="IGH155" s="86"/>
      <c r="IGI155" s="86"/>
      <c r="IGJ155" s="86"/>
      <c r="IGK155" s="86"/>
      <c r="IGL155" s="86"/>
      <c r="IGM155" s="86"/>
      <c r="IGN155" s="86"/>
      <c r="IGO155" s="86"/>
      <c r="IGP155" s="86"/>
      <c r="IGQ155" s="86"/>
      <c r="IGR155" s="86"/>
      <c r="IGS155" s="86"/>
      <c r="IGT155" s="86"/>
      <c r="IGU155" s="86"/>
      <c r="IGV155" s="86"/>
      <c r="IGW155" s="86"/>
      <c r="IGX155" s="86"/>
      <c r="IGY155" s="86"/>
      <c r="IGZ155" s="86"/>
      <c r="IHA155" s="86"/>
      <c r="IHB155" s="86"/>
      <c r="IHC155" s="86"/>
      <c r="IHD155" s="86"/>
      <c r="IHE155" s="86"/>
      <c r="IHF155" s="86"/>
      <c r="IHG155" s="86"/>
      <c r="IHH155" s="86"/>
      <c r="IHI155" s="86"/>
      <c r="IHJ155" s="86"/>
      <c r="IHK155" s="86"/>
      <c r="IHL155" s="86"/>
      <c r="IHM155" s="86"/>
      <c r="IHN155" s="86"/>
      <c r="IHO155" s="86"/>
      <c r="IHP155" s="86"/>
      <c r="IHQ155" s="86"/>
      <c r="IHR155" s="86"/>
      <c r="IHS155" s="86"/>
      <c r="IHT155" s="86"/>
      <c r="IHU155" s="86"/>
      <c r="IHV155" s="86"/>
      <c r="IHW155" s="86"/>
      <c r="IHX155" s="86"/>
      <c r="IHY155" s="86"/>
      <c r="IHZ155" s="86"/>
      <c r="IIA155" s="86"/>
      <c r="IIB155" s="86"/>
      <c r="IIC155" s="86"/>
      <c r="IID155" s="86"/>
      <c r="IIE155" s="86"/>
      <c r="IIF155" s="86"/>
      <c r="IIG155" s="86"/>
      <c r="IIH155" s="86"/>
      <c r="III155" s="86"/>
      <c r="IIJ155" s="86"/>
      <c r="IIK155" s="86"/>
      <c r="IIL155" s="86"/>
      <c r="IIM155" s="86"/>
      <c r="IIN155" s="86"/>
      <c r="IIO155" s="86"/>
      <c r="IIP155" s="86"/>
      <c r="IIQ155" s="86"/>
      <c r="IIR155" s="86"/>
      <c r="IIS155" s="86"/>
      <c r="IIT155" s="86"/>
      <c r="IIU155" s="86"/>
      <c r="IIV155" s="86"/>
      <c r="IIW155" s="86"/>
      <c r="IIX155" s="86"/>
      <c r="IIY155" s="86"/>
      <c r="IIZ155" s="86"/>
      <c r="IJA155" s="86"/>
      <c r="IJB155" s="86"/>
      <c r="IJC155" s="86"/>
      <c r="IJD155" s="86"/>
      <c r="IJE155" s="86"/>
      <c r="IJF155" s="86"/>
      <c r="IJG155" s="86"/>
      <c r="IJH155" s="86"/>
      <c r="IJI155" s="86"/>
      <c r="IJJ155" s="86"/>
      <c r="IJK155" s="186"/>
      <c r="IJL155" s="186"/>
      <c r="IJM155" s="186"/>
      <c r="IJN155" s="186"/>
      <c r="IJO155" s="186"/>
      <c r="IJP155" s="186"/>
      <c r="IJQ155" s="86"/>
      <c r="IJR155" s="86"/>
      <c r="IJS155" s="86"/>
      <c r="IJT155" s="86"/>
      <c r="IJU155" s="86"/>
      <c r="IJV155" s="86"/>
      <c r="IJW155" s="86"/>
      <c r="IJX155" s="86"/>
      <c r="IJY155" s="86"/>
      <c r="IJZ155" s="86"/>
      <c r="IKA155" s="86"/>
      <c r="IKB155" s="86"/>
      <c r="IKC155" s="86"/>
      <c r="IKD155" s="86"/>
      <c r="IKE155" s="86"/>
      <c r="IKF155" s="86"/>
      <c r="IKG155" s="86"/>
      <c r="IKH155" s="86"/>
      <c r="IKI155" s="86"/>
      <c r="IKJ155" s="86"/>
      <c r="IKK155" s="86"/>
      <c r="IKL155" s="86"/>
      <c r="IKM155" s="86"/>
      <c r="IKN155" s="86"/>
      <c r="IKO155" s="86"/>
      <c r="IKP155" s="86"/>
      <c r="IKQ155" s="86"/>
      <c r="IKR155" s="86"/>
      <c r="IKS155" s="86"/>
      <c r="IKT155" s="86"/>
      <c r="IKU155" s="86"/>
      <c r="IKV155" s="86"/>
      <c r="IKW155" s="86"/>
      <c r="IKX155" s="86"/>
      <c r="IKY155" s="86"/>
      <c r="IKZ155" s="86"/>
      <c r="ILA155" s="86"/>
      <c r="ILB155" s="86"/>
      <c r="ILC155" s="86"/>
      <c r="ILD155" s="86"/>
      <c r="ILE155" s="86"/>
      <c r="ILF155" s="86"/>
      <c r="ILG155" s="86"/>
      <c r="ILH155" s="86"/>
      <c r="ILI155" s="86"/>
      <c r="ILJ155" s="86"/>
      <c r="ILK155" s="86"/>
      <c r="ILL155" s="86"/>
      <c r="ILM155" s="86"/>
      <c r="ILN155" s="86"/>
      <c r="ILO155" s="86"/>
      <c r="ILP155" s="86"/>
      <c r="ILQ155" s="86"/>
      <c r="ILR155" s="86"/>
      <c r="ILS155" s="86"/>
      <c r="ILT155" s="86"/>
      <c r="ILU155" s="86"/>
      <c r="ILV155" s="86"/>
      <c r="ILW155" s="86"/>
      <c r="ILX155" s="86"/>
      <c r="ILY155" s="86"/>
      <c r="ILZ155" s="86"/>
      <c r="IMA155" s="86"/>
      <c r="IMB155" s="86"/>
      <c r="IMC155" s="86"/>
      <c r="IMD155" s="86"/>
      <c r="IME155" s="86"/>
      <c r="IMF155" s="86"/>
      <c r="IMG155" s="86"/>
      <c r="IMH155" s="86"/>
      <c r="IMI155" s="86"/>
      <c r="IMJ155" s="86"/>
      <c r="IMK155" s="86"/>
      <c r="IML155" s="86"/>
      <c r="IMM155" s="86"/>
      <c r="IMN155" s="86"/>
      <c r="IMO155" s="86"/>
      <c r="IMP155" s="86"/>
      <c r="IMQ155" s="86"/>
      <c r="IMR155" s="86"/>
      <c r="IMS155" s="86"/>
      <c r="IMT155" s="86"/>
      <c r="IMU155" s="86"/>
      <c r="IMV155" s="86"/>
      <c r="IMW155" s="86"/>
      <c r="IMX155" s="86"/>
      <c r="IMY155" s="86"/>
      <c r="IMZ155" s="86"/>
      <c r="INA155" s="86"/>
      <c r="INB155" s="86"/>
      <c r="INC155" s="86"/>
      <c r="IND155" s="86"/>
      <c r="INE155" s="86"/>
      <c r="INF155" s="86"/>
      <c r="ING155" s="86"/>
      <c r="INH155" s="86"/>
      <c r="INI155" s="86"/>
      <c r="INJ155" s="86"/>
      <c r="INK155" s="86"/>
      <c r="INL155" s="86"/>
      <c r="INM155" s="86"/>
      <c r="INN155" s="86"/>
      <c r="INO155" s="86"/>
      <c r="INP155" s="86"/>
      <c r="INQ155" s="86"/>
      <c r="INR155" s="86"/>
      <c r="INS155" s="86"/>
      <c r="INT155" s="86"/>
      <c r="INU155" s="86"/>
      <c r="INV155" s="86"/>
      <c r="INW155" s="86"/>
      <c r="INX155" s="86"/>
      <c r="INY155" s="86"/>
      <c r="INZ155" s="86"/>
      <c r="IOA155" s="86"/>
      <c r="IOB155" s="86"/>
      <c r="IOC155" s="86"/>
      <c r="IOD155" s="86"/>
      <c r="IOE155" s="86"/>
      <c r="IOF155" s="86"/>
      <c r="IOG155" s="86"/>
      <c r="IOH155" s="86"/>
      <c r="IOI155" s="86"/>
      <c r="IOJ155" s="86"/>
      <c r="IOK155" s="86"/>
      <c r="IOL155" s="86"/>
      <c r="IOM155" s="86"/>
      <c r="ION155" s="86"/>
      <c r="IOO155" s="86"/>
      <c r="IOP155" s="86"/>
      <c r="IOQ155" s="86"/>
      <c r="IOR155" s="86"/>
      <c r="IOS155" s="86"/>
      <c r="IOT155" s="86"/>
      <c r="IOU155" s="86"/>
      <c r="IOV155" s="86"/>
      <c r="IOW155" s="86"/>
      <c r="IOX155" s="86"/>
      <c r="IOY155" s="86"/>
      <c r="IOZ155" s="86"/>
      <c r="IPA155" s="86"/>
      <c r="IPB155" s="86"/>
      <c r="IPC155" s="86"/>
      <c r="IPD155" s="86"/>
      <c r="IPE155" s="86"/>
      <c r="IPF155" s="86"/>
      <c r="IPG155" s="86"/>
      <c r="IPH155" s="86"/>
      <c r="IPI155" s="86"/>
      <c r="IPJ155" s="86"/>
      <c r="IPK155" s="86"/>
      <c r="IPL155" s="86"/>
      <c r="IPM155" s="86"/>
      <c r="IPN155" s="86"/>
      <c r="IPO155" s="86"/>
      <c r="IPP155" s="86"/>
      <c r="IPQ155" s="86"/>
      <c r="IPR155" s="86"/>
      <c r="IPS155" s="86"/>
      <c r="IPT155" s="86"/>
      <c r="IPU155" s="86"/>
      <c r="IPV155" s="86"/>
      <c r="IPW155" s="86"/>
      <c r="IPX155" s="86"/>
      <c r="IPY155" s="86"/>
      <c r="IPZ155" s="86"/>
      <c r="IQA155" s="86"/>
      <c r="IQB155" s="86"/>
      <c r="IQC155" s="86"/>
      <c r="IQD155" s="86"/>
      <c r="IQE155" s="86"/>
      <c r="IQF155" s="86"/>
      <c r="IQG155" s="86"/>
      <c r="IQH155" s="86"/>
      <c r="IQI155" s="86"/>
      <c r="IQJ155" s="86"/>
      <c r="IQK155" s="86"/>
      <c r="IQL155" s="86"/>
      <c r="IQM155" s="86"/>
      <c r="IQN155" s="86"/>
      <c r="IQO155" s="86"/>
      <c r="IQP155" s="86"/>
      <c r="IQQ155" s="86"/>
      <c r="IQR155" s="86"/>
      <c r="IQS155" s="86"/>
      <c r="IQT155" s="86"/>
      <c r="IQU155" s="86"/>
      <c r="IQV155" s="86"/>
      <c r="IQW155" s="86"/>
      <c r="IQX155" s="86"/>
      <c r="IQY155" s="86"/>
      <c r="IQZ155" s="86"/>
      <c r="IRA155" s="86"/>
      <c r="IRB155" s="86"/>
      <c r="IRC155" s="86"/>
      <c r="IRD155" s="86"/>
      <c r="IRE155" s="86"/>
      <c r="IRF155" s="86"/>
      <c r="IRG155" s="86"/>
      <c r="IRH155" s="86"/>
      <c r="IRI155" s="86"/>
      <c r="IRJ155" s="86"/>
      <c r="IRK155" s="86"/>
      <c r="IRL155" s="86"/>
      <c r="IRM155" s="86"/>
      <c r="IRN155" s="86"/>
      <c r="IRO155" s="86"/>
      <c r="IRP155" s="86"/>
      <c r="IRQ155" s="86"/>
      <c r="IRR155" s="86"/>
      <c r="IRS155" s="86"/>
      <c r="IRT155" s="86"/>
      <c r="IRU155" s="86"/>
      <c r="IRV155" s="86"/>
      <c r="IRW155" s="86"/>
      <c r="IRX155" s="86"/>
      <c r="IRY155" s="86"/>
      <c r="IRZ155" s="86"/>
      <c r="ISA155" s="86"/>
      <c r="ISB155" s="86"/>
      <c r="ISC155" s="86"/>
      <c r="ISD155" s="86"/>
      <c r="ISE155" s="86"/>
      <c r="ISF155" s="86"/>
      <c r="ISG155" s="86"/>
      <c r="ISH155" s="86"/>
      <c r="ISI155" s="86"/>
      <c r="ISJ155" s="86"/>
      <c r="ISK155" s="86"/>
      <c r="ISL155" s="86"/>
      <c r="ISM155" s="86"/>
      <c r="ISN155" s="86"/>
      <c r="ISO155" s="86"/>
      <c r="ISP155" s="86"/>
      <c r="ISQ155" s="86"/>
      <c r="ISR155" s="86"/>
      <c r="ISS155" s="86"/>
      <c r="IST155" s="86"/>
      <c r="ISU155" s="86"/>
      <c r="ISV155" s="86"/>
      <c r="ISW155" s="86"/>
      <c r="ISX155" s="86"/>
      <c r="ISY155" s="86"/>
      <c r="ISZ155" s="86"/>
      <c r="ITA155" s="86"/>
      <c r="ITB155" s="86"/>
      <c r="ITC155" s="86"/>
      <c r="ITD155" s="86"/>
      <c r="ITE155" s="86"/>
      <c r="ITF155" s="86"/>
      <c r="ITG155" s="186"/>
      <c r="ITH155" s="186"/>
      <c r="ITI155" s="186"/>
      <c r="ITJ155" s="186"/>
      <c r="ITK155" s="186"/>
      <c r="ITL155" s="186"/>
      <c r="ITM155" s="86"/>
      <c r="ITN155" s="86"/>
      <c r="ITO155" s="86"/>
      <c r="ITP155" s="86"/>
      <c r="ITQ155" s="86"/>
      <c r="ITR155" s="86"/>
      <c r="ITS155" s="86"/>
      <c r="ITT155" s="86"/>
      <c r="ITU155" s="86"/>
      <c r="ITV155" s="86"/>
      <c r="ITW155" s="86"/>
      <c r="ITX155" s="86"/>
      <c r="ITY155" s="86"/>
      <c r="ITZ155" s="86"/>
      <c r="IUA155" s="86"/>
      <c r="IUB155" s="86"/>
      <c r="IUC155" s="86"/>
      <c r="IUD155" s="86"/>
      <c r="IUE155" s="86"/>
      <c r="IUF155" s="86"/>
      <c r="IUG155" s="86"/>
      <c r="IUH155" s="86"/>
      <c r="IUI155" s="86"/>
      <c r="IUJ155" s="86"/>
      <c r="IUK155" s="86"/>
      <c r="IUL155" s="86"/>
      <c r="IUM155" s="86"/>
      <c r="IUN155" s="86"/>
      <c r="IUO155" s="86"/>
      <c r="IUP155" s="86"/>
      <c r="IUQ155" s="86"/>
      <c r="IUR155" s="86"/>
      <c r="IUS155" s="86"/>
      <c r="IUT155" s="86"/>
      <c r="IUU155" s="86"/>
      <c r="IUV155" s="86"/>
      <c r="IUW155" s="86"/>
      <c r="IUX155" s="86"/>
      <c r="IUY155" s="86"/>
      <c r="IUZ155" s="86"/>
      <c r="IVA155" s="86"/>
      <c r="IVB155" s="86"/>
      <c r="IVC155" s="86"/>
      <c r="IVD155" s="86"/>
      <c r="IVE155" s="86"/>
      <c r="IVF155" s="86"/>
      <c r="IVG155" s="86"/>
      <c r="IVH155" s="86"/>
      <c r="IVI155" s="86"/>
      <c r="IVJ155" s="86"/>
      <c r="IVK155" s="86"/>
      <c r="IVL155" s="86"/>
      <c r="IVM155" s="86"/>
      <c r="IVN155" s="86"/>
      <c r="IVO155" s="86"/>
      <c r="IVP155" s="86"/>
      <c r="IVQ155" s="86"/>
      <c r="IVR155" s="86"/>
      <c r="IVS155" s="86"/>
      <c r="IVT155" s="86"/>
      <c r="IVU155" s="86"/>
      <c r="IVV155" s="86"/>
      <c r="IVW155" s="86"/>
      <c r="IVX155" s="86"/>
      <c r="IVY155" s="86"/>
      <c r="IVZ155" s="86"/>
      <c r="IWA155" s="86"/>
      <c r="IWB155" s="86"/>
      <c r="IWC155" s="86"/>
      <c r="IWD155" s="86"/>
      <c r="IWE155" s="86"/>
      <c r="IWF155" s="86"/>
      <c r="IWG155" s="86"/>
      <c r="IWH155" s="86"/>
      <c r="IWI155" s="86"/>
      <c r="IWJ155" s="86"/>
      <c r="IWK155" s="86"/>
      <c r="IWL155" s="86"/>
      <c r="IWM155" s="86"/>
      <c r="IWN155" s="86"/>
      <c r="IWO155" s="86"/>
      <c r="IWP155" s="86"/>
      <c r="IWQ155" s="86"/>
      <c r="IWR155" s="86"/>
      <c r="IWS155" s="86"/>
      <c r="IWT155" s="86"/>
      <c r="IWU155" s="86"/>
      <c r="IWV155" s="86"/>
      <c r="IWW155" s="86"/>
      <c r="IWX155" s="86"/>
      <c r="IWY155" s="86"/>
      <c r="IWZ155" s="86"/>
      <c r="IXA155" s="86"/>
      <c r="IXB155" s="86"/>
      <c r="IXC155" s="86"/>
      <c r="IXD155" s="86"/>
      <c r="IXE155" s="86"/>
      <c r="IXF155" s="86"/>
      <c r="IXG155" s="86"/>
      <c r="IXH155" s="86"/>
      <c r="IXI155" s="86"/>
      <c r="IXJ155" s="86"/>
      <c r="IXK155" s="86"/>
      <c r="IXL155" s="86"/>
      <c r="IXM155" s="86"/>
      <c r="IXN155" s="86"/>
      <c r="IXO155" s="86"/>
      <c r="IXP155" s="86"/>
      <c r="IXQ155" s="86"/>
      <c r="IXR155" s="86"/>
      <c r="IXS155" s="86"/>
      <c r="IXT155" s="86"/>
      <c r="IXU155" s="86"/>
      <c r="IXV155" s="86"/>
      <c r="IXW155" s="86"/>
      <c r="IXX155" s="86"/>
      <c r="IXY155" s="86"/>
      <c r="IXZ155" s="86"/>
      <c r="IYA155" s="86"/>
      <c r="IYB155" s="86"/>
      <c r="IYC155" s="86"/>
      <c r="IYD155" s="86"/>
      <c r="IYE155" s="86"/>
      <c r="IYF155" s="86"/>
      <c r="IYG155" s="86"/>
      <c r="IYH155" s="86"/>
      <c r="IYI155" s="86"/>
      <c r="IYJ155" s="86"/>
      <c r="IYK155" s="86"/>
      <c r="IYL155" s="86"/>
      <c r="IYM155" s="86"/>
      <c r="IYN155" s="86"/>
      <c r="IYO155" s="86"/>
      <c r="IYP155" s="86"/>
      <c r="IYQ155" s="86"/>
      <c r="IYR155" s="86"/>
      <c r="IYS155" s="86"/>
      <c r="IYT155" s="86"/>
      <c r="IYU155" s="86"/>
      <c r="IYV155" s="86"/>
      <c r="IYW155" s="86"/>
      <c r="IYX155" s="86"/>
      <c r="IYY155" s="86"/>
      <c r="IYZ155" s="86"/>
      <c r="IZA155" s="86"/>
      <c r="IZB155" s="86"/>
      <c r="IZC155" s="86"/>
      <c r="IZD155" s="86"/>
      <c r="IZE155" s="86"/>
      <c r="IZF155" s="86"/>
      <c r="IZG155" s="86"/>
      <c r="IZH155" s="86"/>
      <c r="IZI155" s="86"/>
      <c r="IZJ155" s="86"/>
      <c r="IZK155" s="86"/>
      <c r="IZL155" s="86"/>
      <c r="IZM155" s="86"/>
      <c r="IZN155" s="86"/>
      <c r="IZO155" s="86"/>
      <c r="IZP155" s="86"/>
      <c r="IZQ155" s="86"/>
      <c r="IZR155" s="86"/>
      <c r="IZS155" s="86"/>
      <c r="IZT155" s="86"/>
      <c r="IZU155" s="86"/>
      <c r="IZV155" s="86"/>
      <c r="IZW155" s="86"/>
      <c r="IZX155" s="86"/>
      <c r="IZY155" s="86"/>
      <c r="IZZ155" s="86"/>
      <c r="JAA155" s="86"/>
      <c r="JAB155" s="86"/>
      <c r="JAC155" s="86"/>
      <c r="JAD155" s="86"/>
      <c r="JAE155" s="86"/>
      <c r="JAF155" s="86"/>
      <c r="JAG155" s="86"/>
      <c r="JAH155" s="86"/>
      <c r="JAI155" s="86"/>
      <c r="JAJ155" s="86"/>
      <c r="JAK155" s="86"/>
      <c r="JAL155" s="86"/>
      <c r="JAM155" s="86"/>
      <c r="JAN155" s="86"/>
      <c r="JAO155" s="86"/>
      <c r="JAP155" s="86"/>
      <c r="JAQ155" s="86"/>
      <c r="JAR155" s="86"/>
      <c r="JAS155" s="86"/>
      <c r="JAT155" s="86"/>
      <c r="JAU155" s="86"/>
      <c r="JAV155" s="86"/>
      <c r="JAW155" s="86"/>
      <c r="JAX155" s="86"/>
      <c r="JAY155" s="86"/>
      <c r="JAZ155" s="86"/>
      <c r="JBA155" s="86"/>
      <c r="JBB155" s="86"/>
      <c r="JBC155" s="86"/>
      <c r="JBD155" s="86"/>
      <c r="JBE155" s="86"/>
      <c r="JBF155" s="86"/>
      <c r="JBG155" s="86"/>
      <c r="JBH155" s="86"/>
      <c r="JBI155" s="86"/>
      <c r="JBJ155" s="86"/>
      <c r="JBK155" s="86"/>
      <c r="JBL155" s="86"/>
      <c r="JBM155" s="86"/>
      <c r="JBN155" s="86"/>
      <c r="JBO155" s="86"/>
      <c r="JBP155" s="86"/>
      <c r="JBQ155" s="86"/>
      <c r="JBR155" s="86"/>
      <c r="JBS155" s="86"/>
      <c r="JBT155" s="86"/>
      <c r="JBU155" s="86"/>
      <c r="JBV155" s="86"/>
      <c r="JBW155" s="86"/>
      <c r="JBX155" s="86"/>
      <c r="JBY155" s="86"/>
      <c r="JBZ155" s="86"/>
      <c r="JCA155" s="86"/>
      <c r="JCB155" s="86"/>
      <c r="JCC155" s="86"/>
      <c r="JCD155" s="86"/>
      <c r="JCE155" s="86"/>
      <c r="JCF155" s="86"/>
      <c r="JCG155" s="86"/>
      <c r="JCH155" s="86"/>
      <c r="JCI155" s="86"/>
      <c r="JCJ155" s="86"/>
      <c r="JCK155" s="86"/>
      <c r="JCL155" s="86"/>
      <c r="JCM155" s="86"/>
      <c r="JCN155" s="86"/>
      <c r="JCO155" s="86"/>
      <c r="JCP155" s="86"/>
      <c r="JCQ155" s="86"/>
      <c r="JCR155" s="86"/>
      <c r="JCS155" s="86"/>
      <c r="JCT155" s="86"/>
      <c r="JCU155" s="86"/>
      <c r="JCV155" s="86"/>
      <c r="JCW155" s="86"/>
      <c r="JCX155" s="86"/>
      <c r="JCY155" s="86"/>
      <c r="JCZ155" s="86"/>
      <c r="JDA155" s="86"/>
      <c r="JDB155" s="86"/>
      <c r="JDC155" s="186"/>
      <c r="JDD155" s="186"/>
      <c r="JDE155" s="186"/>
      <c r="JDF155" s="186"/>
      <c r="JDG155" s="186"/>
      <c r="JDH155" s="186"/>
      <c r="JDI155" s="86"/>
      <c r="JDJ155" s="86"/>
      <c r="JDK155" s="86"/>
      <c r="JDL155" s="86"/>
      <c r="JDM155" s="86"/>
      <c r="JDN155" s="86"/>
      <c r="JDO155" s="86"/>
      <c r="JDP155" s="86"/>
      <c r="JDQ155" s="86"/>
      <c r="JDR155" s="86"/>
      <c r="JDS155" s="86"/>
      <c r="JDT155" s="86"/>
      <c r="JDU155" s="86"/>
      <c r="JDV155" s="86"/>
      <c r="JDW155" s="86"/>
      <c r="JDX155" s="86"/>
      <c r="JDY155" s="86"/>
      <c r="JDZ155" s="86"/>
      <c r="JEA155" s="86"/>
      <c r="JEB155" s="86"/>
      <c r="JEC155" s="86"/>
      <c r="JED155" s="86"/>
      <c r="JEE155" s="86"/>
      <c r="JEF155" s="86"/>
      <c r="JEG155" s="86"/>
      <c r="JEH155" s="86"/>
      <c r="JEI155" s="86"/>
      <c r="JEJ155" s="86"/>
      <c r="JEK155" s="86"/>
      <c r="JEL155" s="86"/>
      <c r="JEM155" s="86"/>
      <c r="JEN155" s="86"/>
      <c r="JEO155" s="86"/>
      <c r="JEP155" s="86"/>
      <c r="JEQ155" s="86"/>
      <c r="JER155" s="86"/>
      <c r="JES155" s="86"/>
      <c r="JET155" s="86"/>
      <c r="JEU155" s="86"/>
      <c r="JEV155" s="86"/>
      <c r="JEW155" s="86"/>
      <c r="JEX155" s="86"/>
      <c r="JEY155" s="86"/>
      <c r="JEZ155" s="86"/>
      <c r="JFA155" s="86"/>
      <c r="JFB155" s="86"/>
      <c r="JFC155" s="86"/>
      <c r="JFD155" s="86"/>
      <c r="JFE155" s="86"/>
      <c r="JFF155" s="86"/>
      <c r="JFG155" s="86"/>
      <c r="JFH155" s="86"/>
      <c r="JFI155" s="86"/>
      <c r="JFJ155" s="86"/>
      <c r="JFK155" s="86"/>
      <c r="JFL155" s="86"/>
      <c r="JFM155" s="86"/>
      <c r="JFN155" s="86"/>
      <c r="JFO155" s="86"/>
      <c r="JFP155" s="86"/>
      <c r="JFQ155" s="86"/>
      <c r="JFR155" s="86"/>
      <c r="JFS155" s="86"/>
      <c r="JFT155" s="86"/>
      <c r="JFU155" s="86"/>
      <c r="JFV155" s="86"/>
      <c r="JFW155" s="86"/>
      <c r="JFX155" s="86"/>
      <c r="JFY155" s="86"/>
      <c r="JFZ155" s="86"/>
      <c r="JGA155" s="86"/>
      <c r="JGB155" s="86"/>
      <c r="JGC155" s="86"/>
      <c r="JGD155" s="86"/>
      <c r="JGE155" s="86"/>
      <c r="JGF155" s="86"/>
      <c r="JGG155" s="86"/>
      <c r="JGH155" s="86"/>
      <c r="JGI155" s="86"/>
      <c r="JGJ155" s="86"/>
      <c r="JGK155" s="86"/>
      <c r="JGL155" s="86"/>
      <c r="JGM155" s="86"/>
      <c r="JGN155" s="86"/>
      <c r="JGO155" s="86"/>
      <c r="JGP155" s="86"/>
      <c r="JGQ155" s="86"/>
      <c r="JGR155" s="86"/>
      <c r="JGS155" s="86"/>
      <c r="JGT155" s="86"/>
      <c r="JGU155" s="86"/>
      <c r="JGV155" s="86"/>
      <c r="JGW155" s="86"/>
      <c r="JGX155" s="86"/>
      <c r="JGY155" s="86"/>
      <c r="JGZ155" s="86"/>
      <c r="JHA155" s="86"/>
      <c r="JHB155" s="86"/>
      <c r="JHC155" s="86"/>
      <c r="JHD155" s="86"/>
      <c r="JHE155" s="86"/>
      <c r="JHF155" s="86"/>
      <c r="JHG155" s="86"/>
      <c r="JHH155" s="86"/>
      <c r="JHI155" s="86"/>
      <c r="JHJ155" s="86"/>
      <c r="JHK155" s="86"/>
      <c r="JHL155" s="86"/>
      <c r="JHM155" s="86"/>
      <c r="JHN155" s="86"/>
      <c r="JHO155" s="86"/>
      <c r="JHP155" s="86"/>
      <c r="JHQ155" s="86"/>
      <c r="JHR155" s="86"/>
      <c r="JHS155" s="86"/>
      <c r="JHT155" s="86"/>
      <c r="JHU155" s="86"/>
      <c r="JHV155" s="86"/>
      <c r="JHW155" s="86"/>
      <c r="JHX155" s="86"/>
      <c r="JHY155" s="86"/>
      <c r="JHZ155" s="86"/>
      <c r="JIA155" s="86"/>
      <c r="JIB155" s="86"/>
      <c r="JIC155" s="86"/>
      <c r="JID155" s="86"/>
      <c r="JIE155" s="86"/>
      <c r="JIF155" s="86"/>
      <c r="JIG155" s="86"/>
      <c r="JIH155" s="86"/>
      <c r="JII155" s="86"/>
      <c r="JIJ155" s="86"/>
      <c r="JIK155" s="86"/>
      <c r="JIL155" s="86"/>
      <c r="JIM155" s="86"/>
      <c r="JIN155" s="86"/>
      <c r="JIO155" s="86"/>
      <c r="JIP155" s="86"/>
      <c r="JIQ155" s="86"/>
      <c r="JIR155" s="86"/>
      <c r="JIS155" s="86"/>
      <c r="JIT155" s="86"/>
      <c r="JIU155" s="86"/>
      <c r="JIV155" s="86"/>
      <c r="JIW155" s="86"/>
      <c r="JIX155" s="86"/>
      <c r="JIY155" s="86"/>
      <c r="JIZ155" s="86"/>
      <c r="JJA155" s="86"/>
      <c r="JJB155" s="86"/>
      <c r="JJC155" s="86"/>
      <c r="JJD155" s="86"/>
      <c r="JJE155" s="86"/>
      <c r="JJF155" s="86"/>
      <c r="JJG155" s="86"/>
      <c r="JJH155" s="86"/>
      <c r="JJI155" s="86"/>
      <c r="JJJ155" s="86"/>
      <c r="JJK155" s="86"/>
      <c r="JJL155" s="86"/>
      <c r="JJM155" s="86"/>
      <c r="JJN155" s="86"/>
      <c r="JJO155" s="86"/>
      <c r="JJP155" s="86"/>
      <c r="JJQ155" s="86"/>
      <c r="JJR155" s="86"/>
      <c r="JJS155" s="86"/>
      <c r="JJT155" s="86"/>
      <c r="JJU155" s="86"/>
      <c r="JJV155" s="86"/>
      <c r="JJW155" s="86"/>
      <c r="JJX155" s="86"/>
      <c r="JJY155" s="86"/>
      <c r="JJZ155" s="86"/>
      <c r="JKA155" s="86"/>
      <c r="JKB155" s="86"/>
      <c r="JKC155" s="86"/>
      <c r="JKD155" s="86"/>
      <c r="JKE155" s="86"/>
      <c r="JKF155" s="86"/>
      <c r="JKG155" s="86"/>
      <c r="JKH155" s="86"/>
      <c r="JKI155" s="86"/>
      <c r="JKJ155" s="86"/>
      <c r="JKK155" s="86"/>
      <c r="JKL155" s="86"/>
      <c r="JKM155" s="86"/>
      <c r="JKN155" s="86"/>
      <c r="JKO155" s="86"/>
      <c r="JKP155" s="86"/>
      <c r="JKQ155" s="86"/>
      <c r="JKR155" s="86"/>
      <c r="JKS155" s="86"/>
      <c r="JKT155" s="86"/>
      <c r="JKU155" s="86"/>
      <c r="JKV155" s="86"/>
      <c r="JKW155" s="86"/>
      <c r="JKX155" s="86"/>
      <c r="JKY155" s="86"/>
      <c r="JKZ155" s="86"/>
      <c r="JLA155" s="86"/>
      <c r="JLB155" s="86"/>
      <c r="JLC155" s="86"/>
      <c r="JLD155" s="86"/>
      <c r="JLE155" s="86"/>
      <c r="JLF155" s="86"/>
      <c r="JLG155" s="86"/>
      <c r="JLH155" s="86"/>
      <c r="JLI155" s="86"/>
      <c r="JLJ155" s="86"/>
      <c r="JLK155" s="86"/>
      <c r="JLL155" s="86"/>
      <c r="JLM155" s="86"/>
      <c r="JLN155" s="86"/>
      <c r="JLO155" s="86"/>
      <c r="JLP155" s="86"/>
      <c r="JLQ155" s="86"/>
      <c r="JLR155" s="86"/>
      <c r="JLS155" s="86"/>
      <c r="JLT155" s="86"/>
      <c r="JLU155" s="86"/>
      <c r="JLV155" s="86"/>
      <c r="JLW155" s="86"/>
      <c r="JLX155" s="86"/>
      <c r="JLY155" s="86"/>
      <c r="JLZ155" s="86"/>
      <c r="JMA155" s="86"/>
      <c r="JMB155" s="86"/>
      <c r="JMC155" s="86"/>
      <c r="JMD155" s="86"/>
      <c r="JME155" s="86"/>
      <c r="JMF155" s="86"/>
      <c r="JMG155" s="86"/>
      <c r="JMH155" s="86"/>
      <c r="JMI155" s="86"/>
      <c r="JMJ155" s="86"/>
      <c r="JMK155" s="86"/>
      <c r="JML155" s="86"/>
      <c r="JMM155" s="86"/>
      <c r="JMN155" s="86"/>
      <c r="JMO155" s="86"/>
      <c r="JMP155" s="86"/>
      <c r="JMQ155" s="86"/>
      <c r="JMR155" s="86"/>
      <c r="JMS155" s="86"/>
      <c r="JMT155" s="86"/>
      <c r="JMU155" s="86"/>
      <c r="JMV155" s="86"/>
      <c r="JMW155" s="86"/>
      <c r="JMX155" s="86"/>
      <c r="JMY155" s="186"/>
      <c r="JMZ155" s="186"/>
      <c r="JNA155" s="186"/>
      <c r="JNB155" s="186"/>
      <c r="JNC155" s="186"/>
      <c r="JND155" s="186"/>
      <c r="JNE155" s="86"/>
      <c r="JNF155" s="86"/>
      <c r="JNG155" s="86"/>
      <c r="JNH155" s="86"/>
      <c r="JNI155" s="86"/>
      <c r="JNJ155" s="86"/>
      <c r="JNK155" s="86"/>
      <c r="JNL155" s="86"/>
      <c r="JNM155" s="86"/>
      <c r="JNN155" s="86"/>
      <c r="JNO155" s="86"/>
      <c r="JNP155" s="86"/>
      <c r="JNQ155" s="86"/>
      <c r="JNR155" s="86"/>
      <c r="JNS155" s="86"/>
      <c r="JNT155" s="86"/>
      <c r="JNU155" s="86"/>
      <c r="JNV155" s="86"/>
      <c r="JNW155" s="86"/>
      <c r="JNX155" s="86"/>
      <c r="JNY155" s="86"/>
      <c r="JNZ155" s="86"/>
      <c r="JOA155" s="86"/>
      <c r="JOB155" s="86"/>
      <c r="JOC155" s="86"/>
      <c r="JOD155" s="86"/>
      <c r="JOE155" s="86"/>
      <c r="JOF155" s="86"/>
      <c r="JOG155" s="86"/>
      <c r="JOH155" s="86"/>
      <c r="JOI155" s="86"/>
      <c r="JOJ155" s="86"/>
      <c r="JOK155" s="86"/>
      <c r="JOL155" s="86"/>
      <c r="JOM155" s="86"/>
      <c r="JON155" s="86"/>
      <c r="JOO155" s="86"/>
      <c r="JOP155" s="86"/>
      <c r="JOQ155" s="86"/>
      <c r="JOR155" s="86"/>
      <c r="JOS155" s="86"/>
      <c r="JOT155" s="86"/>
      <c r="JOU155" s="86"/>
      <c r="JOV155" s="86"/>
      <c r="JOW155" s="86"/>
      <c r="JOX155" s="86"/>
      <c r="JOY155" s="86"/>
      <c r="JOZ155" s="86"/>
      <c r="JPA155" s="86"/>
      <c r="JPB155" s="86"/>
      <c r="JPC155" s="86"/>
      <c r="JPD155" s="86"/>
      <c r="JPE155" s="86"/>
      <c r="JPF155" s="86"/>
      <c r="JPG155" s="86"/>
      <c r="JPH155" s="86"/>
      <c r="JPI155" s="86"/>
      <c r="JPJ155" s="86"/>
      <c r="JPK155" s="86"/>
      <c r="JPL155" s="86"/>
      <c r="JPM155" s="86"/>
      <c r="JPN155" s="86"/>
      <c r="JPO155" s="86"/>
      <c r="JPP155" s="86"/>
      <c r="JPQ155" s="86"/>
      <c r="JPR155" s="86"/>
      <c r="JPS155" s="86"/>
      <c r="JPT155" s="86"/>
      <c r="JPU155" s="86"/>
      <c r="JPV155" s="86"/>
      <c r="JPW155" s="86"/>
      <c r="JPX155" s="86"/>
      <c r="JPY155" s="86"/>
      <c r="JPZ155" s="86"/>
      <c r="JQA155" s="86"/>
      <c r="JQB155" s="86"/>
      <c r="JQC155" s="86"/>
      <c r="JQD155" s="86"/>
      <c r="JQE155" s="86"/>
      <c r="JQF155" s="86"/>
      <c r="JQG155" s="86"/>
      <c r="JQH155" s="86"/>
      <c r="JQI155" s="86"/>
      <c r="JQJ155" s="86"/>
      <c r="JQK155" s="86"/>
      <c r="JQL155" s="86"/>
      <c r="JQM155" s="86"/>
      <c r="JQN155" s="86"/>
      <c r="JQO155" s="86"/>
      <c r="JQP155" s="86"/>
      <c r="JQQ155" s="86"/>
      <c r="JQR155" s="86"/>
      <c r="JQS155" s="86"/>
      <c r="JQT155" s="86"/>
      <c r="JQU155" s="86"/>
      <c r="JQV155" s="86"/>
      <c r="JQW155" s="86"/>
      <c r="JQX155" s="86"/>
      <c r="JQY155" s="86"/>
      <c r="JQZ155" s="86"/>
      <c r="JRA155" s="86"/>
      <c r="JRB155" s="86"/>
      <c r="JRC155" s="86"/>
      <c r="JRD155" s="86"/>
      <c r="JRE155" s="86"/>
      <c r="JRF155" s="86"/>
      <c r="JRG155" s="86"/>
      <c r="JRH155" s="86"/>
      <c r="JRI155" s="86"/>
      <c r="JRJ155" s="86"/>
      <c r="JRK155" s="86"/>
      <c r="JRL155" s="86"/>
      <c r="JRM155" s="86"/>
      <c r="JRN155" s="86"/>
      <c r="JRO155" s="86"/>
      <c r="JRP155" s="86"/>
      <c r="JRQ155" s="86"/>
      <c r="JRR155" s="86"/>
      <c r="JRS155" s="86"/>
      <c r="JRT155" s="86"/>
      <c r="JRU155" s="86"/>
      <c r="JRV155" s="86"/>
      <c r="JRW155" s="86"/>
      <c r="JRX155" s="86"/>
      <c r="JRY155" s="86"/>
      <c r="JRZ155" s="86"/>
      <c r="JSA155" s="86"/>
      <c r="JSB155" s="86"/>
      <c r="JSC155" s="86"/>
      <c r="JSD155" s="86"/>
      <c r="JSE155" s="86"/>
      <c r="JSF155" s="86"/>
      <c r="JSG155" s="86"/>
      <c r="JSH155" s="86"/>
      <c r="JSI155" s="86"/>
      <c r="JSJ155" s="86"/>
      <c r="JSK155" s="86"/>
      <c r="JSL155" s="86"/>
      <c r="JSM155" s="86"/>
      <c r="JSN155" s="86"/>
      <c r="JSO155" s="86"/>
      <c r="JSP155" s="86"/>
      <c r="JSQ155" s="86"/>
      <c r="JSR155" s="86"/>
      <c r="JSS155" s="86"/>
      <c r="JST155" s="86"/>
      <c r="JSU155" s="86"/>
      <c r="JSV155" s="86"/>
      <c r="JSW155" s="86"/>
      <c r="JSX155" s="86"/>
      <c r="JSY155" s="86"/>
      <c r="JSZ155" s="86"/>
      <c r="JTA155" s="86"/>
      <c r="JTB155" s="86"/>
      <c r="JTC155" s="86"/>
      <c r="JTD155" s="86"/>
      <c r="JTE155" s="86"/>
      <c r="JTF155" s="86"/>
      <c r="JTG155" s="86"/>
      <c r="JTH155" s="86"/>
      <c r="JTI155" s="86"/>
      <c r="JTJ155" s="86"/>
      <c r="JTK155" s="86"/>
      <c r="JTL155" s="86"/>
      <c r="JTM155" s="86"/>
      <c r="JTN155" s="86"/>
      <c r="JTO155" s="86"/>
      <c r="JTP155" s="86"/>
      <c r="JTQ155" s="86"/>
      <c r="JTR155" s="86"/>
      <c r="JTS155" s="86"/>
      <c r="JTT155" s="86"/>
      <c r="JTU155" s="86"/>
      <c r="JTV155" s="86"/>
      <c r="JTW155" s="86"/>
      <c r="JTX155" s="86"/>
      <c r="JTY155" s="86"/>
      <c r="JTZ155" s="86"/>
      <c r="JUA155" s="86"/>
      <c r="JUB155" s="86"/>
      <c r="JUC155" s="86"/>
      <c r="JUD155" s="86"/>
      <c r="JUE155" s="86"/>
      <c r="JUF155" s="86"/>
      <c r="JUG155" s="86"/>
      <c r="JUH155" s="86"/>
      <c r="JUI155" s="86"/>
      <c r="JUJ155" s="86"/>
      <c r="JUK155" s="86"/>
      <c r="JUL155" s="86"/>
      <c r="JUM155" s="86"/>
      <c r="JUN155" s="86"/>
      <c r="JUO155" s="86"/>
      <c r="JUP155" s="86"/>
      <c r="JUQ155" s="86"/>
      <c r="JUR155" s="86"/>
      <c r="JUS155" s="86"/>
      <c r="JUT155" s="86"/>
      <c r="JUU155" s="86"/>
      <c r="JUV155" s="86"/>
      <c r="JUW155" s="86"/>
      <c r="JUX155" s="86"/>
      <c r="JUY155" s="86"/>
      <c r="JUZ155" s="86"/>
      <c r="JVA155" s="86"/>
      <c r="JVB155" s="86"/>
      <c r="JVC155" s="86"/>
      <c r="JVD155" s="86"/>
      <c r="JVE155" s="86"/>
      <c r="JVF155" s="86"/>
      <c r="JVG155" s="86"/>
      <c r="JVH155" s="86"/>
      <c r="JVI155" s="86"/>
      <c r="JVJ155" s="86"/>
      <c r="JVK155" s="86"/>
      <c r="JVL155" s="86"/>
      <c r="JVM155" s="86"/>
      <c r="JVN155" s="86"/>
      <c r="JVO155" s="86"/>
      <c r="JVP155" s="86"/>
      <c r="JVQ155" s="86"/>
      <c r="JVR155" s="86"/>
      <c r="JVS155" s="86"/>
      <c r="JVT155" s="86"/>
      <c r="JVU155" s="86"/>
      <c r="JVV155" s="86"/>
      <c r="JVW155" s="86"/>
      <c r="JVX155" s="86"/>
      <c r="JVY155" s="86"/>
      <c r="JVZ155" s="86"/>
      <c r="JWA155" s="86"/>
      <c r="JWB155" s="86"/>
      <c r="JWC155" s="86"/>
      <c r="JWD155" s="86"/>
      <c r="JWE155" s="86"/>
      <c r="JWF155" s="86"/>
      <c r="JWG155" s="86"/>
      <c r="JWH155" s="86"/>
      <c r="JWI155" s="86"/>
      <c r="JWJ155" s="86"/>
      <c r="JWK155" s="86"/>
      <c r="JWL155" s="86"/>
      <c r="JWM155" s="86"/>
      <c r="JWN155" s="86"/>
      <c r="JWO155" s="86"/>
      <c r="JWP155" s="86"/>
      <c r="JWQ155" s="86"/>
      <c r="JWR155" s="86"/>
      <c r="JWS155" s="86"/>
      <c r="JWT155" s="86"/>
      <c r="JWU155" s="186"/>
      <c r="JWV155" s="186"/>
      <c r="JWW155" s="186"/>
      <c r="JWX155" s="186"/>
      <c r="JWY155" s="186"/>
      <c r="JWZ155" s="186"/>
      <c r="JXA155" s="86"/>
      <c r="JXB155" s="86"/>
      <c r="JXC155" s="86"/>
      <c r="JXD155" s="86"/>
      <c r="JXE155" s="86"/>
      <c r="JXF155" s="86"/>
      <c r="JXG155" s="86"/>
      <c r="JXH155" s="86"/>
      <c r="JXI155" s="86"/>
      <c r="JXJ155" s="86"/>
      <c r="JXK155" s="86"/>
      <c r="JXL155" s="86"/>
      <c r="JXM155" s="86"/>
      <c r="JXN155" s="86"/>
      <c r="JXO155" s="86"/>
      <c r="JXP155" s="86"/>
      <c r="JXQ155" s="86"/>
      <c r="JXR155" s="86"/>
      <c r="JXS155" s="86"/>
      <c r="JXT155" s="86"/>
      <c r="JXU155" s="86"/>
      <c r="JXV155" s="86"/>
      <c r="JXW155" s="86"/>
      <c r="JXX155" s="86"/>
      <c r="JXY155" s="86"/>
      <c r="JXZ155" s="86"/>
      <c r="JYA155" s="86"/>
      <c r="JYB155" s="86"/>
      <c r="JYC155" s="86"/>
      <c r="JYD155" s="86"/>
      <c r="JYE155" s="86"/>
      <c r="JYF155" s="86"/>
      <c r="JYG155" s="86"/>
      <c r="JYH155" s="86"/>
      <c r="JYI155" s="86"/>
      <c r="JYJ155" s="86"/>
      <c r="JYK155" s="86"/>
      <c r="JYL155" s="86"/>
      <c r="JYM155" s="86"/>
      <c r="JYN155" s="86"/>
      <c r="JYO155" s="86"/>
      <c r="JYP155" s="86"/>
      <c r="JYQ155" s="86"/>
      <c r="JYR155" s="86"/>
      <c r="JYS155" s="86"/>
      <c r="JYT155" s="86"/>
      <c r="JYU155" s="86"/>
      <c r="JYV155" s="86"/>
      <c r="JYW155" s="86"/>
      <c r="JYX155" s="86"/>
      <c r="JYY155" s="86"/>
      <c r="JYZ155" s="86"/>
      <c r="JZA155" s="86"/>
      <c r="JZB155" s="86"/>
      <c r="JZC155" s="86"/>
      <c r="JZD155" s="86"/>
      <c r="JZE155" s="86"/>
      <c r="JZF155" s="86"/>
      <c r="JZG155" s="86"/>
      <c r="JZH155" s="86"/>
      <c r="JZI155" s="86"/>
      <c r="JZJ155" s="86"/>
      <c r="JZK155" s="86"/>
      <c r="JZL155" s="86"/>
      <c r="JZM155" s="86"/>
      <c r="JZN155" s="86"/>
      <c r="JZO155" s="86"/>
      <c r="JZP155" s="86"/>
      <c r="JZQ155" s="86"/>
      <c r="JZR155" s="86"/>
      <c r="JZS155" s="86"/>
      <c r="JZT155" s="86"/>
      <c r="JZU155" s="86"/>
      <c r="JZV155" s="86"/>
      <c r="JZW155" s="86"/>
      <c r="JZX155" s="86"/>
      <c r="JZY155" s="86"/>
      <c r="JZZ155" s="86"/>
      <c r="KAA155" s="86"/>
      <c r="KAB155" s="86"/>
      <c r="KAC155" s="86"/>
      <c r="KAD155" s="86"/>
      <c r="KAE155" s="86"/>
      <c r="KAF155" s="86"/>
      <c r="KAG155" s="86"/>
      <c r="KAH155" s="86"/>
      <c r="KAI155" s="86"/>
      <c r="KAJ155" s="86"/>
      <c r="KAK155" s="86"/>
      <c r="KAL155" s="86"/>
      <c r="KAM155" s="86"/>
      <c r="KAN155" s="86"/>
      <c r="KAO155" s="86"/>
      <c r="KAP155" s="86"/>
      <c r="KAQ155" s="86"/>
      <c r="KAR155" s="86"/>
      <c r="KAS155" s="86"/>
      <c r="KAT155" s="86"/>
      <c r="KAU155" s="86"/>
      <c r="KAV155" s="86"/>
      <c r="KAW155" s="86"/>
      <c r="KAX155" s="86"/>
      <c r="KAY155" s="86"/>
      <c r="KAZ155" s="86"/>
      <c r="KBA155" s="86"/>
      <c r="KBB155" s="86"/>
      <c r="KBC155" s="86"/>
      <c r="KBD155" s="86"/>
      <c r="KBE155" s="86"/>
      <c r="KBF155" s="86"/>
      <c r="KBG155" s="86"/>
      <c r="KBH155" s="86"/>
      <c r="KBI155" s="86"/>
      <c r="KBJ155" s="86"/>
      <c r="KBK155" s="86"/>
      <c r="KBL155" s="86"/>
      <c r="KBM155" s="86"/>
      <c r="KBN155" s="86"/>
      <c r="KBO155" s="86"/>
      <c r="KBP155" s="86"/>
      <c r="KBQ155" s="86"/>
      <c r="KBR155" s="86"/>
      <c r="KBS155" s="86"/>
      <c r="KBT155" s="86"/>
      <c r="KBU155" s="86"/>
      <c r="KBV155" s="86"/>
      <c r="KBW155" s="86"/>
      <c r="KBX155" s="86"/>
      <c r="KBY155" s="86"/>
      <c r="KBZ155" s="86"/>
      <c r="KCA155" s="86"/>
      <c r="KCB155" s="86"/>
      <c r="KCC155" s="86"/>
      <c r="KCD155" s="86"/>
      <c r="KCE155" s="86"/>
      <c r="KCF155" s="86"/>
      <c r="KCG155" s="86"/>
      <c r="KCH155" s="86"/>
      <c r="KCI155" s="86"/>
      <c r="KCJ155" s="86"/>
      <c r="KCK155" s="86"/>
      <c r="KCL155" s="86"/>
      <c r="KCM155" s="86"/>
      <c r="KCN155" s="86"/>
      <c r="KCO155" s="86"/>
      <c r="KCP155" s="86"/>
      <c r="KCQ155" s="86"/>
      <c r="KCR155" s="86"/>
      <c r="KCS155" s="86"/>
      <c r="KCT155" s="86"/>
      <c r="KCU155" s="86"/>
      <c r="KCV155" s="86"/>
      <c r="KCW155" s="86"/>
      <c r="KCX155" s="86"/>
      <c r="KCY155" s="86"/>
      <c r="KCZ155" s="86"/>
      <c r="KDA155" s="86"/>
      <c r="KDB155" s="86"/>
      <c r="KDC155" s="86"/>
      <c r="KDD155" s="86"/>
      <c r="KDE155" s="86"/>
      <c r="KDF155" s="86"/>
      <c r="KDG155" s="86"/>
      <c r="KDH155" s="86"/>
      <c r="KDI155" s="86"/>
      <c r="KDJ155" s="86"/>
      <c r="KDK155" s="86"/>
      <c r="KDL155" s="86"/>
      <c r="KDM155" s="86"/>
      <c r="KDN155" s="86"/>
      <c r="KDO155" s="86"/>
      <c r="KDP155" s="86"/>
      <c r="KDQ155" s="86"/>
      <c r="KDR155" s="86"/>
      <c r="KDS155" s="86"/>
      <c r="KDT155" s="86"/>
      <c r="KDU155" s="86"/>
      <c r="KDV155" s="86"/>
      <c r="KDW155" s="86"/>
      <c r="KDX155" s="86"/>
      <c r="KDY155" s="86"/>
      <c r="KDZ155" s="86"/>
      <c r="KEA155" s="86"/>
      <c r="KEB155" s="86"/>
      <c r="KEC155" s="86"/>
      <c r="KED155" s="86"/>
      <c r="KEE155" s="86"/>
      <c r="KEF155" s="86"/>
      <c r="KEG155" s="86"/>
      <c r="KEH155" s="86"/>
      <c r="KEI155" s="86"/>
      <c r="KEJ155" s="86"/>
      <c r="KEK155" s="86"/>
      <c r="KEL155" s="86"/>
      <c r="KEM155" s="86"/>
      <c r="KEN155" s="86"/>
      <c r="KEO155" s="86"/>
      <c r="KEP155" s="86"/>
      <c r="KEQ155" s="86"/>
      <c r="KER155" s="86"/>
      <c r="KES155" s="86"/>
      <c r="KET155" s="86"/>
      <c r="KEU155" s="86"/>
      <c r="KEV155" s="86"/>
      <c r="KEW155" s="86"/>
      <c r="KEX155" s="86"/>
      <c r="KEY155" s="86"/>
      <c r="KEZ155" s="86"/>
      <c r="KFA155" s="86"/>
      <c r="KFB155" s="86"/>
      <c r="KFC155" s="86"/>
      <c r="KFD155" s="86"/>
      <c r="KFE155" s="86"/>
      <c r="KFF155" s="86"/>
      <c r="KFG155" s="86"/>
      <c r="KFH155" s="86"/>
      <c r="KFI155" s="86"/>
      <c r="KFJ155" s="86"/>
      <c r="KFK155" s="86"/>
      <c r="KFL155" s="86"/>
      <c r="KFM155" s="86"/>
      <c r="KFN155" s="86"/>
      <c r="KFO155" s="86"/>
      <c r="KFP155" s="86"/>
      <c r="KFQ155" s="86"/>
      <c r="KFR155" s="86"/>
      <c r="KFS155" s="86"/>
      <c r="KFT155" s="86"/>
      <c r="KFU155" s="86"/>
      <c r="KFV155" s="86"/>
      <c r="KFW155" s="86"/>
      <c r="KFX155" s="86"/>
      <c r="KFY155" s="86"/>
      <c r="KFZ155" s="86"/>
      <c r="KGA155" s="86"/>
      <c r="KGB155" s="86"/>
      <c r="KGC155" s="86"/>
      <c r="KGD155" s="86"/>
      <c r="KGE155" s="86"/>
      <c r="KGF155" s="86"/>
      <c r="KGG155" s="86"/>
      <c r="KGH155" s="86"/>
      <c r="KGI155" s="86"/>
      <c r="KGJ155" s="86"/>
      <c r="KGK155" s="86"/>
      <c r="KGL155" s="86"/>
      <c r="KGM155" s="86"/>
      <c r="KGN155" s="86"/>
      <c r="KGO155" s="86"/>
      <c r="KGP155" s="86"/>
      <c r="KGQ155" s="186"/>
      <c r="KGR155" s="186"/>
      <c r="KGS155" s="186"/>
      <c r="KGT155" s="186"/>
      <c r="KGU155" s="186"/>
      <c r="KGV155" s="186"/>
      <c r="KGW155" s="86"/>
      <c r="KGX155" s="86"/>
      <c r="KGY155" s="86"/>
      <c r="KGZ155" s="86"/>
      <c r="KHA155" s="86"/>
      <c r="KHB155" s="86"/>
      <c r="KHC155" s="86"/>
      <c r="KHD155" s="86"/>
      <c r="KHE155" s="86"/>
      <c r="KHF155" s="86"/>
      <c r="KHG155" s="86"/>
      <c r="KHH155" s="86"/>
      <c r="KHI155" s="86"/>
      <c r="KHJ155" s="86"/>
      <c r="KHK155" s="86"/>
      <c r="KHL155" s="86"/>
      <c r="KHM155" s="86"/>
      <c r="KHN155" s="86"/>
      <c r="KHO155" s="86"/>
      <c r="KHP155" s="86"/>
      <c r="KHQ155" s="86"/>
      <c r="KHR155" s="86"/>
      <c r="KHS155" s="86"/>
      <c r="KHT155" s="86"/>
      <c r="KHU155" s="86"/>
      <c r="KHV155" s="86"/>
      <c r="KHW155" s="86"/>
      <c r="KHX155" s="86"/>
      <c r="KHY155" s="86"/>
      <c r="KHZ155" s="86"/>
      <c r="KIA155" s="86"/>
      <c r="KIB155" s="86"/>
      <c r="KIC155" s="86"/>
      <c r="KID155" s="86"/>
      <c r="KIE155" s="86"/>
      <c r="KIF155" s="86"/>
      <c r="KIG155" s="86"/>
      <c r="KIH155" s="86"/>
      <c r="KII155" s="86"/>
      <c r="KIJ155" s="86"/>
      <c r="KIK155" s="86"/>
      <c r="KIL155" s="86"/>
      <c r="KIM155" s="86"/>
      <c r="KIN155" s="86"/>
      <c r="KIO155" s="86"/>
      <c r="KIP155" s="86"/>
      <c r="KIQ155" s="86"/>
      <c r="KIR155" s="86"/>
      <c r="KIS155" s="86"/>
      <c r="KIT155" s="86"/>
      <c r="KIU155" s="86"/>
      <c r="KIV155" s="86"/>
      <c r="KIW155" s="86"/>
      <c r="KIX155" s="86"/>
      <c r="KIY155" s="86"/>
      <c r="KIZ155" s="86"/>
      <c r="KJA155" s="86"/>
      <c r="KJB155" s="86"/>
      <c r="KJC155" s="86"/>
      <c r="KJD155" s="86"/>
      <c r="KJE155" s="86"/>
      <c r="KJF155" s="86"/>
      <c r="KJG155" s="86"/>
      <c r="KJH155" s="86"/>
      <c r="KJI155" s="86"/>
      <c r="KJJ155" s="86"/>
      <c r="KJK155" s="86"/>
      <c r="KJL155" s="86"/>
      <c r="KJM155" s="86"/>
      <c r="KJN155" s="86"/>
      <c r="KJO155" s="86"/>
      <c r="KJP155" s="86"/>
      <c r="KJQ155" s="86"/>
      <c r="KJR155" s="86"/>
      <c r="KJS155" s="86"/>
      <c r="KJT155" s="86"/>
      <c r="KJU155" s="86"/>
      <c r="KJV155" s="86"/>
      <c r="KJW155" s="86"/>
      <c r="KJX155" s="86"/>
      <c r="KJY155" s="86"/>
      <c r="KJZ155" s="86"/>
      <c r="KKA155" s="86"/>
      <c r="KKB155" s="86"/>
      <c r="KKC155" s="86"/>
      <c r="KKD155" s="86"/>
      <c r="KKE155" s="86"/>
      <c r="KKF155" s="86"/>
      <c r="KKG155" s="86"/>
      <c r="KKH155" s="86"/>
      <c r="KKI155" s="86"/>
      <c r="KKJ155" s="86"/>
      <c r="KKK155" s="86"/>
      <c r="KKL155" s="86"/>
      <c r="KKM155" s="86"/>
      <c r="KKN155" s="86"/>
      <c r="KKO155" s="86"/>
      <c r="KKP155" s="86"/>
      <c r="KKQ155" s="86"/>
      <c r="KKR155" s="86"/>
      <c r="KKS155" s="86"/>
      <c r="KKT155" s="86"/>
      <c r="KKU155" s="86"/>
      <c r="KKV155" s="86"/>
      <c r="KKW155" s="86"/>
      <c r="KKX155" s="86"/>
      <c r="KKY155" s="86"/>
      <c r="KKZ155" s="86"/>
      <c r="KLA155" s="86"/>
      <c r="KLB155" s="86"/>
      <c r="KLC155" s="86"/>
      <c r="KLD155" s="86"/>
      <c r="KLE155" s="86"/>
      <c r="KLF155" s="86"/>
      <c r="KLG155" s="86"/>
      <c r="KLH155" s="86"/>
      <c r="KLI155" s="86"/>
      <c r="KLJ155" s="86"/>
      <c r="KLK155" s="86"/>
      <c r="KLL155" s="86"/>
      <c r="KLM155" s="86"/>
      <c r="KLN155" s="86"/>
      <c r="KLO155" s="86"/>
      <c r="KLP155" s="86"/>
      <c r="KLQ155" s="86"/>
      <c r="KLR155" s="86"/>
      <c r="KLS155" s="86"/>
      <c r="KLT155" s="86"/>
      <c r="KLU155" s="86"/>
      <c r="KLV155" s="86"/>
      <c r="KLW155" s="86"/>
      <c r="KLX155" s="86"/>
      <c r="KLY155" s="86"/>
      <c r="KLZ155" s="86"/>
      <c r="KMA155" s="86"/>
      <c r="KMB155" s="86"/>
      <c r="KMC155" s="86"/>
      <c r="KMD155" s="86"/>
      <c r="KME155" s="86"/>
      <c r="KMF155" s="86"/>
      <c r="KMG155" s="86"/>
      <c r="KMH155" s="86"/>
      <c r="KMI155" s="86"/>
      <c r="KMJ155" s="86"/>
      <c r="KMK155" s="86"/>
      <c r="KML155" s="86"/>
      <c r="KMM155" s="86"/>
      <c r="KMN155" s="86"/>
      <c r="KMO155" s="86"/>
      <c r="KMP155" s="86"/>
      <c r="KMQ155" s="86"/>
      <c r="KMR155" s="86"/>
      <c r="KMS155" s="86"/>
      <c r="KMT155" s="86"/>
      <c r="KMU155" s="86"/>
      <c r="KMV155" s="86"/>
      <c r="KMW155" s="86"/>
      <c r="KMX155" s="86"/>
      <c r="KMY155" s="86"/>
      <c r="KMZ155" s="86"/>
      <c r="KNA155" s="86"/>
      <c r="KNB155" s="86"/>
      <c r="KNC155" s="86"/>
      <c r="KND155" s="86"/>
      <c r="KNE155" s="86"/>
      <c r="KNF155" s="86"/>
      <c r="KNG155" s="86"/>
      <c r="KNH155" s="86"/>
      <c r="KNI155" s="86"/>
      <c r="KNJ155" s="86"/>
      <c r="KNK155" s="86"/>
      <c r="KNL155" s="86"/>
      <c r="KNM155" s="86"/>
      <c r="KNN155" s="86"/>
      <c r="KNO155" s="86"/>
      <c r="KNP155" s="86"/>
      <c r="KNQ155" s="86"/>
      <c r="KNR155" s="86"/>
      <c r="KNS155" s="86"/>
      <c r="KNT155" s="86"/>
      <c r="KNU155" s="86"/>
      <c r="KNV155" s="86"/>
      <c r="KNW155" s="86"/>
      <c r="KNX155" s="86"/>
      <c r="KNY155" s="86"/>
      <c r="KNZ155" s="86"/>
      <c r="KOA155" s="86"/>
      <c r="KOB155" s="86"/>
      <c r="KOC155" s="86"/>
      <c r="KOD155" s="86"/>
      <c r="KOE155" s="86"/>
      <c r="KOF155" s="86"/>
      <c r="KOG155" s="86"/>
      <c r="KOH155" s="86"/>
      <c r="KOI155" s="86"/>
      <c r="KOJ155" s="86"/>
      <c r="KOK155" s="86"/>
      <c r="KOL155" s="86"/>
      <c r="KOM155" s="86"/>
      <c r="KON155" s="86"/>
      <c r="KOO155" s="86"/>
      <c r="KOP155" s="86"/>
      <c r="KOQ155" s="86"/>
      <c r="KOR155" s="86"/>
      <c r="KOS155" s="86"/>
      <c r="KOT155" s="86"/>
      <c r="KOU155" s="86"/>
      <c r="KOV155" s="86"/>
      <c r="KOW155" s="86"/>
      <c r="KOX155" s="86"/>
      <c r="KOY155" s="86"/>
      <c r="KOZ155" s="86"/>
      <c r="KPA155" s="86"/>
      <c r="KPB155" s="86"/>
      <c r="KPC155" s="86"/>
      <c r="KPD155" s="86"/>
      <c r="KPE155" s="86"/>
      <c r="KPF155" s="86"/>
      <c r="KPG155" s="86"/>
      <c r="KPH155" s="86"/>
      <c r="KPI155" s="86"/>
      <c r="KPJ155" s="86"/>
      <c r="KPK155" s="86"/>
      <c r="KPL155" s="86"/>
      <c r="KPM155" s="86"/>
      <c r="KPN155" s="86"/>
      <c r="KPO155" s="86"/>
      <c r="KPP155" s="86"/>
      <c r="KPQ155" s="86"/>
      <c r="KPR155" s="86"/>
      <c r="KPS155" s="86"/>
      <c r="KPT155" s="86"/>
      <c r="KPU155" s="86"/>
      <c r="KPV155" s="86"/>
      <c r="KPW155" s="86"/>
      <c r="KPX155" s="86"/>
      <c r="KPY155" s="86"/>
      <c r="KPZ155" s="86"/>
      <c r="KQA155" s="86"/>
      <c r="KQB155" s="86"/>
      <c r="KQC155" s="86"/>
      <c r="KQD155" s="86"/>
      <c r="KQE155" s="86"/>
      <c r="KQF155" s="86"/>
      <c r="KQG155" s="86"/>
      <c r="KQH155" s="86"/>
      <c r="KQI155" s="86"/>
      <c r="KQJ155" s="86"/>
      <c r="KQK155" s="86"/>
      <c r="KQL155" s="86"/>
      <c r="KQM155" s="186"/>
      <c r="KQN155" s="186"/>
      <c r="KQO155" s="186"/>
      <c r="KQP155" s="186"/>
      <c r="KQQ155" s="186"/>
      <c r="KQR155" s="186"/>
      <c r="KQS155" s="86"/>
      <c r="KQT155" s="86"/>
      <c r="KQU155" s="86"/>
      <c r="KQV155" s="86"/>
      <c r="KQW155" s="86"/>
      <c r="KQX155" s="86"/>
      <c r="KQY155" s="86"/>
      <c r="KQZ155" s="86"/>
      <c r="KRA155" s="86"/>
      <c r="KRB155" s="86"/>
      <c r="KRC155" s="86"/>
      <c r="KRD155" s="86"/>
      <c r="KRE155" s="86"/>
      <c r="KRF155" s="86"/>
      <c r="KRG155" s="86"/>
      <c r="KRH155" s="86"/>
      <c r="KRI155" s="86"/>
      <c r="KRJ155" s="86"/>
      <c r="KRK155" s="86"/>
      <c r="KRL155" s="86"/>
      <c r="KRM155" s="86"/>
      <c r="KRN155" s="86"/>
      <c r="KRO155" s="86"/>
      <c r="KRP155" s="86"/>
      <c r="KRQ155" s="86"/>
      <c r="KRR155" s="86"/>
      <c r="KRS155" s="86"/>
      <c r="KRT155" s="86"/>
      <c r="KRU155" s="86"/>
      <c r="KRV155" s="86"/>
      <c r="KRW155" s="86"/>
      <c r="KRX155" s="86"/>
      <c r="KRY155" s="86"/>
      <c r="KRZ155" s="86"/>
      <c r="KSA155" s="86"/>
      <c r="KSB155" s="86"/>
      <c r="KSC155" s="86"/>
      <c r="KSD155" s="86"/>
      <c r="KSE155" s="86"/>
      <c r="KSF155" s="86"/>
      <c r="KSG155" s="86"/>
      <c r="KSH155" s="86"/>
      <c r="KSI155" s="86"/>
      <c r="KSJ155" s="86"/>
      <c r="KSK155" s="86"/>
      <c r="KSL155" s="86"/>
      <c r="KSM155" s="86"/>
      <c r="KSN155" s="86"/>
      <c r="KSO155" s="86"/>
      <c r="KSP155" s="86"/>
      <c r="KSQ155" s="86"/>
      <c r="KSR155" s="86"/>
      <c r="KSS155" s="86"/>
      <c r="KST155" s="86"/>
      <c r="KSU155" s="86"/>
      <c r="KSV155" s="86"/>
      <c r="KSW155" s="86"/>
      <c r="KSX155" s="86"/>
      <c r="KSY155" s="86"/>
      <c r="KSZ155" s="86"/>
      <c r="KTA155" s="86"/>
      <c r="KTB155" s="86"/>
      <c r="KTC155" s="86"/>
      <c r="KTD155" s="86"/>
      <c r="KTE155" s="86"/>
      <c r="KTF155" s="86"/>
      <c r="KTG155" s="86"/>
      <c r="KTH155" s="86"/>
      <c r="KTI155" s="86"/>
      <c r="KTJ155" s="86"/>
      <c r="KTK155" s="86"/>
      <c r="KTL155" s="86"/>
      <c r="KTM155" s="86"/>
      <c r="KTN155" s="86"/>
      <c r="KTO155" s="86"/>
      <c r="KTP155" s="86"/>
      <c r="KTQ155" s="86"/>
      <c r="KTR155" s="86"/>
      <c r="KTS155" s="86"/>
      <c r="KTT155" s="86"/>
      <c r="KTU155" s="86"/>
      <c r="KTV155" s="86"/>
      <c r="KTW155" s="86"/>
      <c r="KTX155" s="86"/>
      <c r="KTY155" s="86"/>
      <c r="KTZ155" s="86"/>
      <c r="KUA155" s="86"/>
      <c r="KUB155" s="86"/>
      <c r="KUC155" s="86"/>
      <c r="KUD155" s="86"/>
      <c r="KUE155" s="86"/>
      <c r="KUF155" s="86"/>
      <c r="KUG155" s="86"/>
      <c r="KUH155" s="86"/>
      <c r="KUI155" s="86"/>
      <c r="KUJ155" s="86"/>
      <c r="KUK155" s="86"/>
      <c r="KUL155" s="86"/>
      <c r="KUM155" s="86"/>
      <c r="KUN155" s="86"/>
      <c r="KUO155" s="86"/>
      <c r="KUP155" s="86"/>
      <c r="KUQ155" s="86"/>
      <c r="KUR155" s="86"/>
      <c r="KUS155" s="86"/>
      <c r="KUT155" s="86"/>
      <c r="KUU155" s="86"/>
      <c r="KUV155" s="86"/>
      <c r="KUW155" s="86"/>
      <c r="KUX155" s="86"/>
      <c r="KUY155" s="86"/>
      <c r="KUZ155" s="86"/>
      <c r="KVA155" s="86"/>
      <c r="KVB155" s="86"/>
      <c r="KVC155" s="86"/>
      <c r="KVD155" s="86"/>
      <c r="KVE155" s="86"/>
      <c r="KVF155" s="86"/>
      <c r="KVG155" s="86"/>
      <c r="KVH155" s="86"/>
      <c r="KVI155" s="86"/>
      <c r="KVJ155" s="86"/>
      <c r="KVK155" s="86"/>
      <c r="KVL155" s="86"/>
      <c r="KVM155" s="86"/>
      <c r="KVN155" s="86"/>
      <c r="KVO155" s="86"/>
      <c r="KVP155" s="86"/>
      <c r="KVQ155" s="86"/>
      <c r="KVR155" s="86"/>
      <c r="KVS155" s="86"/>
      <c r="KVT155" s="86"/>
      <c r="KVU155" s="86"/>
      <c r="KVV155" s="86"/>
      <c r="KVW155" s="86"/>
      <c r="KVX155" s="86"/>
      <c r="KVY155" s="86"/>
      <c r="KVZ155" s="86"/>
      <c r="KWA155" s="86"/>
      <c r="KWB155" s="86"/>
      <c r="KWC155" s="86"/>
      <c r="KWD155" s="86"/>
      <c r="KWE155" s="86"/>
      <c r="KWF155" s="86"/>
      <c r="KWG155" s="86"/>
      <c r="KWH155" s="86"/>
      <c r="KWI155" s="86"/>
      <c r="KWJ155" s="86"/>
      <c r="KWK155" s="86"/>
      <c r="KWL155" s="86"/>
      <c r="KWM155" s="86"/>
      <c r="KWN155" s="86"/>
      <c r="KWO155" s="86"/>
      <c r="KWP155" s="86"/>
      <c r="KWQ155" s="86"/>
      <c r="KWR155" s="86"/>
      <c r="KWS155" s="86"/>
      <c r="KWT155" s="86"/>
      <c r="KWU155" s="86"/>
      <c r="KWV155" s="86"/>
      <c r="KWW155" s="86"/>
      <c r="KWX155" s="86"/>
      <c r="KWY155" s="86"/>
      <c r="KWZ155" s="86"/>
      <c r="KXA155" s="86"/>
      <c r="KXB155" s="86"/>
      <c r="KXC155" s="86"/>
      <c r="KXD155" s="86"/>
      <c r="KXE155" s="86"/>
      <c r="KXF155" s="86"/>
      <c r="KXG155" s="86"/>
      <c r="KXH155" s="86"/>
      <c r="KXI155" s="86"/>
      <c r="KXJ155" s="86"/>
      <c r="KXK155" s="86"/>
      <c r="KXL155" s="86"/>
      <c r="KXM155" s="86"/>
      <c r="KXN155" s="86"/>
      <c r="KXO155" s="86"/>
      <c r="KXP155" s="86"/>
      <c r="KXQ155" s="86"/>
      <c r="KXR155" s="86"/>
      <c r="KXS155" s="86"/>
      <c r="KXT155" s="86"/>
      <c r="KXU155" s="86"/>
      <c r="KXV155" s="86"/>
      <c r="KXW155" s="86"/>
      <c r="KXX155" s="86"/>
      <c r="KXY155" s="86"/>
      <c r="KXZ155" s="86"/>
      <c r="KYA155" s="86"/>
      <c r="KYB155" s="86"/>
      <c r="KYC155" s="86"/>
      <c r="KYD155" s="86"/>
      <c r="KYE155" s="86"/>
      <c r="KYF155" s="86"/>
      <c r="KYG155" s="86"/>
      <c r="KYH155" s="86"/>
      <c r="KYI155" s="86"/>
      <c r="KYJ155" s="86"/>
      <c r="KYK155" s="86"/>
      <c r="KYL155" s="86"/>
      <c r="KYM155" s="86"/>
      <c r="KYN155" s="86"/>
      <c r="KYO155" s="86"/>
      <c r="KYP155" s="86"/>
      <c r="KYQ155" s="86"/>
      <c r="KYR155" s="86"/>
      <c r="KYS155" s="86"/>
      <c r="KYT155" s="86"/>
      <c r="KYU155" s="86"/>
      <c r="KYV155" s="86"/>
      <c r="KYW155" s="86"/>
      <c r="KYX155" s="86"/>
      <c r="KYY155" s="86"/>
      <c r="KYZ155" s="86"/>
      <c r="KZA155" s="86"/>
      <c r="KZB155" s="86"/>
      <c r="KZC155" s="86"/>
      <c r="KZD155" s="86"/>
      <c r="KZE155" s="86"/>
      <c r="KZF155" s="86"/>
      <c r="KZG155" s="86"/>
      <c r="KZH155" s="86"/>
      <c r="KZI155" s="86"/>
      <c r="KZJ155" s="86"/>
      <c r="KZK155" s="86"/>
      <c r="KZL155" s="86"/>
      <c r="KZM155" s="86"/>
      <c r="KZN155" s="86"/>
      <c r="KZO155" s="86"/>
      <c r="KZP155" s="86"/>
      <c r="KZQ155" s="86"/>
      <c r="KZR155" s="86"/>
      <c r="KZS155" s="86"/>
      <c r="KZT155" s="86"/>
      <c r="KZU155" s="86"/>
      <c r="KZV155" s="86"/>
      <c r="KZW155" s="86"/>
      <c r="KZX155" s="86"/>
      <c r="KZY155" s="86"/>
      <c r="KZZ155" s="86"/>
      <c r="LAA155" s="86"/>
      <c r="LAB155" s="86"/>
      <c r="LAC155" s="86"/>
      <c r="LAD155" s="86"/>
      <c r="LAE155" s="86"/>
      <c r="LAF155" s="86"/>
      <c r="LAG155" s="86"/>
      <c r="LAH155" s="86"/>
      <c r="LAI155" s="186"/>
      <c r="LAJ155" s="186"/>
      <c r="LAK155" s="186"/>
      <c r="LAL155" s="186"/>
      <c r="LAM155" s="186"/>
      <c r="LAN155" s="186"/>
      <c r="LAO155" s="86"/>
      <c r="LAP155" s="86"/>
      <c r="LAQ155" s="86"/>
      <c r="LAR155" s="86"/>
      <c r="LAS155" s="86"/>
      <c r="LAT155" s="86"/>
      <c r="LAU155" s="86"/>
      <c r="LAV155" s="86"/>
      <c r="LAW155" s="86"/>
      <c r="LAX155" s="86"/>
      <c r="LAY155" s="86"/>
      <c r="LAZ155" s="86"/>
      <c r="LBA155" s="86"/>
      <c r="LBB155" s="86"/>
      <c r="LBC155" s="86"/>
      <c r="LBD155" s="86"/>
      <c r="LBE155" s="86"/>
      <c r="LBF155" s="86"/>
      <c r="LBG155" s="86"/>
      <c r="LBH155" s="86"/>
      <c r="LBI155" s="86"/>
      <c r="LBJ155" s="86"/>
      <c r="LBK155" s="86"/>
      <c r="LBL155" s="86"/>
      <c r="LBM155" s="86"/>
      <c r="LBN155" s="86"/>
      <c r="LBO155" s="86"/>
      <c r="LBP155" s="86"/>
      <c r="LBQ155" s="86"/>
      <c r="LBR155" s="86"/>
      <c r="LBS155" s="86"/>
      <c r="LBT155" s="86"/>
      <c r="LBU155" s="86"/>
      <c r="LBV155" s="86"/>
      <c r="LBW155" s="86"/>
      <c r="LBX155" s="86"/>
      <c r="LBY155" s="86"/>
      <c r="LBZ155" s="86"/>
      <c r="LCA155" s="86"/>
      <c r="LCB155" s="86"/>
      <c r="LCC155" s="86"/>
      <c r="LCD155" s="86"/>
      <c r="LCE155" s="86"/>
      <c r="LCF155" s="86"/>
      <c r="LCG155" s="86"/>
      <c r="LCH155" s="86"/>
      <c r="LCI155" s="86"/>
      <c r="LCJ155" s="86"/>
      <c r="LCK155" s="86"/>
      <c r="LCL155" s="86"/>
      <c r="LCM155" s="86"/>
      <c r="LCN155" s="86"/>
      <c r="LCO155" s="86"/>
      <c r="LCP155" s="86"/>
      <c r="LCQ155" s="86"/>
      <c r="LCR155" s="86"/>
      <c r="LCS155" s="86"/>
      <c r="LCT155" s="86"/>
      <c r="LCU155" s="86"/>
      <c r="LCV155" s="86"/>
      <c r="LCW155" s="86"/>
      <c r="LCX155" s="86"/>
      <c r="LCY155" s="86"/>
      <c r="LCZ155" s="86"/>
      <c r="LDA155" s="86"/>
      <c r="LDB155" s="86"/>
      <c r="LDC155" s="86"/>
      <c r="LDD155" s="86"/>
      <c r="LDE155" s="86"/>
      <c r="LDF155" s="86"/>
      <c r="LDG155" s="86"/>
      <c r="LDH155" s="86"/>
      <c r="LDI155" s="86"/>
      <c r="LDJ155" s="86"/>
      <c r="LDK155" s="86"/>
      <c r="LDL155" s="86"/>
      <c r="LDM155" s="86"/>
      <c r="LDN155" s="86"/>
      <c r="LDO155" s="86"/>
      <c r="LDP155" s="86"/>
      <c r="LDQ155" s="86"/>
      <c r="LDR155" s="86"/>
      <c r="LDS155" s="86"/>
      <c r="LDT155" s="86"/>
      <c r="LDU155" s="86"/>
      <c r="LDV155" s="86"/>
      <c r="LDW155" s="86"/>
      <c r="LDX155" s="86"/>
      <c r="LDY155" s="86"/>
      <c r="LDZ155" s="86"/>
      <c r="LEA155" s="86"/>
      <c r="LEB155" s="86"/>
      <c r="LEC155" s="86"/>
      <c r="LED155" s="86"/>
      <c r="LEE155" s="86"/>
      <c r="LEF155" s="86"/>
      <c r="LEG155" s="86"/>
      <c r="LEH155" s="86"/>
      <c r="LEI155" s="86"/>
      <c r="LEJ155" s="86"/>
      <c r="LEK155" s="86"/>
      <c r="LEL155" s="86"/>
      <c r="LEM155" s="86"/>
      <c r="LEN155" s="86"/>
      <c r="LEO155" s="86"/>
      <c r="LEP155" s="86"/>
      <c r="LEQ155" s="86"/>
      <c r="LER155" s="86"/>
      <c r="LES155" s="86"/>
      <c r="LET155" s="86"/>
      <c r="LEU155" s="86"/>
      <c r="LEV155" s="86"/>
      <c r="LEW155" s="86"/>
      <c r="LEX155" s="86"/>
      <c r="LEY155" s="86"/>
      <c r="LEZ155" s="86"/>
      <c r="LFA155" s="86"/>
      <c r="LFB155" s="86"/>
      <c r="LFC155" s="86"/>
      <c r="LFD155" s="86"/>
      <c r="LFE155" s="86"/>
      <c r="LFF155" s="86"/>
      <c r="LFG155" s="86"/>
      <c r="LFH155" s="86"/>
      <c r="LFI155" s="86"/>
      <c r="LFJ155" s="86"/>
      <c r="LFK155" s="86"/>
      <c r="LFL155" s="86"/>
      <c r="LFM155" s="86"/>
      <c r="LFN155" s="86"/>
      <c r="LFO155" s="86"/>
      <c r="LFP155" s="86"/>
      <c r="LFQ155" s="86"/>
      <c r="LFR155" s="86"/>
      <c r="LFS155" s="86"/>
      <c r="LFT155" s="86"/>
      <c r="LFU155" s="86"/>
      <c r="LFV155" s="86"/>
      <c r="LFW155" s="86"/>
      <c r="LFX155" s="86"/>
      <c r="LFY155" s="86"/>
      <c r="LFZ155" s="86"/>
      <c r="LGA155" s="86"/>
      <c r="LGB155" s="86"/>
      <c r="LGC155" s="86"/>
      <c r="LGD155" s="86"/>
      <c r="LGE155" s="86"/>
      <c r="LGF155" s="86"/>
      <c r="LGG155" s="86"/>
      <c r="LGH155" s="86"/>
      <c r="LGI155" s="86"/>
      <c r="LGJ155" s="86"/>
      <c r="LGK155" s="86"/>
      <c r="LGL155" s="86"/>
      <c r="LGM155" s="86"/>
      <c r="LGN155" s="86"/>
      <c r="LGO155" s="86"/>
      <c r="LGP155" s="86"/>
      <c r="LGQ155" s="86"/>
      <c r="LGR155" s="86"/>
      <c r="LGS155" s="86"/>
      <c r="LGT155" s="86"/>
      <c r="LGU155" s="86"/>
      <c r="LGV155" s="86"/>
      <c r="LGW155" s="86"/>
      <c r="LGX155" s="86"/>
      <c r="LGY155" s="86"/>
      <c r="LGZ155" s="86"/>
      <c r="LHA155" s="86"/>
      <c r="LHB155" s="86"/>
      <c r="LHC155" s="86"/>
      <c r="LHD155" s="86"/>
      <c r="LHE155" s="86"/>
      <c r="LHF155" s="86"/>
      <c r="LHG155" s="86"/>
      <c r="LHH155" s="86"/>
      <c r="LHI155" s="86"/>
      <c r="LHJ155" s="86"/>
      <c r="LHK155" s="86"/>
      <c r="LHL155" s="86"/>
      <c r="LHM155" s="86"/>
      <c r="LHN155" s="86"/>
      <c r="LHO155" s="86"/>
      <c r="LHP155" s="86"/>
      <c r="LHQ155" s="86"/>
      <c r="LHR155" s="86"/>
      <c r="LHS155" s="86"/>
      <c r="LHT155" s="86"/>
      <c r="LHU155" s="86"/>
      <c r="LHV155" s="86"/>
      <c r="LHW155" s="86"/>
      <c r="LHX155" s="86"/>
      <c r="LHY155" s="86"/>
      <c r="LHZ155" s="86"/>
      <c r="LIA155" s="86"/>
      <c r="LIB155" s="86"/>
      <c r="LIC155" s="86"/>
      <c r="LID155" s="86"/>
      <c r="LIE155" s="86"/>
      <c r="LIF155" s="86"/>
      <c r="LIG155" s="86"/>
      <c r="LIH155" s="86"/>
      <c r="LII155" s="86"/>
      <c r="LIJ155" s="86"/>
      <c r="LIK155" s="86"/>
      <c r="LIL155" s="86"/>
      <c r="LIM155" s="86"/>
      <c r="LIN155" s="86"/>
      <c r="LIO155" s="86"/>
      <c r="LIP155" s="86"/>
      <c r="LIQ155" s="86"/>
      <c r="LIR155" s="86"/>
      <c r="LIS155" s="86"/>
      <c r="LIT155" s="86"/>
      <c r="LIU155" s="86"/>
      <c r="LIV155" s="86"/>
      <c r="LIW155" s="86"/>
      <c r="LIX155" s="86"/>
      <c r="LIY155" s="86"/>
      <c r="LIZ155" s="86"/>
      <c r="LJA155" s="86"/>
      <c r="LJB155" s="86"/>
      <c r="LJC155" s="86"/>
      <c r="LJD155" s="86"/>
      <c r="LJE155" s="86"/>
      <c r="LJF155" s="86"/>
      <c r="LJG155" s="86"/>
      <c r="LJH155" s="86"/>
      <c r="LJI155" s="86"/>
      <c r="LJJ155" s="86"/>
      <c r="LJK155" s="86"/>
      <c r="LJL155" s="86"/>
      <c r="LJM155" s="86"/>
      <c r="LJN155" s="86"/>
      <c r="LJO155" s="86"/>
      <c r="LJP155" s="86"/>
      <c r="LJQ155" s="86"/>
      <c r="LJR155" s="86"/>
      <c r="LJS155" s="86"/>
      <c r="LJT155" s="86"/>
      <c r="LJU155" s="86"/>
      <c r="LJV155" s="86"/>
      <c r="LJW155" s="86"/>
      <c r="LJX155" s="86"/>
      <c r="LJY155" s="86"/>
      <c r="LJZ155" s="86"/>
      <c r="LKA155" s="86"/>
      <c r="LKB155" s="86"/>
      <c r="LKC155" s="86"/>
      <c r="LKD155" s="86"/>
      <c r="LKE155" s="186"/>
      <c r="LKF155" s="186"/>
      <c r="LKG155" s="186"/>
      <c r="LKH155" s="186"/>
      <c r="LKI155" s="186"/>
      <c r="LKJ155" s="186"/>
      <c r="LKK155" s="86"/>
      <c r="LKL155" s="86"/>
      <c r="LKM155" s="86"/>
      <c r="LKN155" s="86"/>
      <c r="LKO155" s="86"/>
      <c r="LKP155" s="86"/>
      <c r="LKQ155" s="86"/>
      <c r="LKR155" s="86"/>
      <c r="LKS155" s="86"/>
      <c r="LKT155" s="86"/>
      <c r="LKU155" s="86"/>
      <c r="LKV155" s="86"/>
      <c r="LKW155" s="86"/>
      <c r="LKX155" s="86"/>
      <c r="LKY155" s="86"/>
      <c r="LKZ155" s="86"/>
      <c r="LLA155" s="86"/>
      <c r="LLB155" s="86"/>
      <c r="LLC155" s="86"/>
      <c r="LLD155" s="86"/>
      <c r="LLE155" s="86"/>
      <c r="LLF155" s="86"/>
      <c r="LLG155" s="86"/>
      <c r="LLH155" s="86"/>
      <c r="LLI155" s="86"/>
      <c r="LLJ155" s="86"/>
      <c r="LLK155" s="86"/>
      <c r="LLL155" s="86"/>
      <c r="LLM155" s="86"/>
      <c r="LLN155" s="86"/>
      <c r="LLO155" s="86"/>
      <c r="LLP155" s="86"/>
      <c r="LLQ155" s="86"/>
      <c r="LLR155" s="86"/>
      <c r="LLS155" s="86"/>
      <c r="LLT155" s="86"/>
      <c r="LLU155" s="86"/>
      <c r="LLV155" s="86"/>
      <c r="LLW155" s="86"/>
      <c r="LLX155" s="86"/>
      <c r="LLY155" s="86"/>
      <c r="LLZ155" s="86"/>
      <c r="LMA155" s="86"/>
      <c r="LMB155" s="86"/>
      <c r="LMC155" s="86"/>
      <c r="LMD155" s="86"/>
      <c r="LME155" s="86"/>
      <c r="LMF155" s="86"/>
      <c r="LMG155" s="86"/>
      <c r="LMH155" s="86"/>
      <c r="LMI155" s="86"/>
      <c r="LMJ155" s="86"/>
      <c r="LMK155" s="86"/>
      <c r="LML155" s="86"/>
      <c r="LMM155" s="86"/>
      <c r="LMN155" s="86"/>
      <c r="LMO155" s="86"/>
      <c r="LMP155" s="86"/>
      <c r="LMQ155" s="86"/>
      <c r="LMR155" s="86"/>
      <c r="LMS155" s="86"/>
      <c r="LMT155" s="86"/>
      <c r="LMU155" s="86"/>
      <c r="LMV155" s="86"/>
      <c r="LMW155" s="86"/>
      <c r="LMX155" s="86"/>
      <c r="LMY155" s="86"/>
      <c r="LMZ155" s="86"/>
      <c r="LNA155" s="86"/>
      <c r="LNB155" s="86"/>
      <c r="LNC155" s="86"/>
      <c r="LND155" s="86"/>
      <c r="LNE155" s="86"/>
      <c r="LNF155" s="86"/>
      <c r="LNG155" s="86"/>
      <c r="LNH155" s="86"/>
      <c r="LNI155" s="86"/>
      <c r="LNJ155" s="86"/>
      <c r="LNK155" s="86"/>
      <c r="LNL155" s="86"/>
      <c r="LNM155" s="86"/>
      <c r="LNN155" s="86"/>
      <c r="LNO155" s="86"/>
      <c r="LNP155" s="86"/>
      <c r="LNQ155" s="86"/>
      <c r="LNR155" s="86"/>
      <c r="LNS155" s="86"/>
      <c r="LNT155" s="86"/>
      <c r="LNU155" s="86"/>
      <c r="LNV155" s="86"/>
      <c r="LNW155" s="86"/>
      <c r="LNX155" s="86"/>
      <c r="LNY155" s="86"/>
      <c r="LNZ155" s="86"/>
      <c r="LOA155" s="86"/>
      <c r="LOB155" s="86"/>
      <c r="LOC155" s="86"/>
      <c r="LOD155" s="86"/>
      <c r="LOE155" s="86"/>
      <c r="LOF155" s="86"/>
      <c r="LOG155" s="86"/>
      <c r="LOH155" s="86"/>
      <c r="LOI155" s="86"/>
      <c r="LOJ155" s="86"/>
      <c r="LOK155" s="86"/>
      <c r="LOL155" s="86"/>
      <c r="LOM155" s="86"/>
      <c r="LON155" s="86"/>
      <c r="LOO155" s="86"/>
      <c r="LOP155" s="86"/>
      <c r="LOQ155" s="86"/>
      <c r="LOR155" s="86"/>
      <c r="LOS155" s="86"/>
      <c r="LOT155" s="86"/>
      <c r="LOU155" s="86"/>
      <c r="LOV155" s="86"/>
      <c r="LOW155" s="86"/>
      <c r="LOX155" s="86"/>
      <c r="LOY155" s="86"/>
      <c r="LOZ155" s="86"/>
      <c r="LPA155" s="86"/>
      <c r="LPB155" s="86"/>
      <c r="LPC155" s="86"/>
      <c r="LPD155" s="86"/>
      <c r="LPE155" s="86"/>
      <c r="LPF155" s="86"/>
      <c r="LPG155" s="86"/>
      <c r="LPH155" s="86"/>
      <c r="LPI155" s="86"/>
      <c r="LPJ155" s="86"/>
      <c r="LPK155" s="86"/>
      <c r="LPL155" s="86"/>
      <c r="LPM155" s="86"/>
      <c r="LPN155" s="86"/>
      <c r="LPO155" s="86"/>
      <c r="LPP155" s="86"/>
      <c r="LPQ155" s="86"/>
      <c r="LPR155" s="86"/>
      <c r="LPS155" s="86"/>
      <c r="LPT155" s="86"/>
      <c r="LPU155" s="86"/>
      <c r="LPV155" s="86"/>
      <c r="LPW155" s="86"/>
      <c r="LPX155" s="86"/>
      <c r="LPY155" s="86"/>
      <c r="LPZ155" s="86"/>
      <c r="LQA155" s="86"/>
      <c r="LQB155" s="86"/>
      <c r="LQC155" s="86"/>
      <c r="LQD155" s="86"/>
      <c r="LQE155" s="86"/>
      <c r="LQF155" s="86"/>
      <c r="LQG155" s="86"/>
      <c r="LQH155" s="86"/>
      <c r="LQI155" s="86"/>
      <c r="LQJ155" s="86"/>
      <c r="LQK155" s="86"/>
      <c r="LQL155" s="86"/>
      <c r="LQM155" s="86"/>
      <c r="LQN155" s="86"/>
      <c r="LQO155" s="86"/>
      <c r="LQP155" s="86"/>
      <c r="LQQ155" s="86"/>
      <c r="LQR155" s="86"/>
      <c r="LQS155" s="86"/>
      <c r="LQT155" s="86"/>
      <c r="LQU155" s="86"/>
      <c r="LQV155" s="86"/>
      <c r="LQW155" s="86"/>
      <c r="LQX155" s="86"/>
      <c r="LQY155" s="86"/>
      <c r="LQZ155" s="86"/>
      <c r="LRA155" s="86"/>
      <c r="LRB155" s="86"/>
      <c r="LRC155" s="86"/>
      <c r="LRD155" s="86"/>
      <c r="LRE155" s="86"/>
      <c r="LRF155" s="86"/>
      <c r="LRG155" s="86"/>
      <c r="LRH155" s="86"/>
      <c r="LRI155" s="86"/>
      <c r="LRJ155" s="86"/>
      <c r="LRK155" s="86"/>
      <c r="LRL155" s="86"/>
      <c r="LRM155" s="86"/>
      <c r="LRN155" s="86"/>
      <c r="LRO155" s="86"/>
      <c r="LRP155" s="86"/>
      <c r="LRQ155" s="86"/>
      <c r="LRR155" s="86"/>
      <c r="LRS155" s="86"/>
      <c r="LRT155" s="86"/>
      <c r="LRU155" s="86"/>
      <c r="LRV155" s="86"/>
      <c r="LRW155" s="86"/>
      <c r="LRX155" s="86"/>
      <c r="LRY155" s="86"/>
      <c r="LRZ155" s="86"/>
      <c r="LSA155" s="86"/>
      <c r="LSB155" s="86"/>
      <c r="LSC155" s="86"/>
      <c r="LSD155" s="86"/>
      <c r="LSE155" s="86"/>
      <c r="LSF155" s="86"/>
      <c r="LSG155" s="86"/>
      <c r="LSH155" s="86"/>
      <c r="LSI155" s="86"/>
      <c r="LSJ155" s="86"/>
      <c r="LSK155" s="86"/>
      <c r="LSL155" s="86"/>
      <c r="LSM155" s="86"/>
      <c r="LSN155" s="86"/>
      <c r="LSO155" s="86"/>
      <c r="LSP155" s="86"/>
      <c r="LSQ155" s="86"/>
      <c r="LSR155" s="86"/>
      <c r="LSS155" s="86"/>
      <c r="LST155" s="86"/>
      <c r="LSU155" s="86"/>
      <c r="LSV155" s="86"/>
      <c r="LSW155" s="86"/>
      <c r="LSX155" s="86"/>
      <c r="LSY155" s="86"/>
      <c r="LSZ155" s="86"/>
      <c r="LTA155" s="86"/>
      <c r="LTB155" s="86"/>
      <c r="LTC155" s="86"/>
      <c r="LTD155" s="86"/>
      <c r="LTE155" s="86"/>
      <c r="LTF155" s="86"/>
      <c r="LTG155" s="86"/>
      <c r="LTH155" s="86"/>
      <c r="LTI155" s="86"/>
      <c r="LTJ155" s="86"/>
      <c r="LTK155" s="86"/>
      <c r="LTL155" s="86"/>
      <c r="LTM155" s="86"/>
      <c r="LTN155" s="86"/>
      <c r="LTO155" s="86"/>
      <c r="LTP155" s="86"/>
      <c r="LTQ155" s="86"/>
      <c r="LTR155" s="86"/>
      <c r="LTS155" s="86"/>
      <c r="LTT155" s="86"/>
      <c r="LTU155" s="86"/>
      <c r="LTV155" s="86"/>
      <c r="LTW155" s="86"/>
      <c r="LTX155" s="86"/>
      <c r="LTY155" s="86"/>
      <c r="LTZ155" s="86"/>
      <c r="LUA155" s="186"/>
      <c r="LUB155" s="186"/>
      <c r="LUC155" s="186"/>
      <c r="LUD155" s="186"/>
      <c r="LUE155" s="186"/>
      <c r="LUF155" s="186"/>
      <c r="LUG155" s="86"/>
      <c r="LUH155" s="86"/>
      <c r="LUI155" s="86"/>
      <c r="LUJ155" s="86"/>
      <c r="LUK155" s="86"/>
      <c r="LUL155" s="86"/>
      <c r="LUM155" s="86"/>
      <c r="LUN155" s="86"/>
      <c r="LUO155" s="86"/>
      <c r="LUP155" s="86"/>
      <c r="LUQ155" s="86"/>
      <c r="LUR155" s="86"/>
      <c r="LUS155" s="86"/>
      <c r="LUT155" s="86"/>
      <c r="LUU155" s="86"/>
      <c r="LUV155" s="86"/>
      <c r="LUW155" s="86"/>
      <c r="LUX155" s="86"/>
      <c r="LUY155" s="86"/>
      <c r="LUZ155" s="86"/>
      <c r="LVA155" s="86"/>
      <c r="LVB155" s="86"/>
      <c r="LVC155" s="86"/>
      <c r="LVD155" s="86"/>
      <c r="LVE155" s="86"/>
      <c r="LVF155" s="86"/>
      <c r="LVG155" s="86"/>
      <c r="LVH155" s="86"/>
      <c r="LVI155" s="86"/>
      <c r="LVJ155" s="86"/>
      <c r="LVK155" s="86"/>
      <c r="LVL155" s="86"/>
      <c r="LVM155" s="86"/>
      <c r="LVN155" s="86"/>
      <c r="LVO155" s="86"/>
      <c r="LVP155" s="86"/>
      <c r="LVQ155" s="86"/>
      <c r="LVR155" s="86"/>
      <c r="LVS155" s="86"/>
      <c r="LVT155" s="86"/>
      <c r="LVU155" s="86"/>
      <c r="LVV155" s="86"/>
      <c r="LVW155" s="86"/>
      <c r="LVX155" s="86"/>
      <c r="LVY155" s="86"/>
      <c r="LVZ155" s="86"/>
      <c r="LWA155" s="86"/>
      <c r="LWB155" s="86"/>
      <c r="LWC155" s="86"/>
      <c r="LWD155" s="86"/>
      <c r="LWE155" s="86"/>
      <c r="LWF155" s="86"/>
      <c r="LWG155" s="86"/>
      <c r="LWH155" s="86"/>
      <c r="LWI155" s="86"/>
      <c r="LWJ155" s="86"/>
      <c r="LWK155" s="86"/>
      <c r="LWL155" s="86"/>
      <c r="LWM155" s="86"/>
      <c r="LWN155" s="86"/>
      <c r="LWO155" s="86"/>
      <c r="LWP155" s="86"/>
      <c r="LWQ155" s="86"/>
      <c r="LWR155" s="86"/>
      <c r="LWS155" s="86"/>
      <c r="LWT155" s="86"/>
      <c r="LWU155" s="86"/>
      <c r="LWV155" s="86"/>
      <c r="LWW155" s="86"/>
      <c r="LWX155" s="86"/>
      <c r="LWY155" s="86"/>
      <c r="LWZ155" s="86"/>
      <c r="LXA155" s="86"/>
      <c r="LXB155" s="86"/>
      <c r="LXC155" s="86"/>
      <c r="LXD155" s="86"/>
      <c r="LXE155" s="86"/>
      <c r="LXF155" s="86"/>
      <c r="LXG155" s="86"/>
      <c r="LXH155" s="86"/>
      <c r="LXI155" s="86"/>
      <c r="LXJ155" s="86"/>
      <c r="LXK155" s="86"/>
      <c r="LXL155" s="86"/>
      <c r="LXM155" s="86"/>
      <c r="LXN155" s="86"/>
      <c r="LXO155" s="86"/>
      <c r="LXP155" s="86"/>
      <c r="LXQ155" s="86"/>
      <c r="LXR155" s="86"/>
      <c r="LXS155" s="86"/>
      <c r="LXT155" s="86"/>
      <c r="LXU155" s="86"/>
      <c r="LXV155" s="86"/>
      <c r="LXW155" s="86"/>
      <c r="LXX155" s="86"/>
      <c r="LXY155" s="86"/>
      <c r="LXZ155" s="86"/>
      <c r="LYA155" s="86"/>
      <c r="LYB155" s="86"/>
      <c r="LYC155" s="86"/>
      <c r="LYD155" s="86"/>
      <c r="LYE155" s="86"/>
      <c r="LYF155" s="86"/>
      <c r="LYG155" s="86"/>
      <c r="LYH155" s="86"/>
      <c r="LYI155" s="86"/>
      <c r="LYJ155" s="86"/>
      <c r="LYK155" s="86"/>
      <c r="LYL155" s="86"/>
      <c r="LYM155" s="86"/>
      <c r="LYN155" s="86"/>
      <c r="LYO155" s="86"/>
      <c r="LYP155" s="86"/>
      <c r="LYQ155" s="86"/>
      <c r="LYR155" s="86"/>
      <c r="LYS155" s="86"/>
      <c r="LYT155" s="86"/>
      <c r="LYU155" s="86"/>
      <c r="LYV155" s="86"/>
      <c r="LYW155" s="86"/>
      <c r="LYX155" s="86"/>
      <c r="LYY155" s="86"/>
      <c r="LYZ155" s="86"/>
      <c r="LZA155" s="86"/>
      <c r="LZB155" s="86"/>
      <c r="LZC155" s="86"/>
      <c r="LZD155" s="86"/>
      <c r="LZE155" s="86"/>
      <c r="LZF155" s="86"/>
      <c r="LZG155" s="86"/>
      <c r="LZH155" s="86"/>
      <c r="LZI155" s="86"/>
      <c r="LZJ155" s="86"/>
      <c r="LZK155" s="86"/>
      <c r="LZL155" s="86"/>
      <c r="LZM155" s="86"/>
      <c r="LZN155" s="86"/>
      <c r="LZO155" s="86"/>
      <c r="LZP155" s="86"/>
      <c r="LZQ155" s="86"/>
      <c r="LZR155" s="86"/>
      <c r="LZS155" s="86"/>
      <c r="LZT155" s="86"/>
      <c r="LZU155" s="86"/>
      <c r="LZV155" s="86"/>
      <c r="LZW155" s="86"/>
      <c r="LZX155" s="86"/>
      <c r="LZY155" s="86"/>
      <c r="LZZ155" s="86"/>
      <c r="MAA155" s="86"/>
      <c r="MAB155" s="86"/>
      <c r="MAC155" s="86"/>
      <c r="MAD155" s="86"/>
      <c r="MAE155" s="86"/>
      <c r="MAF155" s="86"/>
      <c r="MAG155" s="86"/>
      <c r="MAH155" s="86"/>
      <c r="MAI155" s="86"/>
      <c r="MAJ155" s="86"/>
      <c r="MAK155" s="86"/>
      <c r="MAL155" s="86"/>
      <c r="MAM155" s="86"/>
      <c r="MAN155" s="86"/>
      <c r="MAO155" s="86"/>
      <c r="MAP155" s="86"/>
      <c r="MAQ155" s="86"/>
      <c r="MAR155" s="86"/>
      <c r="MAS155" s="86"/>
      <c r="MAT155" s="86"/>
      <c r="MAU155" s="86"/>
      <c r="MAV155" s="86"/>
      <c r="MAW155" s="86"/>
      <c r="MAX155" s="86"/>
      <c r="MAY155" s="86"/>
      <c r="MAZ155" s="86"/>
      <c r="MBA155" s="86"/>
      <c r="MBB155" s="86"/>
      <c r="MBC155" s="86"/>
      <c r="MBD155" s="86"/>
      <c r="MBE155" s="86"/>
      <c r="MBF155" s="86"/>
      <c r="MBG155" s="86"/>
      <c r="MBH155" s="86"/>
      <c r="MBI155" s="86"/>
      <c r="MBJ155" s="86"/>
      <c r="MBK155" s="86"/>
      <c r="MBL155" s="86"/>
      <c r="MBM155" s="86"/>
      <c r="MBN155" s="86"/>
      <c r="MBO155" s="86"/>
      <c r="MBP155" s="86"/>
      <c r="MBQ155" s="86"/>
      <c r="MBR155" s="86"/>
      <c r="MBS155" s="86"/>
      <c r="MBT155" s="86"/>
      <c r="MBU155" s="86"/>
      <c r="MBV155" s="86"/>
      <c r="MBW155" s="86"/>
      <c r="MBX155" s="86"/>
      <c r="MBY155" s="86"/>
      <c r="MBZ155" s="86"/>
      <c r="MCA155" s="86"/>
      <c r="MCB155" s="86"/>
      <c r="MCC155" s="86"/>
      <c r="MCD155" s="86"/>
      <c r="MCE155" s="86"/>
      <c r="MCF155" s="86"/>
      <c r="MCG155" s="86"/>
      <c r="MCH155" s="86"/>
      <c r="MCI155" s="86"/>
      <c r="MCJ155" s="86"/>
      <c r="MCK155" s="86"/>
      <c r="MCL155" s="86"/>
      <c r="MCM155" s="86"/>
      <c r="MCN155" s="86"/>
      <c r="MCO155" s="86"/>
      <c r="MCP155" s="86"/>
      <c r="MCQ155" s="86"/>
      <c r="MCR155" s="86"/>
      <c r="MCS155" s="86"/>
      <c r="MCT155" s="86"/>
      <c r="MCU155" s="86"/>
      <c r="MCV155" s="86"/>
      <c r="MCW155" s="86"/>
      <c r="MCX155" s="86"/>
      <c r="MCY155" s="86"/>
      <c r="MCZ155" s="86"/>
      <c r="MDA155" s="86"/>
      <c r="MDB155" s="86"/>
      <c r="MDC155" s="86"/>
      <c r="MDD155" s="86"/>
      <c r="MDE155" s="86"/>
      <c r="MDF155" s="86"/>
      <c r="MDG155" s="86"/>
      <c r="MDH155" s="86"/>
      <c r="MDI155" s="86"/>
      <c r="MDJ155" s="86"/>
      <c r="MDK155" s="86"/>
      <c r="MDL155" s="86"/>
      <c r="MDM155" s="86"/>
      <c r="MDN155" s="86"/>
      <c r="MDO155" s="86"/>
      <c r="MDP155" s="86"/>
      <c r="MDQ155" s="86"/>
      <c r="MDR155" s="86"/>
      <c r="MDS155" s="86"/>
      <c r="MDT155" s="86"/>
      <c r="MDU155" s="86"/>
      <c r="MDV155" s="86"/>
      <c r="MDW155" s="186"/>
      <c r="MDX155" s="186"/>
      <c r="MDY155" s="186"/>
      <c r="MDZ155" s="186"/>
      <c r="MEA155" s="186"/>
      <c r="MEB155" s="186"/>
      <c r="MEC155" s="86"/>
      <c r="MED155" s="86"/>
      <c r="MEE155" s="86"/>
      <c r="MEF155" s="86"/>
      <c r="MEG155" s="86"/>
      <c r="MEH155" s="86"/>
      <c r="MEI155" s="86"/>
      <c r="MEJ155" s="86"/>
      <c r="MEK155" s="86"/>
      <c r="MEL155" s="86"/>
      <c r="MEM155" s="86"/>
      <c r="MEN155" s="86"/>
      <c r="MEO155" s="86"/>
      <c r="MEP155" s="86"/>
      <c r="MEQ155" s="86"/>
      <c r="MER155" s="86"/>
      <c r="MES155" s="86"/>
      <c r="MET155" s="86"/>
      <c r="MEU155" s="86"/>
      <c r="MEV155" s="86"/>
      <c r="MEW155" s="86"/>
      <c r="MEX155" s="86"/>
      <c r="MEY155" s="86"/>
      <c r="MEZ155" s="86"/>
      <c r="MFA155" s="86"/>
      <c r="MFB155" s="86"/>
      <c r="MFC155" s="86"/>
      <c r="MFD155" s="86"/>
      <c r="MFE155" s="86"/>
      <c r="MFF155" s="86"/>
      <c r="MFG155" s="86"/>
      <c r="MFH155" s="86"/>
      <c r="MFI155" s="86"/>
      <c r="MFJ155" s="86"/>
      <c r="MFK155" s="86"/>
      <c r="MFL155" s="86"/>
      <c r="MFM155" s="86"/>
      <c r="MFN155" s="86"/>
      <c r="MFO155" s="86"/>
      <c r="MFP155" s="86"/>
      <c r="MFQ155" s="86"/>
      <c r="MFR155" s="86"/>
      <c r="MFS155" s="86"/>
      <c r="MFT155" s="86"/>
      <c r="MFU155" s="86"/>
      <c r="MFV155" s="86"/>
      <c r="MFW155" s="86"/>
      <c r="MFX155" s="86"/>
      <c r="MFY155" s="86"/>
      <c r="MFZ155" s="86"/>
      <c r="MGA155" s="86"/>
      <c r="MGB155" s="86"/>
      <c r="MGC155" s="86"/>
      <c r="MGD155" s="86"/>
      <c r="MGE155" s="86"/>
      <c r="MGF155" s="86"/>
      <c r="MGG155" s="86"/>
      <c r="MGH155" s="86"/>
      <c r="MGI155" s="86"/>
      <c r="MGJ155" s="86"/>
      <c r="MGK155" s="86"/>
      <c r="MGL155" s="86"/>
      <c r="MGM155" s="86"/>
      <c r="MGN155" s="86"/>
      <c r="MGO155" s="86"/>
      <c r="MGP155" s="86"/>
      <c r="MGQ155" s="86"/>
      <c r="MGR155" s="86"/>
      <c r="MGS155" s="86"/>
      <c r="MGT155" s="86"/>
      <c r="MGU155" s="86"/>
      <c r="MGV155" s="86"/>
      <c r="MGW155" s="86"/>
      <c r="MGX155" s="86"/>
      <c r="MGY155" s="86"/>
      <c r="MGZ155" s="86"/>
      <c r="MHA155" s="86"/>
      <c r="MHB155" s="86"/>
      <c r="MHC155" s="86"/>
      <c r="MHD155" s="86"/>
      <c r="MHE155" s="86"/>
      <c r="MHF155" s="86"/>
      <c r="MHG155" s="86"/>
      <c r="MHH155" s="86"/>
      <c r="MHI155" s="86"/>
      <c r="MHJ155" s="86"/>
      <c r="MHK155" s="86"/>
      <c r="MHL155" s="86"/>
      <c r="MHM155" s="86"/>
      <c r="MHN155" s="86"/>
      <c r="MHO155" s="86"/>
      <c r="MHP155" s="86"/>
      <c r="MHQ155" s="86"/>
      <c r="MHR155" s="86"/>
      <c r="MHS155" s="86"/>
      <c r="MHT155" s="86"/>
      <c r="MHU155" s="86"/>
      <c r="MHV155" s="86"/>
      <c r="MHW155" s="86"/>
      <c r="MHX155" s="86"/>
      <c r="MHY155" s="86"/>
      <c r="MHZ155" s="86"/>
      <c r="MIA155" s="86"/>
      <c r="MIB155" s="86"/>
      <c r="MIC155" s="86"/>
      <c r="MID155" s="86"/>
      <c r="MIE155" s="86"/>
      <c r="MIF155" s="86"/>
      <c r="MIG155" s="86"/>
      <c r="MIH155" s="86"/>
      <c r="MII155" s="86"/>
      <c r="MIJ155" s="86"/>
      <c r="MIK155" s="86"/>
      <c r="MIL155" s="86"/>
      <c r="MIM155" s="86"/>
      <c r="MIN155" s="86"/>
      <c r="MIO155" s="86"/>
      <c r="MIP155" s="86"/>
      <c r="MIQ155" s="86"/>
      <c r="MIR155" s="86"/>
      <c r="MIS155" s="86"/>
      <c r="MIT155" s="86"/>
      <c r="MIU155" s="86"/>
      <c r="MIV155" s="86"/>
      <c r="MIW155" s="86"/>
      <c r="MIX155" s="86"/>
      <c r="MIY155" s="86"/>
      <c r="MIZ155" s="86"/>
      <c r="MJA155" s="86"/>
      <c r="MJB155" s="86"/>
      <c r="MJC155" s="86"/>
      <c r="MJD155" s="86"/>
      <c r="MJE155" s="86"/>
      <c r="MJF155" s="86"/>
      <c r="MJG155" s="86"/>
      <c r="MJH155" s="86"/>
      <c r="MJI155" s="86"/>
      <c r="MJJ155" s="86"/>
      <c r="MJK155" s="86"/>
      <c r="MJL155" s="86"/>
      <c r="MJM155" s="86"/>
      <c r="MJN155" s="86"/>
      <c r="MJO155" s="86"/>
      <c r="MJP155" s="86"/>
      <c r="MJQ155" s="86"/>
      <c r="MJR155" s="86"/>
      <c r="MJS155" s="86"/>
      <c r="MJT155" s="86"/>
      <c r="MJU155" s="86"/>
      <c r="MJV155" s="86"/>
      <c r="MJW155" s="86"/>
      <c r="MJX155" s="86"/>
      <c r="MJY155" s="86"/>
      <c r="MJZ155" s="86"/>
      <c r="MKA155" s="86"/>
      <c r="MKB155" s="86"/>
      <c r="MKC155" s="86"/>
      <c r="MKD155" s="86"/>
      <c r="MKE155" s="86"/>
      <c r="MKF155" s="86"/>
      <c r="MKG155" s="86"/>
      <c r="MKH155" s="86"/>
      <c r="MKI155" s="86"/>
      <c r="MKJ155" s="86"/>
      <c r="MKK155" s="86"/>
      <c r="MKL155" s="86"/>
      <c r="MKM155" s="86"/>
      <c r="MKN155" s="86"/>
      <c r="MKO155" s="86"/>
      <c r="MKP155" s="86"/>
      <c r="MKQ155" s="86"/>
      <c r="MKR155" s="86"/>
      <c r="MKS155" s="86"/>
      <c r="MKT155" s="86"/>
      <c r="MKU155" s="86"/>
      <c r="MKV155" s="86"/>
      <c r="MKW155" s="86"/>
      <c r="MKX155" s="86"/>
      <c r="MKY155" s="86"/>
      <c r="MKZ155" s="86"/>
      <c r="MLA155" s="86"/>
      <c r="MLB155" s="86"/>
      <c r="MLC155" s="86"/>
      <c r="MLD155" s="86"/>
      <c r="MLE155" s="86"/>
      <c r="MLF155" s="86"/>
      <c r="MLG155" s="86"/>
      <c r="MLH155" s="86"/>
      <c r="MLI155" s="86"/>
      <c r="MLJ155" s="86"/>
      <c r="MLK155" s="86"/>
      <c r="MLL155" s="86"/>
      <c r="MLM155" s="86"/>
      <c r="MLN155" s="86"/>
      <c r="MLO155" s="86"/>
      <c r="MLP155" s="86"/>
      <c r="MLQ155" s="86"/>
      <c r="MLR155" s="86"/>
      <c r="MLS155" s="86"/>
      <c r="MLT155" s="86"/>
      <c r="MLU155" s="86"/>
      <c r="MLV155" s="86"/>
      <c r="MLW155" s="86"/>
      <c r="MLX155" s="86"/>
      <c r="MLY155" s="86"/>
      <c r="MLZ155" s="86"/>
      <c r="MMA155" s="86"/>
      <c r="MMB155" s="86"/>
      <c r="MMC155" s="86"/>
      <c r="MMD155" s="86"/>
      <c r="MME155" s="86"/>
      <c r="MMF155" s="86"/>
      <c r="MMG155" s="86"/>
      <c r="MMH155" s="86"/>
      <c r="MMI155" s="86"/>
      <c r="MMJ155" s="86"/>
      <c r="MMK155" s="86"/>
      <c r="MML155" s="86"/>
      <c r="MMM155" s="86"/>
      <c r="MMN155" s="86"/>
      <c r="MMO155" s="86"/>
      <c r="MMP155" s="86"/>
      <c r="MMQ155" s="86"/>
      <c r="MMR155" s="86"/>
      <c r="MMS155" s="86"/>
      <c r="MMT155" s="86"/>
      <c r="MMU155" s="86"/>
      <c r="MMV155" s="86"/>
      <c r="MMW155" s="86"/>
      <c r="MMX155" s="86"/>
      <c r="MMY155" s="86"/>
      <c r="MMZ155" s="86"/>
      <c r="MNA155" s="86"/>
      <c r="MNB155" s="86"/>
      <c r="MNC155" s="86"/>
      <c r="MND155" s="86"/>
      <c r="MNE155" s="86"/>
      <c r="MNF155" s="86"/>
      <c r="MNG155" s="86"/>
      <c r="MNH155" s="86"/>
      <c r="MNI155" s="86"/>
      <c r="MNJ155" s="86"/>
      <c r="MNK155" s="86"/>
      <c r="MNL155" s="86"/>
      <c r="MNM155" s="86"/>
      <c r="MNN155" s="86"/>
      <c r="MNO155" s="86"/>
      <c r="MNP155" s="86"/>
      <c r="MNQ155" s="86"/>
      <c r="MNR155" s="86"/>
      <c r="MNS155" s="186"/>
      <c r="MNT155" s="186"/>
      <c r="MNU155" s="186"/>
      <c r="MNV155" s="186"/>
      <c r="MNW155" s="186"/>
      <c r="MNX155" s="186"/>
      <c r="MNY155" s="86"/>
      <c r="MNZ155" s="86"/>
      <c r="MOA155" s="86"/>
      <c r="MOB155" s="86"/>
      <c r="MOC155" s="86"/>
      <c r="MOD155" s="86"/>
      <c r="MOE155" s="86"/>
      <c r="MOF155" s="86"/>
      <c r="MOG155" s="86"/>
      <c r="MOH155" s="86"/>
      <c r="MOI155" s="86"/>
      <c r="MOJ155" s="86"/>
      <c r="MOK155" s="86"/>
      <c r="MOL155" s="86"/>
      <c r="MOM155" s="86"/>
      <c r="MON155" s="86"/>
      <c r="MOO155" s="86"/>
      <c r="MOP155" s="86"/>
      <c r="MOQ155" s="86"/>
      <c r="MOR155" s="86"/>
      <c r="MOS155" s="86"/>
      <c r="MOT155" s="86"/>
      <c r="MOU155" s="86"/>
      <c r="MOV155" s="86"/>
      <c r="MOW155" s="86"/>
      <c r="MOX155" s="86"/>
      <c r="MOY155" s="86"/>
      <c r="MOZ155" s="86"/>
      <c r="MPA155" s="86"/>
      <c r="MPB155" s="86"/>
      <c r="MPC155" s="86"/>
      <c r="MPD155" s="86"/>
      <c r="MPE155" s="86"/>
      <c r="MPF155" s="86"/>
      <c r="MPG155" s="86"/>
      <c r="MPH155" s="86"/>
      <c r="MPI155" s="86"/>
      <c r="MPJ155" s="86"/>
      <c r="MPK155" s="86"/>
      <c r="MPL155" s="86"/>
      <c r="MPM155" s="86"/>
      <c r="MPN155" s="86"/>
      <c r="MPO155" s="86"/>
      <c r="MPP155" s="86"/>
      <c r="MPQ155" s="86"/>
      <c r="MPR155" s="86"/>
      <c r="MPS155" s="86"/>
      <c r="MPT155" s="86"/>
      <c r="MPU155" s="86"/>
      <c r="MPV155" s="86"/>
      <c r="MPW155" s="86"/>
      <c r="MPX155" s="86"/>
      <c r="MPY155" s="86"/>
      <c r="MPZ155" s="86"/>
      <c r="MQA155" s="86"/>
      <c r="MQB155" s="86"/>
      <c r="MQC155" s="86"/>
      <c r="MQD155" s="86"/>
      <c r="MQE155" s="86"/>
      <c r="MQF155" s="86"/>
      <c r="MQG155" s="86"/>
      <c r="MQH155" s="86"/>
      <c r="MQI155" s="86"/>
      <c r="MQJ155" s="86"/>
      <c r="MQK155" s="86"/>
      <c r="MQL155" s="86"/>
      <c r="MQM155" s="86"/>
      <c r="MQN155" s="86"/>
      <c r="MQO155" s="86"/>
      <c r="MQP155" s="86"/>
      <c r="MQQ155" s="86"/>
      <c r="MQR155" s="86"/>
      <c r="MQS155" s="86"/>
      <c r="MQT155" s="86"/>
      <c r="MQU155" s="86"/>
      <c r="MQV155" s="86"/>
      <c r="MQW155" s="86"/>
      <c r="MQX155" s="86"/>
      <c r="MQY155" s="86"/>
      <c r="MQZ155" s="86"/>
      <c r="MRA155" s="86"/>
      <c r="MRB155" s="86"/>
      <c r="MRC155" s="86"/>
      <c r="MRD155" s="86"/>
      <c r="MRE155" s="86"/>
      <c r="MRF155" s="86"/>
      <c r="MRG155" s="86"/>
      <c r="MRH155" s="86"/>
      <c r="MRI155" s="86"/>
      <c r="MRJ155" s="86"/>
      <c r="MRK155" s="86"/>
      <c r="MRL155" s="86"/>
      <c r="MRM155" s="86"/>
      <c r="MRN155" s="86"/>
      <c r="MRO155" s="86"/>
      <c r="MRP155" s="86"/>
      <c r="MRQ155" s="86"/>
      <c r="MRR155" s="86"/>
      <c r="MRS155" s="86"/>
      <c r="MRT155" s="86"/>
      <c r="MRU155" s="86"/>
      <c r="MRV155" s="86"/>
      <c r="MRW155" s="86"/>
      <c r="MRX155" s="86"/>
      <c r="MRY155" s="86"/>
      <c r="MRZ155" s="86"/>
      <c r="MSA155" s="86"/>
      <c r="MSB155" s="86"/>
      <c r="MSC155" s="86"/>
      <c r="MSD155" s="86"/>
      <c r="MSE155" s="86"/>
      <c r="MSF155" s="86"/>
      <c r="MSG155" s="86"/>
      <c r="MSH155" s="86"/>
      <c r="MSI155" s="86"/>
      <c r="MSJ155" s="86"/>
      <c r="MSK155" s="86"/>
      <c r="MSL155" s="86"/>
      <c r="MSM155" s="86"/>
      <c r="MSN155" s="86"/>
      <c r="MSO155" s="86"/>
      <c r="MSP155" s="86"/>
      <c r="MSQ155" s="86"/>
      <c r="MSR155" s="86"/>
      <c r="MSS155" s="86"/>
      <c r="MST155" s="86"/>
      <c r="MSU155" s="86"/>
      <c r="MSV155" s="86"/>
      <c r="MSW155" s="86"/>
      <c r="MSX155" s="86"/>
      <c r="MSY155" s="86"/>
      <c r="MSZ155" s="86"/>
      <c r="MTA155" s="86"/>
      <c r="MTB155" s="86"/>
      <c r="MTC155" s="86"/>
      <c r="MTD155" s="86"/>
      <c r="MTE155" s="86"/>
      <c r="MTF155" s="86"/>
      <c r="MTG155" s="86"/>
      <c r="MTH155" s="86"/>
      <c r="MTI155" s="86"/>
      <c r="MTJ155" s="86"/>
      <c r="MTK155" s="86"/>
      <c r="MTL155" s="86"/>
      <c r="MTM155" s="86"/>
      <c r="MTN155" s="86"/>
      <c r="MTO155" s="86"/>
      <c r="MTP155" s="86"/>
      <c r="MTQ155" s="86"/>
      <c r="MTR155" s="86"/>
      <c r="MTS155" s="86"/>
      <c r="MTT155" s="86"/>
      <c r="MTU155" s="86"/>
      <c r="MTV155" s="86"/>
      <c r="MTW155" s="86"/>
      <c r="MTX155" s="86"/>
      <c r="MTY155" s="86"/>
      <c r="MTZ155" s="86"/>
      <c r="MUA155" s="86"/>
      <c r="MUB155" s="86"/>
      <c r="MUC155" s="86"/>
      <c r="MUD155" s="86"/>
      <c r="MUE155" s="86"/>
      <c r="MUF155" s="86"/>
      <c r="MUG155" s="86"/>
      <c r="MUH155" s="86"/>
      <c r="MUI155" s="86"/>
      <c r="MUJ155" s="86"/>
      <c r="MUK155" s="86"/>
      <c r="MUL155" s="86"/>
      <c r="MUM155" s="86"/>
      <c r="MUN155" s="86"/>
      <c r="MUO155" s="86"/>
      <c r="MUP155" s="86"/>
      <c r="MUQ155" s="86"/>
      <c r="MUR155" s="86"/>
      <c r="MUS155" s="86"/>
      <c r="MUT155" s="86"/>
      <c r="MUU155" s="86"/>
      <c r="MUV155" s="86"/>
      <c r="MUW155" s="86"/>
      <c r="MUX155" s="86"/>
      <c r="MUY155" s="86"/>
      <c r="MUZ155" s="86"/>
      <c r="MVA155" s="86"/>
      <c r="MVB155" s="86"/>
      <c r="MVC155" s="86"/>
      <c r="MVD155" s="86"/>
      <c r="MVE155" s="86"/>
      <c r="MVF155" s="86"/>
      <c r="MVG155" s="86"/>
      <c r="MVH155" s="86"/>
      <c r="MVI155" s="86"/>
      <c r="MVJ155" s="86"/>
      <c r="MVK155" s="86"/>
      <c r="MVL155" s="86"/>
      <c r="MVM155" s="86"/>
      <c r="MVN155" s="86"/>
      <c r="MVO155" s="86"/>
      <c r="MVP155" s="86"/>
      <c r="MVQ155" s="86"/>
      <c r="MVR155" s="86"/>
      <c r="MVS155" s="86"/>
      <c r="MVT155" s="86"/>
      <c r="MVU155" s="86"/>
      <c r="MVV155" s="86"/>
      <c r="MVW155" s="86"/>
      <c r="MVX155" s="86"/>
      <c r="MVY155" s="86"/>
      <c r="MVZ155" s="86"/>
      <c r="MWA155" s="86"/>
      <c r="MWB155" s="86"/>
      <c r="MWC155" s="86"/>
      <c r="MWD155" s="86"/>
      <c r="MWE155" s="86"/>
      <c r="MWF155" s="86"/>
      <c r="MWG155" s="86"/>
      <c r="MWH155" s="86"/>
      <c r="MWI155" s="86"/>
      <c r="MWJ155" s="86"/>
      <c r="MWK155" s="86"/>
      <c r="MWL155" s="86"/>
      <c r="MWM155" s="86"/>
      <c r="MWN155" s="86"/>
      <c r="MWO155" s="86"/>
      <c r="MWP155" s="86"/>
      <c r="MWQ155" s="86"/>
      <c r="MWR155" s="86"/>
      <c r="MWS155" s="86"/>
      <c r="MWT155" s="86"/>
      <c r="MWU155" s="86"/>
      <c r="MWV155" s="86"/>
      <c r="MWW155" s="86"/>
      <c r="MWX155" s="86"/>
      <c r="MWY155" s="86"/>
      <c r="MWZ155" s="86"/>
      <c r="MXA155" s="86"/>
      <c r="MXB155" s="86"/>
      <c r="MXC155" s="86"/>
      <c r="MXD155" s="86"/>
      <c r="MXE155" s="86"/>
      <c r="MXF155" s="86"/>
      <c r="MXG155" s="86"/>
      <c r="MXH155" s="86"/>
      <c r="MXI155" s="86"/>
      <c r="MXJ155" s="86"/>
      <c r="MXK155" s="86"/>
      <c r="MXL155" s="86"/>
      <c r="MXM155" s="86"/>
      <c r="MXN155" s="86"/>
      <c r="MXO155" s="186"/>
      <c r="MXP155" s="186"/>
      <c r="MXQ155" s="186"/>
      <c r="MXR155" s="186"/>
      <c r="MXS155" s="186"/>
      <c r="MXT155" s="186"/>
      <c r="MXU155" s="86"/>
      <c r="MXV155" s="86"/>
      <c r="MXW155" s="86"/>
      <c r="MXX155" s="86"/>
      <c r="MXY155" s="86"/>
      <c r="MXZ155" s="86"/>
      <c r="MYA155" s="86"/>
      <c r="MYB155" s="86"/>
      <c r="MYC155" s="86"/>
      <c r="MYD155" s="86"/>
      <c r="MYE155" s="86"/>
      <c r="MYF155" s="86"/>
      <c r="MYG155" s="86"/>
      <c r="MYH155" s="86"/>
      <c r="MYI155" s="86"/>
      <c r="MYJ155" s="86"/>
      <c r="MYK155" s="86"/>
      <c r="MYL155" s="86"/>
      <c r="MYM155" s="86"/>
      <c r="MYN155" s="86"/>
      <c r="MYO155" s="86"/>
      <c r="MYP155" s="86"/>
      <c r="MYQ155" s="86"/>
      <c r="MYR155" s="86"/>
      <c r="MYS155" s="86"/>
      <c r="MYT155" s="86"/>
      <c r="MYU155" s="86"/>
      <c r="MYV155" s="86"/>
      <c r="MYW155" s="86"/>
      <c r="MYX155" s="86"/>
      <c r="MYY155" s="86"/>
      <c r="MYZ155" s="86"/>
      <c r="MZA155" s="86"/>
      <c r="MZB155" s="86"/>
      <c r="MZC155" s="86"/>
      <c r="MZD155" s="86"/>
      <c r="MZE155" s="86"/>
      <c r="MZF155" s="86"/>
      <c r="MZG155" s="86"/>
      <c r="MZH155" s="86"/>
      <c r="MZI155" s="86"/>
      <c r="MZJ155" s="86"/>
      <c r="MZK155" s="86"/>
      <c r="MZL155" s="86"/>
      <c r="MZM155" s="86"/>
      <c r="MZN155" s="86"/>
      <c r="MZO155" s="86"/>
      <c r="MZP155" s="86"/>
      <c r="MZQ155" s="86"/>
      <c r="MZR155" s="86"/>
      <c r="MZS155" s="86"/>
      <c r="MZT155" s="86"/>
      <c r="MZU155" s="86"/>
      <c r="MZV155" s="86"/>
      <c r="MZW155" s="86"/>
      <c r="MZX155" s="86"/>
      <c r="MZY155" s="86"/>
      <c r="MZZ155" s="86"/>
      <c r="NAA155" s="86"/>
      <c r="NAB155" s="86"/>
      <c r="NAC155" s="86"/>
      <c r="NAD155" s="86"/>
      <c r="NAE155" s="86"/>
      <c r="NAF155" s="86"/>
      <c r="NAG155" s="86"/>
      <c r="NAH155" s="86"/>
      <c r="NAI155" s="86"/>
      <c r="NAJ155" s="86"/>
      <c r="NAK155" s="86"/>
      <c r="NAL155" s="86"/>
      <c r="NAM155" s="86"/>
      <c r="NAN155" s="86"/>
      <c r="NAO155" s="86"/>
      <c r="NAP155" s="86"/>
      <c r="NAQ155" s="86"/>
      <c r="NAR155" s="86"/>
      <c r="NAS155" s="86"/>
      <c r="NAT155" s="86"/>
      <c r="NAU155" s="86"/>
      <c r="NAV155" s="86"/>
      <c r="NAW155" s="86"/>
      <c r="NAX155" s="86"/>
      <c r="NAY155" s="86"/>
      <c r="NAZ155" s="86"/>
      <c r="NBA155" s="86"/>
      <c r="NBB155" s="86"/>
      <c r="NBC155" s="86"/>
      <c r="NBD155" s="86"/>
      <c r="NBE155" s="86"/>
      <c r="NBF155" s="86"/>
      <c r="NBG155" s="86"/>
      <c r="NBH155" s="86"/>
      <c r="NBI155" s="86"/>
      <c r="NBJ155" s="86"/>
      <c r="NBK155" s="86"/>
      <c r="NBL155" s="86"/>
      <c r="NBM155" s="86"/>
      <c r="NBN155" s="86"/>
      <c r="NBO155" s="86"/>
      <c r="NBP155" s="86"/>
      <c r="NBQ155" s="86"/>
      <c r="NBR155" s="86"/>
      <c r="NBS155" s="86"/>
      <c r="NBT155" s="86"/>
      <c r="NBU155" s="86"/>
      <c r="NBV155" s="86"/>
      <c r="NBW155" s="86"/>
      <c r="NBX155" s="86"/>
      <c r="NBY155" s="86"/>
      <c r="NBZ155" s="86"/>
      <c r="NCA155" s="86"/>
      <c r="NCB155" s="86"/>
      <c r="NCC155" s="86"/>
      <c r="NCD155" s="86"/>
      <c r="NCE155" s="86"/>
      <c r="NCF155" s="86"/>
      <c r="NCG155" s="86"/>
      <c r="NCH155" s="86"/>
      <c r="NCI155" s="86"/>
      <c r="NCJ155" s="86"/>
      <c r="NCK155" s="86"/>
      <c r="NCL155" s="86"/>
      <c r="NCM155" s="86"/>
      <c r="NCN155" s="86"/>
      <c r="NCO155" s="86"/>
      <c r="NCP155" s="86"/>
      <c r="NCQ155" s="86"/>
      <c r="NCR155" s="86"/>
      <c r="NCS155" s="86"/>
      <c r="NCT155" s="86"/>
      <c r="NCU155" s="86"/>
      <c r="NCV155" s="86"/>
      <c r="NCW155" s="86"/>
      <c r="NCX155" s="86"/>
      <c r="NCY155" s="86"/>
      <c r="NCZ155" s="86"/>
      <c r="NDA155" s="86"/>
      <c r="NDB155" s="86"/>
      <c r="NDC155" s="86"/>
      <c r="NDD155" s="86"/>
      <c r="NDE155" s="86"/>
      <c r="NDF155" s="86"/>
      <c r="NDG155" s="86"/>
      <c r="NDH155" s="86"/>
      <c r="NDI155" s="86"/>
      <c r="NDJ155" s="86"/>
      <c r="NDK155" s="86"/>
      <c r="NDL155" s="86"/>
      <c r="NDM155" s="86"/>
      <c r="NDN155" s="86"/>
      <c r="NDO155" s="86"/>
      <c r="NDP155" s="86"/>
      <c r="NDQ155" s="86"/>
      <c r="NDR155" s="86"/>
      <c r="NDS155" s="86"/>
      <c r="NDT155" s="86"/>
      <c r="NDU155" s="86"/>
      <c r="NDV155" s="86"/>
      <c r="NDW155" s="86"/>
      <c r="NDX155" s="86"/>
      <c r="NDY155" s="86"/>
      <c r="NDZ155" s="86"/>
      <c r="NEA155" s="86"/>
      <c r="NEB155" s="86"/>
      <c r="NEC155" s="86"/>
      <c r="NED155" s="86"/>
      <c r="NEE155" s="86"/>
      <c r="NEF155" s="86"/>
      <c r="NEG155" s="86"/>
      <c r="NEH155" s="86"/>
      <c r="NEI155" s="86"/>
      <c r="NEJ155" s="86"/>
      <c r="NEK155" s="86"/>
      <c r="NEL155" s="86"/>
      <c r="NEM155" s="86"/>
      <c r="NEN155" s="86"/>
      <c r="NEO155" s="86"/>
      <c r="NEP155" s="86"/>
      <c r="NEQ155" s="86"/>
      <c r="NER155" s="86"/>
      <c r="NES155" s="86"/>
      <c r="NET155" s="86"/>
      <c r="NEU155" s="86"/>
      <c r="NEV155" s="86"/>
      <c r="NEW155" s="86"/>
      <c r="NEX155" s="86"/>
      <c r="NEY155" s="86"/>
      <c r="NEZ155" s="86"/>
      <c r="NFA155" s="86"/>
      <c r="NFB155" s="86"/>
      <c r="NFC155" s="86"/>
      <c r="NFD155" s="86"/>
      <c r="NFE155" s="86"/>
      <c r="NFF155" s="86"/>
      <c r="NFG155" s="86"/>
      <c r="NFH155" s="86"/>
      <c r="NFI155" s="86"/>
      <c r="NFJ155" s="86"/>
      <c r="NFK155" s="86"/>
      <c r="NFL155" s="86"/>
      <c r="NFM155" s="86"/>
      <c r="NFN155" s="86"/>
      <c r="NFO155" s="86"/>
      <c r="NFP155" s="86"/>
      <c r="NFQ155" s="86"/>
      <c r="NFR155" s="86"/>
      <c r="NFS155" s="86"/>
      <c r="NFT155" s="86"/>
      <c r="NFU155" s="86"/>
      <c r="NFV155" s="86"/>
      <c r="NFW155" s="86"/>
      <c r="NFX155" s="86"/>
      <c r="NFY155" s="86"/>
      <c r="NFZ155" s="86"/>
      <c r="NGA155" s="86"/>
      <c r="NGB155" s="86"/>
      <c r="NGC155" s="86"/>
      <c r="NGD155" s="86"/>
      <c r="NGE155" s="86"/>
      <c r="NGF155" s="86"/>
      <c r="NGG155" s="86"/>
      <c r="NGH155" s="86"/>
      <c r="NGI155" s="86"/>
      <c r="NGJ155" s="86"/>
      <c r="NGK155" s="86"/>
      <c r="NGL155" s="86"/>
      <c r="NGM155" s="86"/>
      <c r="NGN155" s="86"/>
      <c r="NGO155" s="86"/>
      <c r="NGP155" s="86"/>
      <c r="NGQ155" s="86"/>
      <c r="NGR155" s="86"/>
      <c r="NGS155" s="86"/>
      <c r="NGT155" s="86"/>
      <c r="NGU155" s="86"/>
      <c r="NGV155" s="86"/>
      <c r="NGW155" s="86"/>
      <c r="NGX155" s="86"/>
      <c r="NGY155" s="86"/>
      <c r="NGZ155" s="86"/>
      <c r="NHA155" s="86"/>
      <c r="NHB155" s="86"/>
      <c r="NHC155" s="86"/>
      <c r="NHD155" s="86"/>
      <c r="NHE155" s="86"/>
      <c r="NHF155" s="86"/>
      <c r="NHG155" s="86"/>
      <c r="NHH155" s="86"/>
      <c r="NHI155" s="86"/>
      <c r="NHJ155" s="86"/>
      <c r="NHK155" s="186"/>
      <c r="NHL155" s="186"/>
      <c r="NHM155" s="186"/>
      <c r="NHN155" s="186"/>
      <c r="NHO155" s="186"/>
      <c r="NHP155" s="186"/>
      <c r="NHQ155" s="86"/>
      <c r="NHR155" s="86"/>
      <c r="NHS155" s="86"/>
      <c r="NHT155" s="86"/>
      <c r="NHU155" s="86"/>
      <c r="NHV155" s="86"/>
      <c r="NHW155" s="86"/>
      <c r="NHX155" s="86"/>
      <c r="NHY155" s="86"/>
      <c r="NHZ155" s="86"/>
      <c r="NIA155" s="86"/>
      <c r="NIB155" s="86"/>
      <c r="NIC155" s="86"/>
      <c r="NID155" s="86"/>
      <c r="NIE155" s="86"/>
      <c r="NIF155" s="86"/>
      <c r="NIG155" s="86"/>
      <c r="NIH155" s="86"/>
      <c r="NII155" s="86"/>
      <c r="NIJ155" s="86"/>
      <c r="NIK155" s="86"/>
      <c r="NIL155" s="86"/>
      <c r="NIM155" s="86"/>
      <c r="NIN155" s="86"/>
      <c r="NIO155" s="86"/>
      <c r="NIP155" s="86"/>
      <c r="NIQ155" s="86"/>
      <c r="NIR155" s="86"/>
      <c r="NIS155" s="86"/>
      <c r="NIT155" s="86"/>
      <c r="NIU155" s="86"/>
      <c r="NIV155" s="86"/>
      <c r="NIW155" s="86"/>
      <c r="NIX155" s="86"/>
      <c r="NIY155" s="86"/>
      <c r="NIZ155" s="86"/>
      <c r="NJA155" s="86"/>
      <c r="NJB155" s="86"/>
      <c r="NJC155" s="86"/>
      <c r="NJD155" s="86"/>
      <c r="NJE155" s="86"/>
      <c r="NJF155" s="86"/>
      <c r="NJG155" s="86"/>
      <c r="NJH155" s="86"/>
      <c r="NJI155" s="86"/>
      <c r="NJJ155" s="86"/>
      <c r="NJK155" s="86"/>
      <c r="NJL155" s="86"/>
      <c r="NJM155" s="86"/>
      <c r="NJN155" s="86"/>
      <c r="NJO155" s="86"/>
      <c r="NJP155" s="86"/>
      <c r="NJQ155" s="86"/>
      <c r="NJR155" s="86"/>
      <c r="NJS155" s="86"/>
      <c r="NJT155" s="86"/>
      <c r="NJU155" s="86"/>
      <c r="NJV155" s="86"/>
      <c r="NJW155" s="86"/>
      <c r="NJX155" s="86"/>
      <c r="NJY155" s="86"/>
      <c r="NJZ155" s="86"/>
      <c r="NKA155" s="86"/>
      <c r="NKB155" s="86"/>
      <c r="NKC155" s="86"/>
      <c r="NKD155" s="86"/>
      <c r="NKE155" s="86"/>
      <c r="NKF155" s="86"/>
      <c r="NKG155" s="86"/>
      <c r="NKH155" s="86"/>
      <c r="NKI155" s="86"/>
      <c r="NKJ155" s="86"/>
      <c r="NKK155" s="86"/>
      <c r="NKL155" s="86"/>
      <c r="NKM155" s="86"/>
      <c r="NKN155" s="86"/>
      <c r="NKO155" s="86"/>
      <c r="NKP155" s="86"/>
      <c r="NKQ155" s="86"/>
      <c r="NKR155" s="86"/>
      <c r="NKS155" s="86"/>
      <c r="NKT155" s="86"/>
      <c r="NKU155" s="86"/>
      <c r="NKV155" s="86"/>
      <c r="NKW155" s="86"/>
      <c r="NKX155" s="86"/>
      <c r="NKY155" s="86"/>
      <c r="NKZ155" s="86"/>
      <c r="NLA155" s="86"/>
      <c r="NLB155" s="86"/>
      <c r="NLC155" s="86"/>
      <c r="NLD155" s="86"/>
      <c r="NLE155" s="86"/>
      <c r="NLF155" s="86"/>
      <c r="NLG155" s="86"/>
      <c r="NLH155" s="86"/>
      <c r="NLI155" s="86"/>
      <c r="NLJ155" s="86"/>
      <c r="NLK155" s="86"/>
      <c r="NLL155" s="86"/>
      <c r="NLM155" s="86"/>
      <c r="NLN155" s="86"/>
      <c r="NLO155" s="86"/>
      <c r="NLP155" s="86"/>
      <c r="NLQ155" s="86"/>
      <c r="NLR155" s="86"/>
      <c r="NLS155" s="86"/>
      <c r="NLT155" s="86"/>
      <c r="NLU155" s="86"/>
      <c r="NLV155" s="86"/>
      <c r="NLW155" s="86"/>
      <c r="NLX155" s="86"/>
      <c r="NLY155" s="86"/>
      <c r="NLZ155" s="86"/>
      <c r="NMA155" s="86"/>
      <c r="NMB155" s="86"/>
      <c r="NMC155" s="86"/>
      <c r="NMD155" s="86"/>
      <c r="NME155" s="86"/>
      <c r="NMF155" s="86"/>
      <c r="NMG155" s="86"/>
      <c r="NMH155" s="86"/>
      <c r="NMI155" s="86"/>
      <c r="NMJ155" s="86"/>
      <c r="NMK155" s="86"/>
      <c r="NML155" s="86"/>
      <c r="NMM155" s="86"/>
      <c r="NMN155" s="86"/>
      <c r="NMO155" s="86"/>
      <c r="NMP155" s="86"/>
      <c r="NMQ155" s="86"/>
      <c r="NMR155" s="86"/>
      <c r="NMS155" s="86"/>
      <c r="NMT155" s="86"/>
      <c r="NMU155" s="86"/>
      <c r="NMV155" s="86"/>
      <c r="NMW155" s="86"/>
      <c r="NMX155" s="86"/>
      <c r="NMY155" s="86"/>
      <c r="NMZ155" s="86"/>
      <c r="NNA155" s="86"/>
      <c r="NNB155" s="86"/>
      <c r="NNC155" s="86"/>
      <c r="NND155" s="86"/>
      <c r="NNE155" s="86"/>
      <c r="NNF155" s="86"/>
      <c r="NNG155" s="86"/>
      <c r="NNH155" s="86"/>
      <c r="NNI155" s="86"/>
      <c r="NNJ155" s="86"/>
      <c r="NNK155" s="86"/>
      <c r="NNL155" s="86"/>
      <c r="NNM155" s="86"/>
      <c r="NNN155" s="86"/>
      <c r="NNO155" s="86"/>
      <c r="NNP155" s="86"/>
      <c r="NNQ155" s="86"/>
      <c r="NNR155" s="86"/>
      <c r="NNS155" s="86"/>
      <c r="NNT155" s="86"/>
      <c r="NNU155" s="86"/>
      <c r="NNV155" s="86"/>
      <c r="NNW155" s="86"/>
      <c r="NNX155" s="86"/>
      <c r="NNY155" s="86"/>
      <c r="NNZ155" s="86"/>
      <c r="NOA155" s="86"/>
      <c r="NOB155" s="86"/>
      <c r="NOC155" s="86"/>
      <c r="NOD155" s="86"/>
      <c r="NOE155" s="86"/>
      <c r="NOF155" s="86"/>
      <c r="NOG155" s="86"/>
      <c r="NOH155" s="86"/>
      <c r="NOI155" s="86"/>
      <c r="NOJ155" s="86"/>
      <c r="NOK155" s="86"/>
      <c r="NOL155" s="86"/>
      <c r="NOM155" s="86"/>
      <c r="NON155" s="86"/>
      <c r="NOO155" s="86"/>
      <c r="NOP155" s="86"/>
      <c r="NOQ155" s="86"/>
      <c r="NOR155" s="86"/>
      <c r="NOS155" s="86"/>
      <c r="NOT155" s="86"/>
      <c r="NOU155" s="86"/>
      <c r="NOV155" s="86"/>
      <c r="NOW155" s="86"/>
      <c r="NOX155" s="86"/>
      <c r="NOY155" s="86"/>
      <c r="NOZ155" s="86"/>
      <c r="NPA155" s="86"/>
      <c r="NPB155" s="86"/>
      <c r="NPC155" s="86"/>
      <c r="NPD155" s="86"/>
      <c r="NPE155" s="86"/>
      <c r="NPF155" s="86"/>
      <c r="NPG155" s="86"/>
      <c r="NPH155" s="86"/>
      <c r="NPI155" s="86"/>
      <c r="NPJ155" s="86"/>
      <c r="NPK155" s="86"/>
      <c r="NPL155" s="86"/>
      <c r="NPM155" s="86"/>
      <c r="NPN155" s="86"/>
      <c r="NPO155" s="86"/>
      <c r="NPP155" s="86"/>
      <c r="NPQ155" s="86"/>
      <c r="NPR155" s="86"/>
      <c r="NPS155" s="86"/>
      <c r="NPT155" s="86"/>
      <c r="NPU155" s="86"/>
      <c r="NPV155" s="86"/>
      <c r="NPW155" s="86"/>
      <c r="NPX155" s="86"/>
      <c r="NPY155" s="86"/>
      <c r="NPZ155" s="86"/>
      <c r="NQA155" s="86"/>
      <c r="NQB155" s="86"/>
      <c r="NQC155" s="86"/>
      <c r="NQD155" s="86"/>
      <c r="NQE155" s="86"/>
      <c r="NQF155" s="86"/>
      <c r="NQG155" s="86"/>
      <c r="NQH155" s="86"/>
      <c r="NQI155" s="86"/>
      <c r="NQJ155" s="86"/>
      <c r="NQK155" s="86"/>
      <c r="NQL155" s="86"/>
      <c r="NQM155" s="86"/>
      <c r="NQN155" s="86"/>
      <c r="NQO155" s="86"/>
      <c r="NQP155" s="86"/>
      <c r="NQQ155" s="86"/>
      <c r="NQR155" s="86"/>
      <c r="NQS155" s="86"/>
      <c r="NQT155" s="86"/>
      <c r="NQU155" s="86"/>
      <c r="NQV155" s="86"/>
      <c r="NQW155" s="86"/>
      <c r="NQX155" s="86"/>
      <c r="NQY155" s="86"/>
      <c r="NQZ155" s="86"/>
      <c r="NRA155" s="86"/>
      <c r="NRB155" s="86"/>
      <c r="NRC155" s="86"/>
      <c r="NRD155" s="86"/>
      <c r="NRE155" s="86"/>
      <c r="NRF155" s="86"/>
      <c r="NRG155" s="186"/>
      <c r="NRH155" s="186"/>
      <c r="NRI155" s="186"/>
      <c r="NRJ155" s="186"/>
      <c r="NRK155" s="186"/>
      <c r="NRL155" s="186"/>
      <c r="NRM155" s="86"/>
      <c r="NRN155" s="86"/>
      <c r="NRO155" s="86"/>
      <c r="NRP155" s="86"/>
      <c r="NRQ155" s="86"/>
      <c r="NRR155" s="86"/>
      <c r="NRS155" s="86"/>
      <c r="NRT155" s="86"/>
      <c r="NRU155" s="86"/>
      <c r="NRV155" s="86"/>
      <c r="NRW155" s="86"/>
      <c r="NRX155" s="86"/>
      <c r="NRY155" s="86"/>
      <c r="NRZ155" s="86"/>
      <c r="NSA155" s="86"/>
      <c r="NSB155" s="86"/>
      <c r="NSC155" s="86"/>
      <c r="NSD155" s="86"/>
      <c r="NSE155" s="86"/>
      <c r="NSF155" s="86"/>
      <c r="NSG155" s="86"/>
      <c r="NSH155" s="86"/>
      <c r="NSI155" s="86"/>
      <c r="NSJ155" s="86"/>
      <c r="NSK155" s="86"/>
      <c r="NSL155" s="86"/>
      <c r="NSM155" s="86"/>
      <c r="NSN155" s="86"/>
      <c r="NSO155" s="86"/>
      <c r="NSP155" s="86"/>
      <c r="NSQ155" s="86"/>
      <c r="NSR155" s="86"/>
      <c r="NSS155" s="86"/>
      <c r="NST155" s="86"/>
      <c r="NSU155" s="86"/>
      <c r="NSV155" s="86"/>
      <c r="NSW155" s="86"/>
      <c r="NSX155" s="86"/>
      <c r="NSY155" s="86"/>
      <c r="NSZ155" s="86"/>
      <c r="NTA155" s="86"/>
      <c r="NTB155" s="86"/>
      <c r="NTC155" s="86"/>
      <c r="NTD155" s="86"/>
      <c r="NTE155" s="86"/>
      <c r="NTF155" s="86"/>
      <c r="NTG155" s="86"/>
      <c r="NTH155" s="86"/>
      <c r="NTI155" s="86"/>
      <c r="NTJ155" s="86"/>
      <c r="NTK155" s="86"/>
      <c r="NTL155" s="86"/>
      <c r="NTM155" s="86"/>
      <c r="NTN155" s="86"/>
      <c r="NTO155" s="86"/>
      <c r="NTP155" s="86"/>
      <c r="NTQ155" s="86"/>
      <c r="NTR155" s="86"/>
      <c r="NTS155" s="86"/>
      <c r="NTT155" s="86"/>
      <c r="NTU155" s="86"/>
      <c r="NTV155" s="86"/>
      <c r="NTW155" s="86"/>
      <c r="NTX155" s="86"/>
      <c r="NTY155" s="86"/>
      <c r="NTZ155" s="86"/>
      <c r="NUA155" s="86"/>
      <c r="NUB155" s="86"/>
      <c r="NUC155" s="86"/>
      <c r="NUD155" s="86"/>
      <c r="NUE155" s="86"/>
      <c r="NUF155" s="86"/>
      <c r="NUG155" s="86"/>
      <c r="NUH155" s="86"/>
      <c r="NUI155" s="86"/>
      <c r="NUJ155" s="86"/>
      <c r="NUK155" s="86"/>
      <c r="NUL155" s="86"/>
      <c r="NUM155" s="86"/>
      <c r="NUN155" s="86"/>
      <c r="NUO155" s="86"/>
      <c r="NUP155" s="86"/>
      <c r="NUQ155" s="86"/>
      <c r="NUR155" s="86"/>
      <c r="NUS155" s="86"/>
      <c r="NUT155" s="86"/>
      <c r="NUU155" s="86"/>
      <c r="NUV155" s="86"/>
      <c r="NUW155" s="86"/>
      <c r="NUX155" s="86"/>
      <c r="NUY155" s="86"/>
      <c r="NUZ155" s="86"/>
      <c r="NVA155" s="86"/>
      <c r="NVB155" s="86"/>
      <c r="NVC155" s="86"/>
      <c r="NVD155" s="86"/>
      <c r="NVE155" s="86"/>
      <c r="NVF155" s="86"/>
      <c r="NVG155" s="86"/>
      <c r="NVH155" s="86"/>
      <c r="NVI155" s="86"/>
      <c r="NVJ155" s="86"/>
      <c r="NVK155" s="86"/>
      <c r="NVL155" s="86"/>
      <c r="NVM155" s="86"/>
      <c r="NVN155" s="86"/>
      <c r="NVO155" s="86"/>
      <c r="NVP155" s="86"/>
      <c r="NVQ155" s="86"/>
      <c r="NVR155" s="86"/>
      <c r="NVS155" s="86"/>
      <c r="NVT155" s="86"/>
      <c r="NVU155" s="86"/>
      <c r="NVV155" s="86"/>
      <c r="NVW155" s="86"/>
      <c r="NVX155" s="86"/>
      <c r="NVY155" s="86"/>
      <c r="NVZ155" s="86"/>
      <c r="NWA155" s="86"/>
      <c r="NWB155" s="86"/>
      <c r="NWC155" s="86"/>
      <c r="NWD155" s="86"/>
      <c r="NWE155" s="86"/>
      <c r="NWF155" s="86"/>
      <c r="NWG155" s="86"/>
      <c r="NWH155" s="86"/>
      <c r="NWI155" s="86"/>
      <c r="NWJ155" s="86"/>
      <c r="NWK155" s="86"/>
      <c r="NWL155" s="86"/>
      <c r="NWM155" s="86"/>
      <c r="NWN155" s="86"/>
      <c r="NWO155" s="86"/>
      <c r="NWP155" s="86"/>
      <c r="NWQ155" s="86"/>
      <c r="NWR155" s="86"/>
      <c r="NWS155" s="86"/>
      <c r="NWT155" s="86"/>
      <c r="NWU155" s="86"/>
      <c r="NWV155" s="86"/>
      <c r="NWW155" s="86"/>
      <c r="NWX155" s="86"/>
      <c r="NWY155" s="86"/>
      <c r="NWZ155" s="86"/>
      <c r="NXA155" s="86"/>
      <c r="NXB155" s="86"/>
      <c r="NXC155" s="86"/>
      <c r="NXD155" s="86"/>
      <c r="NXE155" s="86"/>
      <c r="NXF155" s="86"/>
      <c r="NXG155" s="86"/>
      <c r="NXH155" s="86"/>
      <c r="NXI155" s="86"/>
      <c r="NXJ155" s="86"/>
      <c r="NXK155" s="86"/>
      <c r="NXL155" s="86"/>
      <c r="NXM155" s="86"/>
      <c r="NXN155" s="86"/>
      <c r="NXO155" s="86"/>
      <c r="NXP155" s="86"/>
      <c r="NXQ155" s="86"/>
      <c r="NXR155" s="86"/>
      <c r="NXS155" s="86"/>
      <c r="NXT155" s="86"/>
      <c r="NXU155" s="86"/>
      <c r="NXV155" s="86"/>
      <c r="NXW155" s="86"/>
      <c r="NXX155" s="86"/>
      <c r="NXY155" s="86"/>
      <c r="NXZ155" s="86"/>
      <c r="NYA155" s="86"/>
      <c r="NYB155" s="86"/>
      <c r="NYC155" s="86"/>
      <c r="NYD155" s="86"/>
      <c r="NYE155" s="86"/>
      <c r="NYF155" s="86"/>
      <c r="NYG155" s="86"/>
      <c r="NYH155" s="86"/>
      <c r="NYI155" s="86"/>
      <c r="NYJ155" s="86"/>
      <c r="NYK155" s="86"/>
      <c r="NYL155" s="86"/>
      <c r="NYM155" s="86"/>
      <c r="NYN155" s="86"/>
      <c r="NYO155" s="86"/>
      <c r="NYP155" s="86"/>
      <c r="NYQ155" s="86"/>
      <c r="NYR155" s="86"/>
      <c r="NYS155" s="86"/>
      <c r="NYT155" s="86"/>
      <c r="NYU155" s="86"/>
      <c r="NYV155" s="86"/>
      <c r="NYW155" s="86"/>
      <c r="NYX155" s="86"/>
      <c r="NYY155" s="86"/>
      <c r="NYZ155" s="86"/>
      <c r="NZA155" s="86"/>
      <c r="NZB155" s="86"/>
      <c r="NZC155" s="86"/>
      <c r="NZD155" s="86"/>
      <c r="NZE155" s="86"/>
      <c r="NZF155" s="86"/>
      <c r="NZG155" s="86"/>
      <c r="NZH155" s="86"/>
      <c r="NZI155" s="86"/>
      <c r="NZJ155" s="86"/>
      <c r="NZK155" s="86"/>
      <c r="NZL155" s="86"/>
      <c r="NZM155" s="86"/>
      <c r="NZN155" s="86"/>
      <c r="NZO155" s="86"/>
      <c r="NZP155" s="86"/>
      <c r="NZQ155" s="86"/>
      <c r="NZR155" s="86"/>
      <c r="NZS155" s="86"/>
      <c r="NZT155" s="86"/>
      <c r="NZU155" s="86"/>
      <c r="NZV155" s="86"/>
      <c r="NZW155" s="86"/>
      <c r="NZX155" s="86"/>
      <c r="NZY155" s="86"/>
      <c r="NZZ155" s="86"/>
      <c r="OAA155" s="86"/>
      <c r="OAB155" s="86"/>
      <c r="OAC155" s="86"/>
      <c r="OAD155" s="86"/>
      <c r="OAE155" s="86"/>
      <c r="OAF155" s="86"/>
      <c r="OAG155" s="86"/>
      <c r="OAH155" s="86"/>
      <c r="OAI155" s="86"/>
      <c r="OAJ155" s="86"/>
      <c r="OAK155" s="86"/>
      <c r="OAL155" s="86"/>
      <c r="OAM155" s="86"/>
      <c r="OAN155" s="86"/>
      <c r="OAO155" s="86"/>
      <c r="OAP155" s="86"/>
      <c r="OAQ155" s="86"/>
      <c r="OAR155" s="86"/>
      <c r="OAS155" s="86"/>
      <c r="OAT155" s="86"/>
      <c r="OAU155" s="86"/>
      <c r="OAV155" s="86"/>
      <c r="OAW155" s="86"/>
      <c r="OAX155" s="86"/>
      <c r="OAY155" s="86"/>
      <c r="OAZ155" s="86"/>
      <c r="OBA155" s="86"/>
      <c r="OBB155" s="86"/>
      <c r="OBC155" s="186"/>
      <c r="OBD155" s="186"/>
      <c r="OBE155" s="186"/>
      <c r="OBF155" s="186"/>
      <c r="OBG155" s="186"/>
      <c r="OBH155" s="186"/>
      <c r="OBI155" s="86"/>
      <c r="OBJ155" s="86"/>
      <c r="OBK155" s="86"/>
      <c r="OBL155" s="86"/>
      <c r="OBM155" s="86"/>
      <c r="OBN155" s="86"/>
      <c r="OBO155" s="86"/>
      <c r="OBP155" s="86"/>
      <c r="OBQ155" s="86"/>
      <c r="OBR155" s="86"/>
      <c r="OBS155" s="86"/>
      <c r="OBT155" s="86"/>
      <c r="OBU155" s="86"/>
      <c r="OBV155" s="86"/>
      <c r="OBW155" s="86"/>
      <c r="OBX155" s="86"/>
      <c r="OBY155" s="86"/>
      <c r="OBZ155" s="86"/>
      <c r="OCA155" s="86"/>
      <c r="OCB155" s="86"/>
      <c r="OCC155" s="86"/>
      <c r="OCD155" s="86"/>
      <c r="OCE155" s="86"/>
      <c r="OCF155" s="86"/>
      <c r="OCG155" s="86"/>
      <c r="OCH155" s="86"/>
      <c r="OCI155" s="86"/>
      <c r="OCJ155" s="86"/>
      <c r="OCK155" s="86"/>
      <c r="OCL155" s="86"/>
      <c r="OCM155" s="86"/>
      <c r="OCN155" s="86"/>
      <c r="OCO155" s="86"/>
      <c r="OCP155" s="86"/>
      <c r="OCQ155" s="86"/>
      <c r="OCR155" s="86"/>
      <c r="OCS155" s="86"/>
      <c r="OCT155" s="86"/>
      <c r="OCU155" s="86"/>
      <c r="OCV155" s="86"/>
      <c r="OCW155" s="86"/>
      <c r="OCX155" s="86"/>
      <c r="OCY155" s="86"/>
      <c r="OCZ155" s="86"/>
      <c r="ODA155" s="86"/>
      <c r="ODB155" s="86"/>
      <c r="ODC155" s="86"/>
      <c r="ODD155" s="86"/>
      <c r="ODE155" s="86"/>
      <c r="ODF155" s="86"/>
      <c r="ODG155" s="86"/>
      <c r="ODH155" s="86"/>
      <c r="ODI155" s="86"/>
      <c r="ODJ155" s="86"/>
      <c r="ODK155" s="86"/>
      <c r="ODL155" s="86"/>
      <c r="ODM155" s="86"/>
      <c r="ODN155" s="86"/>
      <c r="ODO155" s="86"/>
      <c r="ODP155" s="86"/>
      <c r="ODQ155" s="86"/>
      <c r="ODR155" s="86"/>
      <c r="ODS155" s="86"/>
      <c r="ODT155" s="86"/>
      <c r="ODU155" s="86"/>
      <c r="ODV155" s="86"/>
      <c r="ODW155" s="86"/>
      <c r="ODX155" s="86"/>
      <c r="ODY155" s="86"/>
      <c r="ODZ155" s="86"/>
      <c r="OEA155" s="86"/>
      <c r="OEB155" s="86"/>
      <c r="OEC155" s="86"/>
      <c r="OED155" s="86"/>
      <c r="OEE155" s="86"/>
      <c r="OEF155" s="86"/>
      <c r="OEG155" s="86"/>
      <c r="OEH155" s="86"/>
      <c r="OEI155" s="86"/>
      <c r="OEJ155" s="86"/>
      <c r="OEK155" s="86"/>
      <c r="OEL155" s="86"/>
      <c r="OEM155" s="86"/>
      <c r="OEN155" s="86"/>
      <c r="OEO155" s="86"/>
      <c r="OEP155" s="86"/>
      <c r="OEQ155" s="86"/>
      <c r="OER155" s="86"/>
      <c r="OES155" s="86"/>
      <c r="OET155" s="86"/>
      <c r="OEU155" s="86"/>
      <c r="OEV155" s="86"/>
      <c r="OEW155" s="86"/>
      <c r="OEX155" s="86"/>
      <c r="OEY155" s="86"/>
      <c r="OEZ155" s="86"/>
      <c r="OFA155" s="86"/>
      <c r="OFB155" s="86"/>
      <c r="OFC155" s="86"/>
      <c r="OFD155" s="86"/>
      <c r="OFE155" s="86"/>
      <c r="OFF155" s="86"/>
      <c r="OFG155" s="86"/>
      <c r="OFH155" s="86"/>
      <c r="OFI155" s="86"/>
      <c r="OFJ155" s="86"/>
      <c r="OFK155" s="86"/>
      <c r="OFL155" s="86"/>
      <c r="OFM155" s="86"/>
      <c r="OFN155" s="86"/>
      <c r="OFO155" s="86"/>
      <c r="OFP155" s="86"/>
      <c r="OFQ155" s="86"/>
      <c r="OFR155" s="86"/>
      <c r="OFS155" s="86"/>
      <c r="OFT155" s="86"/>
      <c r="OFU155" s="86"/>
      <c r="OFV155" s="86"/>
      <c r="OFW155" s="86"/>
      <c r="OFX155" s="86"/>
      <c r="OFY155" s="86"/>
      <c r="OFZ155" s="86"/>
      <c r="OGA155" s="86"/>
      <c r="OGB155" s="86"/>
      <c r="OGC155" s="86"/>
      <c r="OGD155" s="86"/>
      <c r="OGE155" s="86"/>
      <c r="OGF155" s="86"/>
      <c r="OGG155" s="86"/>
      <c r="OGH155" s="86"/>
      <c r="OGI155" s="86"/>
      <c r="OGJ155" s="86"/>
      <c r="OGK155" s="86"/>
      <c r="OGL155" s="86"/>
      <c r="OGM155" s="86"/>
      <c r="OGN155" s="86"/>
      <c r="OGO155" s="86"/>
      <c r="OGP155" s="86"/>
      <c r="OGQ155" s="86"/>
      <c r="OGR155" s="86"/>
      <c r="OGS155" s="86"/>
      <c r="OGT155" s="86"/>
      <c r="OGU155" s="86"/>
      <c r="OGV155" s="86"/>
      <c r="OGW155" s="86"/>
      <c r="OGX155" s="86"/>
      <c r="OGY155" s="86"/>
      <c r="OGZ155" s="86"/>
      <c r="OHA155" s="86"/>
      <c r="OHB155" s="86"/>
      <c r="OHC155" s="86"/>
      <c r="OHD155" s="86"/>
      <c r="OHE155" s="86"/>
      <c r="OHF155" s="86"/>
      <c r="OHG155" s="86"/>
      <c r="OHH155" s="86"/>
      <c r="OHI155" s="86"/>
      <c r="OHJ155" s="86"/>
      <c r="OHK155" s="86"/>
      <c r="OHL155" s="86"/>
      <c r="OHM155" s="86"/>
      <c r="OHN155" s="86"/>
      <c r="OHO155" s="86"/>
      <c r="OHP155" s="86"/>
      <c r="OHQ155" s="86"/>
      <c r="OHR155" s="86"/>
      <c r="OHS155" s="86"/>
      <c r="OHT155" s="86"/>
      <c r="OHU155" s="86"/>
      <c r="OHV155" s="86"/>
      <c r="OHW155" s="86"/>
      <c r="OHX155" s="86"/>
      <c r="OHY155" s="86"/>
      <c r="OHZ155" s="86"/>
      <c r="OIA155" s="86"/>
      <c r="OIB155" s="86"/>
      <c r="OIC155" s="86"/>
      <c r="OID155" s="86"/>
      <c r="OIE155" s="86"/>
      <c r="OIF155" s="86"/>
      <c r="OIG155" s="86"/>
      <c r="OIH155" s="86"/>
      <c r="OII155" s="86"/>
      <c r="OIJ155" s="86"/>
      <c r="OIK155" s="86"/>
      <c r="OIL155" s="86"/>
      <c r="OIM155" s="86"/>
      <c r="OIN155" s="86"/>
      <c r="OIO155" s="86"/>
      <c r="OIP155" s="86"/>
      <c r="OIQ155" s="86"/>
      <c r="OIR155" s="86"/>
      <c r="OIS155" s="86"/>
      <c r="OIT155" s="86"/>
      <c r="OIU155" s="86"/>
      <c r="OIV155" s="86"/>
      <c r="OIW155" s="86"/>
      <c r="OIX155" s="86"/>
      <c r="OIY155" s="86"/>
      <c r="OIZ155" s="86"/>
      <c r="OJA155" s="86"/>
      <c r="OJB155" s="86"/>
      <c r="OJC155" s="86"/>
      <c r="OJD155" s="86"/>
      <c r="OJE155" s="86"/>
      <c r="OJF155" s="86"/>
      <c r="OJG155" s="86"/>
      <c r="OJH155" s="86"/>
      <c r="OJI155" s="86"/>
      <c r="OJJ155" s="86"/>
      <c r="OJK155" s="86"/>
      <c r="OJL155" s="86"/>
      <c r="OJM155" s="86"/>
      <c r="OJN155" s="86"/>
      <c r="OJO155" s="86"/>
      <c r="OJP155" s="86"/>
      <c r="OJQ155" s="86"/>
      <c r="OJR155" s="86"/>
      <c r="OJS155" s="86"/>
      <c r="OJT155" s="86"/>
      <c r="OJU155" s="86"/>
      <c r="OJV155" s="86"/>
      <c r="OJW155" s="86"/>
      <c r="OJX155" s="86"/>
      <c r="OJY155" s="86"/>
      <c r="OJZ155" s="86"/>
      <c r="OKA155" s="86"/>
      <c r="OKB155" s="86"/>
      <c r="OKC155" s="86"/>
      <c r="OKD155" s="86"/>
      <c r="OKE155" s="86"/>
      <c r="OKF155" s="86"/>
      <c r="OKG155" s="86"/>
      <c r="OKH155" s="86"/>
      <c r="OKI155" s="86"/>
      <c r="OKJ155" s="86"/>
      <c r="OKK155" s="86"/>
      <c r="OKL155" s="86"/>
      <c r="OKM155" s="86"/>
      <c r="OKN155" s="86"/>
      <c r="OKO155" s="86"/>
      <c r="OKP155" s="86"/>
      <c r="OKQ155" s="86"/>
      <c r="OKR155" s="86"/>
      <c r="OKS155" s="86"/>
      <c r="OKT155" s="86"/>
      <c r="OKU155" s="86"/>
      <c r="OKV155" s="86"/>
      <c r="OKW155" s="86"/>
      <c r="OKX155" s="86"/>
      <c r="OKY155" s="186"/>
      <c r="OKZ155" s="186"/>
      <c r="OLA155" s="186"/>
      <c r="OLB155" s="186"/>
      <c r="OLC155" s="186"/>
      <c r="OLD155" s="186"/>
      <c r="OLE155" s="86"/>
      <c r="OLF155" s="86"/>
      <c r="OLG155" s="86"/>
      <c r="OLH155" s="86"/>
      <c r="OLI155" s="86"/>
      <c r="OLJ155" s="86"/>
      <c r="OLK155" s="86"/>
      <c r="OLL155" s="86"/>
      <c r="OLM155" s="86"/>
      <c r="OLN155" s="86"/>
      <c r="OLO155" s="86"/>
      <c r="OLP155" s="86"/>
      <c r="OLQ155" s="86"/>
      <c r="OLR155" s="86"/>
      <c r="OLS155" s="86"/>
      <c r="OLT155" s="86"/>
      <c r="OLU155" s="86"/>
      <c r="OLV155" s="86"/>
      <c r="OLW155" s="86"/>
      <c r="OLX155" s="86"/>
      <c r="OLY155" s="86"/>
      <c r="OLZ155" s="86"/>
      <c r="OMA155" s="86"/>
      <c r="OMB155" s="86"/>
      <c r="OMC155" s="86"/>
      <c r="OMD155" s="86"/>
      <c r="OME155" s="86"/>
      <c r="OMF155" s="86"/>
      <c r="OMG155" s="86"/>
      <c r="OMH155" s="86"/>
      <c r="OMI155" s="86"/>
      <c r="OMJ155" s="86"/>
      <c r="OMK155" s="86"/>
      <c r="OML155" s="86"/>
      <c r="OMM155" s="86"/>
      <c r="OMN155" s="86"/>
      <c r="OMO155" s="86"/>
      <c r="OMP155" s="86"/>
      <c r="OMQ155" s="86"/>
      <c r="OMR155" s="86"/>
      <c r="OMS155" s="86"/>
      <c r="OMT155" s="86"/>
      <c r="OMU155" s="86"/>
      <c r="OMV155" s="86"/>
      <c r="OMW155" s="86"/>
      <c r="OMX155" s="86"/>
      <c r="OMY155" s="86"/>
      <c r="OMZ155" s="86"/>
      <c r="ONA155" s="86"/>
      <c r="ONB155" s="86"/>
      <c r="ONC155" s="86"/>
      <c r="OND155" s="86"/>
      <c r="ONE155" s="86"/>
      <c r="ONF155" s="86"/>
      <c r="ONG155" s="86"/>
      <c r="ONH155" s="86"/>
      <c r="ONI155" s="86"/>
      <c r="ONJ155" s="86"/>
      <c r="ONK155" s="86"/>
      <c r="ONL155" s="86"/>
      <c r="ONM155" s="86"/>
      <c r="ONN155" s="86"/>
      <c r="ONO155" s="86"/>
      <c r="ONP155" s="86"/>
      <c r="ONQ155" s="86"/>
      <c r="ONR155" s="86"/>
      <c r="ONS155" s="86"/>
      <c r="ONT155" s="86"/>
      <c r="ONU155" s="86"/>
      <c r="ONV155" s="86"/>
      <c r="ONW155" s="86"/>
      <c r="ONX155" s="86"/>
      <c r="ONY155" s="86"/>
      <c r="ONZ155" s="86"/>
      <c r="OOA155" s="86"/>
      <c r="OOB155" s="86"/>
      <c r="OOC155" s="86"/>
      <c r="OOD155" s="86"/>
      <c r="OOE155" s="86"/>
      <c r="OOF155" s="86"/>
      <c r="OOG155" s="86"/>
      <c r="OOH155" s="86"/>
      <c r="OOI155" s="86"/>
      <c r="OOJ155" s="86"/>
      <c r="OOK155" s="86"/>
      <c r="OOL155" s="86"/>
      <c r="OOM155" s="86"/>
      <c r="OON155" s="86"/>
      <c r="OOO155" s="86"/>
      <c r="OOP155" s="86"/>
      <c r="OOQ155" s="86"/>
      <c r="OOR155" s="86"/>
      <c r="OOS155" s="86"/>
      <c r="OOT155" s="86"/>
      <c r="OOU155" s="86"/>
      <c r="OOV155" s="86"/>
      <c r="OOW155" s="86"/>
      <c r="OOX155" s="86"/>
      <c r="OOY155" s="86"/>
      <c r="OOZ155" s="86"/>
      <c r="OPA155" s="86"/>
      <c r="OPB155" s="86"/>
      <c r="OPC155" s="86"/>
      <c r="OPD155" s="86"/>
      <c r="OPE155" s="86"/>
      <c r="OPF155" s="86"/>
      <c r="OPG155" s="86"/>
      <c r="OPH155" s="86"/>
      <c r="OPI155" s="86"/>
      <c r="OPJ155" s="86"/>
      <c r="OPK155" s="86"/>
      <c r="OPL155" s="86"/>
      <c r="OPM155" s="86"/>
      <c r="OPN155" s="86"/>
      <c r="OPO155" s="86"/>
      <c r="OPP155" s="86"/>
      <c r="OPQ155" s="86"/>
      <c r="OPR155" s="86"/>
      <c r="OPS155" s="86"/>
      <c r="OPT155" s="86"/>
      <c r="OPU155" s="86"/>
      <c r="OPV155" s="86"/>
      <c r="OPW155" s="86"/>
      <c r="OPX155" s="86"/>
      <c r="OPY155" s="86"/>
      <c r="OPZ155" s="86"/>
      <c r="OQA155" s="86"/>
      <c r="OQB155" s="86"/>
      <c r="OQC155" s="86"/>
      <c r="OQD155" s="86"/>
      <c r="OQE155" s="86"/>
      <c r="OQF155" s="86"/>
      <c r="OQG155" s="86"/>
      <c r="OQH155" s="86"/>
      <c r="OQI155" s="86"/>
      <c r="OQJ155" s="86"/>
      <c r="OQK155" s="86"/>
      <c r="OQL155" s="86"/>
      <c r="OQM155" s="86"/>
      <c r="OQN155" s="86"/>
      <c r="OQO155" s="86"/>
      <c r="OQP155" s="86"/>
      <c r="OQQ155" s="86"/>
      <c r="OQR155" s="86"/>
      <c r="OQS155" s="86"/>
      <c r="OQT155" s="86"/>
      <c r="OQU155" s="86"/>
      <c r="OQV155" s="86"/>
      <c r="OQW155" s="86"/>
      <c r="OQX155" s="86"/>
      <c r="OQY155" s="86"/>
      <c r="OQZ155" s="86"/>
      <c r="ORA155" s="86"/>
      <c r="ORB155" s="86"/>
      <c r="ORC155" s="86"/>
      <c r="ORD155" s="86"/>
      <c r="ORE155" s="86"/>
      <c r="ORF155" s="86"/>
      <c r="ORG155" s="86"/>
      <c r="ORH155" s="86"/>
      <c r="ORI155" s="86"/>
      <c r="ORJ155" s="86"/>
      <c r="ORK155" s="86"/>
      <c r="ORL155" s="86"/>
      <c r="ORM155" s="86"/>
      <c r="ORN155" s="86"/>
      <c r="ORO155" s="86"/>
      <c r="ORP155" s="86"/>
      <c r="ORQ155" s="86"/>
      <c r="ORR155" s="86"/>
      <c r="ORS155" s="86"/>
      <c r="ORT155" s="86"/>
      <c r="ORU155" s="86"/>
      <c r="ORV155" s="86"/>
      <c r="ORW155" s="86"/>
      <c r="ORX155" s="86"/>
      <c r="ORY155" s="86"/>
      <c r="ORZ155" s="86"/>
      <c r="OSA155" s="86"/>
      <c r="OSB155" s="86"/>
      <c r="OSC155" s="86"/>
      <c r="OSD155" s="86"/>
      <c r="OSE155" s="86"/>
      <c r="OSF155" s="86"/>
      <c r="OSG155" s="86"/>
      <c r="OSH155" s="86"/>
      <c r="OSI155" s="86"/>
      <c r="OSJ155" s="86"/>
      <c r="OSK155" s="86"/>
      <c r="OSL155" s="86"/>
      <c r="OSM155" s="86"/>
      <c r="OSN155" s="86"/>
      <c r="OSO155" s="86"/>
      <c r="OSP155" s="86"/>
      <c r="OSQ155" s="86"/>
      <c r="OSR155" s="86"/>
      <c r="OSS155" s="86"/>
      <c r="OST155" s="86"/>
      <c r="OSU155" s="86"/>
      <c r="OSV155" s="86"/>
      <c r="OSW155" s="86"/>
      <c r="OSX155" s="86"/>
      <c r="OSY155" s="86"/>
      <c r="OSZ155" s="86"/>
      <c r="OTA155" s="86"/>
      <c r="OTB155" s="86"/>
      <c r="OTC155" s="86"/>
      <c r="OTD155" s="86"/>
      <c r="OTE155" s="86"/>
      <c r="OTF155" s="86"/>
      <c r="OTG155" s="86"/>
      <c r="OTH155" s="86"/>
      <c r="OTI155" s="86"/>
      <c r="OTJ155" s="86"/>
      <c r="OTK155" s="86"/>
      <c r="OTL155" s="86"/>
      <c r="OTM155" s="86"/>
      <c r="OTN155" s="86"/>
      <c r="OTO155" s="86"/>
      <c r="OTP155" s="86"/>
      <c r="OTQ155" s="86"/>
      <c r="OTR155" s="86"/>
      <c r="OTS155" s="86"/>
      <c r="OTT155" s="86"/>
      <c r="OTU155" s="86"/>
      <c r="OTV155" s="86"/>
      <c r="OTW155" s="86"/>
      <c r="OTX155" s="86"/>
      <c r="OTY155" s="86"/>
      <c r="OTZ155" s="86"/>
      <c r="OUA155" s="86"/>
      <c r="OUB155" s="86"/>
      <c r="OUC155" s="86"/>
      <c r="OUD155" s="86"/>
      <c r="OUE155" s="86"/>
      <c r="OUF155" s="86"/>
      <c r="OUG155" s="86"/>
      <c r="OUH155" s="86"/>
      <c r="OUI155" s="86"/>
      <c r="OUJ155" s="86"/>
      <c r="OUK155" s="86"/>
      <c r="OUL155" s="86"/>
      <c r="OUM155" s="86"/>
      <c r="OUN155" s="86"/>
      <c r="OUO155" s="86"/>
      <c r="OUP155" s="86"/>
      <c r="OUQ155" s="86"/>
      <c r="OUR155" s="86"/>
      <c r="OUS155" s="86"/>
      <c r="OUT155" s="86"/>
      <c r="OUU155" s="186"/>
      <c r="OUV155" s="186"/>
      <c r="OUW155" s="186"/>
      <c r="OUX155" s="186"/>
      <c r="OUY155" s="186"/>
      <c r="OUZ155" s="186"/>
      <c r="OVA155" s="86"/>
      <c r="OVB155" s="86"/>
      <c r="OVC155" s="86"/>
      <c r="OVD155" s="86"/>
      <c r="OVE155" s="86"/>
      <c r="OVF155" s="86"/>
      <c r="OVG155" s="86"/>
      <c r="OVH155" s="86"/>
      <c r="OVI155" s="86"/>
      <c r="OVJ155" s="86"/>
      <c r="OVK155" s="86"/>
      <c r="OVL155" s="86"/>
      <c r="OVM155" s="86"/>
      <c r="OVN155" s="86"/>
      <c r="OVO155" s="86"/>
      <c r="OVP155" s="86"/>
      <c r="OVQ155" s="86"/>
      <c r="OVR155" s="86"/>
      <c r="OVS155" s="86"/>
      <c r="OVT155" s="86"/>
      <c r="OVU155" s="86"/>
      <c r="OVV155" s="86"/>
      <c r="OVW155" s="86"/>
      <c r="OVX155" s="86"/>
      <c r="OVY155" s="86"/>
      <c r="OVZ155" s="86"/>
      <c r="OWA155" s="86"/>
      <c r="OWB155" s="86"/>
      <c r="OWC155" s="86"/>
      <c r="OWD155" s="86"/>
      <c r="OWE155" s="86"/>
      <c r="OWF155" s="86"/>
      <c r="OWG155" s="86"/>
      <c r="OWH155" s="86"/>
      <c r="OWI155" s="86"/>
      <c r="OWJ155" s="86"/>
      <c r="OWK155" s="86"/>
      <c r="OWL155" s="86"/>
      <c r="OWM155" s="86"/>
      <c r="OWN155" s="86"/>
      <c r="OWO155" s="86"/>
      <c r="OWP155" s="86"/>
      <c r="OWQ155" s="86"/>
      <c r="OWR155" s="86"/>
      <c r="OWS155" s="86"/>
      <c r="OWT155" s="86"/>
      <c r="OWU155" s="86"/>
      <c r="OWV155" s="86"/>
      <c r="OWW155" s="86"/>
      <c r="OWX155" s="86"/>
      <c r="OWY155" s="86"/>
      <c r="OWZ155" s="86"/>
      <c r="OXA155" s="86"/>
      <c r="OXB155" s="86"/>
      <c r="OXC155" s="86"/>
      <c r="OXD155" s="86"/>
      <c r="OXE155" s="86"/>
      <c r="OXF155" s="86"/>
      <c r="OXG155" s="86"/>
      <c r="OXH155" s="86"/>
      <c r="OXI155" s="86"/>
      <c r="OXJ155" s="86"/>
      <c r="OXK155" s="86"/>
      <c r="OXL155" s="86"/>
      <c r="OXM155" s="86"/>
      <c r="OXN155" s="86"/>
      <c r="OXO155" s="86"/>
      <c r="OXP155" s="86"/>
      <c r="OXQ155" s="86"/>
      <c r="OXR155" s="86"/>
      <c r="OXS155" s="86"/>
      <c r="OXT155" s="86"/>
      <c r="OXU155" s="86"/>
      <c r="OXV155" s="86"/>
      <c r="OXW155" s="86"/>
      <c r="OXX155" s="86"/>
      <c r="OXY155" s="86"/>
      <c r="OXZ155" s="86"/>
      <c r="OYA155" s="86"/>
      <c r="OYB155" s="86"/>
      <c r="OYC155" s="86"/>
      <c r="OYD155" s="86"/>
      <c r="OYE155" s="86"/>
      <c r="OYF155" s="86"/>
      <c r="OYG155" s="86"/>
      <c r="OYH155" s="86"/>
      <c r="OYI155" s="86"/>
      <c r="OYJ155" s="86"/>
      <c r="OYK155" s="86"/>
      <c r="OYL155" s="86"/>
      <c r="OYM155" s="86"/>
      <c r="OYN155" s="86"/>
      <c r="OYO155" s="86"/>
      <c r="OYP155" s="86"/>
      <c r="OYQ155" s="86"/>
      <c r="OYR155" s="86"/>
      <c r="OYS155" s="86"/>
      <c r="OYT155" s="86"/>
      <c r="OYU155" s="86"/>
      <c r="OYV155" s="86"/>
      <c r="OYW155" s="86"/>
      <c r="OYX155" s="86"/>
      <c r="OYY155" s="86"/>
      <c r="OYZ155" s="86"/>
      <c r="OZA155" s="86"/>
      <c r="OZB155" s="86"/>
      <c r="OZC155" s="86"/>
      <c r="OZD155" s="86"/>
      <c r="OZE155" s="86"/>
      <c r="OZF155" s="86"/>
      <c r="OZG155" s="86"/>
      <c r="OZH155" s="86"/>
      <c r="OZI155" s="86"/>
      <c r="OZJ155" s="86"/>
      <c r="OZK155" s="86"/>
      <c r="OZL155" s="86"/>
      <c r="OZM155" s="86"/>
      <c r="OZN155" s="86"/>
      <c r="OZO155" s="86"/>
      <c r="OZP155" s="86"/>
      <c r="OZQ155" s="86"/>
      <c r="OZR155" s="86"/>
      <c r="OZS155" s="86"/>
      <c r="OZT155" s="86"/>
      <c r="OZU155" s="86"/>
      <c r="OZV155" s="86"/>
      <c r="OZW155" s="86"/>
      <c r="OZX155" s="86"/>
      <c r="OZY155" s="86"/>
      <c r="OZZ155" s="86"/>
      <c r="PAA155" s="86"/>
      <c r="PAB155" s="86"/>
      <c r="PAC155" s="86"/>
      <c r="PAD155" s="86"/>
      <c r="PAE155" s="86"/>
      <c r="PAF155" s="86"/>
      <c r="PAG155" s="86"/>
      <c r="PAH155" s="86"/>
      <c r="PAI155" s="86"/>
      <c r="PAJ155" s="86"/>
      <c r="PAK155" s="86"/>
      <c r="PAL155" s="86"/>
      <c r="PAM155" s="86"/>
      <c r="PAN155" s="86"/>
      <c r="PAO155" s="86"/>
      <c r="PAP155" s="86"/>
      <c r="PAQ155" s="86"/>
      <c r="PAR155" s="86"/>
      <c r="PAS155" s="86"/>
      <c r="PAT155" s="86"/>
      <c r="PAU155" s="86"/>
      <c r="PAV155" s="86"/>
      <c r="PAW155" s="86"/>
      <c r="PAX155" s="86"/>
      <c r="PAY155" s="86"/>
      <c r="PAZ155" s="86"/>
      <c r="PBA155" s="86"/>
      <c r="PBB155" s="86"/>
      <c r="PBC155" s="86"/>
      <c r="PBD155" s="86"/>
      <c r="PBE155" s="86"/>
      <c r="PBF155" s="86"/>
      <c r="PBG155" s="86"/>
      <c r="PBH155" s="86"/>
      <c r="PBI155" s="86"/>
      <c r="PBJ155" s="86"/>
      <c r="PBK155" s="86"/>
      <c r="PBL155" s="86"/>
      <c r="PBM155" s="86"/>
      <c r="PBN155" s="86"/>
      <c r="PBO155" s="86"/>
      <c r="PBP155" s="86"/>
      <c r="PBQ155" s="86"/>
      <c r="PBR155" s="86"/>
      <c r="PBS155" s="86"/>
      <c r="PBT155" s="86"/>
      <c r="PBU155" s="86"/>
      <c r="PBV155" s="86"/>
      <c r="PBW155" s="86"/>
      <c r="PBX155" s="86"/>
      <c r="PBY155" s="86"/>
      <c r="PBZ155" s="86"/>
      <c r="PCA155" s="86"/>
      <c r="PCB155" s="86"/>
      <c r="PCC155" s="86"/>
      <c r="PCD155" s="86"/>
      <c r="PCE155" s="86"/>
      <c r="PCF155" s="86"/>
      <c r="PCG155" s="86"/>
      <c r="PCH155" s="86"/>
      <c r="PCI155" s="86"/>
      <c r="PCJ155" s="86"/>
      <c r="PCK155" s="86"/>
      <c r="PCL155" s="86"/>
      <c r="PCM155" s="86"/>
      <c r="PCN155" s="86"/>
      <c r="PCO155" s="86"/>
      <c r="PCP155" s="86"/>
      <c r="PCQ155" s="86"/>
      <c r="PCR155" s="86"/>
      <c r="PCS155" s="86"/>
      <c r="PCT155" s="86"/>
      <c r="PCU155" s="86"/>
      <c r="PCV155" s="86"/>
      <c r="PCW155" s="86"/>
      <c r="PCX155" s="86"/>
      <c r="PCY155" s="86"/>
      <c r="PCZ155" s="86"/>
      <c r="PDA155" s="86"/>
      <c r="PDB155" s="86"/>
      <c r="PDC155" s="86"/>
      <c r="PDD155" s="86"/>
      <c r="PDE155" s="86"/>
      <c r="PDF155" s="86"/>
      <c r="PDG155" s="86"/>
      <c r="PDH155" s="86"/>
      <c r="PDI155" s="86"/>
      <c r="PDJ155" s="86"/>
      <c r="PDK155" s="86"/>
      <c r="PDL155" s="86"/>
      <c r="PDM155" s="86"/>
      <c r="PDN155" s="86"/>
      <c r="PDO155" s="86"/>
      <c r="PDP155" s="86"/>
      <c r="PDQ155" s="86"/>
      <c r="PDR155" s="86"/>
      <c r="PDS155" s="86"/>
      <c r="PDT155" s="86"/>
      <c r="PDU155" s="86"/>
      <c r="PDV155" s="86"/>
      <c r="PDW155" s="86"/>
      <c r="PDX155" s="86"/>
      <c r="PDY155" s="86"/>
      <c r="PDZ155" s="86"/>
      <c r="PEA155" s="86"/>
      <c r="PEB155" s="86"/>
      <c r="PEC155" s="86"/>
      <c r="PED155" s="86"/>
      <c r="PEE155" s="86"/>
      <c r="PEF155" s="86"/>
      <c r="PEG155" s="86"/>
      <c r="PEH155" s="86"/>
      <c r="PEI155" s="86"/>
      <c r="PEJ155" s="86"/>
      <c r="PEK155" s="86"/>
      <c r="PEL155" s="86"/>
      <c r="PEM155" s="86"/>
      <c r="PEN155" s="86"/>
      <c r="PEO155" s="86"/>
      <c r="PEP155" s="86"/>
      <c r="PEQ155" s="186"/>
      <c r="PER155" s="186"/>
      <c r="PES155" s="186"/>
      <c r="PET155" s="186"/>
      <c r="PEU155" s="186"/>
      <c r="PEV155" s="186"/>
      <c r="PEW155" s="86"/>
      <c r="PEX155" s="86"/>
      <c r="PEY155" s="86"/>
      <c r="PEZ155" s="86"/>
      <c r="PFA155" s="86"/>
      <c r="PFB155" s="86"/>
      <c r="PFC155" s="86"/>
      <c r="PFD155" s="86"/>
      <c r="PFE155" s="86"/>
      <c r="PFF155" s="86"/>
      <c r="PFG155" s="86"/>
      <c r="PFH155" s="86"/>
      <c r="PFI155" s="86"/>
      <c r="PFJ155" s="86"/>
      <c r="PFK155" s="86"/>
      <c r="PFL155" s="86"/>
      <c r="PFM155" s="86"/>
      <c r="PFN155" s="86"/>
      <c r="PFO155" s="86"/>
      <c r="PFP155" s="86"/>
      <c r="PFQ155" s="86"/>
      <c r="PFR155" s="86"/>
      <c r="PFS155" s="86"/>
      <c r="PFT155" s="86"/>
      <c r="PFU155" s="86"/>
      <c r="PFV155" s="86"/>
      <c r="PFW155" s="86"/>
      <c r="PFX155" s="86"/>
      <c r="PFY155" s="86"/>
      <c r="PFZ155" s="86"/>
      <c r="PGA155" s="86"/>
      <c r="PGB155" s="86"/>
      <c r="PGC155" s="86"/>
      <c r="PGD155" s="86"/>
      <c r="PGE155" s="86"/>
      <c r="PGF155" s="86"/>
      <c r="PGG155" s="86"/>
      <c r="PGH155" s="86"/>
      <c r="PGI155" s="86"/>
      <c r="PGJ155" s="86"/>
      <c r="PGK155" s="86"/>
      <c r="PGL155" s="86"/>
      <c r="PGM155" s="86"/>
      <c r="PGN155" s="86"/>
      <c r="PGO155" s="86"/>
      <c r="PGP155" s="86"/>
      <c r="PGQ155" s="86"/>
      <c r="PGR155" s="86"/>
      <c r="PGS155" s="86"/>
      <c r="PGT155" s="86"/>
      <c r="PGU155" s="86"/>
      <c r="PGV155" s="86"/>
      <c r="PGW155" s="86"/>
      <c r="PGX155" s="86"/>
      <c r="PGY155" s="86"/>
      <c r="PGZ155" s="86"/>
      <c r="PHA155" s="86"/>
      <c r="PHB155" s="86"/>
      <c r="PHC155" s="86"/>
      <c r="PHD155" s="86"/>
      <c r="PHE155" s="86"/>
      <c r="PHF155" s="86"/>
      <c r="PHG155" s="86"/>
      <c r="PHH155" s="86"/>
      <c r="PHI155" s="86"/>
      <c r="PHJ155" s="86"/>
      <c r="PHK155" s="86"/>
      <c r="PHL155" s="86"/>
      <c r="PHM155" s="86"/>
      <c r="PHN155" s="86"/>
      <c r="PHO155" s="86"/>
      <c r="PHP155" s="86"/>
      <c r="PHQ155" s="86"/>
      <c r="PHR155" s="86"/>
      <c r="PHS155" s="86"/>
      <c r="PHT155" s="86"/>
      <c r="PHU155" s="86"/>
      <c r="PHV155" s="86"/>
      <c r="PHW155" s="86"/>
      <c r="PHX155" s="86"/>
      <c r="PHY155" s="86"/>
      <c r="PHZ155" s="86"/>
      <c r="PIA155" s="86"/>
      <c r="PIB155" s="86"/>
      <c r="PIC155" s="86"/>
      <c r="PID155" s="86"/>
      <c r="PIE155" s="86"/>
      <c r="PIF155" s="86"/>
      <c r="PIG155" s="86"/>
      <c r="PIH155" s="86"/>
      <c r="PII155" s="86"/>
      <c r="PIJ155" s="86"/>
      <c r="PIK155" s="86"/>
      <c r="PIL155" s="86"/>
      <c r="PIM155" s="86"/>
      <c r="PIN155" s="86"/>
      <c r="PIO155" s="86"/>
      <c r="PIP155" s="86"/>
      <c r="PIQ155" s="86"/>
      <c r="PIR155" s="86"/>
      <c r="PIS155" s="86"/>
      <c r="PIT155" s="86"/>
      <c r="PIU155" s="86"/>
      <c r="PIV155" s="86"/>
      <c r="PIW155" s="86"/>
      <c r="PIX155" s="86"/>
      <c r="PIY155" s="86"/>
      <c r="PIZ155" s="86"/>
      <c r="PJA155" s="86"/>
      <c r="PJB155" s="86"/>
      <c r="PJC155" s="86"/>
      <c r="PJD155" s="86"/>
      <c r="PJE155" s="86"/>
      <c r="PJF155" s="86"/>
      <c r="PJG155" s="86"/>
      <c r="PJH155" s="86"/>
      <c r="PJI155" s="86"/>
      <c r="PJJ155" s="86"/>
      <c r="PJK155" s="86"/>
      <c r="PJL155" s="86"/>
      <c r="PJM155" s="86"/>
      <c r="PJN155" s="86"/>
      <c r="PJO155" s="86"/>
      <c r="PJP155" s="86"/>
      <c r="PJQ155" s="86"/>
      <c r="PJR155" s="86"/>
      <c r="PJS155" s="86"/>
      <c r="PJT155" s="86"/>
      <c r="PJU155" s="86"/>
      <c r="PJV155" s="86"/>
      <c r="PJW155" s="86"/>
      <c r="PJX155" s="86"/>
      <c r="PJY155" s="86"/>
      <c r="PJZ155" s="86"/>
      <c r="PKA155" s="86"/>
      <c r="PKB155" s="86"/>
      <c r="PKC155" s="86"/>
      <c r="PKD155" s="86"/>
      <c r="PKE155" s="86"/>
      <c r="PKF155" s="86"/>
      <c r="PKG155" s="86"/>
      <c r="PKH155" s="86"/>
      <c r="PKI155" s="86"/>
      <c r="PKJ155" s="86"/>
      <c r="PKK155" s="86"/>
      <c r="PKL155" s="86"/>
      <c r="PKM155" s="86"/>
      <c r="PKN155" s="86"/>
      <c r="PKO155" s="86"/>
      <c r="PKP155" s="86"/>
      <c r="PKQ155" s="86"/>
      <c r="PKR155" s="86"/>
      <c r="PKS155" s="86"/>
      <c r="PKT155" s="86"/>
      <c r="PKU155" s="86"/>
      <c r="PKV155" s="86"/>
      <c r="PKW155" s="86"/>
      <c r="PKX155" s="86"/>
      <c r="PKY155" s="86"/>
      <c r="PKZ155" s="86"/>
      <c r="PLA155" s="86"/>
      <c r="PLB155" s="86"/>
      <c r="PLC155" s="86"/>
      <c r="PLD155" s="86"/>
      <c r="PLE155" s="86"/>
      <c r="PLF155" s="86"/>
      <c r="PLG155" s="86"/>
      <c r="PLH155" s="86"/>
      <c r="PLI155" s="86"/>
      <c r="PLJ155" s="86"/>
      <c r="PLK155" s="86"/>
      <c r="PLL155" s="86"/>
      <c r="PLM155" s="86"/>
      <c r="PLN155" s="86"/>
      <c r="PLO155" s="86"/>
      <c r="PLP155" s="86"/>
      <c r="PLQ155" s="86"/>
      <c r="PLR155" s="86"/>
      <c r="PLS155" s="86"/>
      <c r="PLT155" s="86"/>
      <c r="PLU155" s="86"/>
      <c r="PLV155" s="86"/>
      <c r="PLW155" s="86"/>
      <c r="PLX155" s="86"/>
      <c r="PLY155" s="86"/>
      <c r="PLZ155" s="86"/>
      <c r="PMA155" s="86"/>
      <c r="PMB155" s="86"/>
      <c r="PMC155" s="86"/>
      <c r="PMD155" s="86"/>
      <c r="PME155" s="86"/>
      <c r="PMF155" s="86"/>
      <c r="PMG155" s="86"/>
      <c r="PMH155" s="86"/>
      <c r="PMI155" s="86"/>
      <c r="PMJ155" s="86"/>
      <c r="PMK155" s="86"/>
      <c r="PML155" s="86"/>
      <c r="PMM155" s="86"/>
      <c r="PMN155" s="86"/>
      <c r="PMO155" s="86"/>
      <c r="PMP155" s="86"/>
      <c r="PMQ155" s="86"/>
      <c r="PMR155" s="86"/>
      <c r="PMS155" s="86"/>
      <c r="PMT155" s="86"/>
      <c r="PMU155" s="86"/>
      <c r="PMV155" s="86"/>
      <c r="PMW155" s="86"/>
      <c r="PMX155" s="86"/>
      <c r="PMY155" s="86"/>
      <c r="PMZ155" s="86"/>
      <c r="PNA155" s="86"/>
      <c r="PNB155" s="86"/>
      <c r="PNC155" s="86"/>
      <c r="PND155" s="86"/>
      <c r="PNE155" s="86"/>
      <c r="PNF155" s="86"/>
      <c r="PNG155" s="86"/>
      <c r="PNH155" s="86"/>
      <c r="PNI155" s="86"/>
      <c r="PNJ155" s="86"/>
      <c r="PNK155" s="86"/>
      <c r="PNL155" s="86"/>
      <c r="PNM155" s="86"/>
      <c r="PNN155" s="86"/>
      <c r="PNO155" s="86"/>
      <c r="PNP155" s="86"/>
      <c r="PNQ155" s="86"/>
      <c r="PNR155" s="86"/>
      <c r="PNS155" s="86"/>
      <c r="PNT155" s="86"/>
      <c r="PNU155" s="86"/>
      <c r="PNV155" s="86"/>
      <c r="PNW155" s="86"/>
      <c r="PNX155" s="86"/>
      <c r="PNY155" s="86"/>
      <c r="PNZ155" s="86"/>
      <c r="POA155" s="86"/>
      <c r="POB155" s="86"/>
      <c r="POC155" s="86"/>
      <c r="POD155" s="86"/>
      <c r="POE155" s="86"/>
      <c r="POF155" s="86"/>
      <c r="POG155" s="86"/>
      <c r="POH155" s="86"/>
      <c r="POI155" s="86"/>
      <c r="POJ155" s="86"/>
      <c r="POK155" s="86"/>
      <c r="POL155" s="86"/>
      <c r="POM155" s="186"/>
      <c r="PON155" s="186"/>
      <c r="POO155" s="186"/>
      <c r="POP155" s="186"/>
      <c r="POQ155" s="186"/>
      <c r="POR155" s="186"/>
      <c r="POS155" s="86"/>
      <c r="POT155" s="86"/>
      <c r="POU155" s="86"/>
      <c r="POV155" s="86"/>
      <c r="POW155" s="86"/>
      <c r="POX155" s="86"/>
      <c r="POY155" s="86"/>
      <c r="POZ155" s="86"/>
      <c r="PPA155" s="86"/>
      <c r="PPB155" s="86"/>
      <c r="PPC155" s="86"/>
      <c r="PPD155" s="86"/>
      <c r="PPE155" s="86"/>
      <c r="PPF155" s="86"/>
      <c r="PPG155" s="86"/>
      <c r="PPH155" s="86"/>
      <c r="PPI155" s="86"/>
      <c r="PPJ155" s="86"/>
      <c r="PPK155" s="86"/>
      <c r="PPL155" s="86"/>
      <c r="PPM155" s="86"/>
      <c r="PPN155" s="86"/>
      <c r="PPO155" s="86"/>
      <c r="PPP155" s="86"/>
      <c r="PPQ155" s="86"/>
      <c r="PPR155" s="86"/>
      <c r="PPS155" s="86"/>
      <c r="PPT155" s="86"/>
      <c r="PPU155" s="86"/>
      <c r="PPV155" s="86"/>
      <c r="PPW155" s="86"/>
      <c r="PPX155" s="86"/>
      <c r="PPY155" s="86"/>
      <c r="PPZ155" s="86"/>
      <c r="PQA155" s="86"/>
      <c r="PQB155" s="86"/>
      <c r="PQC155" s="86"/>
      <c r="PQD155" s="86"/>
      <c r="PQE155" s="86"/>
      <c r="PQF155" s="86"/>
      <c r="PQG155" s="86"/>
      <c r="PQH155" s="86"/>
      <c r="PQI155" s="86"/>
      <c r="PQJ155" s="86"/>
      <c r="PQK155" s="86"/>
      <c r="PQL155" s="86"/>
      <c r="PQM155" s="86"/>
      <c r="PQN155" s="86"/>
      <c r="PQO155" s="86"/>
      <c r="PQP155" s="86"/>
      <c r="PQQ155" s="86"/>
      <c r="PQR155" s="86"/>
      <c r="PQS155" s="86"/>
      <c r="PQT155" s="86"/>
      <c r="PQU155" s="86"/>
      <c r="PQV155" s="86"/>
      <c r="PQW155" s="86"/>
      <c r="PQX155" s="86"/>
      <c r="PQY155" s="86"/>
      <c r="PQZ155" s="86"/>
      <c r="PRA155" s="86"/>
      <c r="PRB155" s="86"/>
      <c r="PRC155" s="86"/>
      <c r="PRD155" s="86"/>
      <c r="PRE155" s="86"/>
      <c r="PRF155" s="86"/>
      <c r="PRG155" s="86"/>
      <c r="PRH155" s="86"/>
      <c r="PRI155" s="86"/>
      <c r="PRJ155" s="86"/>
      <c r="PRK155" s="86"/>
      <c r="PRL155" s="86"/>
      <c r="PRM155" s="86"/>
      <c r="PRN155" s="86"/>
      <c r="PRO155" s="86"/>
      <c r="PRP155" s="86"/>
      <c r="PRQ155" s="86"/>
      <c r="PRR155" s="86"/>
      <c r="PRS155" s="86"/>
      <c r="PRT155" s="86"/>
      <c r="PRU155" s="86"/>
      <c r="PRV155" s="86"/>
      <c r="PRW155" s="86"/>
      <c r="PRX155" s="86"/>
      <c r="PRY155" s="86"/>
      <c r="PRZ155" s="86"/>
      <c r="PSA155" s="86"/>
      <c r="PSB155" s="86"/>
      <c r="PSC155" s="86"/>
      <c r="PSD155" s="86"/>
      <c r="PSE155" s="86"/>
      <c r="PSF155" s="86"/>
      <c r="PSG155" s="86"/>
      <c r="PSH155" s="86"/>
      <c r="PSI155" s="86"/>
      <c r="PSJ155" s="86"/>
      <c r="PSK155" s="86"/>
      <c r="PSL155" s="86"/>
      <c r="PSM155" s="86"/>
      <c r="PSN155" s="86"/>
      <c r="PSO155" s="86"/>
      <c r="PSP155" s="86"/>
      <c r="PSQ155" s="86"/>
      <c r="PSR155" s="86"/>
      <c r="PSS155" s="86"/>
      <c r="PST155" s="86"/>
      <c r="PSU155" s="86"/>
      <c r="PSV155" s="86"/>
      <c r="PSW155" s="86"/>
      <c r="PSX155" s="86"/>
      <c r="PSY155" s="86"/>
      <c r="PSZ155" s="86"/>
      <c r="PTA155" s="86"/>
      <c r="PTB155" s="86"/>
      <c r="PTC155" s="86"/>
      <c r="PTD155" s="86"/>
      <c r="PTE155" s="86"/>
      <c r="PTF155" s="86"/>
      <c r="PTG155" s="86"/>
      <c r="PTH155" s="86"/>
      <c r="PTI155" s="86"/>
      <c r="PTJ155" s="86"/>
      <c r="PTK155" s="86"/>
      <c r="PTL155" s="86"/>
      <c r="PTM155" s="86"/>
      <c r="PTN155" s="86"/>
      <c r="PTO155" s="86"/>
      <c r="PTP155" s="86"/>
      <c r="PTQ155" s="86"/>
      <c r="PTR155" s="86"/>
      <c r="PTS155" s="86"/>
      <c r="PTT155" s="86"/>
      <c r="PTU155" s="86"/>
      <c r="PTV155" s="86"/>
      <c r="PTW155" s="86"/>
      <c r="PTX155" s="86"/>
      <c r="PTY155" s="86"/>
      <c r="PTZ155" s="86"/>
      <c r="PUA155" s="86"/>
      <c r="PUB155" s="86"/>
      <c r="PUC155" s="86"/>
      <c r="PUD155" s="86"/>
      <c r="PUE155" s="86"/>
      <c r="PUF155" s="86"/>
      <c r="PUG155" s="86"/>
      <c r="PUH155" s="86"/>
      <c r="PUI155" s="86"/>
      <c r="PUJ155" s="86"/>
      <c r="PUK155" s="86"/>
      <c r="PUL155" s="86"/>
      <c r="PUM155" s="86"/>
      <c r="PUN155" s="86"/>
      <c r="PUO155" s="86"/>
      <c r="PUP155" s="86"/>
      <c r="PUQ155" s="86"/>
      <c r="PUR155" s="86"/>
      <c r="PUS155" s="86"/>
      <c r="PUT155" s="86"/>
      <c r="PUU155" s="86"/>
      <c r="PUV155" s="86"/>
      <c r="PUW155" s="86"/>
      <c r="PUX155" s="86"/>
      <c r="PUY155" s="86"/>
      <c r="PUZ155" s="86"/>
      <c r="PVA155" s="86"/>
      <c r="PVB155" s="86"/>
      <c r="PVC155" s="86"/>
      <c r="PVD155" s="86"/>
      <c r="PVE155" s="86"/>
      <c r="PVF155" s="86"/>
      <c r="PVG155" s="86"/>
      <c r="PVH155" s="86"/>
      <c r="PVI155" s="86"/>
      <c r="PVJ155" s="86"/>
      <c r="PVK155" s="86"/>
      <c r="PVL155" s="86"/>
      <c r="PVM155" s="86"/>
      <c r="PVN155" s="86"/>
      <c r="PVO155" s="86"/>
      <c r="PVP155" s="86"/>
      <c r="PVQ155" s="86"/>
      <c r="PVR155" s="86"/>
      <c r="PVS155" s="86"/>
      <c r="PVT155" s="86"/>
      <c r="PVU155" s="86"/>
      <c r="PVV155" s="86"/>
      <c r="PVW155" s="86"/>
      <c r="PVX155" s="86"/>
      <c r="PVY155" s="86"/>
      <c r="PVZ155" s="86"/>
      <c r="PWA155" s="86"/>
      <c r="PWB155" s="86"/>
      <c r="PWC155" s="86"/>
      <c r="PWD155" s="86"/>
      <c r="PWE155" s="86"/>
      <c r="PWF155" s="86"/>
      <c r="PWG155" s="86"/>
      <c r="PWH155" s="86"/>
      <c r="PWI155" s="86"/>
      <c r="PWJ155" s="86"/>
      <c r="PWK155" s="86"/>
      <c r="PWL155" s="86"/>
      <c r="PWM155" s="86"/>
      <c r="PWN155" s="86"/>
      <c r="PWO155" s="86"/>
      <c r="PWP155" s="86"/>
      <c r="PWQ155" s="86"/>
      <c r="PWR155" s="86"/>
      <c r="PWS155" s="86"/>
      <c r="PWT155" s="86"/>
      <c r="PWU155" s="86"/>
      <c r="PWV155" s="86"/>
      <c r="PWW155" s="86"/>
      <c r="PWX155" s="86"/>
      <c r="PWY155" s="86"/>
      <c r="PWZ155" s="86"/>
      <c r="PXA155" s="86"/>
      <c r="PXB155" s="86"/>
      <c r="PXC155" s="86"/>
      <c r="PXD155" s="86"/>
      <c r="PXE155" s="86"/>
      <c r="PXF155" s="86"/>
      <c r="PXG155" s="86"/>
      <c r="PXH155" s="86"/>
      <c r="PXI155" s="86"/>
      <c r="PXJ155" s="86"/>
      <c r="PXK155" s="86"/>
      <c r="PXL155" s="86"/>
      <c r="PXM155" s="86"/>
      <c r="PXN155" s="86"/>
      <c r="PXO155" s="86"/>
      <c r="PXP155" s="86"/>
      <c r="PXQ155" s="86"/>
      <c r="PXR155" s="86"/>
      <c r="PXS155" s="86"/>
      <c r="PXT155" s="86"/>
      <c r="PXU155" s="86"/>
      <c r="PXV155" s="86"/>
      <c r="PXW155" s="86"/>
      <c r="PXX155" s="86"/>
      <c r="PXY155" s="86"/>
      <c r="PXZ155" s="86"/>
      <c r="PYA155" s="86"/>
      <c r="PYB155" s="86"/>
      <c r="PYC155" s="86"/>
      <c r="PYD155" s="86"/>
      <c r="PYE155" s="86"/>
      <c r="PYF155" s="86"/>
      <c r="PYG155" s="86"/>
      <c r="PYH155" s="86"/>
      <c r="PYI155" s="186"/>
      <c r="PYJ155" s="186"/>
      <c r="PYK155" s="186"/>
      <c r="PYL155" s="186"/>
      <c r="PYM155" s="186"/>
      <c r="PYN155" s="186"/>
      <c r="PYO155" s="86"/>
      <c r="PYP155" s="86"/>
      <c r="PYQ155" s="86"/>
      <c r="PYR155" s="86"/>
      <c r="PYS155" s="86"/>
      <c r="PYT155" s="86"/>
      <c r="PYU155" s="86"/>
      <c r="PYV155" s="86"/>
      <c r="PYW155" s="86"/>
      <c r="PYX155" s="86"/>
      <c r="PYY155" s="86"/>
      <c r="PYZ155" s="86"/>
      <c r="PZA155" s="86"/>
      <c r="PZB155" s="86"/>
      <c r="PZC155" s="86"/>
      <c r="PZD155" s="86"/>
      <c r="PZE155" s="86"/>
      <c r="PZF155" s="86"/>
      <c r="PZG155" s="86"/>
      <c r="PZH155" s="86"/>
      <c r="PZI155" s="86"/>
      <c r="PZJ155" s="86"/>
      <c r="PZK155" s="86"/>
      <c r="PZL155" s="86"/>
      <c r="PZM155" s="86"/>
      <c r="PZN155" s="86"/>
      <c r="PZO155" s="86"/>
      <c r="PZP155" s="86"/>
      <c r="PZQ155" s="86"/>
      <c r="PZR155" s="86"/>
      <c r="PZS155" s="86"/>
      <c r="PZT155" s="86"/>
      <c r="PZU155" s="86"/>
      <c r="PZV155" s="86"/>
      <c r="PZW155" s="86"/>
      <c r="PZX155" s="86"/>
      <c r="PZY155" s="86"/>
      <c r="PZZ155" s="86"/>
      <c r="QAA155" s="86"/>
      <c r="QAB155" s="86"/>
      <c r="QAC155" s="86"/>
      <c r="QAD155" s="86"/>
      <c r="QAE155" s="86"/>
      <c r="QAF155" s="86"/>
      <c r="QAG155" s="86"/>
      <c r="QAH155" s="86"/>
      <c r="QAI155" s="86"/>
      <c r="QAJ155" s="86"/>
      <c r="QAK155" s="86"/>
      <c r="QAL155" s="86"/>
      <c r="QAM155" s="86"/>
      <c r="QAN155" s="86"/>
      <c r="QAO155" s="86"/>
      <c r="QAP155" s="86"/>
      <c r="QAQ155" s="86"/>
      <c r="QAR155" s="86"/>
      <c r="QAS155" s="86"/>
      <c r="QAT155" s="86"/>
      <c r="QAU155" s="86"/>
      <c r="QAV155" s="86"/>
      <c r="QAW155" s="86"/>
      <c r="QAX155" s="86"/>
      <c r="QAY155" s="86"/>
      <c r="QAZ155" s="86"/>
      <c r="QBA155" s="86"/>
      <c r="QBB155" s="86"/>
      <c r="QBC155" s="86"/>
      <c r="QBD155" s="86"/>
      <c r="QBE155" s="86"/>
      <c r="QBF155" s="86"/>
      <c r="QBG155" s="86"/>
      <c r="QBH155" s="86"/>
      <c r="QBI155" s="86"/>
      <c r="QBJ155" s="86"/>
      <c r="QBK155" s="86"/>
      <c r="QBL155" s="86"/>
      <c r="QBM155" s="86"/>
      <c r="QBN155" s="86"/>
      <c r="QBO155" s="86"/>
      <c r="QBP155" s="86"/>
      <c r="QBQ155" s="86"/>
      <c r="QBR155" s="86"/>
      <c r="QBS155" s="86"/>
      <c r="QBT155" s="86"/>
      <c r="QBU155" s="86"/>
      <c r="QBV155" s="86"/>
      <c r="QBW155" s="86"/>
      <c r="QBX155" s="86"/>
      <c r="QBY155" s="86"/>
      <c r="QBZ155" s="86"/>
      <c r="QCA155" s="86"/>
      <c r="QCB155" s="86"/>
      <c r="QCC155" s="86"/>
      <c r="QCD155" s="86"/>
      <c r="QCE155" s="86"/>
      <c r="QCF155" s="86"/>
      <c r="QCG155" s="86"/>
      <c r="QCH155" s="86"/>
      <c r="QCI155" s="86"/>
      <c r="QCJ155" s="86"/>
      <c r="QCK155" s="86"/>
      <c r="QCL155" s="86"/>
      <c r="QCM155" s="86"/>
      <c r="QCN155" s="86"/>
      <c r="QCO155" s="86"/>
      <c r="QCP155" s="86"/>
      <c r="QCQ155" s="86"/>
      <c r="QCR155" s="86"/>
      <c r="QCS155" s="86"/>
      <c r="QCT155" s="86"/>
      <c r="QCU155" s="86"/>
      <c r="QCV155" s="86"/>
      <c r="QCW155" s="86"/>
      <c r="QCX155" s="86"/>
      <c r="QCY155" s="86"/>
      <c r="QCZ155" s="86"/>
      <c r="QDA155" s="86"/>
      <c r="QDB155" s="86"/>
      <c r="QDC155" s="86"/>
      <c r="QDD155" s="86"/>
      <c r="QDE155" s="86"/>
      <c r="QDF155" s="86"/>
      <c r="QDG155" s="86"/>
      <c r="QDH155" s="86"/>
      <c r="QDI155" s="86"/>
      <c r="QDJ155" s="86"/>
      <c r="QDK155" s="86"/>
      <c r="QDL155" s="86"/>
      <c r="QDM155" s="86"/>
      <c r="QDN155" s="86"/>
      <c r="QDO155" s="86"/>
      <c r="QDP155" s="86"/>
      <c r="QDQ155" s="86"/>
      <c r="QDR155" s="86"/>
      <c r="QDS155" s="86"/>
      <c r="QDT155" s="86"/>
      <c r="QDU155" s="86"/>
      <c r="QDV155" s="86"/>
      <c r="QDW155" s="86"/>
      <c r="QDX155" s="86"/>
      <c r="QDY155" s="86"/>
      <c r="QDZ155" s="86"/>
      <c r="QEA155" s="86"/>
      <c r="QEB155" s="86"/>
      <c r="QEC155" s="86"/>
      <c r="QED155" s="86"/>
      <c r="QEE155" s="86"/>
      <c r="QEF155" s="86"/>
      <c r="QEG155" s="86"/>
      <c r="QEH155" s="86"/>
      <c r="QEI155" s="86"/>
      <c r="QEJ155" s="86"/>
      <c r="QEK155" s="86"/>
      <c r="QEL155" s="86"/>
      <c r="QEM155" s="86"/>
      <c r="QEN155" s="86"/>
      <c r="QEO155" s="86"/>
      <c r="QEP155" s="86"/>
      <c r="QEQ155" s="86"/>
      <c r="QER155" s="86"/>
      <c r="QES155" s="86"/>
      <c r="QET155" s="86"/>
      <c r="QEU155" s="86"/>
      <c r="QEV155" s="86"/>
      <c r="QEW155" s="86"/>
      <c r="QEX155" s="86"/>
      <c r="QEY155" s="86"/>
      <c r="QEZ155" s="86"/>
      <c r="QFA155" s="86"/>
      <c r="QFB155" s="86"/>
      <c r="QFC155" s="86"/>
      <c r="QFD155" s="86"/>
      <c r="QFE155" s="86"/>
      <c r="QFF155" s="86"/>
      <c r="QFG155" s="86"/>
      <c r="QFH155" s="86"/>
      <c r="QFI155" s="86"/>
      <c r="QFJ155" s="86"/>
      <c r="QFK155" s="86"/>
      <c r="QFL155" s="86"/>
      <c r="QFM155" s="86"/>
      <c r="QFN155" s="86"/>
      <c r="QFO155" s="86"/>
      <c r="QFP155" s="86"/>
      <c r="QFQ155" s="86"/>
      <c r="QFR155" s="86"/>
      <c r="QFS155" s="86"/>
      <c r="QFT155" s="86"/>
      <c r="QFU155" s="86"/>
      <c r="QFV155" s="86"/>
      <c r="QFW155" s="86"/>
      <c r="QFX155" s="86"/>
      <c r="QFY155" s="86"/>
      <c r="QFZ155" s="86"/>
      <c r="QGA155" s="86"/>
      <c r="QGB155" s="86"/>
      <c r="QGC155" s="86"/>
      <c r="QGD155" s="86"/>
      <c r="QGE155" s="86"/>
      <c r="QGF155" s="86"/>
      <c r="QGG155" s="86"/>
      <c r="QGH155" s="86"/>
      <c r="QGI155" s="86"/>
      <c r="QGJ155" s="86"/>
      <c r="QGK155" s="86"/>
      <c r="QGL155" s="86"/>
      <c r="QGM155" s="86"/>
      <c r="QGN155" s="86"/>
      <c r="QGO155" s="86"/>
      <c r="QGP155" s="86"/>
      <c r="QGQ155" s="86"/>
      <c r="QGR155" s="86"/>
      <c r="QGS155" s="86"/>
      <c r="QGT155" s="86"/>
      <c r="QGU155" s="86"/>
      <c r="QGV155" s="86"/>
      <c r="QGW155" s="86"/>
      <c r="QGX155" s="86"/>
      <c r="QGY155" s="86"/>
      <c r="QGZ155" s="86"/>
      <c r="QHA155" s="86"/>
      <c r="QHB155" s="86"/>
      <c r="QHC155" s="86"/>
      <c r="QHD155" s="86"/>
      <c r="QHE155" s="86"/>
      <c r="QHF155" s="86"/>
      <c r="QHG155" s="86"/>
      <c r="QHH155" s="86"/>
      <c r="QHI155" s="86"/>
      <c r="QHJ155" s="86"/>
      <c r="QHK155" s="86"/>
      <c r="QHL155" s="86"/>
      <c r="QHM155" s="86"/>
      <c r="QHN155" s="86"/>
      <c r="QHO155" s="86"/>
      <c r="QHP155" s="86"/>
      <c r="QHQ155" s="86"/>
      <c r="QHR155" s="86"/>
      <c r="QHS155" s="86"/>
      <c r="QHT155" s="86"/>
      <c r="QHU155" s="86"/>
      <c r="QHV155" s="86"/>
      <c r="QHW155" s="86"/>
      <c r="QHX155" s="86"/>
      <c r="QHY155" s="86"/>
      <c r="QHZ155" s="86"/>
      <c r="QIA155" s="86"/>
      <c r="QIB155" s="86"/>
      <c r="QIC155" s="86"/>
      <c r="QID155" s="86"/>
      <c r="QIE155" s="186"/>
      <c r="QIF155" s="186"/>
      <c r="QIG155" s="186"/>
      <c r="QIH155" s="186"/>
      <c r="QII155" s="186"/>
      <c r="QIJ155" s="186"/>
      <c r="QIK155" s="86"/>
      <c r="QIL155" s="86"/>
      <c r="QIM155" s="86"/>
      <c r="QIN155" s="86"/>
      <c r="QIO155" s="86"/>
      <c r="QIP155" s="86"/>
      <c r="QIQ155" s="86"/>
      <c r="QIR155" s="86"/>
      <c r="QIS155" s="86"/>
      <c r="QIT155" s="86"/>
      <c r="QIU155" s="86"/>
      <c r="QIV155" s="86"/>
      <c r="QIW155" s="86"/>
      <c r="QIX155" s="86"/>
      <c r="QIY155" s="86"/>
      <c r="QIZ155" s="86"/>
      <c r="QJA155" s="86"/>
      <c r="QJB155" s="86"/>
      <c r="QJC155" s="86"/>
      <c r="QJD155" s="86"/>
      <c r="QJE155" s="86"/>
      <c r="QJF155" s="86"/>
      <c r="QJG155" s="86"/>
      <c r="QJH155" s="86"/>
      <c r="QJI155" s="86"/>
      <c r="QJJ155" s="86"/>
      <c r="QJK155" s="86"/>
      <c r="QJL155" s="86"/>
      <c r="QJM155" s="86"/>
      <c r="QJN155" s="86"/>
      <c r="QJO155" s="86"/>
      <c r="QJP155" s="86"/>
      <c r="QJQ155" s="86"/>
      <c r="QJR155" s="86"/>
      <c r="QJS155" s="86"/>
      <c r="QJT155" s="86"/>
      <c r="QJU155" s="86"/>
      <c r="QJV155" s="86"/>
      <c r="QJW155" s="86"/>
      <c r="QJX155" s="86"/>
      <c r="QJY155" s="86"/>
      <c r="QJZ155" s="86"/>
      <c r="QKA155" s="86"/>
      <c r="QKB155" s="86"/>
      <c r="QKC155" s="86"/>
      <c r="QKD155" s="86"/>
      <c r="QKE155" s="86"/>
      <c r="QKF155" s="86"/>
      <c r="QKG155" s="86"/>
      <c r="QKH155" s="86"/>
      <c r="QKI155" s="86"/>
      <c r="QKJ155" s="86"/>
      <c r="QKK155" s="86"/>
      <c r="QKL155" s="86"/>
      <c r="QKM155" s="86"/>
      <c r="QKN155" s="86"/>
      <c r="QKO155" s="86"/>
      <c r="QKP155" s="86"/>
      <c r="QKQ155" s="86"/>
      <c r="QKR155" s="86"/>
      <c r="QKS155" s="86"/>
      <c r="QKT155" s="86"/>
      <c r="QKU155" s="86"/>
      <c r="QKV155" s="86"/>
      <c r="QKW155" s="86"/>
      <c r="QKX155" s="86"/>
      <c r="QKY155" s="86"/>
      <c r="QKZ155" s="86"/>
      <c r="QLA155" s="86"/>
      <c r="QLB155" s="86"/>
      <c r="QLC155" s="86"/>
      <c r="QLD155" s="86"/>
      <c r="QLE155" s="86"/>
      <c r="QLF155" s="86"/>
      <c r="QLG155" s="86"/>
      <c r="QLH155" s="86"/>
      <c r="QLI155" s="86"/>
      <c r="QLJ155" s="86"/>
      <c r="QLK155" s="86"/>
      <c r="QLL155" s="86"/>
      <c r="QLM155" s="86"/>
      <c r="QLN155" s="86"/>
      <c r="QLO155" s="86"/>
      <c r="QLP155" s="86"/>
      <c r="QLQ155" s="86"/>
      <c r="QLR155" s="86"/>
      <c r="QLS155" s="86"/>
      <c r="QLT155" s="86"/>
      <c r="QLU155" s="86"/>
      <c r="QLV155" s="86"/>
      <c r="QLW155" s="86"/>
      <c r="QLX155" s="86"/>
      <c r="QLY155" s="86"/>
      <c r="QLZ155" s="86"/>
      <c r="QMA155" s="86"/>
      <c r="QMB155" s="86"/>
      <c r="QMC155" s="86"/>
      <c r="QMD155" s="86"/>
      <c r="QME155" s="86"/>
      <c r="QMF155" s="86"/>
      <c r="QMG155" s="86"/>
      <c r="QMH155" s="86"/>
      <c r="QMI155" s="86"/>
      <c r="QMJ155" s="86"/>
      <c r="QMK155" s="86"/>
      <c r="QML155" s="86"/>
      <c r="QMM155" s="86"/>
      <c r="QMN155" s="86"/>
      <c r="QMO155" s="86"/>
      <c r="QMP155" s="86"/>
      <c r="QMQ155" s="86"/>
      <c r="QMR155" s="86"/>
      <c r="QMS155" s="86"/>
      <c r="QMT155" s="86"/>
      <c r="QMU155" s="86"/>
      <c r="QMV155" s="86"/>
      <c r="QMW155" s="86"/>
      <c r="QMX155" s="86"/>
      <c r="QMY155" s="86"/>
      <c r="QMZ155" s="86"/>
      <c r="QNA155" s="86"/>
      <c r="QNB155" s="86"/>
      <c r="QNC155" s="86"/>
      <c r="QND155" s="86"/>
      <c r="QNE155" s="86"/>
      <c r="QNF155" s="86"/>
      <c r="QNG155" s="86"/>
      <c r="QNH155" s="86"/>
      <c r="QNI155" s="86"/>
      <c r="QNJ155" s="86"/>
      <c r="QNK155" s="86"/>
      <c r="QNL155" s="86"/>
      <c r="QNM155" s="86"/>
      <c r="QNN155" s="86"/>
      <c r="QNO155" s="86"/>
      <c r="QNP155" s="86"/>
      <c r="QNQ155" s="86"/>
      <c r="QNR155" s="86"/>
      <c r="QNS155" s="86"/>
      <c r="QNT155" s="86"/>
      <c r="QNU155" s="86"/>
      <c r="QNV155" s="86"/>
      <c r="QNW155" s="86"/>
      <c r="QNX155" s="86"/>
      <c r="QNY155" s="86"/>
      <c r="QNZ155" s="86"/>
      <c r="QOA155" s="86"/>
      <c r="QOB155" s="86"/>
      <c r="QOC155" s="86"/>
      <c r="QOD155" s="86"/>
      <c r="QOE155" s="86"/>
      <c r="QOF155" s="86"/>
      <c r="QOG155" s="86"/>
      <c r="QOH155" s="86"/>
      <c r="QOI155" s="86"/>
      <c r="QOJ155" s="86"/>
      <c r="QOK155" s="86"/>
      <c r="QOL155" s="86"/>
      <c r="QOM155" s="86"/>
      <c r="QON155" s="86"/>
      <c r="QOO155" s="86"/>
      <c r="QOP155" s="86"/>
      <c r="QOQ155" s="86"/>
      <c r="QOR155" s="86"/>
      <c r="QOS155" s="86"/>
      <c r="QOT155" s="86"/>
      <c r="QOU155" s="86"/>
      <c r="QOV155" s="86"/>
      <c r="QOW155" s="86"/>
      <c r="QOX155" s="86"/>
      <c r="QOY155" s="86"/>
      <c r="QOZ155" s="86"/>
      <c r="QPA155" s="86"/>
      <c r="QPB155" s="86"/>
      <c r="QPC155" s="86"/>
      <c r="QPD155" s="86"/>
      <c r="QPE155" s="86"/>
      <c r="QPF155" s="86"/>
      <c r="QPG155" s="86"/>
      <c r="QPH155" s="86"/>
      <c r="QPI155" s="86"/>
      <c r="QPJ155" s="86"/>
      <c r="QPK155" s="86"/>
      <c r="QPL155" s="86"/>
      <c r="QPM155" s="86"/>
      <c r="QPN155" s="86"/>
      <c r="QPO155" s="86"/>
      <c r="QPP155" s="86"/>
      <c r="QPQ155" s="86"/>
      <c r="QPR155" s="86"/>
      <c r="QPS155" s="86"/>
      <c r="QPT155" s="86"/>
      <c r="QPU155" s="86"/>
      <c r="QPV155" s="86"/>
      <c r="QPW155" s="86"/>
      <c r="QPX155" s="86"/>
      <c r="QPY155" s="86"/>
      <c r="QPZ155" s="86"/>
      <c r="QQA155" s="86"/>
      <c r="QQB155" s="86"/>
      <c r="QQC155" s="86"/>
      <c r="QQD155" s="86"/>
      <c r="QQE155" s="86"/>
      <c r="QQF155" s="86"/>
      <c r="QQG155" s="86"/>
      <c r="QQH155" s="86"/>
      <c r="QQI155" s="86"/>
      <c r="QQJ155" s="86"/>
      <c r="QQK155" s="86"/>
      <c r="QQL155" s="86"/>
      <c r="QQM155" s="86"/>
      <c r="QQN155" s="86"/>
      <c r="QQO155" s="86"/>
      <c r="QQP155" s="86"/>
      <c r="QQQ155" s="86"/>
      <c r="QQR155" s="86"/>
      <c r="QQS155" s="86"/>
      <c r="QQT155" s="86"/>
      <c r="QQU155" s="86"/>
      <c r="QQV155" s="86"/>
      <c r="QQW155" s="86"/>
      <c r="QQX155" s="86"/>
      <c r="QQY155" s="86"/>
      <c r="QQZ155" s="86"/>
      <c r="QRA155" s="86"/>
      <c r="QRB155" s="86"/>
      <c r="QRC155" s="86"/>
      <c r="QRD155" s="86"/>
      <c r="QRE155" s="86"/>
      <c r="QRF155" s="86"/>
      <c r="QRG155" s="86"/>
      <c r="QRH155" s="86"/>
      <c r="QRI155" s="86"/>
      <c r="QRJ155" s="86"/>
      <c r="QRK155" s="86"/>
      <c r="QRL155" s="86"/>
      <c r="QRM155" s="86"/>
      <c r="QRN155" s="86"/>
      <c r="QRO155" s="86"/>
      <c r="QRP155" s="86"/>
      <c r="QRQ155" s="86"/>
      <c r="QRR155" s="86"/>
      <c r="QRS155" s="86"/>
      <c r="QRT155" s="86"/>
      <c r="QRU155" s="86"/>
      <c r="QRV155" s="86"/>
      <c r="QRW155" s="86"/>
      <c r="QRX155" s="86"/>
      <c r="QRY155" s="86"/>
      <c r="QRZ155" s="86"/>
      <c r="QSA155" s="186"/>
      <c r="QSB155" s="186"/>
      <c r="QSC155" s="186"/>
      <c r="QSD155" s="186"/>
      <c r="QSE155" s="186"/>
      <c r="QSF155" s="186"/>
      <c r="QSG155" s="86"/>
      <c r="QSH155" s="86"/>
      <c r="QSI155" s="86"/>
      <c r="QSJ155" s="86"/>
      <c r="QSK155" s="86"/>
      <c r="QSL155" s="86"/>
      <c r="QSM155" s="86"/>
      <c r="QSN155" s="86"/>
      <c r="QSO155" s="86"/>
      <c r="QSP155" s="86"/>
      <c r="QSQ155" s="86"/>
      <c r="QSR155" s="86"/>
      <c r="QSS155" s="86"/>
      <c r="QST155" s="86"/>
      <c r="QSU155" s="86"/>
      <c r="QSV155" s="86"/>
      <c r="QSW155" s="86"/>
      <c r="QSX155" s="86"/>
      <c r="QSY155" s="86"/>
      <c r="QSZ155" s="86"/>
      <c r="QTA155" s="86"/>
      <c r="QTB155" s="86"/>
      <c r="QTC155" s="86"/>
      <c r="QTD155" s="86"/>
      <c r="QTE155" s="86"/>
      <c r="QTF155" s="86"/>
      <c r="QTG155" s="86"/>
      <c r="QTH155" s="86"/>
      <c r="QTI155" s="86"/>
      <c r="QTJ155" s="86"/>
      <c r="QTK155" s="86"/>
      <c r="QTL155" s="86"/>
      <c r="QTM155" s="86"/>
      <c r="QTN155" s="86"/>
      <c r="QTO155" s="86"/>
      <c r="QTP155" s="86"/>
      <c r="QTQ155" s="86"/>
      <c r="QTR155" s="86"/>
      <c r="QTS155" s="86"/>
      <c r="QTT155" s="86"/>
      <c r="QTU155" s="86"/>
      <c r="QTV155" s="86"/>
      <c r="QTW155" s="86"/>
      <c r="QTX155" s="86"/>
      <c r="QTY155" s="86"/>
      <c r="QTZ155" s="86"/>
      <c r="QUA155" s="86"/>
      <c r="QUB155" s="86"/>
      <c r="QUC155" s="86"/>
      <c r="QUD155" s="86"/>
      <c r="QUE155" s="86"/>
      <c r="QUF155" s="86"/>
      <c r="QUG155" s="86"/>
      <c r="QUH155" s="86"/>
      <c r="QUI155" s="86"/>
      <c r="QUJ155" s="86"/>
      <c r="QUK155" s="86"/>
      <c r="QUL155" s="86"/>
      <c r="QUM155" s="86"/>
      <c r="QUN155" s="86"/>
      <c r="QUO155" s="86"/>
      <c r="QUP155" s="86"/>
      <c r="QUQ155" s="86"/>
      <c r="QUR155" s="86"/>
      <c r="QUS155" s="86"/>
      <c r="QUT155" s="86"/>
      <c r="QUU155" s="86"/>
      <c r="QUV155" s="86"/>
      <c r="QUW155" s="86"/>
      <c r="QUX155" s="86"/>
      <c r="QUY155" s="86"/>
      <c r="QUZ155" s="86"/>
      <c r="QVA155" s="86"/>
      <c r="QVB155" s="86"/>
      <c r="QVC155" s="86"/>
      <c r="QVD155" s="86"/>
      <c r="QVE155" s="86"/>
      <c r="QVF155" s="86"/>
      <c r="QVG155" s="86"/>
      <c r="QVH155" s="86"/>
      <c r="QVI155" s="86"/>
      <c r="QVJ155" s="86"/>
      <c r="QVK155" s="86"/>
      <c r="QVL155" s="86"/>
      <c r="QVM155" s="86"/>
      <c r="QVN155" s="86"/>
      <c r="QVO155" s="86"/>
      <c r="QVP155" s="86"/>
      <c r="QVQ155" s="86"/>
      <c r="QVR155" s="86"/>
      <c r="QVS155" s="86"/>
      <c r="QVT155" s="86"/>
      <c r="QVU155" s="86"/>
      <c r="QVV155" s="86"/>
      <c r="QVW155" s="86"/>
      <c r="QVX155" s="86"/>
      <c r="QVY155" s="86"/>
      <c r="QVZ155" s="86"/>
      <c r="QWA155" s="86"/>
      <c r="QWB155" s="86"/>
      <c r="QWC155" s="86"/>
      <c r="QWD155" s="86"/>
      <c r="QWE155" s="86"/>
      <c r="QWF155" s="86"/>
      <c r="QWG155" s="86"/>
      <c r="QWH155" s="86"/>
      <c r="QWI155" s="86"/>
      <c r="QWJ155" s="86"/>
      <c r="QWK155" s="86"/>
      <c r="QWL155" s="86"/>
      <c r="QWM155" s="86"/>
      <c r="QWN155" s="86"/>
      <c r="QWO155" s="86"/>
      <c r="QWP155" s="86"/>
      <c r="QWQ155" s="86"/>
      <c r="QWR155" s="86"/>
      <c r="QWS155" s="86"/>
      <c r="QWT155" s="86"/>
      <c r="QWU155" s="86"/>
      <c r="QWV155" s="86"/>
      <c r="QWW155" s="86"/>
      <c r="QWX155" s="86"/>
      <c r="QWY155" s="86"/>
      <c r="QWZ155" s="86"/>
      <c r="QXA155" s="86"/>
      <c r="QXB155" s="86"/>
      <c r="QXC155" s="86"/>
      <c r="QXD155" s="86"/>
      <c r="QXE155" s="86"/>
      <c r="QXF155" s="86"/>
      <c r="QXG155" s="86"/>
      <c r="QXH155" s="86"/>
      <c r="QXI155" s="86"/>
      <c r="QXJ155" s="86"/>
      <c r="QXK155" s="86"/>
      <c r="QXL155" s="86"/>
      <c r="QXM155" s="86"/>
      <c r="QXN155" s="86"/>
      <c r="QXO155" s="86"/>
      <c r="QXP155" s="86"/>
      <c r="QXQ155" s="86"/>
      <c r="QXR155" s="86"/>
      <c r="QXS155" s="86"/>
      <c r="QXT155" s="86"/>
      <c r="QXU155" s="86"/>
      <c r="QXV155" s="86"/>
      <c r="QXW155" s="86"/>
      <c r="QXX155" s="86"/>
      <c r="QXY155" s="86"/>
      <c r="QXZ155" s="86"/>
      <c r="QYA155" s="86"/>
      <c r="QYB155" s="86"/>
      <c r="QYC155" s="86"/>
      <c r="QYD155" s="86"/>
      <c r="QYE155" s="86"/>
      <c r="QYF155" s="86"/>
      <c r="QYG155" s="86"/>
      <c r="QYH155" s="86"/>
      <c r="QYI155" s="86"/>
      <c r="QYJ155" s="86"/>
      <c r="QYK155" s="86"/>
      <c r="QYL155" s="86"/>
      <c r="QYM155" s="86"/>
      <c r="QYN155" s="86"/>
      <c r="QYO155" s="86"/>
      <c r="QYP155" s="86"/>
      <c r="QYQ155" s="86"/>
      <c r="QYR155" s="86"/>
      <c r="QYS155" s="86"/>
      <c r="QYT155" s="86"/>
      <c r="QYU155" s="86"/>
      <c r="QYV155" s="86"/>
      <c r="QYW155" s="86"/>
      <c r="QYX155" s="86"/>
      <c r="QYY155" s="86"/>
      <c r="QYZ155" s="86"/>
      <c r="QZA155" s="86"/>
      <c r="QZB155" s="86"/>
      <c r="QZC155" s="86"/>
      <c r="QZD155" s="86"/>
      <c r="QZE155" s="86"/>
      <c r="QZF155" s="86"/>
      <c r="QZG155" s="86"/>
      <c r="QZH155" s="86"/>
      <c r="QZI155" s="86"/>
      <c r="QZJ155" s="86"/>
      <c r="QZK155" s="86"/>
      <c r="QZL155" s="86"/>
      <c r="QZM155" s="86"/>
      <c r="QZN155" s="86"/>
      <c r="QZO155" s="86"/>
      <c r="QZP155" s="86"/>
      <c r="QZQ155" s="86"/>
      <c r="QZR155" s="86"/>
      <c r="QZS155" s="86"/>
      <c r="QZT155" s="86"/>
      <c r="QZU155" s="86"/>
      <c r="QZV155" s="86"/>
      <c r="QZW155" s="86"/>
      <c r="QZX155" s="86"/>
      <c r="QZY155" s="86"/>
      <c r="QZZ155" s="86"/>
      <c r="RAA155" s="86"/>
      <c r="RAB155" s="86"/>
      <c r="RAC155" s="86"/>
      <c r="RAD155" s="86"/>
      <c r="RAE155" s="86"/>
      <c r="RAF155" s="86"/>
      <c r="RAG155" s="86"/>
      <c r="RAH155" s="86"/>
      <c r="RAI155" s="86"/>
      <c r="RAJ155" s="86"/>
      <c r="RAK155" s="86"/>
      <c r="RAL155" s="86"/>
      <c r="RAM155" s="86"/>
      <c r="RAN155" s="86"/>
      <c r="RAO155" s="86"/>
      <c r="RAP155" s="86"/>
      <c r="RAQ155" s="86"/>
      <c r="RAR155" s="86"/>
      <c r="RAS155" s="86"/>
      <c r="RAT155" s="86"/>
      <c r="RAU155" s="86"/>
      <c r="RAV155" s="86"/>
      <c r="RAW155" s="86"/>
      <c r="RAX155" s="86"/>
      <c r="RAY155" s="86"/>
      <c r="RAZ155" s="86"/>
      <c r="RBA155" s="86"/>
      <c r="RBB155" s="86"/>
      <c r="RBC155" s="86"/>
      <c r="RBD155" s="86"/>
      <c r="RBE155" s="86"/>
      <c r="RBF155" s="86"/>
      <c r="RBG155" s="86"/>
      <c r="RBH155" s="86"/>
      <c r="RBI155" s="86"/>
      <c r="RBJ155" s="86"/>
      <c r="RBK155" s="86"/>
      <c r="RBL155" s="86"/>
      <c r="RBM155" s="86"/>
      <c r="RBN155" s="86"/>
      <c r="RBO155" s="86"/>
      <c r="RBP155" s="86"/>
      <c r="RBQ155" s="86"/>
      <c r="RBR155" s="86"/>
      <c r="RBS155" s="86"/>
      <c r="RBT155" s="86"/>
      <c r="RBU155" s="86"/>
      <c r="RBV155" s="86"/>
      <c r="RBW155" s="186"/>
      <c r="RBX155" s="186"/>
      <c r="RBY155" s="186"/>
      <c r="RBZ155" s="186"/>
      <c r="RCA155" s="186"/>
      <c r="RCB155" s="186"/>
      <c r="RCC155" s="86"/>
      <c r="RCD155" s="86"/>
      <c r="RCE155" s="86"/>
      <c r="RCF155" s="86"/>
      <c r="RCG155" s="86"/>
      <c r="RCH155" s="86"/>
      <c r="RCI155" s="86"/>
      <c r="RCJ155" s="86"/>
      <c r="RCK155" s="86"/>
      <c r="RCL155" s="86"/>
      <c r="RCM155" s="86"/>
      <c r="RCN155" s="86"/>
      <c r="RCO155" s="86"/>
      <c r="RCP155" s="86"/>
      <c r="RCQ155" s="86"/>
      <c r="RCR155" s="86"/>
      <c r="RCS155" s="86"/>
      <c r="RCT155" s="86"/>
      <c r="RCU155" s="86"/>
      <c r="RCV155" s="86"/>
      <c r="RCW155" s="86"/>
      <c r="RCX155" s="86"/>
      <c r="RCY155" s="86"/>
      <c r="RCZ155" s="86"/>
      <c r="RDA155" s="86"/>
      <c r="RDB155" s="86"/>
      <c r="RDC155" s="86"/>
      <c r="RDD155" s="86"/>
      <c r="RDE155" s="86"/>
      <c r="RDF155" s="86"/>
      <c r="RDG155" s="86"/>
      <c r="RDH155" s="86"/>
      <c r="RDI155" s="86"/>
      <c r="RDJ155" s="86"/>
      <c r="RDK155" s="86"/>
      <c r="RDL155" s="86"/>
      <c r="RDM155" s="86"/>
      <c r="RDN155" s="86"/>
      <c r="RDO155" s="86"/>
      <c r="RDP155" s="86"/>
      <c r="RDQ155" s="86"/>
      <c r="RDR155" s="86"/>
      <c r="RDS155" s="86"/>
      <c r="RDT155" s="86"/>
      <c r="RDU155" s="86"/>
      <c r="RDV155" s="86"/>
      <c r="RDW155" s="86"/>
      <c r="RDX155" s="86"/>
      <c r="RDY155" s="86"/>
      <c r="RDZ155" s="86"/>
      <c r="REA155" s="86"/>
      <c r="REB155" s="86"/>
      <c r="REC155" s="86"/>
      <c r="RED155" s="86"/>
      <c r="REE155" s="86"/>
      <c r="REF155" s="86"/>
      <c r="REG155" s="86"/>
      <c r="REH155" s="86"/>
      <c r="REI155" s="86"/>
      <c r="REJ155" s="86"/>
      <c r="REK155" s="86"/>
      <c r="REL155" s="86"/>
      <c r="REM155" s="86"/>
      <c r="REN155" s="86"/>
      <c r="REO155" s="86"/>
      <c r="REP155" s="86"/>
      <c r="REQ155" s="86"/>
      <c r="RER155" s="86"/>
      <c r="RES155" s="86"/>
      <c r="RET155" s="86"/>
      <c r="REU155" s="86"/>
      <c r="REV155" s="86"/>
      <c r="REW155" s="86"/>
      <c r="REX155" s="86"/>
      <c r="REY155" s="86"/>
      <c r="REZ155" s="86"/>
      <c r="RFA155" s="86"/>
      <c r="RFB155" s="86"/>
      <c r="RFC155" s="86"/>
      <c r="RFD155" s="86"/>
      <c r="RFE155" s="86"/>
      <c r="RFF155" s="86"/>
      <c r="RFG155" s="86"/>
      <c r="RFH155" s="86"/>
      <c r="RFI155" s="86"/>
      <c r="RFJ155" s="86"/>
      <c r="RFK155" s="86"/>
      <c r="RFL155" s="86"/>
      <c r="RFM155" s="86"/>
      <c r="RFN155" s="86"/>
      <c r="RFO155" s="86"/>
      <c r="RFP155" s="86"/>
      <c r="RFQ155" s="86"/>
      <c r="RFR155" s="86"/>
      <c r="RFS155" s="86"/>
      <c r="RFT155" s="86"/>
      <c r="RFU155" s="86"/>
      <c r="RFV155" s="86"/>
      <c r="RFW155" s="86"/>
      <c r="RFX155" s="86"/>
      <c r="RFY155" s="86"/>
      <c r="RFZ155" s="86"/>
      <c r="RGA155" s="86"/>
      <c r="RGB155" s="86"/>
      <c r="RGC155" s="86"/>
      <c r="RGD155" s="86"/>
      <c r="RGE155" s="86"/>
      <c r="RGF155" s="86"/>
      <c r="RGG155" s="86"/>
      <c r="RGH155" s="86"/>
      <c r="RGI155" s="86"/>
      <c r="RGJ155" s="86"/>
      <c r="RGK155" s="86"/>
      <c r="RGL155" s="86"/>
      <c r="RGM155" s="86"/>
      <c r="RGN155" s="86"/>
      <c r="RGO155" s="86"/>
      <c r="RGP155" s="86"/>
      <c r="RGQ155" s="86"/>
      <c r="RGR155" s="86"/>
      <c r="RGS155" s="86"/>
      <c r="RGT155" s="86"/>
      <c r="RGU155" s="86"/>
      <c r="RGV155" s="86"/>
      <c r="RGW155" s="86"/>
      <c r="RGX155" s="86"/>
      <c r="RGY155" s="86"/>
      <c r="RGZ155" s="86"/>
      <c r="RHA155" s="86"/>
      <c r="RHB155" s="86"/>
      <c r="RHC155" s="86"/>
      <c r="RHD155" s="86"/>
      <c r="RHE155" s="86"/>
      <c r="RHF155" s="86"/>
      <c r="RHG155" s="86"/>
      <c r="RHH155" s="86"/>
      <c r="RHI155" s="86"/>
      <c r="RHJ155" s="86"/>
      <c r="RHK155" s="86"/>
      <c r="RHL155" s="86"/>
      <c r="RHM155" s="86"/>
      <c r="RHN155" s="86"/>
      <c r="RHO155" s="86"/>
      <c r="RHP155" s="86"/>
      <c r="RHQ155" s="86"/>
      <c r="RHR155" s="86"/>
      <c r="RHS155" s="86"/>
      <c r="RHT155" s="86"/>
      <c r="RHU155" s="86"/>
      <c r="RHV155" s="86"/>
      <c r="RHW155" s="86"/>
      <c r="RHX155" s="86"/>
      <c r="RHY155" s="86"/>
      <c r="RHZ155" s="86"/>
      <c r="RIA155" s="86"/>
      <c r="RIB155" s="86"/>
      <c r="RIC155" s="86"/>
      <c r="RID155" s="86"/>
      <c r="RIE155" s="86"/>
      <c r="RIF155" s="86"/>
      <c r="RIG155" s="86"/>
      <c r="RIH155" s="86"/>
      <c r="RII155" s="86"/>
      <c r="RIJ155" s="86"/>
      <c r="RIK155" s="86"/>
      <c r="RIL155" s="86"/>
      <c r="RIM155" s="86"/>
      <c r="RIN155" s="86"/>
      <c r="RIO155" s="86"/>
      <c r="RIP155" s="86"/>
      <c r="RIQ155" s="86"/>
      <c r="RIR155" s="86"/>
      <c r="RIS155" s="86"/>
      <c r="RIT155" s="86"/>
      <c r="RIU155" s="86"/>
      <c r="RIV155" s="86"/>
      <c r="RIW155" s="86"/>
      <c r="RIX155" s="86"/>
      <c r="RIY155" s="86"/>
      <c r="RIZ155" s="86"/>
      <c r="RJA155" s="86"/>
      <c r="RJB155" s="86"/>
      <c r="RJC155" s="86"/>
      <c r="RJD155" s="86"/>
      <c r="RJE155" s="86"/>
      <c r="RJF155" s="86"/>
      <c r="RJG155" s="86"/>
      <c r="RJH155" s="86"/>
      <c r="RJI155" s="86"/>
      <c r="RJJ155" s="86"/>
      <c r="RJK155" s="86"/>
      <c r="RJL155" s="86"/>
      <c r="RJM155" s="86"/>
      <c r="RJN155" s="86"/>
      <c r="RJO155" s="86"/>
      <c r="RJP155" s="86"/>
      <c r="RJQ155" s="86"/>
      <c r="RJR155" s="86"/>
      <c r="RJS155" s="86"/>
      <c r="RJT155" s="86"/>
      <c r="RJU155" s="86"/>
      <c r="RJV155" s="86"/>
      <c r="RJW155" s="86"/>
      <c r="RJX155" s="86"/>
      <c r="RJY155" s="86"/>
      <c r="RJZ155" s="86"/>
      <c r="RKA155" s="86"/>
      <c r="RKB155" s="86"/>
      <c r="RKC155" s="86"/>
      <c r="RKD155" s="86"/>
      <c r="RKE155" s="86"/>
      <c r="RKF155" s="86"/>
      <c r="RKG155" s="86"/>
      <c r="RKH155" s="86"/>
      <c r="RKI155" s="86"/>
      <c r="RKJ155" s="86"/>
      <c r="RKK155" s="86"/>
      <c r="RKL155" s="86"/>
      <c r="RKM155" s="86"/>
      <c r="RKN155" s="86"/>
      <c r="RKO155" s="86"/>
      <c r="RKP155" s="86"/>
      <c r="RKQ155" s="86"/>
      <c r="RKR155" s="86"/>
      <c r="RKS155" s="86"/>
      <c r="RKT155" s="86"/>
      <c r="RKU155" s="86"/>
      <c r="RKV155" s="86"/>
      <c r="RKW155" s="86"/>
      <c r="RKX155" s="86"/>
      <c r="RKY155" s="86"/>
      <c r="RKZ155" s="86"/>
      <c r="RLA155" s="86"/>
      <c r="RLB155" s="86"/>
      <c r="RLC155" s="86"/>
      <c r="RLD155" s="86"/>
      <c r="RLE155" s="86"/>
      <c r="RLF155" s="86"/>
      <c r="RLG155" s="86"/>
      <c r="RLH155" s="86"/>
      <c r="RLI155" s="86"/>
      <c r="RLJ155" s="86"/>
      <c r="RLK155" s="86"/>
      <c r="RLL155" s="86"/>
      <c r="RLM155" s="86"/>
      <c r="RLN155" s="86"/>
      <c r="RLO155" s="86"/>
      <c r="RLP155" s="86"/>
      <c r="RLQ155" s="86"/>
      <c r="RLR155" s="86"/>
      <c r="RLS155" s="186"/>
      <c r="RLT155" s="186"/>
      <c r="RLU155" s="186"/>
      <c r="RLV155" s="186"/>
      <c r="RLW155" s="186"/>
      <c r="RLX155" s="186"/>
      <c r="RLY155" s="86"/>
      <c r="RLZ155" s="86"/>
      <c r="RMA155" s="86"/>
      <c r="RMB155" s="86"/>
      <c r="RMC155" s="86"/>
      <c r="RMD155" s="86"/>
      <c r="RME155" s="86"/>
      <c r="RMF155" s="86"/>
      <c r="RMG155" s="86"/>
      <c r="RMH155" s="86"/>
      <c r="RMI155" s="86"/>
      <c r="RMJ155" s="86"/>
      <c r="RMK155" s="86"/>
      <c r="RML155" s="86"/>
      <c r="RMM155" s="86"/>
      <c r="RMN155" s="86"/>
      <c r="RMO155" s="86"/>
      <c r="RMP155" s="86"/>
      <c r="RMQ155" s="86"/>
      <c r="RMR155" s="86"/>
      <c r="RMS155" s="86"/>
      <c r="RMT155" s="86"/>
      <c r="RMU155" s="86"/>
      <c r="RMV155" s="86"/>
      <c r="RMW155" s="86"/>
      <c r="RMX155" s="86"/>
      <c r="RMY155" s="86"/>
      <c r="RMZ155" s="86"/>
      <c r="RNA155" s="86"/>
      <c r="RNB155" s="86"/>
      <c r="RNC155" s="86"/>
      <c r="RND155" s="86"/>
      <c r="RNE155" s="86"/>
      <c r="RNF155" s="86"/>
      <c r="RNG155" s="86"/>
      <c r="RNH155" s="86"/>
      <c r="RNI155" s="86"/>
      <c r="RNJ155" s="86"/>
      <c r="RNK155" s="86"/>
      <c r="RNL155" s="86"/>
      <c r="RNM155" s="86"/>
      <c r="RNN155" s="86"/>
      <c r="RNO155" s="86"/>
      <c r="RNP155" s="86"/>
      <c r="RNQ155" s="86"/>
      <c r="RNR155" s="86"/>
      <c r="RNS155" s="86"/>
      <c r="RNT155" s="86"/>
      <c r="RNU155" s="86"/>
      <c r="RNV155" s="86"/>
      <c r="RNW155" s="86"/>
      <c r="RNX155" s="86"/>
      <c r="RNY155" s="86"/>
      <c r="RNZ155" s="86"/>
      <c r="ROA155" s="86"/>
      <c r="ROB155" s="86"/>
      <c r="ROC155" s="86"/>
      <c r="ROD155" s="86"/>
      <c r="ROE155" s="86"/>
      <c r="ROF155" s="86"/>
      <c r="ROG155" s="86"/>
      <c r="ROH155" s="86"/>
      <c r="ROI155" s="86"/>
      <c r="ROJ155" s="86"/>
      <c r="ROK155" s="86"/>
      <c r="ROL155" s="86"/>
      <c r="ROM155" s="86"/>
      <c r="RON155" s="86"/>
      <c r="ROO155" s="86"/>
      <c r="ROP155" s="86"/>
      <c r="ROQ155" s="86"/>
      <c r="ROR155" s="86"/>
      <c r="ROS155" s="86"/>
      <c r="ROT155" s="86"/>
      <c r="ROU155" s="86"/>
      <c r="ROV155" s="86"/>
      <c r="ROW155" s="86"/>
      <c r="ROX155" s="86"/>
      <c r="ROY155" s="86"/>
      <c r="ROZ155" s="86"/>
      <c r="RPA155" s="86"/>
      <c r="RPB155" s="86"/>
      <c r="RPC155" s="86"/>
      <c r="RPD155" s="86"/>
      <c r="RPE155" s="86"/>
      <c r="RPF155" s="86"/>
      <c r="RPG155" s="86"/>
      <c r="RPH155" s="86"/>
      <c r="RPI155" s="86"/>
      <c r="RPJ155" s="86"/>
      <c r="RPK155" s="86"/>
      <c r="RPL155" s="86"/>
      <c r="RPM155" s="86"/>
      <c r="RPN155" s="86"/>
      <c r="RPO155" s="86"/>
      <c r="RPP155" s="86"/>
      <c r="RPQ155" s="86"/>
      <c r="RPR155" s="86"/>
      <c r="RPS155" s="86"/>
      <c r="RPT155" s="86"/>
      <c r="RPU155" s="86"/>
      <c r="RPV155" s="86"/>
      <c r="RPW155" s="86"/>
      <c r="RPX155" s="86"/>
      <c r="RPY155" s="86"/>
      <c r="RPZ155" s="86"/>
      <c r="RQA155" s="86"/>
      <c r="RQB155" s="86"/>
      <c r="RQC155" s="86"/>
      <c r="RQD155" s="86"/>
      <c r="RQE155" s="86"/>
      <c r="RQF155" s="86"/>
      <c r="RQG155" s="86"/>
      <c r="RQH155" s="86"/>
      <c r="RQI155" s="86"/>
      <c r="RQJ155" s="86"/>
      <c r="RQK155" s="86"/>
      <c r="RQL155" s="86"/>
      <c r="RQM155" s="86"/>
      <c r="RQN155" s="86"/>
      <c r="RQO155" s="86"/>
      <c r="RQP155" s="86"/>
      <c r="RQQ155" s="86"/>
      <c r="RQR155" s="86"/>
      <c r="RQS155" s="86"/>
      <c r="RQT155" s="86"/>
      <c r="RQU155" s="86"/>
      <c r="RQV155" s="86"/>
      <c r="RQW155" s="86"/>
      <c r="RQX155" s="86"/>
      <c r="RQY155" s="86"/>
      <c r="RQZ155" s="86"/>
      <c r="RRA155" s="86"/>
      <c r="RRB155" s="86"/>
      <c r="RRC155" s="86"/>
      <c r="RRD155" s="86"/>
      <c r="RRE155" s="86"/>
      <c r="RRF155" s="86"/>
      <c r="RRG155" s="86"/>
      <c r="RRH155" s="86"/>
      <c r="RRI155" s="86"/>
      <c r="RRJ155" s="86"/>
      <c r="RRK155" s="86"/>
      <c r="RRL155" s="86"/>
      <c r="RRM155" s="86"/>
      <c r="RRN155" s="86"/>
      <c r="RRO155" s="86"/>
      <c r="RRP155" s="86"/>
      <c r="RRQ155" s="86"/>
      <c r="RRR155" s="86"/>
      <c r="RRS155" s="86"/>
      <c r="RRT155" s="86"/>
      <c r="RRU155" s="86"/>
      <c r="RRV155" s="86"/>
      <c r="RRW155" s="86"/>
      <c r="RRX155" s="86"/>
      <c r="RRY155" s="86"/>
      <c r="RRZ155" s="86"/>
      <c r="RSA155" s="86"/>
      <c r="RSB155" s="86"/>
      <c r="RSC155" s="86"/>
      <c r="RSD155" s="86"/>
      <c r="RSE155" s="86"/>
      <c r="RSF155" s="86"/>
      <c r="RSG155" s="86"/>
      <c r="RSH155" s="86"/>
      <c r="RSI155" s="86"/>
      <c r="RSJ155" s="86"/>
      <c r="RSK155" s="86"/>
      <c r="RSL155" s="86"/>
      <c r="RSM155" s="86"/>
      <c r="RSN155" s="86"/>
      <c r="RSO155" s="86"/>
      <c r="RSP155" s="86"/>
      <c r="RSQ155" s="86"/>
      <c r="RSR155" s="86"/>
      <c r="RSS155" s="86"/>
      <c r="RST155" s="86"/>
      <c r="RSU155" s="86"/>
      <c r="RSV155" s="86"/>
      <c r="RSW155" s="86"/>
      <c r="RSX155" s="86"/>
      <c r="RSY155" s="86"/>
      <c r="RSZ155" s="86"/>
      <c r="RTA155" s="86"/>
      <c r="RTB155" s="86"/>
      <c r="RTC155" s="86"/>
      <c r="RTD155" s="86"/>
      <c r="RTE155" s="86"/>
      <c r="RTF155" s="86"/>
      <c r="RTG155" s="86"/>
      <c r="RTH155" s="86"/>
      <c r="RTI155" s="86"/>
      <c r="RTJ155" s="86"/>
      <c r="RTK155" s="86"/>
      <c r="RTL155" s="86"/>
      <c r="RTM155" s="86"/>
      <c r="RTN155" s="86"/>
      <c r="RTO155" s="86"/>
      <c r="RTP155" s="86"/>
      <c r="RTQ155" s="86"/>
      <c r="RTR155" s="86"/>
      <c r="RTS155" s="86"/>
      <c r="RTT155" s="86"/>
      <c r="RTU155" s="86"/>
      <c r="RTV155" s="86"/>
      <c r="RTW155" s="86"/>
      <c r="RTX155" s="86"/>
      <c r="RTY155" s="86"/>
      <c r="RTZ155" s="86"/>
      <c r="RUA155" s="86"/>
      <c r="RUB155" s="86"/>
      <c r="RUC155" s="86"/>
      <c r="RUD155" s="86"/>
      <c r="RUE155" s="86"/>
      <c r="RUF155" s="86"/>
      <c r="RUG155" s="86"/>
      <c r="RUH155" s="86"/>
      <c r="RUI155" s="86"/>
      <c r="RUJ155" s="86"/>
      <c r="RUK155" s="86"/>
      <c r="RUL155" s="86"/>
      <c r="RUM155" s="86"/>
      <c r="RUN155" s="86"/>
      <c r="RUO155" s="86"/>
      <c r="RUP155" s="86"/>
      <c r="RUQ155" s="86"/>
      <c r="RUR155" s="86"/>
      <c r="RUS155" s="86"/>
      <c r="RUT155" s="86"/>
      <c r="RUU155" s="86"/>
      <c r="RUV155" s="86"/>
      <c r="RUW155" s="86"/>
      <c r="RUX155" s="86"/>
      <c r="RUY155" s="86"/>
      <c r="RUZ155" s="86"/>
      <c r="RVA155" s="86"/>
      <c r="RVB155" s="86"/>
      <c r="RVC155" s="86"/>
      <c r="RVD155" s="86"/>
      <c r="RVE155" s="86"/>
      <c r="RVF155" s="86"/>
      <c r="RVG155" s="86"/>
      <c r="RVH155" s="86"/>
      <c r="RVI155" s="86"/>
      <c r="RVJ155" s="86"/>
      <c r="RVK155" s="86"/>
      <c r="RVL155" s="86"/>
      <c r="RVM155" s="86"/>
      <c r="RVN155" s="86"/>
      <c r="RVO155" s="186"/>
      <c r="RVP155" s="186"/>
      <c r="RVQ155" s="186"/>
      <c r="RVR155" s="186"/>
      <c r="RVS155" s="186"/>
      <c r="RVT155" s="186"/>
      <c r="RVU155" s="86"/>
      <c r="RVV155" s="86"/>
      <c r="RVW155" s="86"/>
      <c r="RVX155" s="86"/>
      <c r="RVY155" s="86"/>
      <c r="RVZ155" s="86"/>
      <c r="RWA155" s="86"/>
      <c r="RWB155" s="86"/>
      <c r="RWC155" s="86"/>
      <c r="RWD155" s="86"/>
      <c r="RWE155" s="86"/>
      <c r="RWF155" s="86"/>
      <c r="RWG155" s="86"/>
      <c r="RWH155" s="86"/>
      <c r="RWI155" s="86"/>
      <c r="RWJ155" s="86"/>
      <c r="RWK155" s="86"/>
      <c r="RWL155" s="86"/>
      <c r="RWM155" s="86"/>
      <c r="RWN155" s="86"/>
      <c r="RWO155" s="86"/>
      <c r="RWP155" s="86"/>
      <c r="RWQ155" s="86"/>
      <c r="RWR155" s="86"/>
      <c r="RWS155" s="86"/>
      <c r="RWT155" s="86"/>
      <c r="RWU155" s="86"/>
      <c r="RWV155" s="86"/>
      <c r="RWW155" s="86"/>
      <c r="RWX155" s="86"/>
      <c r="RWY155" s="86"/>
      <c r="RWZ155" s="86"/>
      <c r="RXA155" s="86"/>
      <c r="RXB155" s="86"/>
      <c r="RXC155" s="86"/>
      <c r="RXD155" s="86"/>
      <c r="RXE155" s="86"/>
      <c r="RXF155" s="86"/>
      <c r="RXG155" s="86"/>
      <c r="RXH155" s="86"/>
      <c r="RXI155" s="86"/>
      <c r="RXJ155" s="86"/>
      <c r="RXK155" s="86"/>
      <c r="RXL155" s="86"/>
      <c r="RXM155" s="86"/>
      <c r="RXN155" s="86"/>
      <c r="RXO155" s="86"/>
      <c r="RXP155" s="86"/>
      <c r="RXQ155" s="86"/>
      <c r="RXR155" s="86"/>
      <c r="RXS155" s="86"/>
      <c r="RXT155" s="86"/>
      <c r="RXU155" s="86"/>
      <c r="RXV155" s="86"/>
      <c r="RXW155" s="86"/>
      <c r="RXX155" s="86"/>
      <c r="RXY155" s="86"/>
      <c r="RXZ155" s="86"/>
      <c r="RYA155" s="86"/>
      <c r="RYB155" s="86"/>
      <c r="RYC155" s="86"/>
      <c r="RYD155" s="86"/>
      <c r="RYE155" s="86"/>
      <c r="RYF155" s="86"/>
      <c r="RYG155" s="86"/>
      <c r="RYH155" s="86"/>
      <c r="RYI155" s="86"/>
      <c r="RYJ155" s="86"/>
      <c r="RYK155" s="86"/>
      <c r="RYL155" s="86"/>
      <c r="RYM155" s="86"/>
      <c r="RYN155" s="86"/>
      <c r="RYO155" s="86"/>
      <c r="RYP155" s="86"/>
      <c r="RYQ155" s="86"/>
      <c r="RYR155" s="86"/>
      <c r="RYS155" s="86"/>
      <c r="RYT155" s="86"/>
      <c r="RYU155" s="86"/>
      <c r="RYV155" s="86"/>
      <c r="RYW155" s="86"/>
      <c r="RYX155" s="86"/>
      <c r="RYY155" s="86"/>
      <c r="RYZ155" s="86"/>
      <c r="RZA155" s="86"/>
      <c r="RZB155" s="86"/>
      <c r="RZC155" s="86"/>
      <c r="RZD155" s="86"/>
      <c r="RZE155" s="86"/>
      <c r="RZF155" s="86"/>
      <c r="RZG155" s="86"/>
      <c r="RZH155" s="86"/>
      <c r="RZI155" s="86"/>
      <c r="RZJ155" s="86"/>
      <c r="RZK155" s="86"/>
      <c r="RZL155" s="86"/>
      <c r="RZM155" s="86"/>
      <c r="RZN155" s="86"/>
      <c r="RZO155" s="86"/>
      <c r="RZP155" s="86"/>
      <c r="RZQ155" s="86"/>
      <c r="RZR155" s="86"/>
      <c r="RZS155" s="86"/>
      <c r="RZT155" s="86"/>
      <c r="RZU155" s="86"/>
      <c r="RZV155" s="86"/>
      <c r="RZW155" s="86"/>
      <c r="RZX155" s="86"/>
      <c r="RZY155" s="86"/>
      <c r="RZZ155" s="86"/>
      <c r="SAA155" s="86"/>
      <c r="SAB155" s="86"/>
      <c r="SAC155" s="86"/>
      <c r="SAD155" s="86"/>
      <c r="SAE155" s="86"/>
      <c r="SAF155" s="86"/>
      <c r="SAG155" s="86"/>
      <c r="SAH155" s="86"/>
      <c r="SAI155" s="86"/>
      <c r="SAJ155" s="86"/>
      <c r="SAK155" s="86"/>
      <c r="SAL155" s="86"/>
      <c r="SAM155" s="86"/>
      <c r="SAN155" s="86"/>
      <c r="SAO155" s="86"/>
      <c r="SAP155" s="86"/>
      <c r="SAQ155" s="86"/>
      <c r="SAR155" s="86"/>
      <c r="SAS155" s="86"/>
      <c r="SAT155" s="86"/>
      <c r="SAU155" s="86"/>
      <c r="SAV155" s="86"/>
      <c r="SAW155" s="86"/>
      <c r="SAX155" s="86"/>
      <c r="SAY155" s="86"/>
      <c r="SAZ155" s="86"/>
      <c r="SBA155" s="86"/>
      <c r="SBB155" s="86"/>
      <c r="SBC155" s="86"/>
      <c r="SBD155" s="86"/>
      <c r="SBE155" s="86"/>
      <c r="SBF155" s="86"/>
      <c r="SBG155" s="86"/>
      <c r="SBH155" s="86"/>
      <c r="SBI155" s="86"/>
      <c r="SBJ155" s="86"/>
      <c r="SBK155" s="86"/>
      <c r="SBL155" s="86"/>
      <c r="SBM155" s="86"/>
      <c r="SBN155" s="86"/>
      <c r="SBO155" s="86"/>
      <c r="SBP155" s="86"/>
      <c r="SBQ155" s="86"/>
      <c r="SBR155" s="86"/>
      <c r="SBS155" s="86"/>
      <c r="SBT155" s="86"/>
      <c r="SBU155" s="86"/>
      <c r="SBV155" s="86"/>
      <c r="SBW155" s="86"/>
      <c r="SBX155" s="86"/>
      <c r="SBY155" s="86"/>
      <c r="SBZ155" s="86"/>
      <c r="SCA155" s="86"/>
      <c r="SCB155" s="86"/>
      <c r="SCC155" s="86"/>
      <c r="SCD155" s="86"/>
      <c r="SCE155" s="86"/>
      <c r="SCF155" s="86"/>
      <c r="SCG155" s="86"/>
      <c r="SCH155" s="86"/>
      <c r="SCI155" s="86"/>
      <c r="SCJ155" s="86"/>
      <c r="SCK155" s="86"/>
      <c r="SCL155" s="86"/>
      <c r="SCM155" s="86"/>
      <c r="SCN155" s="86"/>
      <c r="SCO155" s="86"/>
      <c r="SCP155" s="86"/>
      <c r="SCQ155" s="86"/>
      <c r="SCR155" s="86"/>
      <c r="SCS155" s="86"/>
      <c r="SCT155" s="86"/>
      <c r="SCU155" s="86"/>
      <c r="SCV155" s="86"/>
      <c r="SCW155" s="86"/>
      <c r="SCX155" s="86"/>
      <c r="SCY155" s="86"/>
      <c r="SCZ155" s="86"/>
      <c r="SDA155" s="86"/>
      <c r="SDB155" s="86"/>
      <c r="SDC155" s="86"/>
      <c r="SDD155" s="86"/>
      <c r="SDE155" s="86"/>
      <c r="SDF155" s="86"/>
      <c r="SDG155" s="86"/>
      <c r="SDH155" s="86"/>
      <c r="SDI155" s="86"/>
      <c r="SDJ155" s="86"/>
      <c r="SDK155" s="86"/>
      <c r="SDL155" s="86"/>
      <c r="SDM155" s="86"/>
      <c r="SDN155" s="86"/>
      <c r="SDO155" s="86"/>
      <c r="SDP155" s="86"/>
      <c r="SDQ155" s="86"/>
      <c r="SDR155" s="86"/>
      <c r="SDS155" s="86"/>
      <c r="SDT155" s="86"/>
      <c r="SDU155" s="86"/>
      <c r="SDV155" s="86"/>
      <c r="SDW155" s="86"/>
      <c r="SDX155" s="86"/>
      <c r="SDY155" s="86"/>
      <c r="SDZ155" s="86"/>
      <c r="SEA155" s="86"/>
      <c r="SEB155" s="86"/>
      <c r="SEC155" s="86"/>
      <c r="SED155" s="86"/>
      <c r="SEE155" s="86"/>
      <c r="SEF155" s="86"/>
      <c r="SEG155" s="86"/>
      <c r="SEH155" s="86"/>
      <c r="SEI155" s="86"/>
      <c r="SEJ155" s="86"/>
      <c r="SEK155" s="86"/>
      <c r="SEL155" s="86"/>
      <c r="SEM155" s="86"/>
      <c r="SEN155" s="86"/>
      <c r="SEO155" s="86"/>
      <c r="SEP155" s="86"/>
      <c r="SEQ155" s="86"/>
      <c r="SER155" s="86"/>
      <c r="SES155" s="86"/>
      <c r="SET155" s="86"/>
      <c r="SEU155" s="86"/>
      <c r="SEV155" s="86"/>
      <c r="SEW155" s="86"/>
      <c r="SEX155" s="86"/>
      <c r="SEY155" s="86"/>
      <c r="SEZ155" s="86"/>
      <c r="SFA155" s="86"/>
      <c r="SFB155" s="86"/>
      <c r="SFC155" s="86"/>
      <c r="SFD155" s="86"/>
      <c r="SFE155" s="86"/>
      <c r="SFF155" s="86"/>
      <c r="SFG155" s="86"/>
      <c r="SFH155" s="86"/>
      <c r="SFI155" s="86"/>
      <c r="SFJ155" s="86"/>
      <c r="SFK155" s="186"/>
      <c r="SFL155" s="186"/>
      <c r="SFM155" s="186"/>
      <c r="SFN155" s="186"/>
      <c r="SFO155" s="186"/>
      <c r="SFP155" s="186"/>
      <c r="SFQ155" s="86"/>
      <c r="SFR155" s="86"/>
      <c r="SFS155" s="86"/>
      <c r="SFT155" s="86"/>
      <c r="SFU155" s="86"/>
      <c r="SFV155" s="86"/>
      <c r="SFW155" s="86"/>
      <c r="SFX155" s="86"/>
      <c r="SFY155" s="86"/>
      <c r="SFZ155" s="86"/>
      <c r="SGA155" s="86"/>
      <c r="SGB155" s="86"/>
      <c r="SGC155" s="86"/>
      <c r="SGD155" s="86"/>
      <c r="SGE155" s="86"/>
      <c r="SGF155" s="86"/>
      <c r="SGG155" s="86"/>
      <c r="SGH155" s="86"/>
      <c r="SGI155" s="86"/>
      <c r="SGJ155" s="86"/>
      <c r="SGK155" s="86"/>
      <c r="SGL155" s="86"/>
      <c r="SGM155" s="86"/>
      <c r="SGN155" s="86"/>
      <c r="SGO155" s="86"/>
      <c r="SGP155" s="86"/>
      <c r="SGQ155" s="86"/>
      <c r="SGR155" s="86"/>
      <c r="SGS155" s="86"/>
      <c r="SGT155" s="86"/>
      <c r="SGU155" s="86"/>
      <c r="SGV155" s="86"/>
      <c r="SGW155" s="86"/>
      <c r="SGX155" s="86"/>
      <c r="SGY155" s="86"/>
      <c r="SGZ155" s="86"/>
      <c r="SHA155" s="86"/>
      <c r="SHB155" s="86"/>
      <c r="SHC155" s="86"/>
      <c r="SHD155" s="86"/>
      <c r="SHE155" s="86"/>
      <c r="SHF155" s="86"/>
      <c r="SHG155" s="86"/>
      <c r="SHH155" s="86"/>
      <c r="SHI155" s="86"/>
      <c r="SHJ155" s="86"/>
      <c r="SHK155" s="86"/>
      <c r="SHL155" s="86"/>
      <c r="SHM155" s="86"/>
      <c r="SHN155" s="86"/>
      <c r="SHO155" s="86"/>
      <c r="SHP155" s="86"/>
      <c r="SHQ155" s="86"/>
      <c r="SHR155" s="86"/>
      <c r="SHS155" s="86"/>
      <c r="SHT155" s="86"/>
      <c r="SHU155" s="86"/>
      <c r="SHV155" s="86"/>
      <c r="SHW155" s="86"/>
      <c r="SHX155" s="86"/>
      <c r="SHY155" s="86"/>
      <c r="SHZ155" s="86"/>
      <c r="SIA155" s="86"/>
      <c r="SIB155" s="86"/>
      <c r="SIC155" s="86"/>
      <c r="SID155" s="86"/>
      <c r="SIE155" s="86"/>
      <c r="SIF155" s="86"/>
      <c r="SIG155" s="86"/>
      <c r="SIH155" s="86"/>
      <c r="SII155" s="86"/>
      <c r="SIJ155" s="86"/>
      <c r="SIK155" s="86"/>
      <c r="SIL155" s="86"/>
      <c r="SIM155" s="86"/>
      <c r="SIN155" s="86"/>
      <c r="SIO155" s="86"/>
      <c r="SIP155" s="86"/>
      <c r="SIQ155" s="86"/>
      <c r="SIR155" s="86"/>
      <c r="SIS155" s="86"/>
      <c r="SIT155" s="86"/>
      <c r="SIU155" s="86"/>
      <c r="SIV155" s="86"/>
      <c r="SIW155" s="86"/>
      <c r="SIX155" s="86"/>
      <c r="SIY155" s="86"/>
      <c r="SIZ155" s="86"/>
      <c r="SJA155" s="86"/>
      <c r="SJB155" s="86"/>
      <c r="SJC155" s="86"/>
      <c r="SJD155" s="86"/>
      <c r="SJE155" s="86"/>
      <c r="SJF155" s="86"/>
      <c r="SJG155" s="86"/>
      <c r="SJH155" s="86"/>
      <c r="SJI155" s="86"/>
      <c r="SJJ155" s="86"/>
      <c r="SJK155" s="86"/>
      <c r="SJL155" s="86"/>
      <c r="SJM155" s="86"/>
      <c r="SJN155" s="86"/>
      <c r="SJO155" s="86"/>
      <c r="SJP155" s="86"/>
      <c r="SJQ155" s="86"/>
      <c r="SJR155" s="86"/>
      <c r="SJS155" s="86"/>
      <c r="SJT155" s="86"/>
      <c r="SJU155" s="86"/>
      <c r="SJV155" s="86"/>
      <c r="SJW155" s="86"/>
      <c r="SJX155" s="86"/>
      <c r="SJY155" s="86"/>
      <c r="SJZ155" s="86"/>
      <c r="SKA155" s="86"/>
      <c r="SKB155" s="86"/>
      <c r="SKC155" s="86"/>
      <c r="SKD155" s="86"/>
      <c r="SKE155" s="86"/>
      <c r="SKF155" s="86"/>
      <c r="SKG155" s="86"/>
      <c r="SKH155" s="86"/>
      <c r="SKI155" s="86"/>
      <c r="SKJ155" s="86"/>
      <c r="SKK155" s="86"/>
      <c r="SKL155" s="86"/>
      <c r="SKM155" s="86"/>
      <c r="SKN155" s="86"/>
      <c r="SKO155" s="86"/>
      <c r="SKP155" s="86"/>
      <c r="SKQ155" s="86"/>
      <c r="SKR155" s="86"/>
      <c r="SKS155" s="86"/>
      <c r="SKT155" s="86"/>
      <c r="SKU155" s="86"/>
      <c r="SKV155" s="86"/>
      <c r="SKW155" s="86"/>
      <c r="SKX155" s="86"/>
      <c r="SKY155" s="86"/>
      <c r="SKZ155" s="86"/>
      <c r="SLA155" s="86"/>
      <c r="SLB155" s="86"/>
      <c r="SLC155" s="86"/>
      <c r="SLD155" s="86"/>
      <c r="SLE155" s="86"/>
      <c r="SLF155" s="86"/>
      <c r="SLG155" s="86"/>
      <c r="SLH155" s="86"/>
      <c r="SLI155" s="86"/>
      <c r="SLJ155" s="86"/>
      <c r="SLK155" s="86"/>
      <c r="SLL155" s="86"/>
      <c r="SLM155" s="86"/>
      <c r="SLN155" s="86"/>
      <c r="SLO155" s="86"/>
      <c r="SLP155" s="86"/>
      <c r="SLQ155" s="86"/>
      <c r="SLR155" s="86"/>
      <c r="SLS155" s="86"/>
      <c r="SLT155" s="86"/>
      <c r="SLU155" s="86"/>
      <c r="SLV155" s="86"/>
      <c r="SLW155" s="86"/>
      <c r="SLX155" s="86"/>
      <c r="SLY155" s="86"/>
      <c r="SLZ155" s="86"/>
      <c r="SMA155" s="86"/>
      <c r="SMB155" s="86"/>
      <c r="SMC155" s="86"/>
      <c r="SMD155" s="86"/>
      <c r="SME155" s="86"/>
      <c r="SMF155" s="86"/>
      <c r="SMG155" s="86"/>
      <c r="SMH155" s="86"/>
      <c r="SMI155" s="86"/>
      <c r="SMJ155" s="86"/>
      <c r="SMK155" s="86"/>
      <c r="SML155" s="86"/>
      <c r="SMM155" s="86"/>
      <c r="SMN155" s="86"/>
      <c r="SMO155" s="86"/>
      <c r="SMP155" s="86"/>
      <c r="SMQ155" s="86"/>
      <c r="SMR155" s="86"/>
      <c r="SMS155" s="86"/>
      <c r="SMT155" s="86"/>
      <c r="SMU155" s="86"/>
      <c r="SMV155" s="86"/>
      <c r="SMW155" s="86"/>
      <c r="SMX155" s="86"/>
      <c r="SMY155" s="86"/>
      <c r="SMZ155" s="86"/>
      <c r="SNA155" s="86"/>
      <c r="SNB155" s="86"/>
      <c r="SNC155" s="86"/>
      <c r="SND155" s="86"/>
      <c r="SNE155" s="86"/>
      <c r="SNF155" s="86"/>
      <c r="SNG155" s="86"/>
      <c r="SNH155" s="86"/>
      <c r="SNI155" s="86"/>
      <c r="SNJ155" s="86"/>
      <c r="SNK155" s="86"/>
      <c r="SNL155" s="86"/>
      <c r="SNM155" s="86"/>
      <c r="SNN155" s="86"/>
      <c r="SNO155" s="86"/>
      <c r="SNP155" s="86"/>
      <c r="SNQ155" s="86"/>
      <c r="SNR155" s="86"/>
      <c r="SNS155" s="86"/>
      <c r="SNT155" s="86"/>
      <c r="SNU155" s="86"/>
      <c r="SNV155" s="86"/>
      <c r="SNW155" s="86"/>
      <c r="SNX155" s="86"/>
      <c r="SNY155" s="86"/>
      <c r="SNZ155" s="86"/>
      <c r="SOA155" s="86"/>
      <c r="SOB155" s="86"/>
      <c r="SOC155" s="86"/>
      <c r="SOD155" s="86"/>
      <c r="SOE155" s="86"/>
      <c r="SOF155" s="86"/>
      <c r="SOG155" s="86"/>
      <c r="SOH155" s="86"/>
      <c r="SOI155" s="86"/>
      <c r="SOJ155" s="86"/>
      <c r="SOK155" s="86"/>
      <c r="SOL155" s="86"/>
      <c r="SOM155" s="86"/>
      <c r="SON155" s="86"/>
      <c r="SOO155" s="86"/>
      <c r="SOP155" s="86"/>
      <c r="SOQ155" s="86"/>
      <c r="SOR155" s="86"/>
      <c r="SOS155" s="86"/>
      <c r="SOT155" s="86"/>
      <c r="SOU155" s="86"/>
      <c r="SOV155" s="86"/>
      <c r="SOW155" s="86"/>
      <c r="SOX155" s="86"/>
      <c r="SOY155" s="86"/>
      <c r="SOZ155" s="86"/>
      <c r="SPA155" s="86"/>
      <c r="SPB155" s="86"/>
      <c r="SPC155" s="86"/>
      <c r="SPD155" s="86"/>
      <c r="SPE155" s="86"/>
      <c r="SPF155" s="86"/>
      <c r="SPG155" s="186"/>
      <c r="SPH155" s="186"/>
      <c r="SPI155" s="186"/>
      <c r="SPJ155" s="186"/>
      <c r="SPK155" s="186"/>
      <c r="SPL155" s="186"/>
      <c r="SPM155" s="86"/>
      <c r="SPN155" s="86"/>
      <c r="SPO155" s="86"/>
      <c r="SPP155" s="86"/>
      <c r="SPQ155" s="86"/>
      <c r="SPR155" s="86"/>
      <c r="SPS155" s="86"/>
      <c r="SPT155" s="86"/>
      <c r="SPU155" s="86"/>
      <c r="SPV155" s="86"/>
      <c r="SPW155" s="86"/>
      <c r="SPX155" s="86"/>
      <c r="SPY155" s="86"/>
      <c r="SPZ155" s="86"/>
      <c r="SQA155" s="86"/>
      <c r="SQB155" s="86"/>
      <c r="SQC155" s="86"/>
      <c r="SQD155" s="86"/>
      <c r="SQE155" s="86"/>
      <c r="SQF155" s="86"/>
      <c r="SQG155" s="86"/>
      <c r="SQH155" s="86"/>
      <c r="SQI155" s="86"/>
      <c r="SQJ155" s="86"/>
      <c r="SQK155" s="86"/>
      <c r="SQL155" s="86"/>
      <c r="SQM155" s="86"/>
      <c r="SQN155" s="86"/>
      <c r="SQO155" s="86"/>
      <c r="SQP155" s="86"/>
      <c r="SQQ155" s="86"/>
      <c r="SQR155" s="86"/>
      <c r="SQS155" s="86"/>
      <c r="SQT155" s="86"/>
      <c r="SQU155" s="86"/>
      <c r="SQV155" s="86"/>
      <c r="SQW155" s="86"/>
      <c r="SQX155" s="86"/>
      <c r="SQY155" s="86"/>
      <c r="SQZ155" s="86"/>
      <c r="SRA155" s="86"/>
      <c r="SRB155" s="86"/>
      <c r="SRC155" s="86"/>
      <c r="SRD155" s="86"/>
      <c r="SRE155" s="86"/>
      <c r="SRF155" s="86"/>
      <c r="SRG155" s="86"/>
      <c r="SRH155" s="86"/>
      <c r="SRI155" s="86"/>
      <c r="SRJ155" s="86"/>
      <c r="SRK155" s="86"/>
      <c r="SRL155" s="86"/>
      <c r="SRM155" s="86"/>
      <c r="SRN155" s="86"/>
      <c r="SRO155" s="86"/>
      <c r="SRP155" s="86"/>
      <c r="SRQ155" s="86"/>
      <c r="SRR155" s="86"/>
      <c r="SRS155" s="86"/>
      <c r="SRT155" s="86"/>
      <c r="SRU155" s="86"/>
      <c r="SRV155" s="86"/>
      <c r="SRW155" s="86"/>
      <c r="SRX155" s="86"/>
      <c r="SRY155" s="86"/>
      <c r="SRZ155" s="86"/>
      <c r="SSA155" s="86"/>
      <c r="SSB155" s="86"/>
      <c r="SSC155" s="86"/>
      <c r="SSD155" s="86"/>
      <c r="SSE155" s="86"/>
      <c r="SSF155" s="86"/>
      <c r="SSG155" s="86"/>
      <c r="SSH155" s="86"/>
      <c r="SSI155" s="86"/>
      <c r="SSJ155" s="86"/>
      <c r="SSK155" s="86"/>
      <c r="SSL155" s="86"/>
      <c r="SSM155" s="86"/>
      <c r="SSN155" s="86"/>
      <c r="SSO155" s="86"/>
      <c r="SSP155" s="86"/>
      <c r="SSQ155" s="86"/>
      <c r="SSR155" s="86"/>
      <c r="SSS155" s="86"/>
      <c r="SST155" s="86"/>
      <c r="SSU155" s="86"/>
      <c r="SSV155" s="86"/>
      <c r="SSW155" s="86"/>
      <c r="SSX155" s="86"/>
      <c r="SSY155" s="86"/>
      <c r="SSZ155" s="86"/>
      <c r="STA155" s="86"/>
      <c r="STB155" s="86"/>
      <c r="STC155" s="86"/>
      <c r="STD155" s="86"/>
      <c r="STE155" s="86"/>
      <c r="STF155" s="86"/>
      <c r="STG155" s="86"/>
      <c r="STH155" s="86"/>
      <c r="STI155" s="86"/>
      <c r="STJ155" s="86"/>
      <c r="STK155" s="86"/>
      <c r="STL155" s="86"/>
      <c r="STM155" s="86"/>
      <c r="STN155" s="86"/>
      <c r="STO155" s="86"/>
      <c r="STP155" s="86"/>
      <c r="STQ155" s="86"/>
      <c r="STR155" s="86"/>
      <c r="STS155" s="86"/>
      <c r="STT155" s="86"/>
      <c r="STU155" s="86"/>
      <c r="STV155" s="86"/>
      <c r="STW155" s="86"/>
      <c r="STX155" s="86"/>
      <c r="STY155" s="86"/>
      <c r="STZ155" s="86"/>
      <c r="SUA155" s="86"/>
      <c r="SUB155" s="86"/>
      <c r="SUC155" s="86"/>
      <c r="SUD155" s="86"/>
      <c r="SUE155" s="86"/>
      <c r="SUF155" s="86"/>
      <c r="SUG155" s="86"/>
      <c r="SUH155" s="86"/>
      <c r="SUI155" s="86"/>
      <c r="SUJ155" s="86"/>
      <c r="SUK155" s="86"/>
      <c r="SUL155" s="86"/>
      <c r="SUM155" s="86"/>
      <c r="SUN155" s="86"/>
      <c r="SUO155" s="86"/>
      <c r="SUP155" s="86"/>
      <c r="SUQ155" s="86"/>
      <c r="SUR155" s="86"/>
      <c r="SUS155" s="86"/>
      <c r="SUT155" s="86"/>
      <c r="SUU155" s="86"/>
      <c r="SUV155" s="86"/>
      <c r="SUW155" s="86"/>
      <c r="SUX155" s="86"/>
      <c r="SUY155" s="86"/>
      <c r="SUZ155" s="86"/>
      <c r="SVA155" s="86"/>
      <c r="SVB155" s="86"/>
      <c r="SVC155" s="86"/>
      <c r="SVD155" s="86"/>
      <c r="SVE155" s="86"/>
      <c r="SVF155" s="86"/>
      <c r="SVG155" s="86"/>
      <c r="SVH155" s="86"/>
      <c r="SVI155" s="86"/>
      <c r="SVJ155" s="86"/>
      <c r="SVK155" s="86"/>
      <c r="SVL155" s="86"/>
      <c r="SVM155" s="86"/>
      <c r="SVN155" s="86"/>
      <c r="SVO155" s="86"/>
      <c r="SVP155" s="86"/>
      <c r="SVQ155" s="86"/>
      <c r="SVR155" s="86"/>
      <c r="SVS155" s="86"/>
      <c r="SVT155" s="86"/>
      <c r="SVU155" s="86"/>
      <c r="SVV155" s="86"/>
      <c r="SVW155" s="86"/>
      <c r="SVX155" s="86"/>
      <c r="SVY155" s="86"/>
      <c r="SVZ155" s="86"/>
      <c r="SWA155" s="86"/>
      <c r="SWB155" s="86"/>
      <c r="SWC155" s="86"/>
      <c r="SWD155" s="86"/>
      <c r="SWE155" s="86"/>
      <c r="SWF155" s="86"/>
      <c r="SWG155" s="86"/>
      <c r="SWH155" s="86"/>
      <c r="SWI155" s="86"/>
      <c r="SWJ155" s="86"/>
      <c r="SWK155" s="86"/>
      <c r="SWL155" s="86"/>
      <c r="SWM155" s="86"/>
      <c r="SWN155" s="86"/>
      <c r="SWO155" s="86"/>
      <c r="SWP155" s="86"/>
      <c r="SWQ155" s="86"/>
      <c r="SWR155" s="86"/>
      <c r="SWS155" s="86"/>
      <c r="SWT155" s="86"/>
      <c r="SWU155" s="86"/>
      <c r="SWV155" s="86"/>
      <c r="SWW155" s="86"/>
      <c r="SWX155" s="86"/>
      <c r="SWY155" s="86"/>
      <c r="SWZ155" s="86"/>
      <c r="SXA155" s="86"/>
      <c r="SXB155" s="86"/>
      <c r="SXC155" s="86"/>
      <c r="SXD155" s="86"/>
      <c r="SXE155" s="86"/>
      <c r="SXF155" s="86"/>
      <c r="SXG155" s="86"/>
      <c r="SXH155" s="86"/>
      <c r="SXI155" s="86"/>
      <c r="SXJ155" s="86"/>
      <c r="SXK155" s="86"/>
      <c r="SXL155" s="86"/>
      <c r="SXM155" s="86"/>
      <c r="SXN155" s="86"/>
      <c r="SXO155" s="86"/>
      <c r="SXP155" s="86"/>
      <c r="SXQ155" s="86"/>
      <c r="SXR155" s="86"/>
      <c r="SXS155" s="86"/>
      <c r="SXT155" s="86"/>
      <c r="SXU155" s="86"/>
      <c r="SXV155" s="86"/>
      <c r="SXW155" s="86"/>
      <c r="SXX155" s="86"/>
      <c r="SXY155" s="86"/>
      <c r="SXZ155" s="86"/>
      <c r="SYA155" s="86"/>
      <c r="SYB155" s="86"/>
      <c r="SYC155" s="86"/>
      <c r="SYD155" s="86"/>
      <c r="SYE155" s="86"/>
      <c r="SYF155" s="86"/>
      <c r="SYG155" s="86"/>
      <c r="SYH155" s="86"/>
      <c r="SYI155" s="86"/>
      <c r="SYJ155" s="86"/>
      <c r="SYK155" s="86"/>
      <c r="SYL155" s="86"/>
      <c r="SYM155" s="86"/>
      <c r="SYN155" s="86"/>
      <c r="SYO155" s="86"/>
      <c r="SYP155" s="86"/>
      <c r="SYQ155" s="86"/>
      <c r="SYR155" s="86"/>
      <c r="SYS155" s="86"/>
      <c r="SYT155" s="86"/>
      <c r="SYU155" s="86"/>
      <c r="SYV155" s="86"/>
      <c r="SYW155" s="86"/>
      <c r="SYX155" s="86"/>
      <c r="SYY155" s="86"/>
      <c r="SYZ155" s="86"/>
      <c r="SZA155" s="86"/>
      <c r="SZB155" s="86"/>
      <c r="SZC155" s="186"/>
      <c r="SZD155" s="186"/>
      <c r="SZE155" s="186"/>
      <c r="SZF155" s="186"/>
      <c r="SZG155" s="186"/>
      <c r="SZH155" s="186"/>
      <c r="SZI155" s="86"/>
      <c r="SZJ155" s="86"/>
      <c r="SZK155" s="86"/>
      <c r="SZL155" s="86"/>
      <c r="SZM155" s="86"/>
      <c r="SZN155" s="86"/>
      <c r="SZO155" s="86"/>
      <c r="SZP155" s="86"/>
      <c r="SZQ155" s="86"/>
      <c r="SZR155" s="86"/>
      <c r="SZS155" s="86"/>
      <c r="SZT155" s="86"/>
      <c r="SZU155" s="86"/>
      <c r="SZV155" s="86"/>
      <c r="SZW155" s="86"/>
      <c r="SZX155" s="86"/>
      <c r="SZY155" s="86"/>
      <c r="SZZ155" s="86"/>
      <c r="TAA155" s="86"/>
      <c r="TAB155" s="86"/>
      <c r="TAC155" s="86"/>
      <c r="TAD155" s="86"/>
      <c r="TAE155" s="86"/>
      <c r="TAF155" s="86"/>
      <c r="TAG155" s="86"/>
      <c r="TAH155" s="86"/>
      <c r="TAI155" s="86"/>
      <c r="TAJ155" s="86"/>
      <c r="TAK155" s="86"/>
      <c r="TAL155" s="86"/>
      <c r="TAM155" s="86"/>
      <c r="TAN155" s="86"/>
      <c r="TAO155" s="86"/>
      <c r="TAP155" s="86"/>
      <c r="TAQ155" s="86"/>
      <c r="TAR155" s="86"/>
      <c r="TAS155" s="86"/>
      <c r="TAT155" s="86"/>
      <c r="TAU155" s="86"/>
      <c r="TAV155" s="86"/>
      <c r="TAW155" s="86"/>
      <c r="TAX155" s="86"/>
      <c r="TAY155" s="86"/>
      <c r="TAZ155" s="86"/>
      <c r="TBA155" s="86"/>
      <c r="TBB155" s="86"/>
      <c r="TBC155" s="86"/>
      <c r="TBD155" s="86"/>
      <c r="TBE155" s="86"/>
      <c r="TBF155" s="86"/>
      <c r="TBG155" s="86"/>
      <c r="TBH155" s="86"/>
      <c r="TBI155" s="86"/>
      <c r="TBJ155" s="86"/>
      <c r="TBK155" s="86"/>
      <c r="TBL155" s="86"/>
      <c r="TBM155" s="86"/>
      <c r="TBN155" s="86"/>
      <c r="TBO155" s="86"/>
      <c r="TBP155" s="86"/>
      <c r="TBQ155" s="86"/>
      <c r="TBR155" s="86"/>
      <c r="TBS155" s="86"/>
      <c r="TBT155" s="86"/>
      <c r="TBU155" s="86"/>
      <c r="TBV155" s="86"/>
      <c r="TBW155" s="86"/>
      <c r="TBX155" s="86"/>
      <c r="TBY155" s="86"/>
      <c r="TBZ155" s="86"/>
      <c r="TCA155" s="86"/>
      <c r="TCB155" s="86"/>
      <c r="TCC155" s="86"/>
      <c r="TCD155" s="86"/>
      <c r="TCE155" s="86"/>
      <c r="TCF155" s="86"/>
      <c r="TCG155" s="86"/>
      <c r="TCH155" s="86"/>
      <c r="TCI155" s="86"/>
      <c r="TCJ155" s="86"/>
      <c r="TCK155" s="86"/>
      <c r="TCL155" s="86"/>
      <c r="TCM155" s="86"/>
      <c r="TCN155" s="86"/>
      <c r="TCO155" s="86"/>
      <c r="TCP155" s="86"/>
      <c r="TCQ155" s="86"/>
      <c r="TCR155" s="86"/>
      <c r="TCS155" s="86"/>
      <c r="TCT155" s="86"/>
      <c r="TCU155" s="86"/>
      <c r="TCV155" s="86"/>
      <c r="TCW155" s="86"/>
      <c r="TCX155" s="86"/>
      <c r="TCY155" s="86"/>
      <c r="TCZ155" s="86"/>
      <c r="TDA155" s="86"/>
      <c r="TDB155" s="86"/>
      <c r="TDC155" s="86"/>
      <c r="TDD155" s="86"/>
      <c r="TDE155" s="86"/>
      <c r="TDF155" s="86"/>
      <c r="TDG155" s="86"/>
      <c r="TDH155" s="86"/>
      <c r="TDI155" s="86"/>
      <c r="TDJ155" s="86"/>
      <c r="TDK155" s="86"/>
      <c r="TDL155" s="86"/>
      <c r="TDM155" s="86"/>
      <c r="TDN155" s="86"/>
      <c r="TDO155" s="86"/>
      <c r="TDP155" s="86"/>
      <c r="TDQ155" s="86"/>
      <c r="TDR155" s="86"/>
      <c r="TDS155" s="86"/>
      <c r="TDT155" s="86"/>
      <c r="TDU155" s="86"/>
      <c r="TDV155" s="86"/>
      <c r="TDW155" s="86"/>
      <c r="TDX155" s="86"/>
      <c r="TDY155" s="86"/>
      <c r="TDZ155" s="86"/>
      <c r="TEA155" s="86"/>
      <c r="TEB155" s="86"/>
      <c r="TEC155" s="86"/>
      <c r="TED155" s="86"/>
      <c r="TEE155" s="86"/>
      <c r="TEF155" s="86"/>
      <c r="TEG155" s="86"/>
      <c r="TEH155" s="86"/>
      <c r="TEI155" s="86"/>
      <c r="TEJ155" s="86"/>
      <c r="TEK155" s="86"/>
      <c r="TEL155" s="86"/>
      <c r="TEM155" s="86"/>
      <c r="TEN155" s="86"/>
      <c r="TEO155" s="86"/>
      <c r="TEP155" s="86"/>
      <c r="TEQ155" s="86"/>
      <c r="TER155" s="86"/>
      <c r="TES155" s="86"/>
      <c r="TET155" s="86"/>
      <c r="TEU155" s="86"/>
      <c r="TEV155" s="86"/>
      <c r="TEW155" s="86"/>
      <c r="TEX155" s="86"/>
      <c r="TEY155" s="86"/>
      <c r="TEZ155" s="86"/>
      <c r="TFA155" s="86"/>
      <c r="TFB155" s="86"/>
      <c r="TFC155" s="86"/>
      <c r="TFD155" s="86"/>
      <c r="TFE155" s="86"/>
      <c r="TFF155" s="86"/>
      <c r="TFG155" s="86"/>
      <c r="TFH155" s="86"/>
      <c r="TFI155" s="86"/>
      <c r="TFJ155" s="86"/>
      <c r="TFK155" s="86"/>
      <c r="TFL155" s="86"/>
      <c r="TFM155" s="86"/>
      <c r="TFN155" s="86"/>
      <c r="TFO155" s="86"/>
      <c r="TFP155" s="86"/>
      <c r="TFQ155" s="86"/>
      <c r="TFR155" s="86"/>
      <c r="TFS155" s="86"/>
      <c r="TFT155" s="86"/>
      <c r="TFU155" s="86"/>
      <c r="TFV155" s="86"/>
      <c r="TFW155" s="86"/>
      <c r="TFX155" s="86"/>
      <c r="TFY155" s="86"/>
      <c r="TFZ155" s="86"/>
      <c r="TGA155" s="86"/>
      <c r="TGB155" s="86"/>
      <c r="TGC155" s="86"/>
      <c r="TGD155" s="86"/>
      <c r="TGE155" s="86"/>
      <c r="TGF155" s="86"/>
      <c r="TGG155" s="86"/>
      <c r="TGH155" s="86"/>
      <c r="TGI155" s="86"/>
      <c r="TGJ155" s="86"/>
      <c r="TGK155" s="86"/>
      <c r="TGL155" s="86"/>
      <c r="TGM155" s="86"/>
      <c r="TGN155" s="86"/>
      <c r="TGO155" s="86"/>
      <c r="TGP155" s="86"/>
      <c r="TGQ155" s="86"/>
      <c r="TGR155" s="86"/>
      <c r="TGS155" s="86"/>
      <c r="TGT155" s="86"/>
      <c r="TGU155" s="86"/>
      <c r="TGV155" s="86"/>
      <c r="TGW155" s="86"/>
      <c r="TGX155" s="86"/>
      <c r="TGY155" s="86"/>
      <c r="TGZ155" s="86"/>
      <c r="THA155" s="86"/>
      <c r="THB155" s="86"/>
      <c r="THC155" s="86"/>
      <c r="THD155" s="86"/>
      <c r="THE155" s="86"/>
      <c r="THF155" s="86"/>
      <c r="THG155" s="86"/>
      <c r="THH155" s="86"/>
      <c r="THI155" s="86"/>
      <c r="THJ155" s="86"/>
      <c r="THK155" s="86"/>
      <c r="THL155" s="86"/>
      <c r="THM155" s="86"/>
      <c r="THN155" s="86"/>
      <c r="THO155" s="86"/>
      <c r="THP155" s="86"/>
      <c r="THQ155" s="86"/>
      <c r="THR155" s="86"/>
      <c r="THS155" s="86"/>
      <c r="THT155" s="86"/>
      <c r="THU155" s="86"/>
      <c r="THV155" s="86"/>
      <c r="THW155" s="86"/>
      <c r="THX155" s="86"/>
      <c r="THY155" s="86"/>
      <c r="THZ155" s="86"/>
      <c r="TIA155" s="86"/>
      <c r="TIB155" s="86"/>
      <c r="TIC155" s="86"/>
      <c r="TID155" s="86"/>
      <c r="TIE155" s="86"/>
      <c r="TIF155" s="86"/>
      <c r="TIG155" s="86"/>
      <c r="TIH155" s="86"/>
      <c r="TII155" s="86"/>
      <c r="TIJ155" s="86"/>
      <c r="TIK155" s="86"/>
      <c r="TIL155" s="86"/>
      <c r="TIM155" s="86"/>
      <c r="TIN155" s="86"/>
      <c r="TIO155" s="86"/>
      <c r="TIP155" s="86"/>
      <c r="TIQ155" s="86"/>
      <c r="TIR155" s="86"/>
      <c r="TIS155" s="86"/>
      <c r="TIT155" s="86"/>
      <c r="TIU155" s="86"/>
      <c r="TIV155" s="86"/>
      <c r="TIW155" s="86"/>
      <c r="TIX155" s="86"/>
      <c r="TIY155" s="186"/>
      <c r="TIZ155" s="186"/>
      <c r="TJA155" s="186"/>
      <c r="TJB155" s="186"/>
      <c r="TJC155" s="186"/>
      <c r="TJD155" s="186"/>
      <c r="TJE155" s="86"/>
      <c r="TJF155" s="86"/>
      <c r="TJG155" s="86"/>
      <c r="TJH155" s="86"/>
      <c r="TJI155" s="86"/>
      <c r="TJJ155" s="86"/>
      <c r="TJK155" s="86"/>
      <c r="TJL155" s="86"/>
      <c r="TJM155" s="86"/>
      <c r="TJN155" s="86"/>
      <c r="TJO155" s="86"/>
      <c r="TJP155" s="86"/>
      <c r="TJQ155" s="86"/>
      <c r="TJR155" s="86"/>
      <c r="TJS155" s="86"/>
      <c r="TJT155" s="86"/>
      <c r="TJU155" s="86"/>
      <c r="TJV155" s="86"/>
      <c r="TJW155" s="86"/>
      <c r="TJX155" s="86"/>
      <c r="TJY155" s="86"/>
      <c r="TJZ155" s="86"/>
      <c r="TKA155" s="86"/>
      <c r="TKB155" s="86"/>
      <c r="TKC155" s="86"/>
      <c r="TKD155" s="86"/>
      <c r="TKE155" s="86"/>
      <c r="TKF155" s="86"/>
      <c r="TKG155" s="86"/>
      <c r="TKH155" s="86"/>
      <c r="TKI155" s="86"/>
      <c r="TKJ155" s="86"/>
      <c r="TKK155" s="86"/>
      <c r="TKL155" s="86"/>
      <c r="TKM155" s="86"/>
      <c r="TKN155" s="86"/>
      <c r="TKO155" s="86"/>
      <c r="TKP155" s="86"/>
      <c r="TKQ155" s="86"/>
      <c r="TKR155" s="86"/>
      <c r="TKS155" s="86"/>
      <c r="TKT155" s="86"/>
      <c r="TKU155" s="86"/>
      <c r="TKV155" s="86"/>
      <c r="TKW155" s="86"/>
      <c r="TKX155" s="86"/>
      <c r="TKY155" s="86"/>
      <c r="TKZ155" s="86"/>
      <c r="TLA155" s="86"/>
      <c r="TLB155" s="86"/>
      <c r="TLC155" s="86"/>
      <c r="TLD155" s="86"/>
      <c r="TLE155" s="86"/>
      <c r="TLF155" s="86"/>
      <c r="TLG155" s="86"/>
      <c r="TLH155" s="86"/>
      <c r="TLI155" s="86"/>
      <c r="TLJ155" s="86"/>
      <c r="TLK155" s="86"/>
      <c r="TLL155" s="86"/>
      <c r="TLM155" s="86"/>
      <c r="TLN155" s="86"/>
      <c r="TLO155" s="86"/>
      <c r="TLP155" s="86"/>
      <c r="TLQ155" s="86"/>
      <c r="TLR155" s="86"/>
      <c r="TLS155" s="86"/>
      <c r="TLT155" s="86"/>
      <c r="TLU155" s="86"/>
      <c r="TLV155" s="86"/>
      <c r="TLW155" s="86"/>
      <c r="TLX155" s="86"/>
      <c r="TLY155" s="86"/>
      <c r="TLZ155" s="86"/>
      <c r="TMA155" s="86"/>
      <c r="TMB155" s="86"/>
      <c r="TMC155" s="86"/>
      <c r="TMD155" s="86"/>
      <c r="TME155" s="86"/>
      <c r="TMF155" s="86"/>
      <c r="TMG155" s="86"/>
      <c r="TMH155" s="86"/>
      <c r="TMI155" s="86"/>
      <c r="TMJ155" s="86"/>
      <c r="TMK155" s="86"/>
      <c r="TML155" s="86"/>
      <c r="TMM155" s="86"/>
      <c r="TMN155" s="86"/>
      <c r="TMO155" s="86"/>
      <c r="TMP155" s="86"/>
      <c r="TMQ155" s="86"/>
      <c r="TMR155" s="86"/>
      <c r="TMS155" s="86"/>
      <c r="TMT155" s="86"/>
      <c r="TMU155" s="86"/>
      <c r="TMV155" s="86"/>
      <c r="TMW155" s="86"/>
      <c r="TMX155" s="86"/>
      <c r="TMY155" s="86"/>
      <c r="TMZ155" s="86"/>
      <c r="TNA155" s="86"/>
      <c r="TNB155" s="86"/>
      <c r="TNC155" s="86"/>
      <c r="TND155" s="86"/>
      <c r="TNE155" s="86"/>
      <c r="TNF155" s="86"/>
      <c r="TNG155" s="86"/>
      <c r="TNH155" s="86"/>
      <c r="TNI155" s="86"/>
      <c r="TNJ155" s="86"/>
      <c r="TNK155" s="86"/>
      <c r="TNL155" s="86"/>
      <c r="TNM155" s="86"/>
      <c r="TNN155" s="86"/>
      <c r="TNO155" s="86"/>
      <c r="TNP155" s="86"/>
      <c r="TNQ155" s="86"/>
      <c r="TNR155" s="86"/>
      <c r="TNS155" s="86"/>
      <c r="TNT155" s="86"/>
      <c r="TNU155" s="86"/>
      <c r="TNV155" s="86"/>
      <c r="TNW155" s="86"/>
      <c r="TNX155" s="86"/>
      <c r="TNY155" s="86"/>
      <c r="TNZ155" s="86"/>
      <c r="TOA155" s="86"/>
      <c r="TOB155" s="86"/>
      <c r="TOC155" s="86"/>
      <c r="TOD155" s="86"/>
      <c r="TOE155" s="86"/>
      <c r="TOF155" s="86"/>
      <c r="TOG155" s="86"/>
      <c r="TOH155" s="86"/>
      <c r="TOI155" s="86"/>
      <c r="TOJ155" s="86"/>
      <c r="TOK155" s="86"/>
      <c r="TOL155" s="86"/>
      <c r="TOM155" s="86"/>
      <c r="TON155" s="86"/>
      <c r="TOO155" s="86"/>
      <c r="TOP155" s="86"/>
      <c r="TOQ155" s="86"/>
      <c r="TOR155" s="86"/>
      <c r="TOS155" s="86"/>
      <c r="TOT155" s="86"/>
      <c r="TOU155" s="86"/>
      <c r="TOV155" s="86"/>
      <c r="TOW155" s="86"/>
      <c r="TOX155" s="86"/>
      <c r="TOY155" s="86"/>
      <c r="TOZ155" s="86"/>
      <c r="TPA155" s="86"/>
      <c r="TPB155" s="86"/>
      <c r="TPC155" s="86"/>
      <c r="TPD155" s="86"/>
      <c r="TPE155" s="86"/>
      <c r="TPF155" s="86"/>
      <c r="TPG155" s="86"/>
      <c r="TPH155" s="86"/>
      <c r="TPI155" s="86"/>
      <c r="TPJ155" s="86"/>
      <c r="TPK155" s="86"/>
      <c r="TPL155" s="86"/>
      <c r="TPM155" s="86"/>
      <c r="TPN155" s="86"/>
      <c r="TPO155" s="86"/>
      <c r="TPP155" s="86"/>
      <c r="TPQ155" s="86"/>
      <c r="TPR155" s="86"/>
      <c r="TPS155" s="86"/>
      <c r="TPT155" s="86"/>
      <c r="TPU155" s="86"/>
      <c r="TPV155" s="86"/>
      <c r="TPW155" s="86"/>
      <c r="TPX155" s="86"/>
      <c r="TPY155" s="86"/>
      <c r="TPZ155" s="86"/>
      <c r="TQA155" s="86"/>
      <c r="TQB155" s="86"/>
      <c r="TQC155" s="86"/>
      <c r="TQD155" s="86"/>
      <c r="TQE155" s="86"/>
      <c r="TQF155" s="86"/>
      <c r="TQG155" s="86"/>
      <c r="TQH155" s="86"/>
      <c r="TQI155" s="86"/>
      <c r="TQJ155" s="86"/>
      <c r="TQK155" s="86"/>
      <c r="TQL155" s="86"/>
      <c r="TQM155" s="86"/>
      <c r="TQN155" s="86"/>
      <c r="TQO155" s="86"/>
      <c r="TQP155" s="86"/>
      <c r="TQQ155" s="86"/>
      <c r="TQR155" s="86"/>
      <c r="TQS155" s="86"/>
      <c r="TQT155" s="86"/>
      <c r="TQU155" s="86"/>
      <c r="TQV155" s="86"/>
      <c r="TQW155" s="86"/>
      <c r="TQX155" s="86"/>
      <c r="TQY155" s="86"/>
      <c r="TQZ155" s="86"/>
      <c r="TRA155" s="86"/>
      <c r="TRB155" s="86"/>
      <c r="TRC155" s="86"/>
      <c r="TRD155" s="86"/>
      <c r="TRE155" s="86"/>
      <c r="TRF155" s="86"/>
      <c r="TRG155" s="86"/>
      <c r="TRH155" s="86"/>
      <c r="TRI155" s="86"/>
      <c r="TRJ155" s="86"/>
      <c r="TRK155" s="86"/>
      <c r="TRL155" s="86"/>
      <c r="TRM155" s="86"/>
      <c r="TRN155" s="86"/>
      <c r="TRO155" s="86"/>
      <c r="TRP155" s="86"/>
      <c r="TRQ155" s="86"/>
      <c r="TRR155" s="86"/>
      <c r="TRS155" s="86"/>
      <c r="TRT155" s="86"/>
      <c r="TRU155" s="86"/>
      <c r="TRV155" s="86"/>
      <c r="TRW155" s="86"/>
      <c r="TRX155" s="86"/>
      <c r="TRY155" s="86"/>
      <c r="TRZ155" s="86"/>
      <c r="TSA155" s="86"/>
      <c r="TSB155" s="86"/>
      <c r="TSC155" s="86"/>
      <c r="TSD155" s="86"/>
      <c r="TSE155" s="86"/>
      <c r="TSF155" s="86"/>
      <c r="TSG155" s="86"/>
      <c r="TSH155" s="86"/>
      <c r="TSI155" s="86"/>
      <c r="TSJ155" s="86"/>
      <c r="TSK155" s="86"/>
      <c r="TSL155" s="86"/>
      <c r="TSM155" s="86"/>
      <c r="TSN155" s="86"/>
      <c r="TSO155" s="86"/>
      <c r="TSP155" s="86"/>
      <c r="TSQ155" s="86"/>
      <c r="TSR155" s="86"/>
      <c r="TSS155" s="86"/>
      <c r="TST155" s="86"/>
      <c r="TSU155" s="186"/>
      <c r="TSV155" s="186"/>
      <c r="TSW155" s="186"/>
      <c r="TSX155" s="186"/>
      <c r="TSY155" s="186"/>
      <c r="TSZ155" s="186"/>
      <c r="TTA155" s="86"/>
      <c r="TTB155" s="86"/>
      <c r="TTC155" s="86"/>
      <c r="TTD155" s="86"/>
      <c r="TTE155" s="86"/>
      <c r="TTF155" s="86"/>
      <c r="TTG155" s="86"/>
      <c r="TTH155" s="86"/>
      <c r="TTI155" s="86"/>
      <c r="TTJ155" s="86"/>
      <c r="TTK155" s="86"/>
      <c r="TTL155" s="86"/>
      <c r="TTM155" s="86"/>
      <c r="TTN155" s="86"/>
      <c r="TTO155" s="86"/>
      <c r="TTP155" s="86"/>
      <c r="TTQ155" s="86"/>
      <c r="TTR155" s="86"/>
      <c r="TTS155" s="86"/>
      <c r="TTT155" s="86"/>
      <c r="TTU155" s="86"/>
      <c r="TTV155" s="86"/>
      <c r="TTW155" s="86"/>
      <c r="TTX155" s="86"/>
      <c r="TTY155" s="86"/>
      <c r="TTZ155" s="86"/>
      <c r="TUA155" s="86"/>
      <c r="TUB155" s="86"/>
      <c r="TUC155" s="86"/>
      <c r="TUD155" s="86"/>
      <c r="TUE155" s="86"/>
      <c r="TUF155" s="86"/>
      <c r="TUG155" s="86"/>
      <c r="TUH155" s="86"/>
      <c r="TUI155" s="86"/>
      <c r="TUJ155" s="86"/>
      <c r="TUK155" s="86"/>
      <c r="TUL155" s="86"/>
      <c r="TUM155" s="86"/>
      <c r="TUN155" s="86"/>
      <c r="TUO155" s="86"/>
      <c r="TUP155" s="86"/>
      <c r="TUQ155" s="86"/>
      <c r="TUR155" s="86"/>
      <c r="TUS155" s="86"/>
      <c r="TUT155" s="86"/>
      <c r="TUU155" s="86"/>
      <c r="TUV155" s="86"/>
      <c r="TUW155" s="86"/>
      <c r="TUX155" s="86"/>
      <c r="TUY155" s="86"/>
      <c r="TUZ155" s="86"/>
      <c r="TVA155" s="86"/>
      <c r="TVB155" s="86"/>
      <c r="TVC155" s="86"/>
      <c r="TVD155" s="86"/>
      <c r="TVE155" s="86"/>
      <c r="TVF155" s="86"/>
      <c r="TVG155" s="86"/>
      <c r="TVH155" s="86"/>
      <c r="TVI155" s="86"/>
      <c r="TVJ155" s="86"/>
      <c r="TVK155" s="86"/>
      <c r="TVL155" s="86"/>
      <c r="TVM155" s="86"/>
      <c r="TVN155" s="86"/>
      <c r="TVO155" s="86"/>
      <c r="TVP155" s="86"/>
      <c r="TVQ155" s="86"/>
      <c r="TVR155" s="86"/>
      <c r="TVS155" s="86"/>
      <c r="TVT155" s="86"/>
      <c r="TVU155" s="86"/>
      <c r="TVV155" s="86"/>
      <c r="TVW155" s="86"/>
      <c r="TVX155" s="86"/>
      <c r="TVY155" s="86"/>
      <c r="TVZ155" s="86"/>
      <c r="TWA155" s="86"/>
      <c r="TWB155" s="86"/>
      <c r="TWC155" s="86"/>
      <c r="TWD155" s="86"/>
      <c r="TWE155" s="86"/>
      <c r="TWF155" s="86"/>
      <c r="TWG155" s="86"/>
      <c r="TWH155" s="86"/>
      <c r="TWI155" s="86"/>
      <c r="TWJ155" s="86"/>
      <c r="TWK155" s="86"/>
      <c r="TWL155" s="86"/>
      <c r="TWM155" s="86"/>
      <c r="TWN155" s="86"/>
      <c r="TWO155" s="86"/>
      <c r="TWP155" s="86"/>
      <c r="TWQ155" s="86"/>
      <c r="TWR155" s="86"/>
      <c r="TWS155" s="86"/>
      <c r="TWT155" s="86"/>
      <c r="TWU155" s="86"/>
      <c r="TWV155" s="86"/>
      <c r="TWW155" s="86"/>
      <c r="TWX155" s="86"/>
      <c r="TWY155" s="86"/>
      <c r="TWZ155" s="86"/>
      <c r="TXA155" s="86"/>
      <c r="TXB155" s="86"/>
      <c r="TXC155" s="86"/>
      <c r="TXD155" s="86"/>
      <c r="TXE155" s="86"/>
      <c r="TXF155" s="86"/>
      <c r="TXG155" s="86"/>
      <c r="TXH155" s="86"/>
      <c r="TXI155" s="86"/>
      <c r="TXJ155" s="86"/>
      <c r="TXK155" s="86"/>
      <c r="TXL155" s="86"/>
      <c r="TXM155" s="86"/>
      <c r="TXN155" s="86"/>
      <c r="TXO155" s="86"/>
      <c r="TXP155" s="86"/>
      <c r="TXQ155" s="86"/>
      <c r="TXR155" s="86"/>
      <c r="TXS155" s="86"/>
      <c r="TXT155" s="86"/>
      <c r="TXU155" s="86"/>
      <c r="TXV155" s="86"/>
      <c r="TXW155" s="86"/>
      <c r="TXX155" s="86"/>
      <c r="TXY155" s="86"/>
      <c r="TXZ155" s="86"/>
      <c r="TYA155" s="86"/>
      <c r="TYB155" s="86"/>
      <c r="TYC155" s="86"/>
      <c r="TYD155" s="86"/>
      <c r="TYE155" s="86"/>
      <c r="TYF155" s="86"/>
      <c r="TYG155" s="86"/>
      <c r="TYH155" s="86"/>
      <c r="TYI155" s="86"/>
      <c r="TYJ155" s="86"/>
      <c r="TYK155" s="86"/>
      <c r="TYL155" s="86"/>
      <c r="TYM155" s="86"/>
      <c r="TYN155" s="86"/>
      <c r="TYO155" s="86"/>
      <c r="TYP155" s="86"/>
      <c r="TYQ155" s="86"/>
      <c r="TYR155" s="86"/>
      <c r="TYS155" s="86"/>
      <c r="TYT155" s="86"/>
      <c r="TYU155" s="86"/>
      <c r="TYV155" s="86"/>
      <c r="TYW155" s="86"/>
      <c r="TYX155" s="86"/>
      <c r="TYY155" s="86"/>
      <c r="TYZ155" s="86"/>
      <c r="TZA155" s="86"/>
      <c r="TZB155" s="86"/>
      <c r="TZC155" s="86"/>
      <c r="TZD155" s="86"/>
      <c r="TZE155" s="86"/>
      <c r="TZF155" s="86"/>
      <c r="TZG155" s="86"/>
      <c r="TZH155" s="86"/>
      <c r="TZI155" s="86"/>
      <c r="TZJ155" s="86"/>
      <c r="TZK155" s="86"/>
      <c r="TZL155" s="86"/>
      <c r="TZM155" s="86"/>
      <c r="TZN155" s="86"/>
      <c r="TZO155" s="86"/>
      <c r="TZP155" s="86"/>
      <c r="TZQ155" s="86"/>
      <c r="TZR155" s="86"/>
      <c r="TZS155" s="86"/>
      <c r="TZT155" s="86"/>
      <c r="TZU155" s="86"/>
      <c r="TZV155" s="86"/>
      <c r="TZW155" s="86"/>
      <c r="TZX155" s="86"/>
      <c r="TZY155" s="86"/>
      <c r="TZZ155" s="86"/>
      <c r="UAA155" s="86"/>
      <c r="UAB155" s="86"/>
      <c r="UAC155" s="86"/>
      <c r="UAD155" s="86"/>
      <c r="UAE155" s="86"/>
      <c r="UAF155" s="86"/>
      <c r="UAG155" s="86"/>
      <c r="UAH155" s="86"/>
      <c r="UAI155" s="86"/>
      <c r="UAJ155" s="86"/>
      <c r="UAK155" s="86"/>
      <c r="UAL155" s="86"/>
      <c r="UAM155" s="86"/>
      <c r="UAN155" s="86"/>
      <c r="UAO155" s="86"/>
      <c r="UAP155" s="86"/>
      <c r="UAQ155" s="86"/>
      <c r="UAR155" s="86"/>
      <c r="UAS155" s="86"/>
      <c r="UAT155" s="86"/>
      <c r="UAU155" s="86"/>
      <c r="UAV155" s="86"/>
      <c r="UAW155" s="86"/>
      <c r="UAX155" s="86"/>
      <c r="UAY155" s="86"/>
      <c r="UAZ155" s="86"/>
      <c r="UBA155" s="86"/>
      <c r="UBB155" s="86"/>
      <c r="UBC155" s="86"/>
      <c r="UBD155" s="86"/>
      <c r="UBE155" s="86"/>
      <c r="UBF155" s="86"/>
      <c r="UBG155" s="86"/>
      <c r="UBH155" s="86"/>
      <c r="UBI155" s="86"/>
      <c r="UBJ155" s="86"/>
      <c r="UBK155" s="86"/>
      <c r="UBL155" s="86"/>
      <c r="UBM155" s="86"/>
      <c r="UBN155" s="86"/>
      <c r="UBO155" s="86"/>
      <c r="UBP155" s="86"/>
      <c r="UBQ155" s="86"/>
      <c r="UBR155" s="86"/>
      <c r="UBS155" s="86"/>
      <c r="UBT155" s="86"/>
      <c r="UBU155" s="86"/>
      <c r="UBV155" s="86"/>
      <c r="UBW155" s="86"/>
      <c r="UBX155" s="86"/>
      <c r="UBY155" s="86"/>
      <c r="UBZ155" s="86"/>
      <c r="UCA155" s="86"/>
      <c r="UCB155" s="86"/>
      <c r="UCC155" s="86"/>
      <c r="UCD155" s="86"/>
      <c r="UCE155" s="86"/>
      <c r="UCF155" s="86"/>
      <c r="UCG155" s="86"/>
      <c r="UCH155" s="86"/>
      <c r="UCI155" s="86"/>
      <c r="UCJ155" s="86"/>
      <c r="UCK155" s="86"/>
      <c r="UCL155" s="86"/>
      <c r="UCM155" s="86"/>
      <c r="UCN155" s="86"/>
      <c r="UCO155" s="86"/>
      <c r="UCP155" s="86"/>
      <c r="UCQ155" s="186"/>
      <c r="UCR155" s="186"/>
      <c r="UCS155" s="186"/>
      <c r="UCT155" s="186"/>
      <c r="UCU155" s="186"/>
      <c r="UCV155" s="186"/>
      <c r="UCW155" s="86"/>
      <c r="UCX155" s="86"/>
      <c r="UCY155" s="86"/>
      <c r="UCZ155" s="86"/>
      <c r="UDA155" s="86"/>
      <c r="UDB155" s="86"/>
      <c r="UDC155" s="86"/>
      <c r="UDD155" s="86"/>
      <c r="UDE155" s="86"/>
      <c r="UDF155" s="86"/>
      <c r="UDG155" s="86"/>
      <c r="UDH155" s="86"/>
      <c r="UDI155" s="86"/>
      <c r="UDJ155" s="86"/>
      <c r="UDK155" s="86"/>
      <c r="UDL155" s="86"/>
      <c r="UDM155" s="86"/>
      <c r="UDN155" s="86"/>
      <c r="UDO155" s="86"/>
      <c r="UDP155" s="86"/>
      <c r="UDQ155" s="86"/>
      <c r="UDR155" s="86"/>
      <c r="UDS155" s="86"/>
      <c r="UDT155" s="86"/>
      <c r="UDU155" s="86"/>
      <c r="UDV155" s="86"/>
      <c r="UDW155" s="86"/>
      <c r="UDX155" s="86"/>
      <c r="UDY155" s="86"/>
      <c r="UDZ155" s="86"/>
      <c r="UEA155" s="86"/>
      <c r="UEB155" s="86"/>
      <c r="UEC155" s="86"/>
      <c r="UED155" s="86"/>
      <c r="UEE155" s="86"/>
      <c r="UEF155" s="86"/>
      <c r="UEG155" s="86"/>
      <c r="UEH155" s="86"/>
      <c r="UEI155" s="86"/>
      <c r="UEJ155" s="86"/>
      <c r="UEK155" s="86"/>
      <c r="UEL155" s="86"/>
      <c r="UEM155" s="86"/>
      <c r="UEN155" s="86"/>
      <c r="UEO155" s="86"/>
      <c r="UEP155" s="86"/>
      <c r="UEQ155" s="86"/>
      <c r="UER155" s="86"/>
      <c r="UES155" s="86"/>
      <c r="UET155" s="86"/>
      <c r="UEU155" s="86"/>
      <c r="UEV155" s="86"/>
      <c r="UEW155" s="86"/>
      <c r="UEX155" s="86"/>
      <c r="UEY155" s="86"/>
      <c r="UEZ155" s="86"/>
      <c r="UFA155" s="86"/>
      <c r="UFB155" s="86"/>
      <c r="UFC155" s="86"/>
      <c r="UFD155" s="86"/>
      <c r="UFE155" s="86"/>
      <c r="UFF155" s="86"/>
      <c r="UFG155" s="86"/>
      <c r="UFH155" s="86"/>
      <c r="UFI155" s="86"/>
      <c r="UFJ155" s="86"/>
      <c r="UFK155" s="86"/>
      <c r="UFL155" s="86"/>
      <c r="UFM155" s="86"/>
      <c r="UFN155" s="86"/>
      <c r="UFO155" s="86"/>
      <c r="UFP155" s="86"/>
      <c r="UFQ155" s="86"/>
      <c r="UFR155" s="86"/>
      <c r="UFS155" s="86"/>
      <c r="UFT155" s="86"/>
      <c r="UFU155" s="86"/>
      <c r="UFV155" s="86"/>
      <c r="UFW155" s="86"/>
      <c r="UFX155" s="86"/>
      <c r="UFY155" s="86"/>
      <c r="UFZ155" s="86"/>
      <c r="UGA155" s="86"/>
      <c r="UGB155" s="86"/>
      <c r="UGC155" s="86"/>
      <c r="UGD155" s="86"/>
      <c r="UGE155" s="86"/>
      <c r="UGF155" s="86"/>
      <c r="UGG155" s="86"/>
      <c r="UGH155" s="86"/>
      <c r="UGI155" s="86"/>
      <c r="UGJ155" s="86"/>
      <c r="UGK155" s="86"/>
      <c r="UGL155" s="86"/>
      <c r="UGM155" s="86"/>
      <c r="UGN155" s="86"/>
      <c r="UGO155" s="86"/>
      <c r="UGP155" s="86"/>
      <c r="UGQ155" s="86"/>
      <c r="UGR155" s="86"/>
      <c r="UGS155" s="86"/>
      <c r="UGT155" s="86"/>
      <c r="UGU155" s="86"/>
      <c r="UGV155" s="86"/>
      <c r="UGW155" s="86"/>
      <c r="UGX155" s="86"/>
      <c r="UGY155" s="86"/>
      <c r="UGZ155" s="86"/>
      <c r="UHA155" s="86"/>
      <c r="UHB155" s="86"/>
      <c r="UHC155" s="86"/>
      <c r="UHD155" s="86"/>
      <c r="UHE155" s="86"/>
      <c r="UHF155" s="86"/>
      <c r="UHG155" s="86"/>
      <c r="UHH155" s="86"/>
      <c r="UHI155" s="86"/>
      <c r="UHJ155" s="86"/>
      <c r="UHK155" s="86"/>
      <c r="UHL155" s="86"/>
      <c r="UHM155" s="86"/>
      <c r="UHN155" s="86"/>
      <c r="UHO155" s="86"/>
      <c r="UHP155" s="86"/>
      <c r="UHQ155" s="86"/>
      <c r="UHR155" s="86"/>
      <c r="UHS155" s="86"/>
      <c r="UHT155" s="86"/>
      <c r="UHU155" s="86"/>
      <c r="UHV155" s="86"/>
      <c r="UHW155" s="86"/>
      <c r="UHX155" s="86"/>
      <c r="UHY155" s="86"/>
      <c r="UHZ155" s="86"/>
      <c r="UIA155" s="86"/>
      <c r="UIB155" s="86"/>
      <c r="UIC155" s="86"/>
      <c r="UID155" s="86"/>
      <c r="UIE155" s="86"/>
      <c r="UIF155" s="86"/>
      <c r="UIG155" s="86"/>
      <c r="UIH155" s="86"/>
      <c r="UII155" s="86"/>
      <c r="UIJ155" s="86"/>
      <c r="UIK155" s="86"/>
      <c r="UIL155" s="86"/>
      <c r="UIM155" s="86"/>
      <c r="UIN155" s="86"/>
      <c r="UIO155" s="86"/>
      <c r="UIP155" s="86"/>
      <c r="UIQ155" s="86"/>
      <c r="UIR155" s="86"/>
      <c r="UIS155" s="86"/>
      <c r="UIT155" s="86"/>
      <c r="UIU155" s="86"/>
      <c r="UIV155" s="86"/>
      <c r="UIW155" s="86"/>
      <c r="UIX155" s="86"/>
      <c r="UIY155" s="86"/>
      <c r="UIZ155" s="86"/>
      <c r="UJA155" s="86"/>
      <c r="UJB155" s="86"/>
      <c r="UJC155" s="86"/>
      <c r="UJD155" s="86"/>
      <c r="UJE155" s="86"/>
      <c r="UJF155" s="86"/>
      <c r="UJG155" s="86"/>
      <c r="UJH155" s="86"/>
      <c r="UJI155" s="86"/>
      <c r="UJJ155" s="86"/>
      <c r="UJK155" s="86"/>
      <c r="UJL155" s="86"/>
      <c r="UJM155" s="86"/>
      <c r="UJN155" s="86"/>
      <c r="UJO155" s="86"/>
      <c r="UJP155" s="86"/>
      <c r="UJQ155" s="86"/>
      <c r="UJR155" s="86"/>
      <c r="UJS155" s="86"/>
      <c r="UJT155" s="86"/>
      <c r="UJU155" s="86"/>
      <c r="UJV155" s="86"/>
      <c r="UJW155" s="86"/>
      <c r="UJX155" s="86"/>
      <c r="UJY155" s="86"/>
      <c r="UJZ155" s="86"/>
      <c r="UKA155" s="86"/>
      <c r="UKB155" s="86"/>
      <c r="UKC155" s="86"/>
      <c r="UKD155" s="86"/>
      <c r="UKE155" s="86"/>
      <c r="UKF155" s="86"/>
      <c r="UKG155" s="86"/>
      <c r="UKH155" s="86"/>
      <c r="UKI155" s="86"/>
      <c r="UKJ155" s="86"/>
      <c r="UKK155" s="86"/>
      <c r="UKL155" s="86"/>
      <c r="UKM155" s="86"/>
      <c r="UKN155" s="86"/>
      <c r="UKO155" s="86"/>
      <c r="UKP155" s="86"/>
      <c r="UKQ155" s="86"/>
      <c r="UKR155" s="86"/>
      <c r="UKS155" s="86"/>
      <c r="UKT155" s="86"/>
      <c r="UKU155" s="86"/>
      <c r="UKV155" s="86"/>
      <c r="UKW155" s="86"/>
      <c r="UKX155" s="86"/>
      <c r="UKY155" s="86"/>
      <c r="UKZ155" s="86"/>
      <c r="ULA155" s="86"/>
      <c r="ULB155" s="86"/>
      <c r="ULC155" s="86"/>
      <c r="ULD155" s="86"/>
      <c r="ULE155" s="86"/>
      <c r="ULF155" s="86"/>
      <c r="ULG155" s="86"/>
      <c r="ULH155" s="86"/>
      <c r="ULI155" s="86"/>
      <c r="ULJ155" s="86"/>
      <c r="ULK155" s="86"/>
      <c r="ULL155" s="86"/>
      <c r="ULM155" s="86"/>
      <c r="ULN155" s="86"/>
      <c r="ULO155" s="86"/>
      <c r="ULP155" s="86"/>
      <c r="ULQ155" s="86"/>
      <c r="ULR155" s="86"/>
      <c r="ULS155" s="86"/>
      <c r="ULT155" s="86"/>
      <c r="ULU155" s="86"/>
      <c r="ULV155" s="86"/>
      <c r="ULW155" s="86"/>
      <c r="ULX155" s="86"/>
      <c r="ULY155" s="86"/>
      <c r="ULZ155" s="86"/>
      <c r="UMA155" s="86"/>
      <c r="UMB155" s="86"/>
      <c r="UMC155" s="86"/>
      <c r="UMD155" s="86"/>
      <c r="UME155" s="86"/>
      <c r="UMF155" s="86"/>
      <c r="UMG155" s="86"/>
      <c r="UMH155" s="86"/>
      <c r="UMI155" s="86"/>
      <c r="UMJ155" s="86"/>
      <c r="UMK155" s="86"/>
      <c r="UML155" s="86"/>
      <c r="UMM155" s="186"/>
      <c r="UMN155" s="186"/>
      <c r="UMO155" s="186"/>
      <c r="UMP155" s="186"/>
      <c r="UMQ155" s="186"/>
      <c r="UMR155" s="186"/>
      <c r="UMS155" s="86"/>
      <c r="UMT155" s="86"/>
      <c r="UMU155" s="86"/>
      <c r="UMV155" s="86"/>
      <c r="UMW155" s="86"/>
      <c r="UMX155" s="86"/>
      <c r="UMY155" s="86"/>
      <c r="UMZ155" s="86"/>
      <c r="UNA155" s="86"/>
      <c r="UNB155" s="86"/>
      <c r="UNC155" s="86"/>
      <c r="UND155" s="86"/>
      <c r="UNE155" s="86"/>
      <c r="UNF155" s="86"/>
      <c r="UNG155" s="86"/>
      <c r="UNH155" s="86"/>
      <c r="UNI155" s="86"/>
      <c r="UNJ155" s="86"/>
      <c r="UNK155" s="86"/>
      <c r="UNL155" s="86"/>
      <c r="UNM155" s="86"/>
      <c r="UNN155" s="86"/>
      <c r="UNO155" s="86"/>
      <c r="UNP155" s="86"/>
      <c r="UNQ155" s="86"/>
      <c r="UNR155" s="86"/>
      <c r="UNS155" s="86"/>
      <c r="UNT155" s="86"/>
      <c r="UNU155" s="86"/>
      <c r="UNV155" s="86"/>
      <c r="UNW155" s="86"/>
      <c r="UNX155" s="86"/>
      <c r="UNY155" s="86"/>
      <c r="UNZ155" s="86"/>
      <c r="UOA155" s="86"/>
      <c r="UOB155" s="86"/>
      <c r="UOC155" s="86"/>
      <c r="UOD155" s="86"/>
      <c r="UOE155" s="86"/>
      <c r="UOF155" s="86"/>
      <c r="UOG155" s="86"/>
      <c r="UOH155" s="86"/>
      <c r="UOI155" s="86"/>
      <c r="UOJ155" s="86"/>
      <c r="UOK155" s="86"/>
      <c r="UOL155" s="86"/>
      <c r="UOM155" s="86"/>
      <c r="UON155" s="86"/>
      <c r="UOO155" s="86"/>
      <c r="UOP155" s="86"/>
      <c r="UOQ155" s="86"/>
      <c r="UOR155" s="86"/>
      <c r="UOS155" s="86"/>
      <c r="UOT155" s="86"/>
      <c r="UOU155" s="86"/>
      <c r="UOV155" s="86"/>
      <c r="UOW155" s="86"/>
      <c r="UOX155" s="86"/>
      <c r="UOY155" s="86"/>
      <c r="UOZ155" s="86"/>
      <c r="UPA155" s="86"/>
      <c r="UPB155" s="86"/>
      <c r="UPC155" s="86"/>
      <c r="UPD155" s="86"/>
      <c r="UPE155" s="86"/>
      <c r="UPF155" s="86"/>
      <c r="UPG155" s="86"/>
      <c r="UPH155" s="86"/>
      <c r="UPI155" s="86"/>
      <c r="UPJ155" s="86"/>
      <c r="UPK155" s="86"/>
      <c r="UPL155" s="86"/>
      <c r="UPM155" s="86"/>
      <c r="UPN155" s="86"/>
      <c r="UPO155" s="86"/>
      <c r="UPP155" s="86"/>
      <c r="UPQ155" s="86"/>
      <c r="UPR155" s="86"/>
      <c r="UPS155" s="86"/>
      <c r="UPT155" s="86"/>
      <c r="UPU155" s="86"/>
      <c r="UPV155" s="86"/>
      <c r="UPW155" s="86"/>
      <c r="UPX155" s="86"/>
      <c r="UPY155" s="86"/>
      <c r="UPZ155" s="86"/>
      <c r="UQA155" s="86"/>
      <c r="UQB155" s="86"/>
      <c r="UQC155" s="86"/>
      <c r="UQD155" s="86"/>
      <c r="UQE155" s="86"/>
      <c r="UQF155" s="86"/>
      <c r="UQG155" s="86"/>
      <c r="UQH155" s="86"/>
      <c r="UQI155" s="86"/>
      <c r="UQJ155" s="86"/>
      <c r="UQK155" s="86"/>
      <c r="UQL155" s="86"/>
      <c r="UQM155" s="86"/>
      <c r="UQN155" s="86"/>
      <c r="UQO155" s="86"/>
      <c r="UQP155" s="86"/>
      <c r="UQQ155" s="86"/>
      <c r="UQR155" s="86"/>
      <c r="UQS155" s="86"/>
      <c r="UQT155" s="86"/>
      <c r="UQU155" s="86"/>
      <c r="UQV155" s="86"/>
      <c r="UQW155" s="86"/>
      <c r="UQX155" s="86"/>
      <c r="UQY155" s="86"/>
      <c r="UQZ155" s="86"/>
      <c r="URA155" s="86"/>
      <c r="URB155" s="86"/>
      <c r="URC155" s="86"/>
      <c r="URD155" s="86"/>
      <c r="URE155" s="86"/>
      <c r="URF155" s="86"/>
      <c r="URG155" s="86"/>
      <c r="URH155" s="86"/>
      <c r="URI155" s="86"/>
      <c r="URJ155" s="86"/>
      <c r="URK155" s="86"/>
      <c r="URL155" s="86"/>
      <c r="URM155" s="86"/>
      <c r="URN155" s="86"/>
      <c r="URO155" s="86"/>
      <c r="URP155" s="86"/>
      <c r="URQ155" s="86"/>
      <c r="URR155" s="86"/>
      <c r="URS155" s="86"/>
      <c r="URT155" s="86"/>
      <c r="URU155" s="86"/>
      <c r="URV155" s="86"/>
      <c r="URW155" s="86"/>
      <c r="URX155" s="86"/>
      <c r="URY155" s="86"/>
      <c r="URZ155" s="86"/>
      <c r="USA155" s="86"/>
      <c r="USB155" s="86"/>
      <c r="USC155" s="86"/>
      <c r="USD155" s="86"/>
      <c r="USE155" s="86"/>
      <c r="USF155" s="86"/>
      <c r="USG155" s="86"/>
      <c r="USH155" s="86"/>
      <c r="USI155" s="86"/>
      <c r="USJ155" s="86"/>
      <c r="USK155" s="86"/>
      <c r="USL155" s="86"/>
      <c r="USM155" s="86"/>
      <c r="USN155" s="86"/>
      <c r="USO155" s="86"/>
      <c r="USP155" s="86"/>
      <c r="USQ155" s="86"/>
      <c r="USR155" s="86"/>
      <c r="USS155" s="86"/>
      <c r="UST155" s="86"/>
      <c r="USU155" s="86"/>
      <c r="USV155" s="86"/>
      <c r="USW155" s="86"/>
      <c r="USX155" s="86"/>
      <c r="USY155" s="86"/>
      <c r="USZ155" s="86"/>
      <c r="UTA155" s="86"/>
      <c r="UTB155" s="86"/>
      <c r="UTC155" s="86"/>
      <c r="UTD155" s="86"/>
      <c r="UTE155" s="86"/>
      <c r="UTF155" s="86"/>
      <c r="UTG155" s="86"/>
      <c r="UTH155" s="86"/>
      <c r="UTI155" s="86"/>
      <c r="UTJ155" s="86"/>
      <c r="UTK155" s="86"/>
      <c r="UTL155" s="86"/>
      <c r="UTM155" s="86"/>
      <c r="UTN155" s="86"/>
      <c r="UTO155" s="86"/>
      <c r="UTP155" s="86"/>
      <c r="UTQ155" s="86"/>
      <c r="UTR155" s="86"/>
      <c r="UTS155" s="86"/>
      <c r="UTT155" s="86"/>
      <c r="UTU155" s="86"/>
      <c r="UTV155" s="86"/>
      <c r="UTW155" s="86"/>
      <c r="UTX155" s="86"/>
      <c r="UTY155" s="86"/>
      <c r="UTZ155" s="86"/>
      <c r="UUA155" s="86"/>
      <c r="UUB155" s="86"/>
      <c r="UUC155" s="86"/>
      <c r="UUD155" s="86"/>
      <c r="UUE155" s="86"/>
      <c r="UUF155" s="86"/>
      <c r="UUG155" s="86"/>
      <c r="UUH155" s="86"/>
      <c r="UUI155" s="86"/>
      <c r="UUJ155" s="86"/>
      <c r="UUK155" s="86"/>
      <c r="UUL155" s="86"/>
      <c r="UUM155" s="86"/>
      <c r="UUN155" s="86"/>
      <c r="UUO155" s="86"/>
      <c r="UUP155" s="86"/>
      <c r="UUQ155" s="86"/>
      <c r="UUR155" s="86"/>
      <c r="UUS155" s="86"/>
      <c r="UUT155" s="86"/>
      <c r="UUU155" s="86"/>
      <c r="UUV155" s="86"/>
      <c r="UUW155" s="86"/>
      <c r="UUX155" s="86"/>
      <c r="UUY155" s="86"/>
      <c r="UUZ155" s="86"/>
      <c r="UVA155" s="86"/>
      <c r="UVB155" s="86"/>
      <c r="UVC155" s="86"/>
      <c r="UVD155" s="86"/>
      <c r="UVE155" s="86"/>
      <c r="UVF155" s="86"/>
      <c r="UVG155" s="86"/>
      <c r="UVH155" s="86"/>
      <c r="UVI155" s="86"/>
      <c r="UVJ155" s="86"/>
      <c r="UVK155" s="86"/>
      <c r="UVL155" s="86"/>
      <c r="UVM155" s="86"/>
      <c r="UVN155" s="86"/>
      <c r="UVO155" s="86"/>
      <c r="UVP155" s="86"/>
      <c r="UVQ155" s="86"/>
      <c r="UVR155" s="86"/>
      <c r="UVS155" s="86"/>
      <c r="UVT155" s="86"/>
      <c r="UVU155" s="86"/>
      <c r="UVV155" s="86"/>
      <c r="UVW155" s="86"/>
      <c r="UVX155" s="86"/>
      <c r="UVY155" s="86"/>
      <c r="UVZ155" s="86"/>
      <c r="UWA155" s="86"/>
      <c r="UWB155" s="86"/>
      <c r="UWC155" s="86"/>
      <c r="UWD155" s="86"/>
      <c r="UWE155" s="86"/>
      <c r="UWF155" s="86"/>
      <c r="UWG155" s="86"/>
      <c r="UWH155" s="86"/>
      <c r="UWI155" s="186"/>
      <c r="UWJ155" s="186"/>
      <c r="UWK155" s="186"/>
      <c r="UWL155" s="186"/>
      <c r="UWM155" s="186"/>
      <c r="UWN155" s="186"/>
      <c r="UWO155" s="86"/>
      <c r="UWP155" s="86"/>
      <c r="UWQ155" s="86"/>
      <c r="UWR155" s="86"/>
      <c r="UWS155" s="86"/>
      <c r="UWT155" s="86"/>
      <c r="UWU155" s="86"/>
      <c r="UWV155" s="86"/>
      <c r="UWW155" s="86"/>
      <c r="UWX155" s="86"/>
      <c r="UWY155" s="86"/>
      <c r="UWZ155" s="86"/>
      <c r="UXA155" s="86"/>
      <c r="UXB155" s="86"/>
      <c r="UXC155" s="86"/>
      <c r="UXD155" s="86"/>
      <c r="UXE155" s="86"/>
      <c r="UXF155" s="86"/>
      <c r="UXG155" s="86"/>
      <c r="UXH155" s="86"/>
      <c r="UXI155" s="86"/>
      <c r="UXJ155" s="86"/>
      <c r="UXK155" s="86"/>
      <c r="UXL155" s="86"/>
      <c r="UXM155" s="86"/>
      <c r="UXN155" s="86"/>
      <c r="UXO155" s="86"/>
      <c r="UXP155" s="86"/>
      <c r="UXQ155" s="86"/>
      <c r="UXR155" s="86"/>
      <c r="UXS155" s="86"/>
      <c r="UXT155" s="86"/>
      <c r="UXU155" s="86"/>
      <c r="UXV155" s="86"/>
      <c r="UXW155" s="86"/>
      <c r="UXX155" s="86"/>
      <c r="UXY155" s="86"/>
      <c r="UXZ155" s="86"/>
      <c r="UYA155" s="86"/>
      <c r="UYB155" s="86"/>
      <c r="UYC155" s="86"/>
      <c r="UYD155" s="86"/>
      <c r="UYE155" s="86"/>
      <c r="UYF155" s="86"/>
      <c r="UYG155" s="86"/>
      <c r="UYH155" s="86"/>
      <c r="UYI155" s="86"/>
      <c r="UYJ155" s="86"/>
      <c r="UYK155" s="86"/>
      <c r="UYL155" s="86"/>
      <c r="UYM155" s="86"/>
      <c r="UYN155" s="86"/>
      <c r="UYO155" s="86"/>
      <c r="UYP155" s="86"/>
      <c r="UYQ155" s="86"/>
      <c r="UYR155" s="86"/>
      <c r="UYS155" s="86"/>
      <c r="UYT155" s="86"/>
      <c r="UYU155" s="86"/>
      <c r="UYV155" s="86"/>
      <c r="UYW155" s="86"/>
      <c r="UYX155" s="86"/>
      <c r="UYY155" s="86"/>
      <c r="UYZ155" s="86"/>
      <c r="UZA155" s="86"/>
      <c r="UZB155" s="86"/>
      <c r="UZC155" s="86"/>
      <c r="UZD155" s="86"/>
      <c r="UZE155" s="86"/>
      <c r="UZF155" s="86"/>
      <c r="UZG155" s="86"/>
      <c r="UZH155" s="86"/>
      <c r="UZI155" s="86"/>
      <c r="UZJ155" s="86"/>
      <c r="UZK155" s="86"/>
      <c r="UZL155" s="86"/>
      <c r="UZM155" s="86"/>
      <c r="UZN155" s="86"/>
      <c r="UZO155" s="86"/>
      <c r="UZP155" s="86"/>
      <c r="UZQ155" s="86"/>
      <c r="UZR155" s="86"/>
      <c r="UZS155" s="86"/>
      <c r="UZT155" s="86"/>
      <c r="UZU155" s="86"/>
      <c r="UZV155" s="86"/>
      <c r="UZW155" s="86"/>
      <c r="UZX155" s="86"/>
      <c r="UZY155" s="86"/>
      <c r="UZZ155" s="86"/>
      <c r="VAA155" s="86"/>
      <c r="VAB155" s="86"/>
      <c r="VAC155" s="86"/>
      <c r="VAD155" s="86"/>
      <c r="VAE155" s="86"/>
      <c r="VAF155" s="86"/>
      <c r="VAG155" s="86"/>
      <c r="VAH155" s="86"/>
      <c r="VAI155" s="86"/>
      <c r="VAJ155" s="86"/>
      <c r="VAK155" s="86"/>
      <c r="VAL155" s="86"/>
      <c r="VAM155" s="86"/>
      <c r="VAN155" s="86"/>
      <c r="VAO155" s="86"/>
      <c r="VAP155" s="86"/>
      <c r="VAQ155" s="86"/>
      <c r="VAR155" s="86"/>
      <c r="VAS155" s="86"/>
      <c r="VAT155" s="86"/>
      <c r="VAU155" s="86"/>
      <c r="VAV155" s="86"/>
      <c r="VAW155" s="86"/>
      <c r="VAX155" s="86"/>
      <c r="VAY155" s="86"/>
      <c r="VAZ155" s="86"/>
      <c r="VBA155" s="86"/>
      <c r="VBB155" s="86"/>
      <c r="VBC155" s="86"/>
      <c r="VBD155" s="86"/>
      <c r="VBE155" s="86"/>
      <c r="VBF155" s="86"/>
      <c r="VBG155" s="86"/>
      <c r="VBH155" s="86"/>
      <c r="VBI155" s="86"/>
      <c r="VBJ155" s="86"/>
      <c r="VBK155" s="86"/>
      <c r="VBL155" s="86"/>
      <c r="VBM155" s="86"/>
      <c r="VBN155" s="86"/>
      <c r="VBO155" s="86"/>
      <c r="VBP155" s="86"/>
      <c r="VBQ155" s="86"/>
      <c r="VBR155" s="86"/>
      <c r="VBS155" s="86"/>
      <c r="VBT155" s="86"/>
      <c r="VBU155" s="86"/>
      <c r="VBV155" s="86"/>
      <c r="VBW155" s="86"/>
      <c r="VBX155" s="86"/>
      <c r="VBY155" s="86"/>
      <c r="VBZ155" s="86"/>
      <c r="VCA155" s="86"/>
      <c r="VCB155" s="86"/>
      <c r="VCC155" s="86"/>
      <c r="VCD155" s="86"/>
      <c r="VCE155" s="86"/>
      <c r="VCF155" s="86"/>
      <c r="VCG155" s="86"/>
      <c r="VCH155" s="86"/>
      <c r="VCI155" s="86"/>
      <c r="VCJ155" s="86"/>
      <c r="VCK155" s="86"/>
      <c r="VCL155" s="86"/>
      <c r="VCM155" s="86"/>
      <c r="VCN155" s="86"/>
      <c r="VCO155" s="86"/>
      <c r="VCP155" s="86"/>
      <c r="VCQ155" s="86"/>
      <c r="VCR155" s="86"/>
      <c r="VCS155" s="86"/>
      <c r="VCT155" s="86"/>
      <c r="VCU155" s="86"/>
      <c r="VCV155" s="86"/>
      <c r="VCW155" s="86"/>
      <c r="VCX155" s="86"/>
      <c r="VCY155" s="86"/>
      <c r="VCZ155" s="86"/>
      <c r="VDA155" s="86"/>
      <c r="VDB155" s="86"/>
      <c r="VDC155" s="86"/>
      <c r="VDD155" s="86"/>
      <c r="VDE155" s="86"/>
      <c r="VDF155" s="86"/>
      <c r="VDG155" s="86"/>
      <c r="VDH155" s="86"/>
      <c r="VDI155" s="86"/>
      <c r="VDJ155" s="86"/>
      <c r="VDK155" s="86"/>
      <c r="VDL155" s="86"/>
      <c r="VDM155" s="86"/>
      <c r="VDN155" s="86"/>
      <c r="VDO155" s="86"/>
      <c r="VDP155" s="86"/>
      <c r="VDQ155" s="86"/>
      <c r="VDR155" s="86"/>
      <c r="VDS155" s="86"/>
      <c r="VDT155" s="86"/>
      <c r="VDU155" s="86"/>
      <c r="VDV155" s="86"/>
      <c r="VDW155" s="86"/>
      <c r="VDX155" s="86"/>
      <c r="VDY155" s="86"/>
      <c r="VDZ155" s="86"/>
      <c r="VEA155" s="86"/>
      <c r="VEB155" s="86"/>
      <c r="VEC155" s="86"/>
      <c r="VED155" s="86"/>
      <c r="VEE155" s="86"/>
      <c r="VEF155" s="86"/>
      <c r="VEG155" s="86"/>
      <c r="VEH155" s="86"/>
      <c r="VEI155" s="86"/>
      <c r="VEJ155" s="86"/>
      <c r="VEK155" s="86"/>
      <c r="VEL155" s="86"/>
      <c r="VEM155" s="86"/>
      <c r="VEN155" s="86"/>
      <c r="VEO155" s="86"/>
      <c r="VEP155" s="86"/>
      <c r="VEQ155" s="86"/>
      <c r="VER155" s="86"/>
      <c r="VES155" s="86"/>
      <c r="VET155" s="86"/>
      <c r="VEU155" s="86"/>
      <c r="VEV155" s="86"/>
      <c r="VEW155" s="86"/>
      <c r="VEX155" s="86"/>
      <c r="VEY155" s="86"/>
      <c r="VEZ155" s="86"/>
      <c r="VFA155" s="86"/>
      <c r="VFB155" s="86"/>
      <c r="VFC155" s="86"/>
      <c r="VFD155" s="86"/>
      <c r="VFE155" s="86"/>
      <c r="VFF155" s="86"/>
      <c r="VFG155" s="86"/>
      <c r="VFH155" s="86"/>
      <c r="VFI155" s="86"/>
      <c r="VFJ155" s="86"/>
      <c r="VFK155" s="86"/>
      <c r="VFL155" s="86"/>
      <c r="VFM155" s="86"/>
      <c r="VFN155" s="86"/>
      <c r="VFO155" s="86"/>
      <c r="VFP155" s="86"/>
      <c r="VFQ155" s="86"/>
      <c r="VFR155" s="86"/>
      <c r="VFS155" s="86"/>
      <c r="VFT155" s="86"/>
      <c r="VFU155" s="86"/>
      <c r="VFV155" s="86"/>
      <c r="VFW155" s="86"/>
      <c r="VFX155" s="86"/>
      <c r="VFY155" s="86"/>
      <c r="VFZ155" s="86"/>
      <c r="VGA155" s="86"/>
      <c r="VGB155" s="86"/>
      <c r="VGC155" s="86"/>
      <c r="VGD155" s="86"/>
      <c r="VGE155" s="186"/>
      <c r="VGF155" s="186"/>
      <c r="VGG155" s="186"/>
      <c r="VGH155" s="186"/>
      <c r="VGI155" s="186"/>
      <c r="VGJ155" s="186"/>
      <c r="VGK155" s="86"/>
      <c r="VGL155" s="86"/>
      <c r="VGM155" s="86"/>
      <c r="VGN155" s="86"/>
      <c r="VGO155" s="86"/>
      <c r="VGP155" s="86"/>
      <c r="VGQ155" s="86"/>
      <c r="VGR155" s="86"/>
      <c r="VGS155" s="86"/>
      <c r="VGT155" s="86"/>
      <c r="VGU155" s="86"/>
      <c r="VGV155" s="86"/>
      <c r="VGW155" s="86"/>
      <c r="VGX155" s="86"/>
      <c r="VGY155" s="86"/>
      <c r="VGZ155" s="86"/>
      <c r="VHA155" s="86"/>
      <c r="VHB155" s="86"/>
      <c r="VHC155" s="86"/>
      <c r="VHD155" s="86"/>
      <c r="VHE155" s="86"/>
      <c r="VHF155" s="86"/>
      <c r="VHG155" s="86"/>
      <c r="VHH155" s="86"/>
      <c r="VHI155" s="86"/>
      <c r="VHJ155" s="86"/>
      <c r="VHK155" s="86"/>
      <c r="VHL155" s="86"/>
      <c r="VHM155" s="86"/>
      <c r="VHN155" s="86"/>
      <c r="VHO155" s="86"/>
      <c r="VHP155" s="86"/>
      <c r="VHQ155" s="86"/>
      <c r="VHR155" s="86"/>
      <c r="VHS155" s="86"/>
      <c r="VHT155" s="86"/>
      <c r="VHU155" s="86"/>
      <c r="VHV155" s="86"/>
      <c r="VHW155" s="86"/>
      <c r="VHX155" s="86"/>
      <c r="VHY155" s="86"/>
      <c r="VHZ155" s="86"/>
      <c r="VIA155" s="86"/>
      <c r="VIB155" s="86"/>
      <c r="VIC155" s="86"/>
      <c r="VID155" s="86"/>
      <c r="VIE155" s="86"/>
      <c r="VIF155" s="86"/>
      <c r="VIG155" s="86"/>
      <c r="VIH155" s="86"/>
      <c r="VII155" s="86"/>
      <c r="VIJ155" s="86"/>
      <c r="VIK155" s="86"/>
      <c r="VIL155" s="86"/>
      <c r="VIM155" s="86"/>
      <c r="VIN155" s="86"/>
      <c r="VIO155" s="86"/>
      <c r="VIP155" s="86"/>
      <c r="VIQ155" s="86"/>
      <c r="VIR155" s="86"/>
      <c r="VIS155" s="86"/>
      <c r="VIT155" s="86"/>
      <c r="VIU155" s="86"/>
      <c r="VIV155" s="86"/>
      <c r="VIW155" s="86"/>
      <c r="VIX155" s="86"/>
      <c r="VIY155" s="86"/>
      <c r="VIZ155" s="86"/>
      <c r="VJA155" s="86"/>
      <c r="VJB155" s="86"/>
      <c r="VJC155" s="86"/>
      <c r="VJD155" s="86"/>
      <c r="VJE155" s="86"/>
      <c r="VJF155" s="86"/>
      <c r="VJG155" s="86"/>
      <c r="VJH155" s="86"/>
      <c r="VJI155" s="86"/>
      <c r="VJJ155" s="86"/>
      <c r="VJK155" s="86"/>
      <c r="VJL155" s="86"/>
      <c r="VJM155" s="86"/>
      <c r="VJN155" s="86"/>
      <c r="VJO155" s="86"/>
      <c r="VJP155" s="86"/>
      <c r="VJQ155" s="86"/>
      <c r="VJR155" s="86"/>
      <c r="VJS155" s="86"/>
      <c r="VJT155" s="86"/>
      <c r="VJU155" s="86"/>
      <c r="VJV155" s="86"/>
      <c r="VJW155" s="86"/>
      <c r="VJX155" s="86"/>
      <c r="VJY155" s="86"/>
      <c r="VJZ155" s="86"/>
      <c r="VKA155" s="86"/>
      <c r="VKB155" s="86"/>
      <c r="VKC155" s="86"/>
      <c r="VKD155" s="86"/>
      <c r="VKE155" s="86"/>
      <c r="VKF155" s="86"/>
      <c r="VKG155" s="86"/>
      <c r="VKH155" s="86"/>
      <c r="VKI155" s="86"/>
      <c r="VKJ155" s="86"/>
      <c r="VKK155" s="86"/>
      <c r="VKL155" s="86"/>
      <c r="VKM155" s="86"/>
      <c r="VKN155" s="86"/>
      <c r="VKO155" s="86"/>
      <c r="VKP155" s="86"/>
      <c r="VKQ155" s="86"/>
      <c r="VKR155" s="86"/>
      <c r="VKS155" s="86"/>
      <c r="VKT155" s="86"/>
      <c r="VKU155" s="86"/>
      <c r="VKV155" s="86"/>
      <c r="VKW155" s="86"/>
      <c r="VKX155" s="86"/>
      <c r="VKY155" s="86"/>
      <c r="VKZ155" s="86"/>
      <c r="VLA155" s="86"/>
      <c r="VLB155" s="86"/>
      <c r="VLC155" s="86"/>
      <c r="VLD155" s="86"/>
      <c r="VLE155" s="86"/>
      <c r="VLF155" s="86"/>
      <c r="VLG155" s="86"/>
      <c r="VLH155" s="86"/>
      <c r="VLI155" s="86"/>
      <c r="VLJ155" s="86"/>
      <c r="VLK155" s="86"/>
      <c r="VLL155" s="86"/>
      <c r="VLM155" s="86"/>
      <c r="VLN155" s="86"/>
      <c r="VLO155" s="86"/>
      <c r="VLP155" s="86"/>
      <c r="VLQ155" s="86"/>
      <c r="VLR155" s="86"/>
      <c r="VLS155" s="86"/>
      <c r="VLT155" s="86"/>
      <c r="VLU155" s="86"/>
      <c r="VLV155" s="86"/>
      <c r="VLW155" s="86"/>
      <c r="VLX155" s="86"/>
      <c r="VLY155" s="86"/>
      <c r="VLZ155" s="86"/>
      <c r="VMA155" s="86"/>
      <c r="VMB155" s="86"/>
      <c r="VMC155" s="86"/>
      <c r="VMD155" s="86"/>
      <c r="VME155" s="86"/>
      <c r="VMF155" s="86"/>
      <c r="VMG155" s="86"/>
      <c r="VMH155" s="86"/>
      <c r="VMI155" s="86"/>
      <c r="VMJ155" s="86"/>
      <c r="VMK155" s="86"/>
      <c r="VML155" s="86"/>
      <c r="VMM155" s="86"/>
      <c r="VMN155" s="86"/>
      <c r="VMO155" s="86"/>
      <c r="VMP155" s="86"/>
      <c r="VMQ155" s="86"/>
      <c r="VMR155" s="86"/>
      <c r="VMS155" s="86"/>
      <c r="VMT155" s="86"/>
      <c r="VMU155" s="86"/>
      <c r="VMV155" s="86"/>
      <c r="VMW155" s="86"/>
      <c r="VMX155" s="86"/>
      <c r="VMY155" s="86"/>
      <c r="VMZ155" s="86"/>
      <c r="VNA155" s="86"/>
      <c r="VNB155" s="86"/>
      <c r="VNC155" s="86"/>
      <c r="VND155" s="86"/>
      <c r="VNE155" s="86"/>
      <c r="VNF155" s="86"/>
      <c r="VNG155" s="86"/>
      <c r="VNH155" s="86"/>
      <c r="VNI155" s="86"/>
      <c r="VNJ155" s="86"/>
      <c r="VNK155" s="86"/>
      <c r="VNL155" s="86"/>
      <c r="VNM155" s="86"/>
      <c r="VNN155" s="86"/>
      <c r="VNO155" s="86"/>
      <c r="VNP155" s="86"/>
      <c r="VNQ155" s="86"/>
      <c r="VNR155" s="86"/>
      <c r="VNS155" s="86"/>
      <c r="VNT155" s="86"/>
      <c r="VNU155" s="86"/>
      <c r="VNV155" s="86"/>
      <c r="VNW155" s="86"/>
      <c r="VNX155" s="86"/>
      <c r="VNY155" s="86"/>
      <c r="VNZ155" s="86"/>
      <c r="VOA155" s="86"/>
      <c r="VOB155" s="86"/>
      <c r="VOC155" s="86"/>
      <c r="VOD155" s="86"/>
      <c r="VOE155" s="86"/>
      <c r="VOF155" s="86"/>
      <c r="VOG155" s="86"/>
      <c r="VOH155" s="86"/>
      <c r="VOI155" s="86"/>
      <c r="VOJ155" s="86"/>
      <c r="VOK155" s="86"/>
      <c r="VOL155" s="86"/>
      <c r="VOM155" s="86"/>
      <c r="VON155" s="86"/>
      <c r="VOO155" s="86"/>
      <c r="VOP155" s="86"/>
      <c r="VOQ155" s="86"/>
      <c r="VOR155" s="86"/>
      <c r="VOS155" s="86"/>
      <c r="VOT155" s="86"/>
      <c r="VOU155" s="86"/>
      <c r="VOV155" s="86"/>
      <c r="VOW155" s="86"/>
      <c r="VOX155" s="86"/>
      <c r="VOY155" s="86"/>
      <c r="VOZ155" s="86"/>
      <c r="VPA155" s="86"/>
      <c r="VPB155" s="86"/>
      <c r="VPC155" s="86"/>
      <c r="VPD155" s="86"/>
      <c r="VPE155" s="86"/>
      <c r="VPF155" s="86"/>
      <c r="VPG155" s="86"/>
      <c r="VPH155" s="86"/>
      <c r="VPI155" s="86"/>
      <c r="VPJ155" s="86"/>
      <c r="VPK155" s="86"/>
      <c r="VPL155" s="86"/>
      <c r="VPM155" s="86"/>
      <c r="VPN155" s="86"/>
      <c r="VPO155" s="86"/>
      <c r="VPP155" s="86"/>
      <c r="VPQ155" s="86"/>
      <c r="VPR155" s="86"/>
      <c r="VPS155" s="86"/>
      <c r="VPT155" s="86"/>
      <c r="VPU155" s="86"/>
      <c r="VPV155" s="86"/>
      <c r="VPW155" s="86"/>
      <c r="VPX155" s="86"/>
      <c r="VPY155" s="86"/>
      <c r="VPZ155" s="86"/>
      <c r="VQA155" s="186"/>
      <c r="VQB155" s="186"/>
      <c r="VQC155" s="186"/>
      <c r="VQD155" s="186"/>
      <c r="VQE155" s="186"/>
      <c r="VQF155" s="186"/>
      <c r="VQG155" s="86"/>
      <c r="VQH155" s="86"/>
      <c r="VQI155" s="86"/>
      <c r="VQJ155" s="86"/>
      <c r="VQK155" s="86"/>
      <c r="VQL155" s="86"/>
      <c r="VQM155" s="86"/>
      <c r="VQN155" s="86"/>
      <c r="VQO155" s="86"/>
      <c r="VQP155" s="86"/>
      <c r="VQQ155" s="86"/>
      <c r="VQR155" s="86"/>
      <c r="VQS155" s="86"/>
      <c r="VQT155" s="86"/>
      <c r="VQU155" s="86"/>
      <c r="VQV155" s="86"/>
      <c r="VQW155" s="86"/>
      <c r="VQX155" s="86"/>
      <c r="VQY155" s="86"/>
      <c r="VQZ155" s="86"/>
      <c r="VRA155" s="86"/>
      <c r="VRB155" s="86"/>
      <c r="VRC155" s="86"/>
      <c r="VRD155" s="86"/>
      <c r="VRE155" s="86"/>
      <c r="VRF155" s="86"/>
      <c r="VRG155" s="86"/>
      <c r="VRH155" s="86"/>
      <c r="VRI155" s="86"/>
      <c r="VRJ155" s="86"/>
      <c r="VRK155" s="86"/>
      <c r="VRL155" s="86"/>
      <c r="VRM155" s="86"/>
      <c r="VRN155" s="86"/>
      <c r="VRO155" s="86"/>
      <c r="VRP155" s="86"/>
      <c r="VRQ155" s="86"/>
      <c r="VRR155" s="86"/>
      <c r="VRS155" s="86"/>
      <c r="VRT155" s="86"/>
      <c r="VRU155" s="86"/>
      <c r="VRV155" s="86"/>
      <c r="VRW155" s="86"/>
      <c r="VRX155" s="86"/>
      <c r="VRY155" s="86"/>
      <c r="VRZ155" s="86"/>
      <c r="VSA155" s="86"/>
      <c r="VSB155" s="86"/>
      <c r="VSC155" s="86"/>
      <c r="VSD155" s="86"/>
      <c r="VSE155" s="86"/>
      <c r="VSF155" s="86"/>
      <c r="VSG155" s="86"/>
      <c r="VSH155" s="86"/>
      <c r="VSI155" s="86"/>
      <c r="VSJ155" s="86"/>
      <c r="VSK155" s="86"/>
      <c r="VSL155" s="86"/>
      <c r="VSM155" s="86"/>
      <c r="VSN155" s="86"/>
      <c r="VSO155" s="86"/>
      <c r="VSP155" s="86"/>
      <c r="VSQ155" s="86"/>
      <c r="VSR155" s="86"/>
      <c r="VSS155" s="86"/>
      <c r="VST155" s="86"/>
      <c r="VSU155" s="86"/>
      <c r="VSV155" s="86"/>
      <c r="VSW155" s="86"/>
      <c r="VSX155" s="86"/>
      <c r="VSY155" s="86"/>
      <c r="VSZ155" s="86"/>
      <c r="VTA155" s="86"/>
      <c r="VTB155" s="86"/>
      <c r="VTC155" s="86"/>
      <c r="VTD155" s="86"/>
      <c r="VTE155" s="86"/>
      <c r="VTF155" s="86"/>
      <c r="VTG155" s="86"/>
      <c r="VTH155" s="86"/>
      <c r="VTI155" s="86"/>
      <c r="VTJ155" s="86"/>
      <c r="VTK155" s="86"/>
      <c r="VTL155" s="86"/>
      <c r="VTM155" s="86"/>
      <c r="VTN155" s="86"/>
      <c r="VTO155" s="86"/>
      <c r="VTP155" s="86"/>
      <c r="VTQ155" s="86"/>
      <c r="VTR155" s="86"/>
      <c r="VTS155" s="86"/>
      <c r="VTT155" s="86"/>
      <c r="VTU155" s="86"/>
      <c r="VTV155" s="86"/>
      <c r="VTW155" s="86"/>
      <c r="VTX155" s="86"/>
      <c r="VTY155" s="86"/>
      <c r="VTZ155" s="86"/>
      <c r="VUA155" s="86"/>
      <c r="VUB155" s="86"/>
      <c r="VUC155" s="86"/>
      <c r="VUD155" s="86"/>
      <c r="VUE155" s="86"/>
      <c r="VUF155" s="86"/>
      <c r="VUG155" s="86"/>
      <c r="VUH155" s="86"/>
      <c r="VUI155" s="86"/>
      <c r="VUJ155" s="86"/>
      <c r="VUK155" s="86"/>
      <c r="VUL155" s="86"/>
      <c r="VUM155" s="86"/>
      <c r="VUN155" s="86"/>
      <c r="VUO155" s="86"/>
      <c r="VUP155" s="86"/>
      <c r="VUQ155" s="86"/>
      <c r="VUR155" s="86"/>
      <c r="VUS155" s="86"/>
      <c r="VUT155" s="86"/>
      <c r="VUU155" s="86"/>
      <c r="VUV155" s="86"/>
      <c r="VUW155" s="86"/>
      <c r="VUX155" s="86"/>
      <c r="VUY155" s="86"/>
      <c r="VUZ155" s="86"/>
      <c r="VVA155" s="86"/>
      <c r="VVB155" s="86"/>
      <c r="VVC155" s="86"/>
      <c r="VVD155" s="86"/>
      <c r="VVE155" s="86"/>
      <c r="VVF155" s="86"/>
      <c r="VVG155" s="86"/>
      <c r="VVH155" s="86"/>
      <c r="VVI155" s="86"/>
      <c r="VVJ155" s="86"/>
      <c r="VVK155" s="86"/>
      <c r="VVL155" s="86"/>
      <c r="VVM155" s="86"/>
      <c r="VVN155" s="86"/>
      <c r="VVO155" s="86"/>
      <c r="VVP155" s="86"/>
      <c r="VVQ155" s="86"/>
      <c r="VVR155" s="86"/>
      <c r="VVS155" s="86"/>
      <c r="VVT155" s="86"/>
      <c r="VVU155" s="86"/>
      <c r="VVV155" s="86"/>
      <c r="VVW155" s="86"/>
      <c r="VVX155" s="86"/>
      <c r="VVY155" s="86"/>
      <c r="VVZ155" s="86"/>
      <c r="VWA155" s="86"/>
      <c r="VWB155" s="86"/>
      <c r="VWC155" s="86"/>
      <c r="VWD155" s="86"/>
      <c r="VWE155" s="86"/>
      <c r="VWF155" s="86"/>
      <c r="VWG155" s="86"/>
      <c r="VWH155" s="86"/>
      <c r="VWI155" s="86"/>
      <c r="VWJ155" s="86"/>
      <c r="VWK155" s="86"/>
      <c r="VWL155" s="86"/>
      <c r="VWM155" s="86"/>
      <c r="VWN155" s="86"/>
      <c r="VWO155" s="86"/>
      <c r="VWP155" s="86"/>
      <c r="VWQ155" s="86"/>
      <c r="VWR155" s="86"/>
      <c r="VWS155" s="86"/>
      <c r="VWT155" s="86"/>
      <c r="VWU155" s="86"/>
      <c r="VWV155" s="86"/>
      <c r="VWW155" s="86"/>
      <c r="VWX155" s="86"/>
      <c r="VWY155" s="86"/>
      <c r="VWZ155" s="86"/>
      <c r="VXA155" s="86"/>
      <c r="VXB155" s="86"/>
      <c r="VXC155" s="86"/>
      <c r="VXD155" s="86"/>
      <c r="VXE155" s="86"/>
      <c r="VXF155" s="86"/>
      <c r="VXG155" s="86"/>
      <c r="VXH155" s="86"/>
      <c r="VXI155" s="86"/>
      <c r="VXJ155" s="86"/>
      <c r="VXK155" s="86"/>
      <c r="VXL155" s="86"/>
      <c r="VXM155" s="86"/>
      <c r="VXN155" s="86"/>
      <c r="VXO155" s="86"/>
      <c r="VXP155" s="86"/>
      <c r="VXQ155" s="86"/>
      <c r="VXR155" s="86"/>
      <c r="VXS155" s="86"/>
      <c r="VXT155" s="86"/>
      <c r="VXU155" s="86"/>
      <c r="VXV155" s="86"/>
      <c r="VXW155" s="86"/>
      <c r="VXX155" s="86"/>
      <c r="VXY155" s="86"/>
      <c r="VXZ155" s="86"/>
      <c r="VYA155" s="86"/>
      <c r="VYB155" s="86"/>
      <c r="VYC155" s="86"/>
      <c r="VYD155" s="86"/>
      <c r="VYE155" s="86"/>
      <c r="VYF155" s="86"/>
      <c r="VYG155" s="86"/>
      <c r="VYH155" s="86"/>
      <c r="VYI155" s="86"/>
      <c r="VYJ155" s="86"/>
      <c r="VYK155" s="86"/>
      <c r="VYL155" s="86"/>
      <c r="VYM155" s="86"/>
      <c r="VYN155" s="86"/>
      <c r="VYO155" s="86"/>
      <c r="VYP155" s="86"/>
      <c r="VYQ155" s="86"/>
      <c r="VYR155" s="86"/>
      <c r="VYS155" s="86"/>
      <c r="VYT155" s="86"/>
      <c r="VYU155" s="86"/>
      <c r="VYV155" s="86"/>
      <c r="VYW155" s="86"/>
      <c r="VYX155" s="86"/>
      <c r="VYY155" s="86"/>
      <c r="VYZ155" s="86"/>
      <c r="VZA155" s="86"/>
      <c r="VZB155" s="86"/>
      <c r="VZC155" s="86"/>
      <c r="VZD155" s="86"/>
      <c r="VZE155" s="86"/>
      <c r="VZF155" s="86"/>
      <c r="VZG155" s="86"/>
      <c r="VZH155" s="86"/>
      <c r="VZI155" s="86"/>
      <c r="VZJ155" s="86"/>
      <c r="VZK155" s="86"/>
      <c r="VZL155" s="86"/>
      <c r="VZM155" s="86"/>
      <c r="VZN155" s="86"/>
      <c r="VZO155" s="86"/>
      <c r="VZP155" s="86"/>
      <c r="VZQ155" s="86"/>
      <c r="VZR155" s="86"/>
      <c r="VZS155" s="86"/>
      <c r="VZT155" s="86"/>
      <c r="VZU155" s="86"/>
      <c r="VZV155" s="86"/>
      <c r="VZW155" s="186"/>
      <c r="VZX155" s="186"/>
      <c r="VZY155" s="186"/>
      <c r="VZZ155" s="186"/>
      <c r="WAA155" s="186"/>
      <c r="WAB155" s="186"/>
      <c r="WAC155" s="86"/>
      <c r="WAD155" s="86"/>
      <c r="WAE155" s="86"/>
      <c r="WAF155" s="86"/>
      <c r="WAG155" s="86"/>
      <c r="WAH155" s="86"/>
      <c r="WAI155" s="86"/>
      <c r="WAJ155" s="86"/>
      <c r="WAK155" s="86"/>
      <c r="WAL155" s="86"/>
      <c r="WAM155" s="86"/>
      <c r="WAN155" s="86"/>
      <c r="WAO155" s="86"/>
      <c r="WAP155" s="86"/>
      <c r="WAQ155" s="86"/>
      <c r="WAR155" s="86"/>
      <c r="WAS155" s="86"/>
      <c r="WAT155" s="86"/>
      <c r="WAU155" s="86"/>
      <c r="WAV155" s="86"/>
      <c r="WAW155" s="86"/>
      <c r="WAX155" s="86"/>
      <c r="WAY155" s="86"/>
      <c r="WAZ155" s="86"/>
      <c r="WBA155" s="86"/>
      <c r="WBB155" s="86"/>
      <c r="WBC155" s="86"/>
      <c r="WBD155" s="86"/>
      <c r="WBE155" s="86"/>
      <c r="WBF155" s="86"/>
      <c r="WBG155" s="86"/>
      <c r="WBH155" s="86"/>
      <c r="WBI155" s="86"/>
      <c r="WBJ155" s="86"/>
      <c r="WBK155" s="86"/>
      <c r="WBL155" s="86"/>
      <c r="WBM155" s="86"/>
      <c r="WBN155" s="86"/>
      <c r="WBO155" s="86"/>
      <c r="WBP155" s="86"/>
      <c r="WBQ155" s="86"/>
      <c r="WBR155" s="86"/>
      <c r="WBS155" s="86"/>
      <c r="WBT155" s="86"/>
      <c r="WBU155" s="86"/>
      <c r="WBV155" s="86"/>
      <c r="WBW155" s="86"/>
      <c r="WBX155" s="86"/>
      <c r="WBY155" s="86"/>
      <c r="WBZ155" s="86"/>
      <c r="WCA155" s="86"/>
      <c r="WCB155" s="86"/>
      <c r="WCC155" s="86"/>
      <c r="WCD155" s="86"/>
      <c r="WCE155" s="86"/>
      <c r="WCF155" s="86"/>
      <c r="WCG155" s="86"/>
      <c r="WCH155" s="86"/>
      <c r="WCI155" s="86"/>
      <c r="WCJ155" s="86"/>
      <c r="WCK155" s="86"/>
      <c r="WCL155" s="86"/>
      <c r="WCM155" s="86"/>
      <c r="WCN155" s="86"/>
      <c r="WCO155" s="86"/>
      <c r="WCP155" s="86"/>
      <c r="WCQ155" s="86"/>
      <c r="WCR155" s="86"/>
      <c r="WCS155" s="86"/>
      <c r="WCT155" s="86"/>
      <c r="WCU155" s="86"/>
      <c r="WCV155" s="86"/>
      <c r="WCW155" s="86"/>
      <c r="WCX155" s="86"/>
      <c r="WCY155" s="86"/>
      <c r="WCZ155" s="86"/>
      <c r="WDA155" s="86"/>
      <c r="WDB155" s="86"/>
      <c r="WDC155" s="86"/>
      <c r="WDD155" s="86"/>
      <c r="WDE155" s="86"/>
      <c r="WDF155" s="86"/>
      <c r="WDG155" s="86"/>
      <c r="WDH155" s="86"/>
      <c r="WDI155" s="86"/>
      <c r="WDJ155" s="86"/>
      <c r="WDK155" s="86"/>
      <c r="WDL155" s="86"/>
      <c r="WDM155" s="86"/>
      <c r="WDN155" s="86"/>
      <c r="WDO155" s="86"/>
      <c r="WDP155" s="86"/>
      <c r="WDQ155" s="86"/>
      <c r="WDR155" s="86"/>
      <c r="WDS155" s="86"/>
      <c r="WDT155" s="86"/>
      <c r="WDU155" s="86"/>
      <c r="WDV155" s="86"/>
      <c r="WDW155" s="86"/>
      <c r="WDX155" s="86"/>
      <c r="WDY155" s="86"/>
      <c r="WDZ155" s="86"/>
      <c r="WEA155" s="86"/>
      <c r="WEB155" s="86"/>
      <c r="WEC155" s="86"/>
      <c r="WED155" s="86"/>
      <c r="WEE155" s="86"/>
      <c r="WEF155" s="86"/>
      <c r="WEG155" s="86"/>
      <c r="WEH155" s="86"/>
      <c r="WEI155" s="86"/>
      <c r="WEJ155" s="86"/>
      <c r="WEK155" s="86"/>
      <c r="WEL155" s="86"/>
      <c r="WEM155" s="86"/>
      <c r="WEN155" s="86"/>
      <c r="WEO155" s="86"/>
      <c r="WEP155" s="86"/>
      <c r="WEQ155" s="86"/>
      <c r="WER155" s="86"/>
      <c r="WES155" s="86"/>
      <c r="WET155" s="86"/>
      <c r="WEU155" s="86"/>
      <c r="WEV155" s="86"/>
      <c r="WEW155" s="86"/>
      <c r="WEX155" s="86"/>
      <c r="WEY155" s="86"/>
      <c r="WEZ155" s="86"/>
      <c r="WFA155" s="86"/>
      <c r="WFB155" s="86"/>
      <c r="WFC155" s="86"/>
      <c r="WFD155" s="86"/>
      <c r="WFE155" s="86"/>
      <c r="WFF155" s="86"/>
      <c r="WFG155" s="86"/>
      <c r="WFH155" s="86"/>
      <c r="WFI155" s="86"/>
      <c r="WFJ155" s="86"/>
      <c r="WFK155" s="86"/>
      <c r="WFL155" s="86"/>
      <c r="WFM155" s="86"/>
      <c r="WFN155" s="86"/>
      <c r="WFO155" s="86"/>
      <c r="WFP155" s="86"/>
      <c r="WFQ155" s="86"/>
      <c r="WFR155" s="86"/>
      <c r="WFS155" s="86"/>
      <c r="WFT155" s="86"/>
      <c r="WFU155" s="86"/>
      <c r="WFV155" s="86"/>
      <c r="WFW155" s="86"/>
      <c r="WFX155" s="86"/>
      <c r="WFY155" s="86"/>
      <c r="WFZ155" s="86"/>
      <c r="WGA155" s="86"/>
      <c r="WGB155" s="86"/>
      <c r="WGC155" s="86"/>
      <c r="WGD155" s="86"/>
      <c r="WGE155" s="86"/>
      <c r="WGF155" s="86"/>
      <c r="WGG155" s="86"/>
      <c r="WGH155" s="86"/>
      <c r="WGI155" s="86"/>
      <c r="WGJ155" s="86"/>
      <c r="WGK155" s="86"/>
      <c r="WGL155" s="86"/>
      <c r="WGM155" s="86"/>
      <c r="WGN155" s="86"/>
      <c r="WGO155" s="86"/>
      <c r="WGP155" s="86"/>
      <c r="WGQ155" s="86"/>
      <c r="WGR155" s="86"/>
      <c r="WGS155" s="86"/>
      <c r="WGT155" s="86"/>
      <c r="WGU155" s="86"/>
      <c r="WGV155" s="86"/>
      <c r="WGW155" s="86"/>
      <c r="WGX155" s="86"/>
      <c r="WGY155" s="86"/>
      <c r="WGZ155" s="86"/>
      <c r="WHA155" s="86"/>
      <c r="WHB155" s="86"/>
      <c r="WHC155" s="86"/>
      <c r="WHD155" s="86"/>
      <c r="WHE155" s="86"/>
      <c r="WHF155" s="86"/>
      <c r="WHG155" s="86"/>
      <c r="WHH155" s="86"/>
      <c r="WHI155" s="86"/>
      <c r="WHJ155" s="86"/>
      <c r="WHK155" s="86"/>
      <c r="WHL155" s="86"/>
      <c r="WHM155" s="86"/>
      <c r="WHN155" s="86"/>
      <c r="WHO155" s="86"/>
      <c r="WHP155" s="86"/>
      <c r="WHQ155" s="86"/>
      <c r="WHR155" s="86"/>
      <c r="WHS155" s="86"/>
      <c r="WHT155" s="86"/>
      <c r="WHU155" s="86"/>
      <c r="WHV155" s="86"/>
      <c r="WHW155" s="86"/>
      <c r="WHX155" s="86"/>
      <c r="WHY155" s="86"/>
      <c r="WHZ155" s="86"/>
      <c r="WIA155" s="86"/>
      <c r="WIB155" s="86"/>
      <c r="WIC155" s="86"/>
      <c r="WID155" s="86"/>
      <c r="WIE155" s="86"/>
      <c r="WIF155" s="86"/>
      <c r="WIG155" s="86"/>
      <c r="WIH155" s="86"/>
      <c r="WII155" s="86"/>
      <c r="WIJ155" s="86"/>
      <c r="WIK155" s="86"/>
      <c r="WIL155" s="86"/>
      <c r="WIM155" s="86"/>
      <c r="WIN155" s="86"/>
      <c r="WIO155" s="86"/>
      <c r="WIP155" s="86"/>
      <c r="WIQ155" s="86"/>
      <c r="WIR155" s="86"/>
      <c r="WIS155" s="86"/>
      <c r="WIT155" s="86"/>
      <c r="WIU155" s="86"/>
      <c r="WIV155" s="86"/>
      <c r="WIW155" s="86"/>
      <c r="WIX155" s="86"/>
      <c r="WIY155" s="86"/>
      <c r="WIZ155" s="86"/>
      <c r="WJA155" s="86"/>
      <c r="WJB155" s="86"/>
      <c r="WJC155" s="86"/>
      <c r="WJD155" s="86"/>
      <c r="WJE155" s="86"/>
      <c r="WJF155" s="86"/>
      <c r="WJG155" s="86"/>
      <c r="WJH155" s="86"/>
      <c r="WJI155" s="86"/>
      <c r="WJJ155" s="86"/>
      <c r="WJK155" s="86"/>
      <c r="WJL155" s="86"/>
      <c r="WJM155" s="86"/>
      <c r="WJN155" s="86"/>
      <c r="WJO155" s="86"/>
      <c r="WJP155" s="86"/>
      <c r="WJQ155" s="86"/>
      <c r="WJR155" s="86"/>
      <c r="WJS155" s="186"/>
      <c r="WJT155" s="186"/>
      <c r="WJU155" s="186"/>
      <c r="WJV155" s="186"/>
      <c r="WJW155" s="186"/>
      <c r="WJX155" s="186"/>
      <c r="WJY155" s="86"/>
      <c r="WJZ155" s="86"/>
      <c r="WKA155" s="86"/>
      <c r="WKB155" s="86"/>
      <c r="WKC155" s="86"/>
      <c r="WKD155" s="86"/>
      <c r="WKE155" s="86"/>
      <c r="WKF155" s="86"/>
      <c r="WKG155" s="86"/>
      <c r="WKH155" s="86"/>
      <c r="WKI155" s="86"/>
      <c r="WKJ155" s="86"/>
      <c r="WKK155" s="86"/>
      <c r="WKL155" s="86"/>
      <c r="WKM155" s="86"/>
      <c r="WKN155" s="86"/>
      <c r="WKO155" s="86"/>
      <c r="WKP155" s="86"/>
      <c r="WKQ155" s="86"/>
      <c r="WKR155" s="86"/>
      <c r="WKS155" s="86"/>
      <c r="WKT155" s="86"/>
      <c r="WKU155" s="86"/>
      <c r="WKV155" s="86"/>
      <c r="WKW155" s="86"/>
      <c r="WKX155" s="86"/>
      <c r="WKY155" s="86"/>
      <c r="WKZ155" s="86"/>
      <c r="WLA155" s="86"/>
      <c r="WLB155" s="86"/>
      <c r="WLC155" s="86"/>
      <c r="WLD155" s="86"/>
      <c r="WLE155" s="86"/>
      <c r="WLF155" s="86"/>
      <c r="WLG155" s="86"/>
      <c r="WLH155" s="86"/>
      <c r="WLI155" s="86"/>
      <c r="WLJ155" s="86"/>
      <c r="WLK155" s="86"/>
      <c r="WLL155" s="86"/>
      <c r="WLM155" s="86"/>
      <c r="WLN155" s="86"/>
      <c r="WLO155" s="86"/>
      <c r="WLP155" s="86"/>
      <c r="WLQ155" s="86"/>
      <c r="WLR155" s="86"/>
      <c r="WLS155" s="86"/>
      <c r="WLT155" s="86"/>
      <c r="WLU155" s="86"/>
      <c r="WLV155" s="86"/>
      <c r="WLW155" s="86"/>
      <c r="WLX155" s="86"/>
      <c r="WLY155" s="86"/>
      <c r="WLZ155" s="86"/>
      <c r="WMA155" s="86"/>
      <c r="WMB155" s="86"/>
      <c r="WMC155" s="86"/>
      <c r="WMD155" s="86"/>
      <c r="WME155" s="86"/>
      <c r="WMF155" s="86"/>
      <c r="WMG155" s="86"/>
      <c r="WMH155" s="86"/>
      <c r="WMI155" s="86"/>
      <c r="WMJ155" s="86"/>
      <c r="WMK155" s="86"/>
      <c r="WML155" s="86"/>
      <c r="WMM155" s="86"/>
      <c r="WMN155" s="86"/>
      <c r="WMO155" s="86"/>
      <c r="WMP155" s="86"/>
      <c r="WMQ155" s="86"/>
      <c r="WMR155" s="86"/>
      <c r="WMS155" s="86"/>
      <c r="WMT155" s="86"/>
      <c r="WMU155" s="86"/>
      <c r="WMV155" s="86"/>
      <c r="WMW155" s="86"/>
      <c r="WMX155" s="86"/>
      <c r="WMY155" s="86"/>
      <c r="WMZ155" s="86"/>
      <c r="WNA155" s="86"/>
      <c r="WNB155" s="86"/>
      <c r="WNC155" s="86"/>
      <c r="WND155" s="86"/>
      <c r="WNE155" s="86"/>
      <c r="WNF155" s="86"/>
      <c r="WNG155" s="86"/>
      <c r="WNH155" s="86"/>
      <c r="WNI155" s="86"/>
      <c r="WNJ155" s="86"/>
      <c r="WNK155" s="86"/>
      <c r="WNL155" s="86"/>
      <c r="WNM155" s="86"/>
      <c r="WNN155" s="86"/>
      <c r="WNO155" s="86"/>
      <c r="WNP155" s="86"/>
      <c r="WNQ155" s="86"/>
      <c r="WNR155" s="86"/>
      <c r="WNS155" s="86"/>
      <c r="WNT155" s="86"/>
      <c r="WNU155" s="86"/>
      <c r="WNV155" s="86"/>
      <c r="WNW155" s="86"/>
      <c r="WNX155" s="86"/>
      <c r="WNY155" s="86"/>
      <c r="WNZ155" s="86"/>
      <c r="WOA155" s="86"/>
      <c r="WOB155" s="86"/>
      <c r="WOC155" s="86"/>
      <c r="WOD155" s="86"/>
      <c r="WOE155" s="86"/>
      <c r="WOF155" s="86"/>
      <c r="WOG155" s="86"/>
      <c r="WOH155" s="86"/>
      <c r="WOI155" s="86"/>
      <c r="WOJ155" s="86"/>
      <c r="WOK155" s="86"/>
      <c r="WOL155" s="86"/>
      <c r="WOM155" s="86"/>
      <c r="WON155" s="86"/>
      <c r="WOO155" s="86"/>
      <c r="WOP155" s="86"/>
      <c r="WOQ155" s="86"/>
      <c r="WOR155" s="86"/>
      <c r="WOS155" s="86"/>
      <c r="WOT155" s="86"/>
      <c r="WOU155" s="86"/>
      <c r="WOV155" s="86"/>
      <c r="WOW155" s="86"/>
      <c r="WOX155" s="86"/>
      <c r="WOY155" s="86"/>
      <c r="WOZ155" s="86"/>
      <c r="WPA155" s="86"/>
      <c r="WPB155" s="86"/>
      <c r="WPC155" s="86"/>
      <c r="WPD155" s="86"/>
      <c r="WPE155" s="86"/>
      <c r="WPF155" s="86"/>
      <c r="WPG155" s="86"/>
      <c r="WPH155" s="86"/>
      <c r="WPI155" s="86"/>
      <c r="WPJ155" s="86"/>
      <c r="WPK155" s="86"/>
      <c r="WPL155" s="86"/>
      <c r="WPM155" s="86"/>
      <c r="WPN155" s="86"/>
      <c r="WPO155" s="86"/>
      <c r="WPP155" s="86"/>
      <c r="WPQ155" s="86"/>
      <c r="WPR155" s="86"/>
      <c r="WPS155" s="86"/>
      <c r="WPT155" s="86"/>
      <c r="WPU155" s="86"/>
      <c r="WPV155" s="86"/>
      <c r="WPW155" s="86"/>
      <c r="WPX155" s="86"/>
      <c r="WPY155" s="86"/>
      <c r="WPZ155" s="86"/>
      <c r="WQA155" s="86"/>
      <c r="WQB155" s="86"/>
      <c r="WQC155" s="86"/>
      <c r="WQD155" s="86"/>
      <c r="WQE155" s="86"/>
      <c r="WQF155" s="86"/>
      <c r="WQG155" s="86"/>
      <c r="WQH155" s="86"/>
      <c r="WQI155" s="86"/>
      <c r="WQJ155" s="86"/>
      <c r="WQK155" s="86"/>
      <c r="WQL155" s="86"/>
      <c r="WQM155" s="86"/>
      <c r="WQN155" s="86"/>
      <c r="WQO155" s="86"/>
      <c r="WQP155" s="86"/>
      <c r="WQQ155" s="86"/>
      <c r="WQR155" s="86"/>
      <c r="WQS155" s="86"/>
      <c r="WQT155" s="86"/>
      <c r="WQU155" s="86"/>
      <c r="WQV155" s="86"/>
      <c r="WQW155" s="86"/>
      <c r="WQX155" s="86"/>
      <c r="WQY155" s="86"/>
      <c r="WQZ155" s="86"/>
      <c r="WRA155" s="86"/>
      <c r="WRB155" s="86"/>
      <c r="WRC155" s="86"/>
      <c r="WRD155" s="86"/>
      <c r="WRE155" s="86"/>
      <c r="WRF155" s="86"/>
      <c r="WRG155" s="86"/>
      <c r="WRH155" s="86"/>
      <c r="WRI155" s="86"/>
      <c r="WRJ155" s="86"/>
      <c r="WRK155" s="86"/>
      <c r="WRL155" s="86"/>
      <c r="WRM155" s="86"/>
      <c r="WRN155" s="86"/>
      <c r="WRO155" s="86"/>
      <c r="WRP155" s="86"/>
      <c r="WRQ155" s="86"/>
      <c r="WRR155" s="86"/>
      <c r="WRS155" s="86"/>
      <c r="WRT155" s="86"/>
      <c r="WRU155" s="86"/>
      <c r="WRV155" s="86"/>
      <c r="WRW155" s="86"/>
      <c r="WRX155" s="86"/>
      <c r="WRY155" s="86"/>
      <c r="WRZ155" s="86"/>
      <c r="WSA155" s="86"/>
      <c r="WSB155" s="86"/>
      <c r="WSC155" s="86"/>
      <c r="WSD155" s="86"/>
      <c r="WSE155" s="86"/>
      <c r="WSF155" s="86"/>
      <c r="WSG155" s="86"/>
      <c r="WSH155" s="86"/>
      <c r="WSI155" s="86"/>
      <c r="WSJ155" s="86"/>
      <c r="WSK155" s="86"/>
      <c r="WSL155" s="86"/>
      <c r="WSM155" s="86"/>
      <c r="WSN155" s="86"/>
      <c r="WSO155" s="86"/>
      <c r="WSP155" s="86"/>
      <c r="WSQ155" s="86"/>
      <c r="WSR155" s="86"/>
      <c r="WSS155" s="86"/>
      <c r="WST155" s="86"/>
      <c r="WSU155" s="86"/>
      <c r="WSV155" s="86"/>
      <c r="WSW155" s="86"/>
      <c r="WSX155" s="86"/>
      <c r="WSY155" s="86"/>
      <c r="WSZ155" s="86"/>
      <c r="WTA155" s="86"/>
      <c r="WTB155" s="86"/>
      <c r="WTC155" s="86"/>
      <c r="WTD155" s="86"/>
      <c r="WTE155" s="86"/>
      <c r="WTF155" s="86"/>
      <c r="WTG155" s="86"/>
      <c r="WTH155" s="86"/>
      <c r="WTI155" s="86"/>
      <c r="WTJ155" s="86"/>
      <c r="WTK155" s="86"/>
      <c r="WTL155" s="86"/>
      <c r="WTM155" s="86"/>
      <c r="WTN155" s="86"/>
      <c r="WTO155" s="186"/>
      <c r="WTP155" s="186"/>
      <c r="WTQ155" s="186"/>
      <c r="WTR155" s="186"/>
      <c r="WTS155" s="186"/>
      <c r="WTT155" s="186"/>
      <c r="WTU155" s="86"/>
      <c r="WTV155" s="86"/>
      <c r="WTW155" s="86"/>
      <c r="WTX155" s="86"/>
      <c r="WTY155" s="86"/>
      <c r="WTZ155" s="86"/>
      <c r="WUA155" s="86"/>
      <c r="WUB155" s="86"/>
      <c r="WUC155" s="86"/>
      <c r="WUD155" s="86"/>
      <c r="WUE155" s="86"/>
      <c r="WUF155" s="86"/>
      <c r="WUG155" s="86"/>
      <c r="WUH155" s="86"/>
      <c r="WUI155" s="86"/>
      <c r="WUJ155" s="86"/>
      <c r="WUK155" s="86"/>
      <c r="WUL155" s="86"/>
      <c r="WUM155" s="86"/>
      <c r="WUN155" s="86"/>
      <c r="WUO155" s="86"/>
      <c r="WUP155" s="86"/>
      <c r="WUQ155" s="86"/>
      <c r="WUR155" s="86"/>
      <c r="WUS155" s="86"/>
      <c r="WUT155" s="86"/>
      <c r="WUU155" s="86"/>
      <c r="WUV155" s="86"/>
      <c r="WUW155" s="86"/>
      <c r="WUX155" s="86"/>
      <c r="WUY155" s="86"/>
      <c r="WUZ155" s="86"/>
      <c r="WVA155" s="86"/>
      <c r="WVB155" s="86"/>
      <c r="WVC155" s="86"/>
      <c r="WVD155" s="86"/>
      <c r="WVE155" s="86"/>
      <c r="WVF155" s="86"/>
      <c r="WVG155" s="86"/>
      <c r="WVH155" s="86"/>
      <c r="WVI155" s="86"/>
      <c r="WVJ155" s="86"/>
      <c r="WVK155" s="86"/>
      <c r="WVL155" s="86"/>
      <c r="WVM155" s="86"/>
      <c r="WVN155" s="86"/>
      <c r="WVO155" s="86"/>
      <c r="WVP155" s="86"/>
      <c r="WVQ155" s="86"/>
      <c r="WVR155" s="86"/>
      <c r="WVS155" s="86"/>
      <c r="WVT155" s="86"/>
      <c r="WVU155" s="86"/>
      <c r="WVV155" s="86"/>
      <c r="WVW155" s="86"/>
      <c r="WVX155" s="86"/>
      <c r="WVY155" s="86"/>
      <c r="WVZ155" s="86"/>
      <c r="WWA155" s="86"/>
      <c r="WWB155" s="86"/>
      <c r="WWC155" s="86"/>
      <c r="WWD155" s="86"/>
      <c r="WWE155" s="86"/>
      <c r="WWF155" s="86"/>
      <c r="WWG155" s="86"/>
      <c r="WWH155" s="86"/>
      <c r="WWI155" s="86"/>
      <c r="WWJ155" s="86"/>
      <c r="WWK155" s="86"/>
      <c r="WWL155" s="86"/>
      <c r="WWM155" s="86"/>
      <c r="WWN155" s="86"/>
      <c r="WWO155" s="86"/>
      <c r="WWP155" s="86"/>
      <c r="WWQ155" s="86"/>
      <c r="WWR155" s="86"/>
      <c r="WWS155" s="86"/>
      <c r="WWT155" s="86"/>
      <c r="WWU155" s="86"/>
      <c r="WWV155" s="86"/>
      <c r="WWW155" s="86"/>
      <c r="WWX155" s="86"/>
      <c r="WWY155" s="86"/>
      <c r="WWZ155" s="86"/>
      <c r="WXA155" s="86"/>
      <c r="WXB155" s="86"/>
      <c r="WXC155" s="86"/>
      <c r="WXD155" s="86"/>
      <c r="WXE155" s="86"/>
      <c r="WXF155" s="86"/>
      <c r="WXG155" s="86"/>
      <c r="WXH155" s="86"/>
      <c r="WXI155" s="86"/>
      <c r="WXJ155" s="86"/>
      <c r="WXK155" s="86"/>
      <c r="WXL155" s="86"/>
      <c r="WXM155" s="86"/>
      <c r="WXN155" s="86"/>
      <c r="WXO155" s="86"/>
      <c r="WXP155" s="86"/>
      <c r="WXQ155" s="86"/>
      <c r="WXR155" s="86"/>
      <c r="WXS155" s="86"/>
      <c r="WXT155" s="86"/>
      <c r="WXU155" s="86"/>
      <c r="WXV155" s="86"/>
      <c r="WXW155" s="86"/>
      <c r="WXX155" s="86"/>
      <c r="WXY155" s="86"/>
      <c r="WXZ155" s="86"/>
      <c r="WYA155" s="86"/>
      <c r="WYB155" s="86"/>
      <c r="WYC155" s="86"/>
      <c r="WYD155" s="86"/>
      <c r="WYE155" s="86"/>
      <c r="WYF155" s="86"/>
      <c r="WYG155" s="86"/>
      <c r="WYH155" s="86"/>
      <c r="WYI155" s="86"/>
      <c r="WYJ155" s="86"/>
      <c r="WYK155" s="86"/>
      <c r="WYL155" s="86"/>
      <c r="WYM155" s="86"/>
      <c r="WYN155" s="86"/>
      <c r="WYO155" s="86"/>
      <c r="WYP155" s="86"/>
      <c r="WYQ155" s="86"/>
      <c r="WYR155" s="86"/>
      <c r="WYS155" s="86"/>
      <c r="WYT155" s="86"/>
      <c r="WYU155" s="86"/>
      <c r="WYV155" s="86"/>
      <c r="WYW155" s="86"/>
      <c r="WYX155" s="86"/>
      <c r="WYY155" s="86"/>
      <c r="WYZ155" s="86"/>
      <c r="WZA155" s="86"/>
      <c r="WZB155" s="86"/>
      <c r="WZC155" s="86"/>
      <c r="WZD155" s="86"/>
      <c r="WZE155" s="86"/>
      <c r="WZF155" s="86"/>
      <c r="WZG155" s="86"/>
      <c r="WZH155" s="86"/>
      <c r="WZI155" s="86"/>
      <c r="WZJ155" s="86"/>
      <c r="WZK155" s="86"/>
      <c r="WZL155" s="86"/>
      <c r="WZM155" s="86"/>
      <c r="WZN155" s="86"/>
      <c r="WZO155" s="86"/>
      <c r="WZP155" s="86"/>
      <c r="WZQ155" s="86"/>
      <c r="WZR155" s="86"/>
      <c r="WZS155" s="86"/>
      <c r="WZT155" s="86"/>
      <c r="WZU155" s="86"/>
      <c r="WZV155" s="86"/>
      <c r="WZW155" s="86"/>
      <c r="WZX155" s="86"/>
      <c r="WZY155" s="86"/>
      <c r="WZZ155" s="86"/>
      <c r="XAA155" s="86"/>
      <c r="XAB155" s="86"/>
      <c r="XAC155" s="86"/>
      <c r="XAD155" s="86"/>
      <c r="XAE155" s="86"/>
      <c r="XAF155" s="86"/>
      <c r="XAG155" s="86"/>
      <c r="XAH155" s="86"/>
      <c r="XAI155" s="86"/>
      <c r="XAJ155" s="86"/>
      <c r="XAK155" s="86"/>
      <c r="XAL155" s="86"/>
      <c r="XAM155" s="86"/>
      <c r="XAN155" s="86"/>
      <c r="XAO155" s="86"/>
      <c r="XAP155" s="86"/>
      <c r="XAQ155" s="86"/>
      <c r="XAR155" s="86"/>
      <c r="XAS155" s="86"/>
      <c r="XAT155" s="86"/>
      <c r="XAU155" s="86"/>
      <c r="XAV155" s="86"/>
      <c r="XAW155" s="86"/>
      <c r="XAX155" s="86"/>
      <c r="XAY155" s="86"/>
      <c r="XAZ155" s="86"/>
      <c r="XBA155" s="86"/>
      <c r="XBB155" s="86"/>
      <c r="XBC155" s="86"/>
      <c r="XBD155" s="86"/>
      <c r="XBE155" s="86"/>
      <c r="XBF155" s="86"/>
      <c r="XBG155" s="86"/>
      <c r="XBH155" s="86"/>
      <c r="XBI155" s="86"/>
      <c r="XBJ155" s="86"/>
      <c r="XBK155" s="86"/>
      <c r="XBL155" s="86"/>
      <c r="XBM155" s="86"/>
      <c r="XBN155" s="86"/>
      <c r="XBO155" s="86"/>
      <c r="XBP155" s="86"/>
      <c r="XBQ155" s="86"/>
      <c r="XBR155" s="86"/>
      <c r="XBS155" s="86"/>
      <c r="XBT155" s="86"/>
      <c r="XBU155" s="86"/>
      <c r="XBV155" s="86"/>
      <c r="XBW155" s="86"/>
      <c r="XBX155" s="86"/>
      <c r="XBY155" s="86"/>
      <c r="XBZ155" s="86"/>
      <c r="XCA155" s="86"/>
      <c r="XCB155" s="86"/>
      <c r="XCC155" s="86"/>
      <c r="XCD155" s="86"/>
      <c r="XCE155" s="86"/>
      <c r="XCF155" s="86"/>
      <c r="XCG155" s="86"/>
      <c r="XCH155" s="86"/>
      <c r="XCI155" s="86"/>
      <c r="XCJ155" s="86"/>
      <c r="XCK155" s="86"/>
      <c r="XCL155" s="86"/>
      <c r="XCM155" s="86"/>
      <c r="XCN155" s="86"/>
      <c r="XCO155" s="86"/>
      <c r="XCP155" s="86"/>
      <c r="XCQ155" s="86"/>
      <c r="XCR155" s="86"/>
      <c r="XCS155" s="86"/>
      <c r="XCT155" s="86"/>
      <c r="XCU155" s="86"/>
      <c r="XCV155" s="86"/>
      <c r="XCW155" s="86"/>
      <c r="XCX155" s="86"/>
      <c r="XCY155" s="86"/>
      <c r="XCZ155" s="86"/>
      <c r="XDA155" s="86"/>
      <c r="XDB155" s="86"/>
      <c r="XDC155" s="86"/>
      <c r="XDD155" s="86"/>
      <c r="XDE155" s="86"/>
    </row>
    <row r="156" spans="1:16333" s="32" customFormat="1" ht="15.75" x14ac:dyDescent="0.25">
      <c r="A156" s="47" t="s">
        <v>87</v>
      </c>
      <c r="B156" s="64" t="s">
        <v>198</v>
      </c>
      <c r="C156" s="64" t="s">
        <v>88</v>
      </c>
      <c r="D156" s="198">
        <f>'Приложение 5'!F60</f>
        <v>5000</v>
      </c>
      <c r="E156" s="198">
        <f>'Приложение 5'!G60</f>
        <v>5000</v>
      </c>
      <c r="F156" s="198">
        <f>'Приложение 5'!H60</f>
        <v>5000</v>
      </c>
      <c r="H156" s="33"/>
      <c r="I156" s="33"/>
      <c r="J156" s="33"/>
      <c r="K156" s="33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86"/>
      <c r="AO156" s="86"/>
      <c r="AP156" s="86"/>
      <c r="AQ156" s="86"/>
      <c r="AR156" s="86"/>
      <c r="AS156" s="86"/>
      <c r="AT156" s="86"/>
      <c r="AU156" s="86"/>
      <c r="AV156" s="86"/>
      <c r="AW156" s="86"/>
      <c r="AX156" s="86"/>
      <c r="AY156" s="86"/>
      <c r="AZ156" s="86"/>
      <c r="BA156" s="86"/>
      <c r="BB156" s="86"/>
      <c r="BC156" s="86"/>
      <c r="BD156" s="86"/>
      <c r="BE156" s="86"/>
      <c r="BF156" s="86"/>
      <c r="BG156" s="86"/>
      <c r="BH156" s="86"/>
      <c r="BI156" s="86"/>
      <c r="BJ156" s="86"/>
      <c r="BK156" s="86"/>
      <c r="BL156" s="86"/>
      <c r="BM156" s="86"/>
      <c r="BN156" s="86"/>
      <c r="BO156" s="86"/>
      <c r="BP156" s="86"/>
      <c r="BQ156" s="86"/>
      <c r="BR156" s="86"/>
      <c r="BS156" s="86"/>
      <c r="BT156" s="86"/>
      <c r="BU156" s="86"/>
      <c r="BV156" s="86"/>
      <c r="BW156" s="86"/>
      <c r="BX156" s="86"/>
      <c r="BY156" s="86"/>
      <c r="BZ156" s="86"/>
      <c r="CA156" s="86"/>
      <c r="CB156" s="86"/>
      <c r="CC156" s="86"/>
      <c r="CD156" s="86"/>
      <c r="CE156" s="86"/>
      <c r="CF156" s="86"/>
      <c r="CG156" s="86"/>
      <c r="CH156" s="86"/>
      <c r="CI156" s="86"/>
      <c r="CJ156" s="86"/>
      <c r="CK156" s="86"/>
      <c r="CL156" s="86"/>
      <c r="CM156" s="86"/>
      <c r="CN156" s="86"/>
      <c r="CO156" s="86"/>
      <c r="CP156" s="86"/>
      <c r="CQ156" s="86"/>
      <c r="CR156" s="86"/>
      <c r="CS156" s="86"/>
      <c r="CT156" s="86"/>
      <c r="CU156" s="86"/>
      <c r="CV156" s="86"/>
      <c r="CW156" s="86"/>
      <c r="CX156" s="86"/>
      <c r="CY156" s="86"/>
      <c r="CZ156" s="86"/>
      <c r="DA156" s="86"/>
      <c r="DB156" s="86"/>
      <c r="DC156" s="86"/>
      <c r="DD156" s="86"/>
      <c r="DE156" s="86"/>
      <c r="DF156" s="86"/>
      <c r="DG156" s="86"/>
      <c r="DH156" s="86"/>
      <c r="DI156" s="86"/>
      <c r="DJ156" s="86"/>
      <c r="DK156" s="86"/>
      <c r="DL156" s="86"/>
      <c r="DM156" s="86"/>
      <c r="DN156" s="86"/>
      <c r="DO156" s="86"/>
      <c r="DP156" s="86"/>
      <c r="DQ156" s="86"/>
      <c r="DR156" s="86"/>
      <c r="DS156" s="86"/>
      <c r="DT156" s="86"/>
      <c r="DU156" s="86"/>
      <c r="DV156" s="86"/>
      <c r="DW156" s="86"/>
      <c r="DX156" s="86"/>
      <c r="DY156" s="86"/>
      <c r="DZ156" s="86"/>
      <c r="EA156" s="86"/>
      <c r="EB156" s="86"/>
      <c r="EC156" s="86"/>
      <c r="ED156" s="86"/>
      <c r="EE156" s="86"/>
      <c r="EF156" s="86"/>
      <c r="EG156" s="86"/>
      <c r="EH156" s="86"/>
      <c r="EI156" s="86"/>
      <c r="EJ156" s="86"/>
      <c r="EK156" s="86"/>
      <c r="EL156" s="86"/>
      <c r="EM156" s="86"/>
      <c r="EN156" s="86"/>
      <c r="EO156" s="86"/>
      <c r="EP156" s="86"/>
      <c r="EQ156" s="86"/>
      <c r="ER156" s="86"/>
      <c r="ES156" s="86"/>
      <c r="ET156" s="86"/>
      <c r="EU156" s="86"/>
      <c r="EV156" s="86"/>
      <c r="EW156" s="86"/>
      <c r="EX156" s="86"/>
      <c r="EY156" s="86"/>
      <c r="EZ156" s="86"/>
      <c r="FA156" s="86"/>
      <c r="FB156" s="86"/>
      <c r="FC156" s="86"/>
      <c r="FD156" s="86"/>
      <c r="FE156" s="86"/>
      <c r="FF156" s="86"/>
      <c r="FG156" s="86"/>
      <c r="FH156" s="86"/>
      <c r="FI156" s="86"/>
      <c r="FJ156" s="86"/>
      <c r="FK156" s="86"/>
      <c r="FL156" s="86"/>
      <c r="FM156" s="86"/>
      <c r="FN156" s="86"/>
      <c r="FO156" s="86"/>
      <c r="FP156" s="86"/>
      <c r="FQ156" s="86"/>
      <c r="FR156" s="86"/>
      <c r="FS156" s="86"/>
      <c r="FT156" s="86"/>
      <c r="FU156" s="86"/>
      <c r="FV156" s="86"/>
      <c r="FW156" s="86"/>
      <c r="FX156" s="86"/>
      <c r="FY156" s="86"/>
      <c r="FZ156" s="86"/>
      <c r="GA156" s="86"/>
      <c r="GB156" s="86"/>
      <c r="GC156" s="86"/>
      <c r="GD156" s="86"/>
      <c r="GE156" s="86"/>
      <c r="GF156" s="86"/>
      <c r="GG156" s="86"/>
      <c r="GH156" s="86"/>
      <c r="GI156" s="86"/>
      <c r="GJ156" s="86"/>
      <c r="GK156" s="86"/>
      <c r="GL156" s="86"/>
      <c r="GM156" s="86"/>
      <c r="GN156" s="86"/>
      <c r="GO156" s="86"/>
      <c r="GP156" s="86"/>
      <c r="GQ156" s="86"/>
      <c r="GR156" s="86"/>
      <c r="GS156" s="86"/>
      <c r="GT156" s="86"/>
      <c r="GU156" s="86"/>
      <c r="GV156" s="86"/>
      <c r="GW156" s="86"/>
      <c r="GX156" s="86"/>
      <c r="GY156" s="86"/>
      <c r="GZ156" s="86"/>
      <c r="HA156" s="86"/>
      <c r="HB156" s="86"/>
      <c r="HC156" s="186"/>
      <c r="HD156" s="186"/>
      <c r="HE156" s="186"/>
      <c r="HF156" s="186"/>
      <c r="HG156" s="186"/>
      <c r="HH156" s="186"/>
      <c r="HI156" s="86"/>
      <c r="HJ156" s="86"/>
      <c r="HK156" s="86"/>
      <c r="HL156" s="86"/>
      <c r="HM156" s="86"/>
      <c r="HN156" s="86"/>
      <c r="HO156" s="86"/>
      <c r="HP156" s="86"/>
      <c r="HQ156" s="86"/>
      <c r="HR156" s="86"/>
      <c r="HS156" s="86"/>
      <c r="HT156" s="86"/>
      <c r="HU156" s="86"/>
      <c r="HV156" s="86"/>
      <c r="HW156" s="86"/>
      <c r="HX156" s="86"/>
      <c r="HY156" s="86"/>
      <c r="HZ156" s="86"/>
      <c r="IA156" s="86"/>
      <c r="IB156" s="86"/>
      <c r="IC156" s="86"/>
      <c r="ID156" s="86"/>
      <c r="IE156" s="86"/>
      <c r="IF156" s="86"/>
      <c r="IG156" s="86"/>
      <c r="IH156" s="86"/>
      <c r="II156" s="86"/>
      <c r="IJ156" s="86"/>
      <c r="IK156" s="86"/>
      <c r="IL156" s="86"/>
      <c r="IM156" s="86"/>
      <c r="IN156" s="86"/>
      <c r="IO156" s="86"/>
      <c r="IP156" s="86"/>
      <c r="IQ156" s="86"/>
      <c r="IR156" s="86"/>
      <c r="IS156" s="86"/>
      <c r="IT156" s="86"/>
      <c r="IU156" s="86"/>
      <c r="IV156" s="86"/>
      <c r="IW156" s="86"/>
      <c r="IX156" s="86"/>
      <c r="IY156" s="86"/>
      <c r="IZ156" s="86"/>
      <c r="JA156" s="86"/>
      <c r="JB156" s="86"/>
      <c r="JC156" s="86"/>
      <c r="JD156" s="86"/>
      <c r="JE156" s="86"/>
      <c r="JF156" s="86"/>
      <c r="JG156" s="86"/>
      <c r="JH156" s="86"/>
      <c r="JI156" s="86"/>
      <c r="JJ156" s="86"/>
      <c r="JK156" s="86"/>
      <c r="JL156" s="86"/>
      <c r="JM156" s="86"/>
      <c r="JN156" s="86"/>
      <c r="JO156" s="86"/>
      <c r="JP156" s="86"/>
      <c r="JQ156" s="86"/>
      <c r="JR156" s="86"/>
      <c r="JS156" s="86"/>
      <c r="JT156" s="86"/>
      <c r="JU156" s="86"/>
      <c r="JV156" s="86"/>
      <c r="JW156" s="86"/>
      <c r="JX156" s="86"/>
      <c r="JY156" s="86"/>
      <c r="JZ156" s="86"/>
      <c r="KA156" s="86"/>
      <c r="KB156" s="86"/>
      <c r="KC156" s="86"/>
      <c r="KD156" s="86"/>
      <c r="KE156" s="86"/>
      <c r="KF156" s="86"/>
      <c r="KG156" s="86"/>
      <c r="KH156" s="86"/>
      <c r="KI156" s="86"/>
      <c r="KJ156" s="86"/>
      <c r="KK156" s="86"/>
      <c r="KL156" s="86"/>
      <c r="KM156" s="86"/>
      <c r="KN156" s="86"/>
      <c r="KO156" s="86"/>
      <c r="KP156" s="86"/>
      <c r="KQ156" s="86"/>
      <c r="KR156" s="86"/>
      <c r="KS156" s="86"/>
      <c r="KT156" s="86"/>
      <c r="KU156" s="86"/>
      <c r="KV156" s="86"/>
      <c r="KW156" s="86"/>
      <c r="KX156" s="86"/>
      <c r="KY156" s="86"/>
      <c r="KZ156" s="86"/>
      <c r="LA156" s="86"/>
      <c r="LB156" s="86"/>
      <c r="LC156" s="86"/>
      <c r="LD156" s="86"/>
      <c r="LE156" s="86"/>
      <c r="LF156" s="86"/>
      <c r="LG156" s="86"/>
      <c r="LH156" s="86"/>
      <c r="LI156" s="86"/>
      <c r="LJ156" s="86"/>
      <c r="LK156" s="86"/>
      <c r="LL156" s="86"/>
      <c r="LM156" s="86"/>
      <c r="LN156" s="86"/>
      <c r="LO156" s="86"/>
      <c r="LP156" s="86"/>
      <c r="LQ156" s="86"/>
      <c r="LR156" s="86"/>
      <c r="LS156" s="86"/>
      <c r="LT156" s="86"/>
      <c r="LU156" s="86"/>
      <c r="LV156" s="86"/>
      <c r="LW156" s="86"/>
      <c r="LX156" s="86"/>
      <c r="LY156" s="86"/>
      <c r="LZ156" s="86"/>
      <c r="MA156" s="86"/>
      <c r="MB156" s="86"/>
      <c r="MC156" s="86"/>
      <c r="MD156" s="86"/>
      <c r="ME156" s="86"/>
      <c r="MF156" s="86"/>
      <c r="MG156" s="86"/>
      <c r="MH156" s="86"/>
      <c r="MI156" s="86"/>
      <c r="MJ156" s="86"/>
      <c r="MK156" s="86"/>
      <c r="ML156" s="86"/>
      <c r="MM156" s="86"/>
      <c r="MN156" s="86"/>
      <c r="MO156" s="86"/>
      <c r="MP156" s="86"/>
      <c r="MQ156" s="86"/>
      <c r="MR156" s="86"/>
      <c r="MS156" s="86"/>
      <c r="MT156" s="86"/>
      <c r="MU156" s="86"/>
      <c r="MV156" s="86"/>
      <c r="MW156" s="86"/>
      <c r="MX156" s="86"/>
      <c r="MY156" s="86"/>
      <c r="MZ156" s="86"/>
      <c r="NA156" s="86"/>
      <c r="NB156" s="86"/>
      <c r="NC156" s="86"/>
      <c r="ND156" s="86"/>
      <c r="NE156" s="86"/>
      <c r="NF156" s="86"/>
      <c r="NG156" s="86"/>
      <c r="NH156" s="86"/>
      <c r="NI156" s="86"/>
      <c r="NJ156" s="86"/>
      <c r="NK156" s="86"/>
      <c r="NL156" s="86"/>
      <c r="NM156" s="86"/>
      <c r="NN156" s="86"/>
      <c r="NO156" s="86"/>
      <c r="NP156" s="86"/>
      <c r="NQ156" s="86"/>
      <c r="NR156" s="86"/>
      <c r="NS156" s="86"/>
      <c r="NT156" s="86"/>
      <c r="NU156" s="86"/>
      <c r="NV156" s="86"/>
      <c r="NW156" s="86"/>
      <c r="NX156" s="86"/>
      <c r="NY156" s="86"/>
      <c r="NZ156" s="86"/>
      <c r="OA156" s="86"/>
      <c r="OB156" s="86"/>
      <c r="OC156" s="86"/>
      <c r="OD156" s="86"/>
      <c r="OE156" s="86"/>
      <c r="OF156" s="86"/>
      <c r="OG156" s="86"/>
      <c r="OH156" s="86"/>
      <c r="OI156" s="86"/>
      <c r="OJ156" s="86"/>
      <c r="OK156" s="86"/>
      <c r="OL156" s="86"/>
      <c r="OM156" s="86"/>
      <c r="ON156" s="86"/>
      <c r="OO156" s="86"/>
      <c r="OP156" s="86"/>
      <c r="OQ156" s="86"/>
      <c r="OR156" s="86"/>
      <c r="OS156" s="86"/>
      <c r="OT156" s="86"/>
      <c r="OU156" s="86"/>
      <c r="OV156" s="86"/>
      <c r="OW156" s="86"/>
      <c r="OX156" s="86"/>
      <c r="OY156" s="86"/>
      <c r="OZ156" s="86"/>
      <c r="PA156" s="86"/>
      <c r="PB156" s="86"/>
      <c r="PC156" s="86"/>
      <c r="PD156" s="86"/>
      <c r="PE156" s="86"/>
      <c r="PF156" s="86"/>
      <c r="PG156" s="86"/>
      <c r="PH156" s="86"/>
      <c r="PI156" s="86"/>
      <c r="PJ156" s="86"/>
      <c r="PK156" s="86"/>
      <c r="PL156" s="86"/>
      <c r="PM156" s="86"/>
      <c r="PN156" s="86"/>
      <c r="PO156" s="86"/>
      <c r="PP156" s="86"/>
      <c r="PQ156" s="86"/>
      <c r="PR156" s="86"/>
      <c r="PS156" s="86"/>
      <c r="PT156" s="86"/>
      <c r="PU156" s="86"/>
      <c r="PV156" s="86"/>
      <c r="PW156" s="86"/>
      <c r="PX156" s="86"/>
      <c r="PY156" s="86"/>
      <c r="PZ156" s="86"/>
      <c r="QA156" s="86"/>
      <c r="QB156" s="86"/>
      <c r="QC156" s="86"/>
      <c r="QD156" s="86"/>
      <c r="QE156" s="86"/>
      <c r="QF156" s="86"/>
      <c r="QG156" s="86"/>
      <c r="QH156" s="86"/>
      <c r="QI156" s="86"/>
      <c r="QJ156" s="86"/>
      <c r="QK156" s="86"/>
      <c r="QL156" s="86"/>
      <c r="QM156" s="86"/>
      <c r="QN156" s="86"/>
      <c r="QO156" s="86"/>
      <c r="QP156" s="86"/>
      <c r="QQ156" s="86"/>
      <c r="QR156" s="86"/>
      <c r="QS156" s="86"/>
      <c r="QT156" s="86"/>
      <c r="QU156" s="86"/>
      <c r="QV156" s="86"/>
      <c r="QW156" s="86"/>
      <c r="QX156" s="86"/>
      <c r="QY156" s="186"/>
      <c r="QZ156" s="186"/>
      <c r="RA156" s="186"/>
      <c r="RB156" s="186"/>
      <c r="RC156" s="186"/>
      <c r="RD156" s="186"/>
      <c r="RE156" s="86"/>
      <c r="RF156" s="86"/>
      <c r="RG156" s="86"/>
      <c r="RH156" s="86"/>
      <c r="RI156" s="86"/>
      <c r="RJ156" s="86"/>
      <c r="RK156" s="86"/>
      <c r="RL156" s="86"/>
      <c r="RM156" s="86"/>
      <c r="RN156" s="86"/>
      <c r="RO156" s="86"/>
      <c r="RP156" s="86"/>
      <c r="RQ156" s="86"/>
      <c r="RR156" s="86"/>
      <c r="RS156" s="86"/>
      <c r="RT156" s="86"/>
      <c r="RU156" s="86"/>
      <c r="RV156" s="86"/>
      <c r="RW156" s="86"/>
      <c r="RX156" s="86"/>
      <c r="RY156" s="86"/>
      <c r="RZ156" s="86"/>
      <c r="SA156" s="86"/>
      <c r="SB156" s="86"/>
      <c r="SC156" s="86"/>
      <c r="SD156" s="86"/>
      <c r="SE156" s="86"/>
      <c r="SF156" s="86"/>
      <c r="SG156" s="86"/>
      <c r="SH156" s="86"/>
      <c r="SI156" s="86"/>
      <c r="SJ156" s="86"/>
      <c r="SK156" s="86"/>
      <c r="SL156" s="86"/>
      <c r="SM156" s="86"/>
      <c r="SN156" s="86"/>
      <c r="SO156" s="86"/>
      <c r="SP156" s="86"/>
      <c r="SQ156" s="86"/>
      <c r="SR156" s="86"/>
      <c r="SS156" s="86"/>
      <c r="ST156" s="86"/>
      <c r="SU156" s="86"/>
      <c r="SV156" s="86"/>
      <c r="SW156" s="86"/>
      <c r="SX156" s="86"/>
      <c r="SY156" s="86"/>
      <c r="SZ156" s="86"/>
      <c r="TA156" s="86"/>
      <c r="TB156" s="86"/>
      <c r="TC156" s="86"/>
      <c r="TD156" s="86"/>
      <c r="TE156" s="86"/>
      <c r="TF156" s="86"/>
      <c r="TG156" s="86"/>
      <c r="TH156" s="86"/>
      <c r="TI156" s="86"/>
      <c r="TJ156" s="86"/>
      <c r="TK156" s="86"/>
      <c r="TL156" s="86"/>
      <c r="TM156" s="86"/>
      <c r="TN156" s="86"/>
      <c r="TO156" s="86"/>
      <c r="TP156" s="86"/>
      <c r="TQ156" s="86"/>
      <c r="TR156" s="86"/>
      <c r="TS156" s="86"/>
      <c r="TT156" s="86"/>
      <c r="TU156" s="86"/>
      <c r="TV156" s="86"/>
      <c r="TW156" s="86"/>
      <c r="TX156" s="86"/>
      <c r="TY156" s="86"/>
      <c r="TZ156" s="86"/>
      <c r="UA156" s="86"/>
      <c r="UB156" s="86"/>
      <c r="UC156" s="86"/>
      <c r="UD156" s="86"/>
      <c r="UE156" s="86"/>
      <c r="UF156" s="86"/>
      <c r="UG156" s="86"/>
      <c r="UH156" s="86"/>
      <c r="UI156" s="86"/>
      <c r="UJ156" s="86"/>
      <c r="UK156" s="86"/>
      <c r="UL156" s="86"/>
      <c r="UM156" s="86"/>
      <c r="UN156" s="86"/>
      <c r="UO156" s="86"/>
      <c r="UP156" s="86"/>
      <c r="UQ156" s="86"/>
      <c r="UR156" s="86"/>
      <c r="US156" s="86"/>
      <c r="UT156" s="86"/>
      <c r="UU156" s="86"/>
      <c r="UV156" s="86"/>
      <c r="UW156" s="86"/>
      <c r="UX156" s="86"/>
      <c r="UY156" s="86"/>
      <c r="UZ156" s="86"/>
      <c r="VA156" s="86"/>
      <c r="VB156" s="86"/>
      <c r="VC156" s="86"/>
      <c r="VD156" s="86"/>
      <c r="VE156" s="86"/>
      <c r="VF156" s="86"/>
      <c r="VG156" s="86"/>
      <c r="VH156" s="86"/>
      <c r="VI156" s="86"/>
      <c r="VJ156" s="86"/>
      <c r="VK156" s="86"/>
      <c r="VL156" s="86"/>
      <c r="VM156" s="86"/>
      <c r="VN156" s="86"/>
      <c r="VO156" s="86"/>
      <c r="VP156" s="86"/>
      <c r="VQ156" s="86"/>
      <c r="VR156" s="86"/>
      <c r="VS156" s="86"/>
      <c r="VT156" s="86"/>
      <c r="VU156" s="86"/>
      <c r="VV156" s="86"/>
      <c r="VW156" s="86"/>
      <c r="VX156" s="86"/>
      <c r="VY156" s="86"/>
      <c r="VZ156" s="86"/>
      <c r="WA156" s="86"/>
      <c r="WB156" s="86"/>
      <c r="WC156" s="86"/>
      <c r="WD156" s="86"/>
      <c r="WE156" s="86"/>
      <c r="WF156" s="86"/>
      <c r="WG156" s="86"/>
      <c r="WH156" s="86"/>
      <c r="WI156" s="86"/>
      <c r="WJ156" s="86"/>
      <c r="WK156" s="86"/>
      <c r="WL156" s="86"/>
      <c r="WM156" s="86"/>
      <c r="WN156" s="86"/>
      <c r="WO156" s="86"/>
      <c r="WP156" s="86"/>
      <c r="WQ156" s="86"/>
      <c r="WR156" s="86"/>
      <c r="WS156" s="86"/>
      <c r="WT156" s="86"/>
      <c r="WU156" s="86"/>
      <c r="WV156" s="86"/>
      <c r="WW156" s="86"/>
      <c r="WX156" s="86"/>
      <c r="WY156" s="86"/>
      <c r="WZ156" s="86"/>
      <c r="XA156" s="86"/>
      <c r="XB156" s="86"/>
      <c r="XC156" s="86"/>
      <c r="XD156" s="86"/>
      <c r="XE156" s="86"/>
      <c r="XF156" s="86"/>
      <c r="XG156" s="86"/>
      <c r="XH156" s="86"/>
      <c r="XI156" s="86"/>
      <c r="XJ156" s="86"/>
      <c r="XK156" s="86"/>
      <c r="XL156" s="86"/>
      <c r="XM156" s="86"/>
      <c r="XN156" s="86"/>
      <c r="XO156" s="86"/>
      <c r="XP156" s="86"/>
      <c r="XQ156" s="86"/>
      <c r="XR156" s="86"/>
      <c r="XS156" s="86"/>
      <c r="XT156" s="86"/>
      <c r="XU156" s="86"/>
      <c r="XV156" s="86"/>
      <c r="XW156" s="86"/>
      <c r="XX156" s="86"/>
      <c r="XY156" s="86"/>
      <c r="XZ156" s="86"/>
      <c r="YA156" s="86"/>
      <c r="YB156" s="86"/>
      <c r="YC156" s="86"/>
      <c r="YD156" s="86"/>
      <c r="YE156" s="86"/>
      <c r="YF156" s="86"/>
      <c r="YG156" s="86"/>
      <c r="YH156" s="86"/>
      <c r="YI156" s="86"/>
      <c r="YJ156" s="86"/>
      <c r="YK156" s="86"/>
      <c r="YL156" s="86"/>
      <c r="YM156" s="86"/>
      <c r="YN156" s="86"/>
      <c r="YO156" s="86"/>
      <c r="YP156" s="86"/>
      <c r="YQ156" s="86"/>
      <c r="YR156" s="86"/>
      <c r="YS156" s="86"/>
      <c r="YT156" s="86"/>
      <c r="YU156" s="86"/>
      <c r="YV156" s="86"/>
      <c r="YW156" s="86"/>
      <c r="YX156" s="86"/>
      <c r="YY156" s="86"/>
      <c r="YZ156" s="86"/>
      <c r="ZA156" s="86"/>
      <c r="ZB156" s="86"/>
      <c r="ZC156" s="86"/>
      <c r="ZD156" s="86"/>
      <c r="ZE156" s="86"/>
      <c r="ZF156" s="86"/>
      <c r="ZG156" s="86"/>
      <c r="ZH156" s="86"/>
      <c r="ZI156" s="86"/>
      <c r="ZJ156" s="86"/>
      <c r="ZK156" s="86"/>
      <c r="ZL156" s="86"/>
      <c r="ZM156" s="86"/>
      <c r="ZN156" s="86"/>
      <c r="ZO156" s="86"/>
      <c r="ZP156" s="86"/>
      <c r="ZQ156" s="86"/>
      <c r="ZR156" s="86"/>
      <c r="ZS156" s="86"/>
      <c r="ZT156" s="86"/>
      <c r="ZU156" s="86"/>
      <c r="ZV156" s="86"/>
      <c r="ZW156" s="86"/>
      <c r="ZX156" s="86"/>
      <c r="ZY156" s="86"/>
      <c r="ZZ156" s="86"/>
      <c r="AAA156" s="86"/>
      <c r="AAB156" s="86"/>
      <c r="AAC156" s="86"/>
      <c r="AAD156" s="86"/>
      <c r="AAE156" s="86"/>
      <c r="AAF156" s="86"/>
      <c r="AAG156" s="86"/>
      <c r="AAH156" s="86"/>
      <c r="AAI156" s="86"/>
      <c r="AAJ156" s="86"/>
      <c r="AAK156" s="86"/>
      <c r="AAL156" s="86"/>
      <c r="AAM156" s="86"/>
      <c r="AAN156" s="86"/>
      <c r="AAO156" s="86"/>
      <c r="AAP156" s="86"/>
      <c r="AAQ156" s="86"/>
      <c r="AAR156" s="86"/>
      <c r="AAS156" s="86"/>
      <c r="AAT156" s="86"/>
      <c r="AAU156" s="186"/>
      <c r="AAV156" s="186"/>
      <c r="AAW156" s="186"/>
      <c r="AAX156" s="186"/>
      <c r="AAY156" s="186"/>
      <c r="AAZ156" s="186"/>
      <c r="ABA156" s="86"/>
      <c r="ABB156" s="86"/>
      <c r="ABC156" s="86"/>
      <c r="ABD156" s="86"/>
      <c r="ABE156" s="86"/>
      <c r="ABF156" s="86"/>
      <c r="ABG156" s="86"/>
      <c r="ABH156" s="86"/>
      <c r="ABI156" s="86"/>
      <c r="ABJ156" s="86"/>
      <c r="ABK156" s="86"/>
      <c r="ABL156" s="86"/>
      <c r="ABM156" s="86"/>
      <c r="ABN156" s="86"/>
      <c r="ABO156" s="86"/>
      <c r="ABP156" s="86"/>
      <c r="ABQ156" s="86"/>
      <c r="ABR156" s="86"/>
      <c r="ABS156" s="86"/>
      <c r="ABT156" s="86"/>
      <c r="ABU156" s="86"/>
      <c r="ABV156" s="86"/>
      <c r="ABW156" s="86"/>
      <c r="ABX156" s="86"/>
      <c r="ABY156" s="86"/>
      <c r="ABZ156" s="86"/>
      <c r="ACA156" s="86"/>
      <c r="ACB156" s="86"/>
      <c r="ACC156" s="86"/>
      <c r="ACD156" s="86"/>
      <c r="ACE156" s="86"/>
      <c r="ACF156" s="86"/>
      <c r="ACG156" s="86"/>
      <c r="ACH156" s="86"/>
      <c r="ACI156" s="86"/>
      <c r="ACJ156" s="86"/>
      <c r="ACK156" s="86"/>
      <c r="ACL156" s="86"/>
      <c r="ACM156" s="86"/>
      <c r="ACN156" s="86"/>
      <c r="ACO156" s="86"/>
      <c r="ACP156" s="86"/>
      <c r="ACQ156" s="86"/>
      <c r="ACR156" s="86"/>
      <c r="ACS156" s="86"/>
      <c r="ACT156" s="86"/>
      <c r="ACU156" s="86"/>
      <c r="ACV156" s="86"/>
      <c r="ACW156" s="86"/>
      <c r="ACX156" s="86"/>
      <c r="ACY156" s="86"/>
      <c r="ACZ156" s="86"/>
      <c r="ADA156" s="86"/>
      <c r="ADB156" s="86"/>
      <c r="ADC156" s="86"/>
      <c r="ADD156" s="86"/>
      <c r="ADE156" s="86"/>
      <c r="ADF156" s="86"/>
      <c r="ADG156" s="86"/>
      <c r="ADH156" s="86"/>
      <c r="ADI156" s="86"/>
      <c r="ADJ156" s="86"/>
      <c r="ADK156" s="86"/>
      <c r="ADL156" s="86"/>
      <c r="ADM156" s="86"/>
      <c r="ADN156" s="86"/>
      <c r="ADO156" s="86"/>
      <c r="ADP156" s="86"/>
      <c r="ADQ156" s="86"/>
      <c r="ADR156" s="86"/>
      <c r="ADS156" s="86"/>
      <c r="ADT156" s="86"/>
      <c r="ADU156" s="86"/>
      <c r="ADV156" s="86"/>
      <c r="ADW156" s="86"/>
      <c r="ADX156" s="86"/>
      <c r="ADY156" s="86"/>
      <c r="ADZ156" s="86"/>
      <c r="AEA156" s="86"/>
      <c r="AEB156" s="86"/>
      <c r="AEC156" s="86"/>
      <c r="AED156" s="86"/>
      <c r="AEE156" s="86"/>
      <c r="AEF156" s="86"/>
      <c r="AEG156" s="86"/>
      <c r="AEH156" s="86"/>
      <c r="AEI156" s="86"/>
      <c r="AEJ156" s="86"/>
      <c r="AEK156" s="86"/>
      <c r="AEL156" s="86"/>
      <c r="AEM156" s="86"/>
      <c r="AEN156" s="86"/>
      <c r="AEO156" s="86"/>
      <c r="AEP156" s="86"/>
      <c r="AEQ156" s="86"/>
      <c r="AER156" s="86"/>
      <c r="AES156" s="86"/>
      <c r="AET156" s="86"/>
      <c r="AEU156" s="86"/>
      <c r="AEV156" s="86"/>
      <c r="AEW156" s="86"/>
      <c r="AEX156" s="86"/>
      <c r="AEY156" s="86"/>
      <c r="AEZ156" s="86"/>
      <c r="AFA156" s="86"/>
      <c r="AFB156" s="86"/>
      <c r="AFC156" s="86"/>
      <c r="AFD156" s="86"/>
      <c r="AFE156" s="86"/>
      <c r="AFF156" s="86"/>
      <c r="AFG156" s="86"/>
      <c r="AFH156" s="86"/>
      <c r="AFI156" s="86"/>
      <c r="AFJ156" s="86"/>
      <c r="AFK156" s="86"/>
      <c r="AFL156" s="86"/>
      <c r="AFM156" s="86"/>
      <c r="AFN156" s="86"/>
      <c r="AFO156" s="86"/>
      <c r="AFP156" s="86"/>
      <c r="AFQ156" s="86"/>
      <c r="AFR156" s="86"/>
      <c r="AFS156" s="86"/>
      <c r="AFT156" s="86"/>
      <c r="AFU156" s="86"/>
      <c r="AFV156" s="86"/>
      <c r="AFW156" s="86"/>
      <c r="AFX156" s="86"/>
      <c r="AFY156" s="86"/>
      <c r="AFZ156" s="86"/>
      <c r="AGA156" s="86"/>
      <c r="AGB156" s="86"/>
      <c r="AGC156" s="86"/>
      <c r="AGD156" s="86"/>
      <c r="AGE156" s="86"/>
      <c r="AGF156" s="86"/>
      <c r="AGG156" s="86"/>
      <c r="AGH156" s="86"/>
      <c r="AGI156" s="86"/>
      <c r="AGJ156" s="86"/>
      <c r="AGK156" s="86"/>
      <c r="AGL156" s="86"/>
      <c r="AGM156" s="86"/>
      <c r="AGN156" s="86"/>
      <c r="AGO156" s="86"/>
      <c r="AGP156" s="86"/>
      <c r="AGQ156" s="86"/>
      <c r="AGR156" s="86"/>
      <c r="AGS156" s="86"/>
      <c r="AGT156" s="86"/>
      <c r="AGU156" s="86"/>
      <c r="AGV156" s="86"/>
      <c r="AGW156" s="86"/>
      <c r="AGX156" s="86"/>
      <c r="AGY156" s="86"/>
      <c r="AGZ156" s="86"/>
      <c r="AHA156" s="86"/>
      <c r="AHB156" s="86"/>
      <c r="AHC156" s="86"/>
      <c r="AHD156" s="86"/>
      <c r="AHE156" s="86"/>
      <c r="AHF156" s="86"/>
      <c r="AHG156" s="86"/>
      <c r="AHH156" s="86"/>
      <c r="AHI156" s="86"/>
      <c r="AHJ156" s="86"/>
      <c r="AHK156" s="86"/>
      <c r="AHL156" s="86"/>
      <c r="AHM156" s="86"/>
      <c r="AHN156" s="86"/>
      <c r="AHO156" s="86"/>
      <c r="AHP156" s="86"/>
      <c r="AHQ156" s="86"/>
      <c r="AHR156" s="86"/>
      <c r="AHS156" s="86"/>
      <c r="AHT156" s="86"/>
      <c r="AHU156" s="86"/>
      <c r="AHV156" s="86"/>
      <c r="AHW156" s="86"/>
      <c r="AHX156" s="86"/>
      <c r="AHY156" s="86"/>
      <c r="AHZ156" s="86"/>
      <c r="AIA156" s="86"/>
      <c r="AIB156" s="86"/>
      <c r="AIC156" s="86"/>
      <c r="AID156" s="86"/>
      <c r="AIE156" s="86"/>
      <c r="AIF156" s="86"/>
      <c r="AIG156" s="86"/>
      <c r="AIH156" s="86"/>
      <c r="AII156" s="86"/>
      <c r="AIJ156" s="86"/>
      <c r="AIK156" s="86"/>
      <c r="AIL156" s="86"/>
      <c r="AIM156" s="86"/>
      <c r="AIN156" s="86"/>
      <c r="AIO156" s="86"/>
      <c r="AIP156" s="86"/>
      <c r="AIQ156" s="86"/>
      <c r="AIR156" s="86"/>
      <c r="AIS156" s="86"/>
      <c r="AIT156" s="86"/>
      <c r="AIU156" s="86"/>
      <c r="AIV156" s="86"/>
      <c r="AIW156" s="86"/>
      <c r="AIX156" s="86"/>
      <c r="AIY156" s="86"/>
      <c r="AIZ156" s="86"/>
      <c r="AJA156" s="86"/>
      <c r="AJB156" s="86"/>
      <c r="AJC156" s="86"/>
      <c r="AJD156" s="86"/>
      <c r="AJE156" s="86"/>
      <c r="AJF156" s="86"/>
      <c r="AJG156" s="86"/>
      <c r="AJH156" s="86"/>
      <c r="AJI156" s="86"/>
      <c r="AJJ156" s="86"/>
      <c r="AJK156" s="86"/>
      <c r="AJL156" s="86"/>
      <c r="AJM156" s="86"/>
      <c r="AJN156" s="86"/>
      <c r="AJO156" s="86"/>
      <c r="AJP156" s="86"/>
      <c r="AJQ156" s="86"/>
      <c r="AJR156" s="86"/>
      <c r="AJS156" s="86"/>
      <c r="AJT156" s="86"/>
      <c r="AJU156" s="86"/>
      <c r="AJV156" s="86"/>
      <c r="AJW156" s="86"/>
      <c r="AJX156" s="86"/>
      <c r="AJY156" s="86"/>
      <c r="AJZ156" s="86"/>
      <c r="AKA156" s="86"/>
      <c r="AKB156" s="86"/>
      <c r="AKC156" s="86"/>
      <c r="AKD156" s="86"/>
      <c r="AKE156" s="86"/>
      <c r="AKF156" s="86"/>
      <c r="AKG156" s="86"/>
      <c r="AKH156" s="86"/>
      <c r="AKI156" s="86"/>
      <c r="AKJ156" s="86"/>
      <c r="AKK156" s="86"/>
      <c r="AKL156" s="86"/>
      <c r="AKM156" s="86"/>
      <c r="AKN156" s="86"/>
      <c r="AKO156" s="86"/>
      <c r="AKP156" s="86"/>
      <c r="AKQ156" s="186"/>
      <c r="AKR156" s="186"/>
      <c r="AKS156" s="186"/>
      <c r="AKT156" s="186"/>
      <c r="AKU156" s="186"/>
      <c r="AKV156" s="186"/>
      <c r="AKW156" s="86"/>
      <c r="AKX156" s="86"/>
      <c r="AKY156" s="86"/>
      <c r="AKZ156" s="86"/>
      <c r="ALA156" s="86"/>
      <c r="ALB156" s="86"/>
      <c r="ALC156" s="86"/>
      <c r="ALD156" s="86"/>
      <c r="ALE156" s="86"/>
      <c r="ALF156" s="86"/>
      <c r="ALG156" s="86"/>
      <c r="ALH156" s="86"/>
      <c r="ALI156" s="86"/>
      <c r="ALJ156" s="86"/>
      <c r="ALK156" s="86"/>
      <c r="ALL156" s="86"/>
      <c r="ALM156" s="86"/>
      <c r="ALN156" s="86"/>
      <c r="ALO156" s="86"/>
      <c r="ALP156" s="86"/>
      <c r="ALQ156" s="86"/>
      <c r="ALR156" s="86"/>
      <c r="ALS156" s="86"/>
      <c r="ALT156" s="86"/>
      <c r="ALU156" s="86"/>
      <c r="ALV156" s="86"/>
      <c r="ALW156" s="86"/>
      <c r="ALX156" s="86"/>
      <c r="ALY156" s="86"/>
      <c r="ALZ156" s="86"/>
      <c r="AMA156" s="86"/>
      <c r="AMB156" s="86"/>
      <c r="AMC156" s="86"/>
      <c r="AMD156" s="86"/>
      <c r="AME156" s="86"/>
      <c r="AMF156" s="86"/>
      <c r="AMG156" s="86"/>
      <c r="AMH156" s="86"/>
      <c r="AMI156" s="86"/>
      <c r="AMJ156" s="86"/>
      <c r="AMK156" s="86"/>
      <c r="AML156" s="86"/>
      <c r="AMM156" s="86"/>
      <c r="AMN156" s="86"/>
      <c r="AMO156" s="86"/>
      <c r="AMP156" s="86"/>
      <c r="AMQ156" s="86"/>
      <c r="AMR156" s="86"/>
      <c r="AMS156" s="86"/>
      <c r="AMT156" s="86"/>
      <c r="AMU156" s="86"/>
      <c r="AMV156" s="86"/>
      <c r="AMW156" s="86"/>
      <c r="AMX156" s="86"/>
      <c r="AMY156" s="86"/>
      <c r="AMZ156" s="86"/>
      <c r="ANA156" s="86"/>
      <c r="ANB156" s="86"/>
      <c r="ANC156" s="86"/>
      <c r="AND156" s="86"/>
      <c r="ANE156" s="86"/>
      <c r="ANF156" s="86"/>
      <c r="ANG156" s="86"/>
      <c r="ANH156" s="86"/>
      <c r="ANI156" s="86"/>
      <c r="ANJ156" s="86"/>
      <c r="ANK156" s="86"/>
      <c r="ANL156" s="86"/>
      <c r="ANM156" s="86"/>
      <c r="ANN156" s="86"/>
      <c r="ANO156" s="86"/>
      <c r="ANP156" s="86"/>
      <c r="ANQ156" s="86"/>
      <c r="ANR156" s="86"/>
      <c r="ANS156" s="86"/>
      <c r="ANT156" s="86"/>
      <c r="ANU156" s="86"/>
      <c r="ANV156" s="86"/>
      <c r="ANW156" s="86"/>
      <c r="ANX156" s="86"/>
      <c r="ANY156" s="86"/>
      <c r="ANZ156" s="86"/>
      <c r="AOA156" s="86"/>
      <c r="AOB156" s="86"/>
      <c r="AOC156" s="86"/>
      <c r="AOD156" s="86"/>
      <c r="AOE156" s="86"/>
      <c r="AOF156" s="86"/>
      <c r="AOG156" s="86"/>
      <c r="AOH156" s="86"/>
      <c r="AOI156" s="86"/>
      <c r="AOJ156" s="86"/>
      <c r="AOK156" s="86"/>
      <c r="AOL156" s="86"/>
      <c r="AOM156" s="86"/>
      <c r="AON156" s="86"/>
      <c r="AOO156" s="86"/>
      <c r="AOP156" s="86"/>
      <c r="AOQ156" s="86"/>
      <c r="AOR156" s="86"/>
      <c r="AOS156" s="86"/>
      <c r="AOT156" s="86"/>
      <c r="AOU156" s="86"/>
      <c r="AOV156" s="86"/>
      <c r="AOW156" s="86"/>
      <c r="AOX156" s="86"/>
      <c r="AOY156" s="86"/>
      <c r="AOZ156" s="86"/>
      <c r="APA156" s="86"/>
      <c r="APB156" s="86"/>
      <c r="APC156" s="86"/>
      <c r="APD156" s="86"/>
      <c r="APE156" s="86"/>
      <c r="APF156" s="86"/>
      <c r="APG156" s="86"/>
      <c r="APH156" s="86"/>
      <c r="API156" s="86"/>
      <c r="APJ156" s="86"/>
      <c r="APK156" s="86"/>
      <c r="APL156" s="86"/>
      <c r="APM156" s="86"/>
      <c r="APN156" s="86"/>
      <c r="APO156" s="86"/>
      <c r="APP156" s="86"/>
      <c r="APQ156" s="86"/>
      <c r="APR156" s="86"/>
      <c r="APS156" s="86"/>
      <c r="APT156" s="86"/>
      <c r="APU156" s="86"/>
      <c r="APV156" s="86"/>
      <c r="APW156" s="86"/>
      <c r="APX156" s="86"/>
      <c r="APY156" s="86"/>
      <c r="APZ156" s="86"/>
      <c r="AQA156" s="86"/>
      <c r="AQB156" s="86"/>
      <c r="AQC156" s="86"/>
      <c r="AQD156" s="86"/>
      <c r="AQE156" s="86"/>
      <c r="AQF156" s="86"/>
      <c r="AQG156" s="86"/>
      <c r="AQH156" s="86"/>
      <c r="AQI156" s="86"/>
      <c r="AQJ156" s="86"/>
      <c r="AQK156" s="86"/>
      <c r="AQL156" s="86"/>
      <c r="AQM156" s="86"/>
      <c r="AQN156" s="86"/>
      <c r="AQO156" s="86"/>
      <c r="AQP156" s="86"/>
      <c r="AQQ156" s="86"/>
      <c r="AQR156" s="86"/>
      <c r="AQS156" s="86"/>
      <c r="AQT156" s="86"/>
      <c r="AQU156" s="86"/>
      <c r="AQV156" s="86"/>
      <c r="AQW156" s="86"/>
      <c r="AQX156" s="86"/>
      <c r="AQY156" s="86"/>
      <c r="AQZ156" s="86"/>
      <c r="ARA156" s="86"/>
      <c r="ARB156" s="86"/>
      <c r="ARC156" s="86"/>
      <c r="ARD156" s="86"/>
      <c r="ARE156" s="86"/>
      <c r="ARF156" s="86"/>
      <c r="ARG156" s="86"/>
      <c r="ARH156" s="86"/>
      <c r="ARI156" s="86"/>
      <c r="ARJ156" s="86"/>
      <c r="ARK156" s="86"/>
      <c r="ARL156" s="86"/>
      <c r="ARM156" s="86"/>
      <c r="ARN156" s="86"/>
      <c r="ARO156" s="86"/>
      <c r="ARP156" s="86"/>
      <c r="ARQ156" s="86"/>
      <c r="ARR156" s="86"/>
      <c r="ARS156" s="86"/>
      <c r="ART156" s="86"/>
      <c r="ARU156" s="86"/>
      <c r="ARV156" s="86"/>
      <c r="ARW156" s="86"/>
      <c r="ARX156" s="86"/>
      <c r="ARY156" s="86"/>
      <c r="ARZ156" s="86"/>
      <c r="ASA156" s="86"/>
      <c r="ASB156" s="86"/>
      <c r="ASC156" s="86"/>
      <c r="ASD156" s="86"/>
      <c r="ASE156" s="86"/>
      <c r="ASF156" s="86"/>
      <c r="ASG156" s="86"/>
      <c r="ASH156" s="86"/>
      <c r="ASI156" s="86"/>
      <c r="ASJ156" s="86"/>
      <c r="ASK156" s="86"/>
      <c r="ASL156" s="86"/>
      <c r="ASM156" s="86"/>
      <c r="ASN156" s="86"/>
      <c r="ASO156" s="86"/>
      <c r="ASP156" s="86"/>
      <c r="ASQ156" s="86"/>
      <c r="ASR156" s="86"/>
      <c r="ASS156" s="86"/>
      <c r="AST156" s="86"/>
      <c r="ASU156" s="86"/>
      <c r="ASV156" s="86"/>
      <c r="ASW156" s="86"/>
      <c r="ASX156" s="86"/>
      <c r="ASY156" s="86"/>
      <c r="ASZ156" s="86"/>
      <c r="ATA156" s="86"/>
      <c r="ATB156" s="86"/>
      <c r="ATC156" s="86"/>
      <c r="ATD156" s="86"/>
      <c r="ATE156" s="86"/>
      <c r="ATF156" s="86"/>
      <c r="ATG156" s="86"/>
      <c r="ATH156" s="86"/>
      <c r="ATI156" s="86"/>
      <c r="ATJ156" s="86"/>
      <c r="ATK156" s="86"/>
      <c r="ATL156" s="86"/>
      <c r="ATM156" s="86"/>
      <c r="ATN156" s="86"/>
      <c r="ATO156" s="86"/>
      <c r="ATP156" s="86"/>
      <c r="ATQ156" s="86"/>
      <c r="ATR156" s="86"/>
      <c r="ATS156" s="86"/>
      <c r="ATT156" s="86"/>
      <c r="ATU156" s="86"/>
      <c r="ATV156" s="86"/>
      <c r="ATW156" s="86"/>
      <c r="ATX156" s="86"/>
      <c r="ATY156" s="86"/>
      <c r="ATZ156" s="86"/>
      <c r="AUA156" s="86"/>
      <c r="AUB156" s="86"/>
      <c r="AUC156" s="86"/>
      <c r="AUD156" s="86"/>
      <c r="AUE156" s="86"/>
      <c r="AUF156" s="86"/>
      <c r="AUG156" s="86"/>
      <c r="AUH156" s="86"/>
      <c r="AUI156" s="86"/>
      <c r="AUJ156" s="86"/>
      <c r="AUK156" s="86"/>
      <c r="AUL156" s="86"/>
      <c r="AUM156" s="186"/>
      <c r="AUN156" s="186"/>
      <c r="AUO156" s="186"/>
      <c r="AUP156" s="186"/>
      <c r="AUQ156" s="186"/>
      <c r="AUR156" s="186"/>
      <c r="AUS156" s="86"/>
      <c r="AUT156" s="86"/>
      <c r="AUU156" s="86"/>
      <c r="AUV156" s="86"/>
      <c r="AUW156" s="86"/>
      <c r="AUX156" s="86"/>
      <c r="AUY156" s="86"/>
      <c r="AUZ156" s="86"/>
      <c r="AVA156" s="86"/>
      <c r="AVB156" s="86"/>
      <c r="AVC156" s="86"/>
      <c r="AVD156" s="86"/>
      <c r="AVE156" s="86"/>
      <c r="AVF156" s="86"/>
      <c r="AVG156" s="86"/>
      <c r="AVH156" s="86"/>
      <c r="AVI156" s="86"/>
      <c r="AVJ156" s="86"/>
      <c r="AVK156" s="86"/>
      <c r="AVL156" s="86"/>
      <c r="AVM156" s="86"/>
      <c r="AVN156" s="86"/>
      <c r="AVO156" s="86"/>
      <c r="AVP156" s="86"/>
      <c r="AVQ156" s="86"/>
      <c r="AVR156" s="86"/>
      <c r="AVS156" s="86"/>
      <c r="AVT156" s="86"/>
      <c r="AVU156" s="86"/>
      <c r="AVV156" s="86"/>
      <c r="AVW156" s="86"/>
      <c r="AVX156" s="86"/>
      <c r="AVY156" s="86"/>
      <c r="AVZ156" s="86"/>
      <c r="AWA156" s="86"/>
      <c r="AWB156" s="86"/>
      <c r="AWC156" s="86"/>
      <c r="AWD156" s="86"/>
      <c r="AWE156" s="86"/>
      <c r="AWF156" s="86"/>
      <c r="AWG156" s="86"/>
      <c r="AWH156" s="86"/>
      <c r="AWI156" s="86"/>
      <c r="AWJ156" s="86"/>
      <c r="AWK156" s="86"/>
      <c r="AWL156" s="86"/>
      <c r="AWM156" s="86"/>
      <c r="AWN156" s="86"/>
      <c r="AWO156" s="86"/>
      <c r="AWP156" s="86"/>
      <c r="AWQ156" s="86"/>
      <c r="AWR156" s="86"/>
      <c r="AWS156" s="86"/>
      <c r="AWT156" s="86"/>
      <c r="AWU156" s="86"/>
      <c r="AWV156" s="86"/>
      <c r="AWW156" s="86"/>
      <c r="AWX156" s="86"/>
      <c r="AWY156" s="86"/>
      <c r="AWZ156" s="86"/>
      <c r="AXA156" s="86"/>
      <c r="AXB156" s="86"/>
      <c r="AXC156" s="86"/>
      <c r="AXD156" s="86"/>
      <c r="AXE156" s="86"/>
      <c r="AXF156" s="86"/>
      <c r="AXG156" s="86"/>
      <c r="AXH156" s="86"/>
      <c r="AXI156" s="86"/>
      <c r="AXJ156" s="86"/>
      <c r="AXK156" s="86"/>
      <c r="AXL156" s="86"/>
      <c r="AXM156" s="86"/>
      <c r="AXN156" s="86"/>
      <c r="AXO156" s="86"/>
      <c r="AXP156" s="86"/>
      <c r="AXQ156" s="86"/>
      <c r="AXR156" s="86"/>
      <c r="AXS156" s="86"/>
      <c r="AXT156" s="86"/>
      <c r="AXU156" s="86"/>
      <c r="AXV156" s="86"/>
      <c r="AXW156" s="86"/>
      <c r="AXX156" s="86"/>
      <c r="AXY156" s="86"/>
      <c r="AXZ156" s="86"/>
      <c r="AYA156" s="86"/>
      <c r="AYB156" s="86"/>
      <c r="AYC156" s="86"/>
      <c r="AYD156" s="86"/>
      <c r="AYE156" s="86"/>
      <c r="AYF156" s="86"/>
      <c r="AYG156" s="86"/>
      <c r="AYH156" s="86"/>
      <c r="AYI156" s="86"/>
      <c r="AYJ156" s="86"/>
      <c r="AYK156" s="86"/>
      <c r="AYL156" s="86"/>
      <c r="AYM156" s="86"/>
      <c r="AYN156" s="86"/>
      <c r="AYO156" s="86"/>
      <c r="AYP156" s="86"/>
      <c r="AYQ156" s="86"/>
      <c r="AYR156" s="86"/>
      <c r="AYS156" s="86"/>
      <c r="AYT156" s="86"/>
      <c r="AYU156" s="86"/>
      <c r="AYV156" s="86"/>
      <c r="AYW156" s="86"/>
      <c r="AYX156" s="86"/>
      <c r="AYY156" s="86"/>
      <c r="AYZ156" s="86"/>
      <c r="AZA156" s="86"/>
      <c r="AZB156" s="86"/>
      <c r="AZC156" s="86"/>
      <c r="AZD156" s="86"/>
      <c r="AZE156" s="86"/>
      <c r="AZF156" s="86"/>
      <c r="AZG156" s="86"/>
      <c r="AZH156" s="86"/>
      <c r="AZI156" s="86"/>
      <c r="AZJ156" s="86"/>
      <c r="AZK156" s="86"/>
      <c r="AZL156" s="86"/>
      <c r="AZM156" s="86"/>
      <c r="AZN156" s="86"/>
      <c r="AZO156" s="86"/>
      <c r="AZP156" s="86"/>
      <c r="AZQ156" s="86"/>
      <c r="AZR156" s="86"/>
      <c r="AZS156" s="86"/>
      <c r="AZT156" s="86"/>
      <c r="AZU156" s="86"/>
      <c r="AZV156" s="86"/>
      <c r="AZW156" s="86"/>
      <c r="AZX156" s="86"/>
      <c r="AZY156" s="86"/>
      <c r="AZZ156" s="86"/>
      <c r="BAA156" s="86"/>
      <c r="BAB156" s="86"/>
      <c r="BAC156" s="86"/>
      <c r="BAD156" s="86"/>
      <c r="BAE156" s="86"/>
      <c r="BAF156" s="86"/>
      <c r="BAG156" s="86"/>
      <c r="BAH156" s="86"/>
      <c r="BAI156" s="86"/>
      <c r="BAJ156" s="86"/>
      <c r="BAK156" s="86"/>
      <c r="BAL156" s="86"/>
      <c r="BAM156" s="86"/>
      <c r="BAN156" s="86"/>
      <c r="BAO156" s="86"/>
      <c r="BAP156" s="86"/>
      <c r="BAQ156" s="86"/>
      <c r="BAR156" s="86"/>
      <c r="BAS156" s="86"/>
      <c r="BAT156" s="86"/>
      <c r="BAU156" s="86"/>
      <c r="BAV156" s="86"/>
      <c r="BAW156" s="86"/>
      <c r="BAX156" s="86"/>
      <c r="BAY156" s="86"/>
      <c r="BAZ156" s="86"/>
      <c r="BBA156" s="86"/>
      <c r="BBB156" s="86"/>
      <c r="BBC156" s="86"/>
      <c r="BBD156" s="86"/>
      <c r="BBE156" s="86"/>
      <c r="BBF156" s="86"/>
      <c r="BBG156" s="86"/>
      <c r="BBH156" s="86"/>
      <c r="BBI156" s="86"/>
      <c r="BBJ156" s="86"/>
      <c r="BBK156" s="86"/>
      <c r="BBL156" s="86"/>
      <c r="BBM156" s="86"/>
      <c r="BBN156" s="86"/>
      <c r="BBO156" s="86"/>
      <c r="BBP156" s="86"/>
      <c r="BBQ156" s="86"/>
      <c r="BBR156" s="86"/>
      <c r="BBS156" s="86"/>
      <c r="BBT156" s="86"/>
      <c r="BBU156" s="86"/>
      <c r="BBV156" s="86"/>
      <c r="BBW156" s="86"/>
      <c r="BBX156" s="86"/>
      <c r="BBY156" s="86"/>
      <c r="BBZ156" s="86"/>
      <c r="BCA156" s="86"/>
      <c r="BCB156" s="86"/>
      <c r="BCC156" s="86"/>
      <c r="BCD156" s="86"/>
      <c r="BCE156" s="86"/>
      <c r="BCF156" s="86"/>
      <c r="BCG156" s="86"/>
      <c r="BCH156" s="86"/>
      <c r="BCI156" s="86"/>
      <c r="BCJ156" s="86"/>
      <c r="BCK156" s="86"/>
      <c r="BCL156" s="86"/>
      <c r="BCM156" s="86"/>
      <c r="BCN156" s="86"/>
      <c r="BCO156" s="86"/>
      <c r="BCP156" s="86"/>
      <c r="BCQ156" s="86"/>
      <c r="BCR156" s="86"/>
      <c r="BCS156" s="86"/>
      <c r="BCT156" s="86"/>
      <c r="BCU156" s="86"/>
      <c r="BCV156" s="86"/>
      <c r="BCW156" s="86"/>
      <c r="BCX156" s="86"/>
      <c r="BCY156" s="86"/>
      <c r="BCZ156" s="86"/>
      <c r="BDA156" s="86"/>
      <c r="BDB156" s="86"/>
      <c r="BDC156" s="86"/>
      <c r="BDD156" s="86"/>
      <c r="BDE156" s="86"/>
      <c r="BDF156" s="86"/>
      <c r="BDG156" s="86"/>
      <c r="BDH156" s="86"/>
      <c r="BDI156" s="86"/>
      <c r="BDJ156" s="86"/>
      <c r="BDK156" s="86"/>
      <c r="BDL156" s="86"/>
      <c r="BDM156" s="86"/>
      <c r="BDN156" s="86"/>
      <c r="BDO156" s="86"/>
      <c r="BDP156" s="86"/>
      <c r="BDQ156" s="86"/>
      <c r="BDR156" s="86"/>
      <c r="BDS156" s="86"/>
      <c r="BDT156" s="86"/>
      <c r="BDU156" s="86"/>
      <c r="BDV156" s="86"/>
      <c r="BDW156" s="86"/>
      <c r="BDX156" s="86"/>
      <c r="BDY156" s="86"/>
      <c r="BDZ156" s="86"/>
      <c r="BEA156" s="86"/>
      <c r="BEB156" s="86"/>
      <c r="BEC156" s="86"/>
      <c r="BED156" s="86"/>
      <c r="BEE156" s="86"/>
      <c r="BEF156" s="86"/>
      <c r="BEG156" s="86"/>
      <c r="BEH156" s="86"/>
      <c r="BEI156" s="186"/>
      <c r="BEJ156" s="186"/>
      <c r="BEK156" s="186"/>
      <c r="BEL156" s="186"/>
      <c r="BEM156" s="186"/>
      <c r="BEN156" s="186"/>
      <c r="BEO156" s="86"/>
      <c r="BEP156" s="86"/>
      <c r="BEQ156" s="86"/>
      <c r="BER156" s="86"/>
      <c r="BES156" s="86"/>
      <c r="BET156" s="86"/>
      <c r="BEU156" s="86"/>
      <c r="BEV156" s="86"/>
      <c r="BEW156" s="86"/>
      <c r="BEX156" s="86"/>
      <c r="BEY156" s="86"/>
      <c r="BEZ156" s="86"/>
      <c r="BFA156" s="86"/>
      <c r="BFB156" s="86"/>
      <c r="BFC156" s="86"/>
      <c r="BFD156" s="86"/>
      <c r="BFE156" s="86"/>
      <c r="BFF156" s="86"/>
      <c r="BFG156" s="86"/>
      <c r="BFH156" s="86"/>
      <c r="BFI156" s="86"/>
      <c r="BFJ156" s="86"/>
      <c r="BFK156" s="86"/>
      <c r="BFL156" s="86"/>
      <c r="BFM156" s="86"/>
      <c r="BFN156" s="86"/>
      <c r="BFO156" s="86"/>
      <c r="BFP156" s="86"/>
      <c r="BFQ156" s="86"/>
      <c r="BFR156" s="86"/>
      <c r="BFS156" s="86"/>
      <c r="BFT156" s="86"/>
      <c r="BFU156" s="86"/>
      <c r="BFV156" s="86"/>
      <c r="BFW156" s="86"/>
      <c r="BFX156" s="86"/>
      <c r="BFY156" s="86"/>
      <c r="BFZ156" s="86"/>
      <c r="BGA156" s="86"/>
      <c r="BGB156" s="86"/>
      <c r="BGC156" s="86"/>
      <c r="BGD156" s="86"/>
      <c r="BGE156" s="86"/>
      <c r="BGF156" s="86"/>
      <c r="BGG156" s="86"/>
      <c r="BGH156" s="86"/>
      <c r="BGI156" s="86"/>
      <c r="BGJ156" s="86"/>
      <c r="BGK156" s="86"/>
      <c r="BGL156" s="86"/>
      <c r="BGM156" s="86"/>
      <c r="BGN156" s="86"/>
      <c r="BGO156" s="86"/>
      <c r="BGP156" s="86"/>
      <c r="BGQ156" s="86"/>
      <c r="BGR156" s="86"/>
      <c r="BGS156" s="86"/>
      <c r="BGT156" s="86"/>
      <c r="BGU156" s="86"/>
      <c r="BGV156" s="86"/>
      <c r="BGW156" s="86"/>
      <c r="BGX156" s="86"/>
      <c r="BGY156" s="86"/>
      <c r="BGZ156" s="86"/>
      <c r="BHA156" s="86"/>
      <c r="BHB156" s="86"/>
      <c r="BHC156" s="86"/>
      <c r="BHD156" s="86"/>
      <c r="BHE156" s="86"/>
      <c r="BHF156" s="86"/>
      <c r="BHG156" s="86"/>
      <c r="BHH156" s="86"/>
      <c r="BHI156" s="86"/>
      <c r="BHJ156" s="86"/>
      <c r="BHK156" s="86"/>
      <c r="BHL156" s="86"/>
      <c r="BHM156" s="86"/>
      <c r="BHN156" s="86"/>
      <c r="BHO156" s="86"/>
      <c r="BHP156" s="86"/>
      <c r="BHQ156" s="86"/>
      <c r="BHR156" s="86"/>
      <c r="BHS156" s="86"/>
      <c r="BHT156" s="86"/>
      <c r="BHU156" s="86"/>
      <c r="BHV156" s="86"/>
      <c r="BHW156" s="86"/>
      <c r="BHX156" s="86"/>
      <c r="BHY156" s="86"/>
      <c r="BHZ156" s="86"/>
      <c r="BIA156" s="86"/>
      <c r="BIB156" s="86"/>
      <c r="BIC156" s="86"/>
      <c r="BID156" s="86"/>
      <c r="BIE156" s="86"/>
      <c r="BIF156" s="86"/>
      <c r="BIG156" s="86"/>
      <c r="BIH156" s="86"/>
      <c r="BII156" s="86"/>
      <c r="BIJ156" s="86"/>
      <c r="BIK156" s="86"/>
      <c r="BIL156" s="86"/>
      <c r="BIM156" s="86"/>
      <c r="BIN156" s="86"/>
      <c r="BIO156" s="86"/>
      <c r="BIP156" s="86"/>
      <c r="BIQ156" s="86"/>
      <c r="BIR156" s="86"/>
      <c r="BIS156" s="86"/>
      <c r="BIT156" s="86"/>
      <c r="BIU156" s="86"/>
      <c r="BIV156" s="86"/>
      <c r="BIW156" s="86"/>
      <c r="BIX156" s="86"/>
      <c r="BIY156" s="86"/>
      <c r="BIZ156" s="86"/>
      <c r="BJA156" s="86"/>
      <c r="BJB156" s="86"/>
      <c r="BJC156" s="86"/>
      <c r="BJD156" s="86"/>
      <c r="BJE156" s="86"/>
      <c r="BJF156" s="86"/>
      <c r="BJG156" s="86"/>
      <c r="BJH156" s="86"/>
      <c r="BJI156" s="86"/>
      <c r="BJJ156" s="86"/>
      <c r="BJK156" s="86"/>
      <c r="BJL156" s="86"/>
      <c r="BJM156" s="86"/>
      <c r="BJN156" s="86"/>
      <c r="BJO156" s="86"/>
      <c r="BJP156" s="86"/>
      <c r="BJQ156" s="86"/>
      <c r="BJR156" s="86"/>
      <c r="BJS156" s="86"/>
      <c r="BJT156" s="86"/>
      <c r="BJU156" s="86"/>
      <c r="BJV156" s="86"/>
      <c r="BJW156" s="86"/>
      <c r="BJX156" s="86"/>
      <c r="BJY156" s="86"/>
      <c r="BJZ156" s="86"/>
      <c r="BKA156" s="86"/>
      <c r="BKB156" s="86"/>
      <c r="BKC156" s="86"/>
      <c r="BKD156" s="86"/>
      <c r="BKE156" s="86"/>
      <c r="BKF156" s="86"/>
      <c r="BKG156" s="86"/>
      <c r="BKH156" s="86"/>
      <c r="BKI156" s="86"/>
      <c r="BKJ156" s="86"/>
      <c r="BKK156" s="86"/>
      <c r="BKL156" s="86"/>
      <c r="BKM156" s="86"/>
      <c r="BKN156" s="86"/>
      <c r="BKO156" s="86"/>
      <c r="BKP156" s="86"/>
      <c r="BKQ156" s="86"/>
      <c r="BKR156" s="86"/>
      <c r="BKS156" s="86"/>
      <c r="BKT156" s="86"/>
      <c r="BKU156" s="86"/>
      <c r="BKV156" s="86"/>
      <c r="BKW156" s="86"/>
      <c r="BKX156" s="86"/>
      <c r="BKY156" s="86"/>
      <c r="BKZ156" s="86"/>
      <c r="BLA156" s="86"/>
      <c r="BLB156" s="86"/>
      <c r="BLC156" s="86"/>
      <c r="BLD156" s="86"/>
      <c r="BLE156" s="86"/>
      <c r="BLF156" s="86"/>
      <c r="BLG156" s="86"/>
      <c r="BLH156" s="86"/>
      <c r="BLI156" s="86"/>
      <c r="BLJ156" s="86"/>
      <c r="BLK156" s="86"/>
      <c r="BLL156" s="86"/>
      <c r="BLM156" s="86"/>
      <c r="BLN156" s="86"/>
      <c r="BLO156" s="86"/>
      <c r="BLP156" s="86"/>
      <c r="BLQ156" s="86"/>
      <c r="BLR156" s="86"/>
      <c r="BLS156" s="86"/>
      <c r="BLT156" s="86"/>
      <c r="BLU156" s="86"/>
      <c r="BLV156" s="86"/>
      <c r="BLW156" s="86"/>
      <c r="BLX156" s="86"/>
      <c r="BLY156" s="86"/>
      <c r="BLZ156" s="86"/>
      <c r="BMA156" s="86"/>
      <c r="BMB156" s="86"/>
      <c r="BMC156" s="86"/>
      <c r="BMD156" s="86"/>
      <c r="BME156" s="86"/>
      <c r="BMF156" s="86"/>
      <c r="BMG156" s="86"/>
      <c r="BMH156" s="86"/>
      <c r="BMI156" s="86"/>
      <c r="BMJ156" s="86"/>
      <c r="BMK156" s="86"/>
      <c r="BML156" s="86"/>
      <c r="BMM156" s="86"/>
      <c r="BMN156" s="86"/>
      <c r="BMO156" s="86"/>
      <c r="BMP156" s="86"/>
      <c r="BMQ156" s="86"/>
      <c r="BMR156" s="86"/>
      <c r="BMS156" s="86"/>
      <c r="BMT156" s="86"/>
      <c r="BMU156" s="86"/>
      <c r="BMV156" s="86"/>
      <c r="BMW156" s="86"/>
      <c r="BMX156" s="86"/>
      <c r="BMY156" s="86"/>
      <c r="BMZ156" s="86"/>
      <c r="BNA156" s="86"/>
      <c r="BNB156" s="86"/>
      <c r="BNC156" s="86"/>
      <c r="BND156" s="86"/>
      <c r="BNE156" s="86"/>
      <c r="BNF156" s="86"/>
      <c r="BNG156" s="86"/>
      <c r="BNH156" s="86"/>
      <c r="BNI156" s="86"/>
      <c r="BNJ156" s="86"/>
      <c r="BNK156" s="86"/>
      <c r="BNL156" s="86"/>
      <c r="BNM156" s="86"/>
      <c r="BNN156" s="86"/>
      <c r="BNO156" s="86"/>
      <c r="BNP156" s="86"/>
      <c r="BNQ156" s="86"/>
      <c r="BNR156" s="86"/>
      <c r="BNS156" s="86"/>
      <c r="BNT156" s="86"/>
      <c r="BNU156" s="86"/>
      <c r="BNV156" s="86"/>
      <c r="BNW156" s="86"/>
      <c r="BNX156" s="86"/>
      <c r="BNY156" s="86"/>
      <c r="BNZ156" s="86"/>
      <c r="BOA156" s="86"/>
      <c r="BOB156" s="86"/>
      <c r="BOC156" s="86"/>
      <c r="BOD156" s="86"/>
      <c r="BOE156" s="186"/>
      <c r="BOF156" s="186"/>
      <c r="BOG156" s="186"/>
      <c r="BOH156" s="186"/>
      <c r="BOI156" s="186"/>
      <c r="BOJ156" s="186"/>
      <c r="BOK156" s="86"/>
      <c r="BOL156" s="86"/>
      <c r="BOM156" s="86"/>
      <c r="BON156" s="86"/>
      <c r="BOO156" s="86"/>
      <c r="BOP156" s="86"/>
      <c r="BOQ156" s="86"/>
      <c r="BOR156" s="86"/>
      <c r="BOS156" s="86"/>
      <c r="BOT156" s="86"/>
      <c r="BOU156" s="86"/>
      <c r="BOV156" s="86"/>
      <c r="BOW156" s="86"/>
      <c r="BOX156" s="86"/>
      <c r="BOY156" s="86"/>
      <c r="BOZ156" s="86"/>
      <c r="BPA156" s="86"/>
      <c r="BPB156" s="86"/>
      <c r="BPC156" s="86"/>
      <c r="BPD156" s="86"/>
      <c r="BPE156" s="86"/>
      <c r="BPF156" s="86"/>
      <c r="BPG156" s="86"/>
      <c r="BPH156" s="86"/>
      <c r="BPI156" s="86"/>
      <c r="BPJ156" s="86"/>
      <c r="BPK156" s="86"/>
      <c r="BPL156" s="86"/>
      <c r="BPM156" s="86"/>
      <c r="BPN156" s="86"/>
      <c r="BPO156" s="86"/>
      <c r="BPP156" s="86"/>
      <c r="BPQ156" s="86"/>
      <c r="BPR156" s="86"/>
      <c r="BPS156" s="86"/>
      <c r="BPT156" s="86"/>
      <c r="BPU156" s="86"/>
      <c r="BPV156" s="86"/>
      <c r="BPW156" s="86"/>
      <c r="BPX156" s="86"/>
      <c r="BPY156" s="86"/>
      <c r="BPZ156" s="86"/>
      <c r="BQA156" s="86"/>
      <c r="BQB156" s="86"/>
      <c r="BQC156" s="86"/>
      <c r="BQD156" s="86"/>
      <c r="BQE156" s="86"/>
      <c r="BQF156" s="86"/>
      <c r="BQG156" s="86"/>
      <c r="BQH156" s="86"/>
      <c r="BQI156" s="86"/>
      <c r="BQJ156" s="86"/>
      <c r="BQK156" s="86"/>
      <c r="BQL156" s="86"/>
      <c r="BQM156" s="86"/>
      <c r="BQN156" s="86"/>
      <c r="BQO156" s="86"/>
      <c r="BQP156" s="86"/>
      <c r="BQQ156" s="86"/>
      <c r="BQR156" s="86"/>
      <c r="BQS156" s="86"/>
      <c r="BQT156" s="86"/>
      <c r="BQU156" s="86"/>
      <c r="BQV156" s="86"/>
      <c r="BQW156" s="86"/>
      <c r="BQX156" s="86"/>
      <c r="BQY156" s="86"/>
      <c r="BQZ156" s="86"/>
      <c r="BRA156" s="86"/>
      <c r="BRB156" s="86"/>
      <c r="BRC156" s="86"/>
      <c r="BRD156" s="86"/>
      <c r="BRE156" s="86"/>
      <c r="BRF156" s="86"/>
      <c r="BRG156" s="86"/>
      <c r="BRH156" s="86"/>
      <c r="BRI156" s="86"/>
      <c r="BRJ156" s="86"/>
      <c r="BRK156" s="86"/>
      <c r="BRL156" s="86"/>
      <c r="BRM156" s="86"/>
      <c r="BRN156" s="86"/>
      <c r="BRO156" s="86"/>
      <c r="BRP156" s="86"/>
      <c r="BRQ156" s="86"/>
      <c r="BRR156" s="86"/>
      <c r="BRS156" s="86"/>
      <c r="BRT156" s="86"/>
      <c r="BRU156" s="86"/>
      <c r="BRV156" s="86"/>
      <c r="BRW156" s="86"/>
      <c r="BRX156" s="86"/>
      <c r="BRY156" s="86"/>
      <c r="BRZ156" s="86"/>
      <c r="BSA156" s="86"/>
      <c r="BSB156" s="86"/>
      <c r="BSC156" s="86"/>
      <c r="BSD156" s="86"/>
      <c r="BSE156" s="86"/>
      <c r="BSF156" s="86"/>
      <c r="BSG156" s="86"/>
      <c r="BSH156" s="86"/>
      <c r="BSI156" s="86"/>
      <c r="BSJ156" s="86"/>
      <c r="BSK156" s="86"/>
      <c r="BSL156" s="86"/>
      <c r="BSM156" s="86"/>
      <c r="BSN156" s="86"/>
      <c r="BSO156" s="86"/>
      <c r="BSP156" s="86"/>
      <c r="BSQ156" s="86"/>
      <c r="BSR156" s="86"/>
      <c r="BSS156" s="86"/>
      <c r="BST156" s="86"/>
      <c r="BSU156" s="86"/>
      <c r="BSV156" s="86"/>
      <c r="BSW156" s="86"/>
      <c r="BSX156" s="86"/>
      <c r="BSY156" s="86"/>
      <c r="BSZ156" s="86"/>
      <c r="BTA156" s="86"/>
      <c r="BTB156" s="86"/>
      <c r="BTC156" s="86"/>
      <c r="BTD156" s="86"/>
      <c r="BTE156" s="86"/>
      <c r="BTF156" s="86"/>
      <c r="BTG156" s="86"/>
      <c r="BTH156" s="86"/>
      <c r="BTI156" s="86"/>
      <c r="BTJ156" s="86"/>
      <c r="BTK156" s="86"/>
      <c r="BTL156" s="86"/>
      <c r="BTM156" s="86"/>
      <c r="BTN156" s="86"/>
      <c r="BTO156" s="86"/>
      <c r="BTP156" s="86"/>
      <c r="BTQ156" s="86"/>
      <c r="BTR156" s="86"/>
      <c r="BTS156" s="86"/>
      <c r="BTT156" s="86"/>
      <c r="BTU156" s="86"/>
      <c r="BTV156" s="86"/>
      <c r="BTW156" s="86"/>
      <c r="BTX156" s="86"/>
      <c r="BTY156" s="86"/>
      <c r="BTZ156" s="86"/>
      <c r="BUA156" s="86"/>
      <c r="BUB156" s="86"/>
      <c r="BUC156" s="86"/>
      <c r="BUD156" s="86"/>
      <c r="BUE156" s="86"/>
      <c r="BUF156" s="86"/>
      <c r="BUG156" s="86"/>
      <c r="BUH156" s="86"/>
      <c r="BUI156" s="86"/>
      <c r="BUJ156" s="86"/>
      <c r="BUK156" s="86"/>
      <c r="BUL156" s="86"/>
      <c r="BUM156" s="86"/>
      <c r="BUN156" s="86"/>
      <c r="BUO156" s="86"/>
      <c r="BUP156" s="86"/>
      <c r="BUQ156" s="86"/>
      <c r="BUR156" s="86"/>
      <c r="BUS156" s="86"/>
      <c r="BUT156" s="86"/>
      <c r="BUU156" s="86"/>
      <c r="BUV156" s="86"/>
      <c r="BUW156" s="86"/>
      <c r="BUX156" s="86"/>
      <c r="BUY156" s="86"/>
      <c r="BUZ156" s="86"/>
      <c r="BVA156" s="86"/>
      <c r="BVB156" s="86"/>
      <c r="BVC156" s="86"/>
      <c r="BVD156" s="86"/>
      <c r="BVE156" s="86"/>
      <c r="BVF156" s="86"/>
      <c r="BVG156" s="86"/>
      <c r="BVH156" s="86"/>
      <c r="BVI156" s="86"/>
      <c r="BVJ156" s="86"/>
      <c r="BVK156" s="86"/>
      <c r="BVL156" s="86"/>
      <c r="BVM156" s="86"/>
      <c r="BVN156" s="86"/>
      <c r="BVO156" s="86"/>
      <c r="BVP156" s="86"/>
      <c r="BVQ156" s="86"/>
      <c r="BVR156" s="86"/>
      <c r="BVS156" s="86"/>
      <c r="BVT156" s="86"/>
      <c r="BVU156" s="86"/>
      <c r="BVV156" s="86"/>
      <c r="BVW156" s="86"/>
      <c r="BVX156" s="86"/>
      <c r="BVY156" s="86"/>
      <c r="BVZ156" s="86"/>
      <c r="BWA156" s="86"/>
      <c r="BWB156" s="86"/>
      <c r="BWC156" s="86"/>
      <c r="BWD156" s="86"/>
      <c r="BWE156" s="86"/>
      <c r="BWF156" s="86"/>
      <c r="BWG156" s="86"/>
      <c r="BWH156" s="86"/>
      <c r="BWI156" s="86"/>
      <c r="BWJ156" s="86"/>
      <c r="BWK156" s="86"/>
      <c r="BWL156" s="86"/>
      <c r="BWM156" s="86"/>
      <c r="BWN156" s="86"/>
      <c r="BWO156" s="86"/>
      <c r="BWP156" s="86"/>
      <c r="BWQ156" s="86"/>
      <c r="BWR156" s="86"/>
      <c r="BWS156" s="86"/>
      <c r="BWT156" s="86"/>
      <c r="BWU156" s="86"/>
      <c r="BWV156" s="86"/>
      <c r="BWW156" s="86"/>
      <c r="BWX156" s="86"/>
      <c r="BWY156" s="86"/>
      <c r="BWZ156" s="86"/>
      <c r="BXA156" s="86"/>
      <c r="BXB156" s="86"/>
      <c r="BXC156" s="86"/>
      <c r="BXD156" s="86"/>
      <c r="BXE156" s="86"/>
      <c r="BXF156" s="86"/>
      <c r="BXG156" s="86"/>
      <c r="BXH156" s="86"/>
      <c r="BXI156" s="86"/>
      <c r="BXJ156" s="86"/>
      <c r="BXK156" s="86"/>
      <c r="BXL156" s="86"/>
      <c r="BXM156" s="86"/>
      <c r="BXN156" s="86"/>
      <c r="BXO156" s="86"/>
      <c r="BXP156" s="86"/>
      <c r="BXQ156" s="86"/>
      <c r="BXR156" s="86"/>
      <c r="BXS156" s="86"/>
      <c r="BXT156" s="86"/>
      <c r="BXU156" s="86"/>
      <c r="BXV156" s="86"/>
      <c r="BXW156" s="86"/>
      <c r="BXX156" s="86"/>
      <c r="BXY156" s="86"/>
      <c r="BXZ156" s="86"/>
      <c r="BYA156" s="186"/>
      <c r="BYB156" s="186"/>
      <c r="BYC156" s="186"/>
      <c r="BYD156" s="186"/>
      <c r="BYE156" s="186"/>
      <c r="BYF156" s="186"/>
      <c r="BYG156" s="86"/>
      <c r="BYH156" s="86"/>
      <c r="BYI156" s="86"/>
      <c r="BYJ156" s="86"/>
      <c r="BYK156" s="86"/>
      <c r="BYL156" s="86"/>
      <c r="BYM156" s="86"/>
      <c r="BYN156" s="86"/>
      <c r="BYO156" s="86"/>
      <c r="BYP156" s="86"/>
      <c r="BYQ156" s="86"/>
      <c r="BYR156" s="86"/>
      <c r="BYS156" s="86"/>
      <c r="BYT156" s="86"/>
      <c r="BYU156" s="86"/>
      <c r="BYV156" s="86"/>
      <c r="BYW156" s="86"/>
      <c r="BYX156" s="86"/>
      <c r="BYY156" s="86"/>
      <c r="BYZ156" s="86"/>
      <c r="BZA156" s="86"/>
      <c r="BZB156" s="86"/>
      <c r="BZC156" s="86"/>
      <c r="BZD156" s="86"/>
      <c r="BZE156" s="86"/>
      <c r="BZF156" s="86"/>
      <c r="BZG156" s="86"/>
      <c r="BZH156" s="86"/>
      <c r="BZI156" s="86"/>
      <c r="BZJ156" s="86"/>
      <c r="BZK156" s="86"/>
      <c r="BZL156" s="86"/>
      <c r="BZM156" s="86"/>
      <c r="BZN156" s="86"/>
      <c r="BZO156" s="86"/>
      <c r="BZP156" s="86"/>
      <c r="BZQ156" s="86"/>
      <c r="BZR156" s="86"/>
      <c r="BZS156" s="86"/>
      <c r="BZT156" s="86"/>
      <c r="BZU156" s="86"/>
      <c r="BZV156" s="86"/>
      <c r="BZW156" s="86"/>
      <c r="BZX156" s="86"/>
      <c r="BZY156" s="86"/>
      <c r="BZZ156" s="86"/>
      <c r="CAA156" s="86"/>
      <c r="CAB156" s="86"/>
      <c r="CAC156" s="86"/>
      <c r="CAD156" s="86"/>
      <c r="CAE156" s="86"/>
      <c r="CAF156" s="86"/>
      <c r="CAG156" s="86"/>
      <c r="CAH156" s="86"/>
      <c r="CAI156" s="86"/>
      <c r="CAJ156" s="86"/>
      <c r="CAK156" s="86"/>
      <c r="CAL156" s="86"/>
      <c r="CAM156" s="86"/>
      <c r="CAN156" s="86"/>
      <c r="CAO156" s="86"/>
      <c r="CAP156" s="86"/>
      <c r="CAQ156" s="86"/>
      <c r="CAR156" s="86"/>
      <c r="CAS156" s="86"/>
      <c r="CAT156" s="86"/>
      <c r="CAU156" s="86"/>
      <c r="CAV156" s="86"/>
      <c r="CAW156" s="86"/>
      <c r="CAX156" s="86"/>
      <c r="CAY156" s="86"/>
      <c r="CAZ156" s="86"/>
      <c r="CBA156" s="86"/>
      <c r="CBB156" s="86"/>
      <c r="CBC156" s="86"/>
      <c r="CBD156" s="86"/>
      <c r="CBE156" s="86"/>
      <c r="CBF156" s="86"/>
      <c r="CBG156" s="86"/>
      <c r="CBH156" s="86"/>
      <c r="CBI156" s="86"/>
      <c r="CBJ156" s="86"/>
      <c r="CBK156" s="86"/>
      <c r="CBL156" s="86"/>
      <c r="CBM156" s="86"/>
      <c r="CBN156" s="86"/>
      <c r="CBO156" s="86"/>
      <c r="CBP156" s="86"/>
      <c r="CBQ156" s="86"/>
      <c r="CBR156" s="86"/>
      <c r="CBS156" s="86"/>
      <c r="CBT156" s="86"/>
      <c r="CBU156" s="86"/>
      <c r="CBV156" s="86"/>
      <c r="CBW156" s="86"/>
      <c r="CBX156" s="86"/>
      <c r="CBY156" s="86"/>
      <c r="CBZ156" s="86"/>
      <c r="CCA156" s="86"/>
      <c r="CCB156" s="86"/>
      <c r="CCC156" s="86"/>
      <c r="CCD156" s="86"/>
      <c r="CCE156" s="86"/>
      <c r="CCF156" s="86"/>
      <c r="CCG156" s="86"/>
      <c r="CCH156" s="86"/>
      <c r="CCI156" s="86"/>
      <c r="CCJ156" s="86"/>
      <c r="CCK156" s="86"/>
      <c r="CCL156" s="86"/>
      <c r="CCM156" s="86"/>
      <c r="CCN156" s="86"/>
      <c r="CCO156" s="86"/>
      <c r="CCP156" s="86"/>
      <c r="CCQ156" s="86"/>
      <c r="CCR156" s="86"/>
      <c r="CCS156" s="86"/>
      <c r="CCT156" s="86"/>
      <c r="CCU156" s="86"/>
      <c r="CCV156" s="86"/>
      <c r="CCW156" s="86"/>
      <c r="CCX156" s="86"/>
      <c r="CCY156" s="86"/>
      <c r="CCZ156" s="86"/>
      <c r="CDA156" s="86"/>
      <c r="CDB156" s="86"/>
      <c r="CDC156" s="86"/>
      <c r="CDD156" s="86"/>
      <c r="CDE156" s="86"/>
      <c r="CDF156" s="86"/>
      <c r="CDG156" s="86"/>
      <c r="CDH156" s="86"/>
      <c r="CDI156" s="86"/>
      <c r="CDJ156" s="86"/>
      <c r="CDK156" s="86"/>
      <c r="CDL156" s="86"/>
      <c r="CDM156" s="86"/>
      <c r="CDN156" s="86"/>
      <c r="CDO156" s="86"/>
      <c r="CDP156" s="86"/>
      <c r="CDQ156" s="86"/>
      <c r="CDR156" s="86"/>
      <c r="CDS156" s="86"/>
      <c r="CDT156" s="86"/>
      <c r="CDU156" s="86"/>
      <c r="CDV156" s="86"/>
      <c r="CDW156" s="86"/>
      <c r="CDX156" s="86"/>
      <c r="CDY156" s="86"/>
      <c r="CDZ156" s="86"/>
      <c r="CEA156" s="86"/>
      <c r="CEB156" s="86"/>
      <c r="CEC156" s="86"/>
      <c r="CED156" s="86"/>
      <c r="CEE156" s="86"/>
      <c r="CEF156" s="86"/>
      <c r="CEG156" s="86"/>
      <c r="CEH156" s="86"/>
      <c r="CEI156" s="86"/>
      <c r="CEJ156" s="86"/>
      <c r="CEK156" s="86"/>
      <c r="CEL156" s="86"/>
      <c r="CEM156" s="86"/>
      <c r="CEN156" s="86"/>
      <c r="CEO156" s="86"/>
      <c r="CEP156" s="86"/>
      <c r="CEQ156" s="86"/>
      <c r="CER156" s="86"/>
      <c r="CES156" s="86"/>
      <c r="CET156" s="86"/>
      <c r="CEU156" s="86"/>
      <c r="CEV156" s="86"/>
      <c r="CEW156" s="86"/>
      <c r="CEX156" s="86"/>
      <c r="CEY156" s="86"/>
      <c r="CEZ156" s="86"/>
      <c r="CFA156" s="86"/>
      <c r="CFB156" s="86"/>
      <c r="CFC156" s="86"/>
      <c r="CFD156" s="86"/>
      <c r="CFE156" s="86"/>
      <c r="CFF156" s="86"/>
      <c r="CFG156" s="86"/>
      <c r="CFH156" s="86"/>
      <c r="CFI156" s="86"/>
      <c r="CFJ156" s="86"/>
      <c r="CFK156" s="86"/>
      <c r="CFL156" s="86"/>
      <c r="CFM156" s="86"/>
      <c r="CFN156" s="86"/>
      <c r="CFO156" s="86"/>
      <c r="CFP156" s="86"/>
      <c r="CFQ156" s="86"/>
      <c r="CFR156" s="86"/>
      <c r="CFS156" s="86"/>
      <c r="CFT156" s="86"/>
      <c r="CFU156" s="86"/>
      <c r="CFV156" s="86"/>
      <c r="CFW156" s="86"/>
      <c r="CFX156" s="86"/>
      <c r="CFY156" s="86"/>
      <c r="CFZ156" s="86"/>
      <c r="CGA156" s="86"/>
      <c r="CGB156" s="86"/>
      <c r="CGC156" s="86"/>
      <c r="CGD156" s="86"/>
      <c r="CGE156" s="86"/>
      <c r="CGF156" s="86"/>
      <c r="CGG156" s="86"/>
      <c r="CGH156" s="86"/>
      <c r="CGI156" s="86"/>
      <c r="CGJ156" s="86"/>
      <c r="CGK156" s="86"/>
      <c r="CGL156" s="86"/>
      <c r="CGM156" s="86"/>
      <c r="CGN156" s="86"/>
      <c r="CGO156" s="86"/>
      <c r="CGP156" s="86"/>
      <c r="CGQ156" s="86"/>
      <c r="CGR156" s="86"/>
      <c r="CGS156" s="86"/>
      <c r="CGT156" s="86"/>
      <c r="CGU156" s="86"/>
      <c r="CGV156" s="86"/>
      <c r="CGW156" s="86"/>
      <c r="CGX156" s="86"/>
      <c r="CGY156" s="86"/>
      <c r="CGZ156" s="86"/>
      <c r="CHA156" s="86"/>
      <c r="CHB156" s="86"/>
      <c r="CHC156" s="86"/>
      <c r="CHD156" s="86"/>
      <c r="CHE156" s="86"/>
      <c r="CHF156" s="86"/>
      <c r="CHG156" s="86"/>
      <c r="CHH156" s="86"/>
      <c r="CHI156" s="86"/>
      <c r="CHJ156" s="86"/>
      <c r="CHK156" s="86"/>
      <c r="CHL156" s="86"/>
      <c r="CHM156" s="86"/>
      <c r="CHN156" s="86"/>
      <c r="CHO156" s="86"/>
      <c r="CHP156" s="86"/>
      <c r="CHQ156" s="86"/>
      <c r="CHR156" s="86"/>
      <c r="CHS156" s="86"/>
      <c r="CHT156" s="86"/>
      <c r="CHU156" s="86"/>
      <c r="CHV156" s="86"/>
      <c r="CHW156" s="186"/>
      <c r="CHX156" s="186"/>
      <c r="CHY156" s="186"/>
      <c r="CHZ156" s="186"/>
      <c r="CIA156" s="186"/>
      <c r="CIB156" s="186"/>
      <c r="CIC156" s="86"/>
      <c r="CID156" s="86"/>
      <c r="CIE156" s="86"/>
      <c r="CIF156" s="86"/>
      <c r="CIG156" s="86"/>
      <c r="CIH156" s="86"/>
      <c r="CII156" s="86"/>
      <c r="CIJ156" s="86"/>
      <c r="CIK156" s="86"/>
      <c r="CIL156" s="86"/>
      <c r="CIM156" s="86"/>
      <c r="CIN156" s="86"/>
      <c r="CIO156" s="86"/>
      <c r="CIP156" s="86"/>
      <c r="CIQ156" s="86"/>
      <c r="CIR156" s="86"/>
      <c r="CIS156" s="86"/>
      <c r="CIT156" s="86"/>
      <c r="CIU156" s="86"/>
      <c r="CIV156" s="86"/>
      <c r="CIW156" s="86"/>
      <c r="CIX156" s="86"/>
      <c r="CIY156" s="86"/>
      <c r="CIZ156" s="86"/>
      <c r="CJA156" s="86"/>
      <c r="CJB156" s="86"/>
      <c r="CJC156" s="86"/>
      <c r="CJD156" s="86"/>
      <c r="CJE156" s="86"/>
      <c r="CJF156" s="86"/>
      <c r="CJG156" s="86"/>
      <c r="CJH156" s="86"/>
      <c r="CJI156" s="86"/>
      <c r="CJJ156" s="86"/>
      <c r="CJK156" s="86"/>
      <c r="CJL156" s="86"/>
      <c r="CJM156" s="86"/>
      <c r="CJN156" s="86"/>
      <c r="CJO156" s="86"/>
      <c r="CJP156" s="86"/>
      <c r="CJQ156" s="86"/>
      <c r="CJR156" s="86"/>
      <c r="CJS156" s="86"/>
      <c r="CJT156" s="86"/>
      <c r="CJU156" s="86"/>
      <c r="CJV156" s="86"/>
      <c r="CJW156" s="86"/>
      <c r="CJX156" s="86"/>
      <c r="CJY156" s="86"/>
      <c r="CJZ156" s="86"/>
      <c r="CKA156" s="86"/>
      <c r="CKB156" s="86"/>
      <c r="CKC156" s="86"/>
      <c r="CKD156" s="86"/>
      <c r="CKE156" s="86"/>
      <c r="CKF156" s="86"/>
      <c r="CKG156" s="86"/>
      <c r="CKH156" s="86"/>
      <c r="CKI156" s="86"/>
      <c r="CKJ156" s="86"/>
      <c r="CKK156" s="86"/>
      <c r="CKL156" s="86"/>
      <c r="CKM156" s="86"/>
      <c r="CKN156" s="86"/>
      <c r="CKO156" s="86"/>
      <c r="CKP156" s="86"/>
      <c r="CKQ156" s="86"/>
      <c r="CKR156" s="86"/>
      <c r="CKS156" s="86"/>
      <c r="CKT156" s="86"/>
      <c r="CKU156" s="86"/>
      <c r="CKV156" s="86"/>
      <c r="CKW156" s="86"/>
      <c r="CKX156" s="86"/>
      <c r="CKY156" s="86"/>
      <c r="CKZ156" s="86"/>
      <c r="CLA156" s="86"/>
      <c r="CLB156" s="86"/>
      <c r="CLC156" s="86"/>
      <c r="CLD156" s="86"/>
      <c r="CLE156" s="86"/>
      <c r="CLF156" s="86"/>
      <c r="CLG156" s="86"/>
      <c r="CLH156" s="86"/>
      <c r="CLI156" s="86"/>
      <c r="CLJ156" s="86"/>
      <c r="CLK156" s="86"/>
      <c r="CLL156" s="86"/>
      <c r="CLM156" s="86"/>
      <c r="CLN156" s="86"/>
      <c r="CLO156" s="86"/>
      <c r="CLP156" s="86"/>
      <c r="CLQ156" s="86"/>
      <c r="CLR156" s="86"/>
      <c r="CLS156" s="86"/>
      <c r="CLT156" s="86"/>
      <c r="CLU156" s="86"/>
      <c r="CLV156" s="86"/>
      <c r="CLW156" s="86"/>
      <c r="CLX156" s="86"/>
      <c r="CLY156" s="86"/>
      <c r="CLZ156" s="86"/>
      <c r="CMA156" s="86"/>
      <c r="CMB156" s="86"/>
      <c r="CMC156" s="86"/>
      <c r="CMD156" s="86"/>
      <c r="CME156" s="86"/>
      <c r="CMF156" s="86"/>
      <c r="CMG156" s="86"/>
      <c r="CMH156" s="86"/>
      <c r="CMI156" s="86"/>
      <c r="CMJ156" s="86"/>
      <c r="CMK156" s="86"/>
      <c r="CML156" s="86"/>
      <c r="CMM156" s="86"/>
      <c r="CMN156" s="86"/>
      <c r="CMO156" s="86"/>
      <c r="CMP156" s="86"/>
      <c r="CMQ156" s="86"/>
      <c r="CMR156" s="86"/>
      <c r="CMS156" s="86"/>
      <c r="CMT156" s="86"/>
      <c r="CMU156" s="86"/>
      <c r="CMV156" s="86"/>
      <c r="CMW156" s="86"/>
      <c r="CMX156" s="86"/>
      <c r="CMY156" s="86"/>
      <c r="CMZ156" s="86"/>
      <c r="CNA156" s="86"/>
      <c r="CNB156" s="86"/>
      <c r="CNC156" s="86"/>
      <c r="CND156" s="86"/>
      <c r="CNE156" s="86"/>
      <c r="CNF156" s="86"/>
      <c r="CNG156" s="86"/>
      <c r="CNH156" s="86"/>
      <c r="CNI156" s="86"/>
      <c r="CNJ156" s="86"/>
      <c r="CNK156" s="86"/>
      <c r="CNL156" s="86"/>
      <c r="CNM156" s="86"/>
      <c r="CNN156" s="86"/>
      <c r="CNO156" s="86"/>
      <c r="CNP156" s="86"/>
      <c r="CNQ156" s="86"/>
      <c r="CNR156" s="86"/>
      <c r="CNS156" s="86"/>
      <c r="CNT156" s="86"/>
      <c r="CNU156" s="86"/>
      <c r="CNV156" s="86"/>
      <c r="CNW156" s="86"/>
      <c r="CNX156" s="86"/>
      <c r="CNY156" s="86"/>
      <c r="CNZ156" s="86"/>
      <c r="COA156" s="86"/>
      <c r="COB156" s="86"/>
      <c r="COC156" s="86"/>
      <c r="COD156" s="86"/>
      <c r="COE156" s="86"/>
      <c r="COF156" s="86"/>
      <c r="COG156" s="86"/>
      <c r="COH156" s="86"/>
      <c r="COI156" s="86"/>
      <c r="COJ156" s="86"/>
      <c r="COK156" s="86"/>
      <c r="COL156" s="86"/>
      <c r="COM156" s="86"/>
      <c r="CON156" s="86"/>
      <c r="COO156" s="86"/>
      <c r="COP156" s="86"/>
      <c r="COQ156" s="86"/>
      <c r="COR156" s="86"/>
      <c r="COS156" s="86"/>
      <c r="COT156" s="86"/>
      <c r="COU156" s="86"/>
      <c r="COV156" s="86"/>
      <c r="COW156" s="86"/>
      <c r="COX156" s="86"/>
      <c r="COY156" s="86"/>
      <c r="COZ156" s="86"/>
      <c r="CPA156" s="86"/>
      <c r="CPB156" s="86"/>
      <c r="CPC156" s="86"/>
      <c r="CPD156" s="86"/>
      <c r="CPE156" s="86"/>
      <c r="CPF156" s="86"/>
      <c r="CPG156" s="86"/>
      <c r="CPH156" s="86"/>
      <c r="CPI156" s="86"/>
      <c r="CPJ156" s="86"/>
      <c r="CPK156" s="86"/>
      <c r="CPL156" s="86"/>
      <c r="CPM156" s="86"/>
      <c r="CPN156" s="86"/>
      <c r="CPO156" s="86"/>
      <c r="CPP156" s="86"/>
      <c r="CPQ156" s="86"/>
      <c r="CPR156" s="86"/>
      <c r="CPS156" s="86"/>
      <c r="CPT156" s="86"/>
      <c r="CPU156" s="86"/>
      <c r="CPV156" s="86"/>
      <c r="CPW156" s="86"/>
      <c r="CPX156" s="86"/>
      <c r="CPY156" s="86"/>
      <c r="CPZ156" s="86"/>
      <c r="CQA156" s="86"/>
      <c r="CQB156" s="86"/>
      <c r="CQC156" s="86"/>
      <c r="CQD156" s="86"/>
      <c r="CQE156" s="86"/>
      <c r="CQF156" s="86"/>
      <c r="CQG156" s="86"/>
      <c r="CQH156" s="86"/>
      <c r="CQI156" s="86"/>
      <c r="CQJ156" s="86"/>
      <c r="CQK156" s="86"/>
      <c r="CQL156" s="86"/>
      <c r="CQM156" s="86"/>
      <c r="CQN156" s="86"/>
      <c r="CQO156" s="86"/>
      <c r="CQP156" s="86"/>
      <c r="CQQ156" s="86"/>
      <c r="CQR156" s="86"/>
      <c r="CQS156" s="86"/>
      <c r="CQT156" s="86"/>
      <c r="CQU156" s="86"/>
      <c r="CQV156" s="86"/>
      <c r="CQW156" s="86"/>
      <c r="CQX156" s="86"/>
      <c r="CQY156" s="86"/>
      <c r="CQZ156" s="86"/>
      <c r="CRA156" s="86"/>
      <c r="CRB156" s="86"/>
      <c r="CRC156" s="86"/>
      <c r="CRD156" s="86"/>
      <c r="CRE156" s="86"/>
      <c r="CRF156" s="86"/>
      <c r="CRG156" s="86"/>
      <c r="CRH156" s="86"/>
      <c r="CRI156" s="86"/>
      <c r="CRJ156" s="86"/>
      <c r="CRK156" s="86"/>
      <c r="CRL156" s="86"/>
      <c r="CRM156" s="86"/>
      <c r="CRN156" s="86"/>
      <c r="CRO156" s="86"/>
      <c r="CRP156" s="86"/>
      <c r="CRQ156" s="86"/>
      <c r="CRR156" s="86"/>
      <c r="CRS156" s="186"/>
      <c r="CRT156" s="186"/>
      <c r="CRU156" s="186"/>
      <c r="CRV156" s="186"/>
      <c r="CRW156" s="186"/>
      <c r="CRX156" s="186"/>
      <c r="CRY156" s="86"/>
      <c r="CRZ156" s="86"/>
      <c r="CSA156" s="86"/>
      <c r="CSB156" s="86"/>
      <c r="CSC156" s="86"/>
      <c r="CSD156" s="86"/>
      <c r="CSE156" s="86"/>
      <c r="CSF156" s="86"/>
      <c r="CSG156" s="86"/>
      <c r="CSH156" s="86"/>
      <c r="CSI156" s="86"/>
      <c r="CSJ156" s="86"/>
      <c r="CSK156" s="86"/>
      <c r="CSL156" s="86"/>
      <c r="CSM156" s="86"/>
      <c r="CSN156" s="86"/>
      <c r="CSO156" s="86"/>
      <c r="CSP156" s="86"/>
      <c r="CSQ156" s="86"/>
      <c r="CSR156" s="86"/>
      <c r="CSS156" s="86"/>
      <c r="CST156" s="86"/>
      <c r="CSU156" s="86"/>
      <c r="CSV156" s="86"/>
      <c r="CSW156" s="86"/>
      <c r="CSX156" s="86"/>
      <c r="CSY156" s="86"/>
      <c r="CSZ156" s="86"/>
      <c r="CTA156" s="86"/>
      <c r="CTB156" s="86"/>
      <c r="CTC156" s="86"/>
      <c r="CTD156" s="86"/>
      <c r="CTE156" s="86"/>
      <c r="CTF156" s="86"/>
      <c r="CTG156" s="86"/>
      <c r="CTH156" s="86"/>
      <c r="CTI156" s="86"/>
      <c r="CTJ156" s="86"/>
      <c r="CTK156" s="86"/>
      <c r="CTL156" s="86"/>
      <c r="CTM156" s="86"/>
      <c r="CTN156" s="86"/>
      <c r="CTO156" s="86"/>
      <c r="CTP156" s="86"/>
      <c r="CTQ156" s="86"/>
      <c r="CTR156" s="86"/>
      <c r="CTS156" s="86"/>
      <c r="CTT156" s="86"/>
      <c r="CTU156" s="86"/>
      <c r="CTV156" s="86"/>
      <c r="CTW156" s="86"/>
      <c r="CTX156" s="86"/>
      <c r="CTY156" s="86"/>
      <c r="CTZ156" s="86"/>
      <c r="CUA156" s="86"/>
      <c r="CUB156" s="86"/>
      <c r="CUC156" s="86"/>
      <c r="CUD156" s="86"/>
      <c r="CUE156" s="86"/>
      <c r="CUF156" s="86"/>
      <c r="CUG156" s="86"/>
      <c r="CUH156" s="86"/>
      <c r="CUI156" s="86"/>
      <c r="CUJ156" s="86"/>
      <c r="CUK156" s="86"/>
      <c r="CUL156" s="86"/>
      <c r="CUM156" s="86"/>
      <c r="CUN156" s="86"/>
      <c r="CUO156" s="86"/>
      <c r="CUP156" s="86"/>
      <c r="CUQ156" s="86"/>
      <c r="CUR156" s="86"/>
      <c r="CUS156" s="86"/>
      <c r="CUT156" s="86"/>
      <c r="CUU156" s="86"/>
      <c r="CUV156" s="86"/>
      <c r="CUW156" s="86"/>
      <c r="CUX156" s="86"/>
      <c r="CUY156" s="86"/>
      <c r="CUZ156" s="86"/>
      <c r="CVA156" s="86"/>
      <c r="CVB156" s="86"/>
      <c r="CVC156" s="86"/>
      <c r="CVD156" s="86"/>
      <c r="CVE156" s="86"/>
      <c r="CVF156" s="86"/>
      <c r="CVG156" s="86"/>
      <c r="CVH156" s="86"/>
      <c r="CVI156" s="86"/>
      <c r="CVJ156" s="86"/>
      <c r="CVK156" s="86"/>
      <c r="CVL156" s="86"/>
      <c r="CVM156" s="86"/>
      <c r="CVN156" s="86"/>
      <c r="CVO156" s="86"/>
      <c r="CVP156" s="86"/>
      <c r="CVQ156" s="86"/>
      <c r="CVR156" s="86"/>
      <c r="CVS156" s="86"/>
      <c r="CVT156" s="86"/>
      <c r="CVU156" s="86"/>
      <c r="CVV156" s="86"/>
      <c r="CVW156" s="86"/>
      <c r="CVX156" s="86"/>
      <c r="CVY156" s="86"/>
      <c r="CVZ156" s="86"/>
      <c r="CWA156" s="86"/>
      <c r="CWB156" s="86"/>
      <c r="CWC156" s="86"/>
      <c r="CWD156" s="86"/>
      <c r="CWE156" s="86"/>
      <c r="CWF156" s="86"/>
      <c r="CWG156" s="86"/>
      <c r="CWH156" s="86"/>
      <c r="CWI156" s="86"/>
      <c r="CWJ156" s="86"/>
      <c r="CWK156" s="86"/>
      <c r="CWL156" s="86"/>
      <c r="CWM156" s="86"/>
      <c r="CWN156" s="86"/>
      <c r="CWO156" s="86"/>
      <c r="CWP156" s="86"/>
      <c r="CWQ156" s="86"/>
      <c r="CWR156" s="86"/>
      <c r="CWS156" s="86"/>
      <c r="CWT156" s="86"/>
      <c r="CWU156" s="86"/>
      <c r="CWV156" s="86"/>
      <c r="CWW156" s="86"/>
      <c r="CWX156" s="86"/>
      <c r="CWY156" s="86"/>
      <c r="CWZ156" s="86"/>
      <c r="CXA156" s="86"/>
      <c r="CXB156" s="86"/>
      <c r="CXC156" s="86"/>
      <c r="CXD156" s="86"/>
      <c r="CXE156" s="86"/>
      <c r="CXF156" s="86"/>
      <c r="CXG156" s="86"/>
      <c r="CXH156" s="86"/>
      <c r="CXI156" s="86"/>
      <c r="CXJ156" s="86"/>
      <c r="CXK156" s="86"/>
      <c r="CXL156" s="86"/>
      <c r="CXM156" s="86"/>
      <c r="CXN156" s="86"/>
      <c r="CXO156" s="86"/>
      <c r="CXP156" s="86"/>
      <c r="CXQ156" s="86"/>
      <c r="CXR156" s="86"/>
      <c r="CXS156" s="86"/>
      <c r="CXT156" s="86"/>
      <c r="CXU156" s="86"/>
      <c r="CXV156" s="86"/>
      <c r="CXW156" s="86"/>
      <c r="CXX156" s="86"/>
      <c r="CXY156" s="86"/>
      <c r="CXZ156" s="86"/>
      <c r="CYA156" s="86"/>
      <c r="CYB156" s="86"/>
      <c r="CYC156" s="86"/>
      <c r="CYD156" s="86"/>
      <c r="CYE156" s="86"/>
      <c r="CYF156" s="86"/>
      <c r="CYG156" s="86"/>
      <c r="CYH156" s="86"/>
      <c r="CYI156" s="86"/>
      <c r="CYJ156" s="86"/>
      <c r="CYK156" s="86"/>
      <c r="CYL156" s="86"/>
      <c r="CYM156" s="86"/>
      <c r="CYN156" s="86"/>
      <c r="CYO156" s="86"/>
      <c r="CYP156" s="86"/>
      <c r="CYQ156" s="86"/>
      <c r="CYR156" s="86"/>
      <c r="CYS156" s="86"/>
      <c r="CYT156" s="86"/>
      <c r="CYU156" s="86"/>
      <c r="CYV156" s="86"/>
      <c r="CYW156" s="86"/>
      <c r="CYX156" s="86"/>
      <c r="CYY156" s="86"/>
      <c r="CYZ156" s="86"/>
      <c r="CZA156" s="86"/>
      <c r="CZB156" s="86"/>
      <c r="CZC156" s="86"/>
      <c r="CZD156" s="86"/>
      <c r="CZE156" s="86"/>
      <c r="CZF156" s="86"/>
      <c r="CZG156" s="86"/>
      <c r="CZH156" s="86"/>
      <c r="CZI156" s="86"/>
      <c r="CZJ156" s="86"/>
      <c r="CZK156" s="86"/>
      <c r="CZL156" s="86"/>
      <c r="CZM156" s="86"/>
      <c r="CZN156" s="86"/>
      <c r="CZO156" s="86"/>
      <c r="CZP156" s="86"/>
      <c r="CZQ156" s="86"/>
      <c r="CZR156" s="86"/>
      <c r="CZS156" s="86"/>
      <c r="CZT156" s="86"/>
      <c r="CZU156" s="86"/>
      <c r="CZV156" s="86"/>
      <c r="CZW156" s="86"/>
      <c r="CZX156" s="86"/>
      <c r="CZY156" s="86"/>
      <c r="CZZ156" s="86"/>
      <c r="DAA156" s="86"/>
      <c r="DAB156" s="86"/>
      <c r="DAC156" s="86"/>
      <c r="DAD156" s="86"/>
      <c r="DAE156" s="86"/>
      <c r="DAF156" s="86"/>
      <c r="DAG156" s="86"/>
      <c r="DAH156" s="86"/>
      <c r="DAI156" s="86"/>
      <c r="DAJ156" s="86"/>
      <c r="DAK156" s="86"/>
      <c r="DAL156" s="86"/>
      <c r="DAM156" s="86"/>
      <c r="DAN156" s="86"/>
      <c r="DAO156" s="86"/>
      <c r="DAP156" s="86"/>
      <c r="DAQ156" s="86"/>
      <c r="DAR156" s="86"/>
      <c r="DAS156" s="86"/>
      <c r="DAT156" s="86"/>
      <c r="DAU156" s="86"/>
      <c r="DAV156" s="86"/>
      <c r="DAW156" s="86"/>
      <c r="DAX156" s="86"/>
      <c r="DAY156" s="86"/>
      <c r="DAZ156" s="86"/>
      <c r="DBA156" s="86"/>
      <c r="DBB156" s="86"/>
      <c r="DBC156" s="86"/>
      <c r="DBD156" s="86"/>
      <c r="DBE156" s="86"/>
      <c r="DBF156" s="86"/>
      <c r="DBG156" s="86"/>
      <c r="DBH156" s="86"/>
      <c r="DBI156" s="86"/>
      <c r="DBJ156" s="86"/>
      <c r="DBK156" s="86"/>
      <c r="DBL156" s="86"/>
      <c r="DBM156" s="86"/>
      <c r="DBN156" s="86"/>
      <c r="DBO156" s="186"/>
      <c r="DBP156" s="186"/>
      <c r="DBQ156" s="186"/>
      <c r="DBR156" s="186"/>
      <c r="DBS156" s="186"/>
      <c r="DBT156" s="186"/>
      <c r="DBU156" s="86"/>
      <c r="DBV156" s="86"/>
      <c r="DBW156" s="86"/>
      <c r="DBX156" s="86"/>
      <c r="DBY156" s="86"/>
      <c r="DBZ156" s="86"/>
      <c r="DCA156" s="86"/>
      <c r="DCB156" s="86"/>
      <c r="DCC156" s="86"/>
      <c r="DCD156" s="86"/>
      <c r="DCE156" s="86"/>
      <c r="DCF156" s="86"/>
      <c r="DCG156" s="86"/>
      <c r="DCH156" s="86"/>
      <c r="DCI156" s="86"/>
      <c r="DCJ156" s="86"/>
      <c r="DCK156" s="86"/>
      <c r="DCL156" s="86"/>
      <c r="DCM156" s="86"/>
      <c r="DCN156" s="86"/>
      <c r="DCO156" s="86"/>
      <c r="DCP156" s="86"/>
      <c r="DCQ156" s="86"/>
      <c r="DCR156" s="86"/>
      <c r="DCS156" s="86"/>
      <c r="DCT156" s="86"/>
      <c r="DCU156" s="86"/>
      <c r="DCV156" s="86"/>
      <c r="DCW156" s="86"/>
      <c r="DCX156" s="86"/>
      <c r="DCY156" s="86"/>
      <c r="DCZ156" s="86"/>
      <c r="DDA156" s="86"/>
      <c r="DDB156" s="86"/>
      <c r="DDC156" s="86"/>
      <c r="DDD156" s="86"/>
      <c r="DDE156" s="86"/>
      <c r="DDF156" s="86"/>
      <c r="DDG156" s="86"/>
      <c r="DDH156" s="86"/>
      <c r="DDI156" s="86"/>
      <c r="DDJ156" s="86"/>
      <c r="DDK156" s="86"/>
      <c r="DDL156" s="86"/>
      <c r="DDM156" s="86"/>
      <c r="DDN156" s="86"/>
      <c r="DDO156" s="86"/>
      <c r="DDP156" s="86"/>
      <c r="DDQ156" s="86"/>
      <c r="DDR156" s="86"/>
      <c r="DDS156" s="86"/>
      <c r="DDT156" s="86"/>
      <c r="DDU156" s="86"/>
      <c r="DDV156" s="86"/>
      <c r="DDW156" s="86"/>
      <c r="DDX156" s="86"/>
      <c r="DDY156" s="86"/>
      <c r="DDZ156" s="86"/>
      <c r="DEA156" s="86"/>
      <c r="DEB156" s="86"/>
      <c r="DEC156" s="86"/>
      <c r="DED156" s="86"/>
      <c r="DEE156" s="86"/>
      <c r="DEF156" s="86"/>
      <c r="DEG156" s="86"/>
      <c r="DEH156" s="86"/>
      <c r="DEI156" s="86"/>
      <c r="DEJ156" s="86"/>
      <c r="DEK156" s="86"/>
      <c r="DEL156" s="86"/>
      <c r="DEM156" s="86"/>
      <c r="DEN156" s="86"/>
      <c r="DEO156" s="86"/>
      <c r="DEP156" s="86"/>
      <c r="DEQ156" s="86"/>
      <c r="DER156" s="86"/>
      <c r="DES156" s="86"/>
      <c r="DET156" s="86"/>
      <c r="DEU156" s="86"/>
      <c r="DEV156" s="86"/>
      <c r="DEW156" s="86"/>
      <c r="DEX156" s="86"/>
      <c r="DEY156" s="86"/>
      <c r="DEZ156" s="86"/>
      <c r="DFA156" s="86"/>
      <c r="DFB156" s="86"/>
      <c r="DFC156" s="86"/>
      <c r="DFD156" s="86"/>
      <c r="DFE156" s="86"/>
      <c r="DFF156" s="86"/>
      <c r="DFG156" s="86"/>
      <c r="DFH156" s="86"/>
      <c r="DFI156" s="86"/>
      <c r="DFJ156" s="86"/>
      <c r="DFK156" s="86"/>
      <c r="DFL156" s="86"/>
      <c r="DFM156" s="86"/>
      <c r="DFN156" s="86"/>
      <c r="DFO156" s="86"/>
      <c r="DFP156" s="86"/>
      <c r="DFQ156" s="86"/>
      <c r="DFR156" s="86"/>
      <c r="DFS156" s="86"/>
      <c r="DFT156" s="86"/>
      <c r="DFU156" s="86"/>
      <c r="DFV156" s="86"/>
      <c r="DFW156" s="86"/>
      <c r="DFX156" s="86"/>
      <c r="DFY156" s="86"/>
      <c r="DFZ156" s="86"/>
      <c r="DGA156" s="86"/>
      <c r="DGB156" s="86"/>
      <c r="DGC156" s="86"/>
      <c r="DGD156" s="86"/>
      <c r="DGE156" s="86"/>
      <c r="DGF156" s="86"/>
      <c r="DGG156" s="86"/>
      <c r="DGH156" s="86"/>
      <c r="DGI156" s="86"/>
      <c r="DGJ156" s="86"/>
      <c r="DGK156" s="86"/>
      <c r="DGL156" s="86"/>
      <c r="DGM156" s="86"/>
      <c r="DGN156" s="86"/>
      <c r="DGO156" s="86"/>
      <c r="DGP156" s="86"/>
      <c r="DGQ156" s="86"/>
      <c r="DGR156" s="86"/>
      <c r="DGS156" s="86"/>
      <c r="DGT156" s="86"/>
      <c r="DGU156" s="86"/>
      <c r="DGV156" s="86"/>
      <c r="DGW156" s="86"/>
      <c r="DGX156" s="86"/>
      <c r="DGY156" s="86"/>
      <c r="DGZ156" s="86"/>
      <c r="DHA156" s="86"/>
      <c r="DHB156" s="86"/>
      <c r="DHC156" s="86"/>
      <c r="DHD156" s="86"/>
      <c r="DHE156" s="86"/>
      <c r="DHF156" s="86"/>
      <c r="DHG156" s="86"/>
      <c r="DHH156" s="86"/>
      <c r="DHI156" s="86"/>
      <c r="DHJ156" s="86"/>
      <c r="DHK156" s="86"/>
      <c r="DHL156" s="86"/>
      <c r="DHM156" s="86"/>
      <c r="DHN156" s="86"/>
      <c r="DHO156" s="86"/>
      <c r="DHP156" s="86"/>
      <c r="DHQ156" s="86"/>
      <c r="DHR156" s="86"/>
      <c r="DHS156" s="86"/>
      <c r="DHT156" s="86"/>
      <c r="DHU156" s="86"/>
      <c r="DHV156" s="86"/>
      <c r="DHW156" s="86"/>
      <c r="DHX156" s="86"/>
      <c r="DHY156" s="86"/>
      <c r="DHZ156" s="86"/>
      <c r="DIA156" s="86"/>
      <c r="DIB156" s="86"/>
      <c r="DIC156" s="86"/>
      <c r="DID156" s="86"/>
      <c r="DIE156" s="86"/>
      <c r="DIF156" s="86"/>
      <c r="DIG156" s="86"/>
      <c r="DIH156" s="86"/>
      <c r="DII156" s="86"/>
      <c r="DIJ156" s="86"/>
      <c r="DIK156" s="86"/>
      <c r="DIL156" s="86"/>
      <c r="DIM156" s="86"/>
      <c r="DIN156" s="86"/>
      <c r="DIO156" s="86"/>
      <c r="DIP156" s="86"/>
      <c r="DIQ156" s="86"/>
      <c r="DIR156" s="86"/>
      <c r="DIS156" s="86"/>
      <c r="DIT156" s="86"/>
      <c r="DIU156" s="86"/>
      <c r="DIV156" s="86"/>
      <c r="DIW156" s="86"/>
      <c r="DIX156" s="86"/>
      <c r="DIY156" s="86"/>
      <c r="DIZ156" s="86"/>
      <c r="DJA156" s="86"/>
      <c r="DJB156" s="86"/>
      <c r="DJC156" s="86"/>
      <c r="DJD156" s="86"/>
      <c r="DJE156" s="86"/>
      <c r="DJF156" s="86"/>
      <c r="DJG156" s="86"/>
      <c r="DJH156" s="86"/>
      <c r="DJI156" s="86"/>
      <c r="DJJ156" s="86"/>
      <c r="DJK156" s="86"/>
      <c r="DJL156" s="86"/>
      <c r="DJM156" s="86"/>
      <c r="DJN156" s="86"/>
      <c r="DJO156" s="86"/>
      <c r="DJP156" s="86"/>
      <c r="DJQ156" s="86"/>
      <c r="DJR156" s="86"/>
      <c r="DJS156" s="86"/>
      <c r="DJT156" s="86"/>
      <c r="DJU156" s="86"/>
      <c r="DJV156" s="86"/>
      <c r="DJW156" s="86"/>
      <c r="DJX156" s="86"/>
      <c r="DJY156" s="86"/>
      <c r="DJZ156" s="86"/>
      <c r="DKA156" s="86"/>
      <c r="DKB156" s="86"/>
      <c r="DKC156" s="86"/>
      <c r="DKD156" s="86"/>
      <c r="DKE156" s="86"/>
      <c r="DKF156" s="86"/>
      <c r="DKG156" s="86"/>
      <c r="DKH156" s="86"/>
      <c r="DKI156" s="86"/>
      <c r="DKJ156" s="86"/>
      <c r="DKK156" s="86"/>
      <c r="DKL156" s="86"/>
      <c r="DKM156" s="86"/>
      <c r="DKN156" s="86"/>
      <c r="DKO156" s="86"/>
      <c r="DKP156" s="86"/>
      <c r="DKQ156" s="86"/>
      <c r="DKR156" s="86"/>
      <c r="DKS156" s="86"/>
      <c r="DKT156" s="86"/>
      <c r="DKU156" s="86"/>
      <c r="DKV156" s="86"/>
      <c r="DKW156" s="86"/>
      <c r="DKX156" s="86"/>
      <c r="DKY156" s="86"/>
      <c r="DKZ156" s="86"/>
      <c r="DLA156" s="86"/>
      <c r="DLB156" s="86"/>
      <c r="DLC156" s="86"/>
      <c r="DLD156" s="86"/>
      <c r="DLE156" s="86"/>
      <c r="DLF156" s="86"/>
      <c r="DLG156" s="86"/>
      <c r="DLH156" s="86"/>
      <c r="DLI156" s="86"/>
      <c r="DLJ156" s="86"/>
      <c r="DLK156" s="186"/>
      <c r="DLL156" s="186"/>
      <c r="DLM156" s="186"/>
      <c r="DLN156" s="186"/>
      <c r="DLO156" s="186"/>
      <c r="DLP156" s="186"/>
      <c r="DLQ156" s="86"/>
      <c r="DLR156" s="86"/>
      <c r="DLS156" s="86"/>
      <c r="DLT156" s="86"/>
      <c r="DLU156" s="86"/>
      <c r="DLV156" s="86"/>
      <c r="DLW156" s="86"/>
      <c r="DLX156" s="86"/>
      <c r="DLY156" s="86"/>
      <c r="DLZ156" s="86"/>
      <c r="DMA156" s="86"/>
      <c r="DMB156" s="86"/>
      <c r="DMC156" s="86"/>
      <c r="DMD156" s="86"/>
      <c r="DME156" s="86"/>
      <c r="DMF156" s="86"/>
      <c r="DMG156" s="86"/>
      <c r="DMH156" s="86"/>
      <c r="DMI156" s="86"/>
      <c r="DMJ156" s="86"/>
      <c r="DMK156" s="86"/>
      <c r="DML156" s="86"/>
      <c r="DMM156" s="86"/>
      <c r="DMN156" s="86"/>
      <c r="DMO156" s="86"/>
      <c r="DMP156" s="86"/>
      <c r="DMQ156" s="86"/>
      <c r="DMR156" s="86"/>
      <c r="DMS156" s="86"/>
      <c r="DMT156" s="86"/>
      <c r="DMU156" s="86"/>
      <c r="DMV156" s="86"/>
      <c r="DMW156" s="86"/>
      <c r="DMX156" s="86"/>
      <c r="DMY156" s="86"/>
      <c r="DMZ156" s="86"/>
      <c r="DNA156" s="86"/>
      <c r="DNB156" s="86"/>
      <c r="DNC156" s="86"/>
      <c r="DND156" s="86"/>
      <c r="DNE156" s="86"/>
      <c r="DNF156" s="86"/>
      <c r="DNG156" s="86"/>
      <c r="DNH156" s="86"/>
      <c r="DNI156" s="86"/>
      <c r="DNJ156" s="86"/>
      <c r="DNK156" s="86"/>
      <c r="DNL156" s="86"/>
      <c r="DNM156" s="86"/>
      <c r="DNN156" s="86"/>
      <c r="DNO156" s="86"/>
      <c r="DNP156" s="86"/>
      <c r="DNQ156" s="86"/>
      <c r="DNR156" s="86"/>
      <c r="DNS156" s="86"/>
      <c r="DNT156" s="86"/>
      <c r="DNU156" s="86"/>
      <c r="DNV156" s="86"/>
      <c r="DNW156" s="86"/>
      <c r="DNX156" s="86"/>
      <c r="DNY156" s="86"/>
      <c r="DNZ156" s="86"/>
      <c r="DOA156" s="86"/>
      <c r="DOB156" s="86"/>
      <c r="DOC156" s="86"/>
      <c r="DOD156" s="86"/>
      <c r="DOE156" s="86"/>
      <c r="DOF156" s="86"/>
      <c r="DOG156" s="86"/>
      <c r="DOH156" s="86"/>
      <c r="DOI156" s="86"/>
      <c r="DOJ156" s="86"/>
      <c r="DOK156" s="86"/>
      <c r="DOL156" s="86"/>
      <c r="DOM156" s="86"/>
      <c r="DON156" s="86"/>
      <c r="DOO156" s="86"/>
      <c r="DOP156" s="86"/>
      <c r="DOQ156" s="86"/>
      <c r="DOR156" s="86"/>
      <c r="DOS156" s="86"/>
      <c r="DOT156" s="86"/>
      <c r="DOU156" s="86"/>
      <c r="DOV156" s="86"/>
      <c r="DOW156" s="86"/>
      <c r="DOX156" s="86"/>
      <c r="DOY156" s="86"/>
      <c r="DOZ156" s="86"/>
      <c r="DPA156" s="86"/>
      <c r="DPB156" s="86"/>
      <c r="DPC156" s="86"/>
      <c r="DPD156" s="86"/>
      <c r="DPE156" s="86"/>
      <c r="DPF156" s="86"/>
      <c r="DPG156" s="86"/>
      <c r="DPH156" s="86"/>
      <c r="DPI156" s="86"/>
      <c r="DPJ156" s="86"/>
      <c r="DPK156" s="86"/>
      <c r="DPL156" s="86"/>
      <c r="DPM156" s="86"/>
      <c r="DPN156" s="86"/>
      <c r="DPO156" s="86"/>
      <c r="DPP156" s="86"/>
      <c r="DPQ156" s="86"/>
      <c r="DPR156" s="86"/>
      <c r="DPS156" s="86"/>
      <c r="DPT156" s="86"/>
      <c r="DPU156" s="86"/>
      <c r="DPV156" s="86"/>
      <c r="DPW156" s="86"/>
      <c r="DPX156" s="86"/>
      <c r="DPY156" s="86"/>
      <c r="DPZ156" s="86"/>
      <c r="DQA156" s="86"/>
      <c r="DQB156" s="86"/>
      <c r="DQC156" s="86"/>
      <c r="DQD156" s="86"/>
      <c r="DQE156" s="86"/>
      <c r="DQF156" s="86"/>
      <c r="DQG156" s="86"/>
      <c r="DQH156" s="86"/>
      <c r="DQI156" s="86"/>
      <c r="DQJ156" s="86"/>
      <c r="DQK156" s="86"/>
      <c r="DQL156" s="86"/>
      <c r="DQM156" s="86"/>
      <c r="DQN156" s="86"/>
      <c r="DQO156" s="86"/>
      <c r="DQP156" s="86"/>
      <c r="DQQ156" s="86"/>
      <c r="DQR156" s="86"/>
      <c r="DQS156" s="86"/>
      <c r="DQT156" s="86"/>
      <c r="DQU156" s="86"/>
      <c r="DQV156" s="86"/>
      <c r="DQW156" s="86"/>
      <c r="DQX156" s="86"/>
      <c r="DQY156" s="86"/>
      <c r="DQZ156" s="86"/>
      <c r="DRA156" s="86"/>
      <c r="DRB156" s="86"/>
      <c r="DRC156" s="86"/>
      <c r="DRD156" s="86"/>
      <c r="DRE156" s="86"/>
      <c r="DRF156" s="86"/>
      <c r="DRG156" s="86"/>
      <c r="DRH156" s="86"/>
      <c r="DRI156" s="86"/>
      <c r="DRJ156" s="86"/>
      <c r="DRK156" s="86"/>
      <c r="DRL156" s="86"/>
      <c r="DRM156" s="86"/>
      <c r="DRN156" s="86"/>
      <c r="DRO156" s="86"/>
      <c r="DRP156" s="86"/>
      <c r="DRQ156" s="86"/>
      <c r="DRR156" s="86"/>
      <c r="DRS156" s="86"/>
      <c r="DRT156" s="86"/>
      <c r="DRU156" s="86"/>
      <c r="DRV156" s="86"/>
      <c r="DRW156" s="86"/>
      <c r="DRX156" s="86"/>
      <c r="DRY156" s="86"/>
      <c r="DRZ156" s="86"/>
      <c r="DSA156" s="86"/>
      <c r="DSB156" s="86"/>
      <c r="DSC156" s="86"/>
      <c r="DSD156" s="86"/>
      <c r="DSE156" s="86"/>
      <c r="DSF156" s="86"/>
      <c r="DSG156" s="86"/>
      <c r="DSH156" s="86"/>
      <c r="DSI156" s="86"/>
      <c r="DSJ156" s="86"/>
      <c r="DSK156" s="86"/>
      <c r="DSL156" s="86"/>
      <c r="DSM156" s="86"/>
      <c r="DSN156" s="86"/>
      <c r="DSO156" s="86"/>
      <c r="DSP156" s="86"/>
      <c r="DSQ156" s="86"/>
      <c r="DSR156" s="86"/>
      <c r="DSS156" s="86"/>
      <c r="DST156" s="86"/>
      <c r="DSU156" s="86"/>
      <c r="DSV156" s="86"/>
      <c r="DSW156" s="86"/>
      <c r="DSX156" s="86"/>
      <c r="DSY156" s="86"/>
      <c r="DSZ156" s="86"/>
      <c r="DTA156" s="86"/>
      <c r="DTB156" s="86"/>
      <c r="DTC156" s="86"/>
      <c r="DTD156" s="86"/>
      <c r="DTE156" s="86"/>
      <c r="DTF156" s="86"/>
      <c r="DTG156" s="86"/>
      <c r="DTH156" s="86"/>
      <c r="DTI156" s="86"/>
      <c r="DTJ156" s="86"/>
      <c r="DTK156" s="86"/>
      <c r="DTL156" s="86"/>
      <c r="DTM156" s="86"/>
      <c r="DTN156" s="86"/>
      <c r="DTO156" s="86"/>
      <c r="DTP156" s="86"/>
      <c r="DTQ156" s="86"/>
      <c r="DTR156" s="86"/>
      <c r="DTS156" s="86"/>
      <c r="DTT156" s="86"/>
      <c r="DTU156" s="86"/>
      <c r="DTV156" s="86"/>
      <c r="DTW156" s="86"/>
      <c r="DTX156" s="86"/>
      <c r="DTY156" s="86"/>
      <c r="DTZ156" s="86"/>
      <c r="DUA156" s="86"/>
      <c r="DUB156" s="86"/>
      <c r="DUC156" s="86"/>
      <c r="DUD156" s="86"/>
      <c r="DUE156" s="86"/>
      <c r="DUF156" s="86"/>
      <c r="DUG156" s="86"/>
      <c r="DUH156" s="86"/>
      <c r="DUI156" s="86"/>
      <c r="DUJ156" s="86"/>
      <c r="DUK156" s="86"/>
      <c r="DUL156" s="86"/>
      <c r="DUM156" s="86"/>
      <c r="DUN156" s="86"/>
      <c r="DUO156" s="86"/>
      <c r="DUP156" s="86"/>
      <c r="DUQ156" s="86"/>
      <c r="DUR156" s="86"/>
      <c r="DUS156" s="86"/>
      <c r="DUT156" s="86"/>
      <c r="DUU156" s="86"/>
      <c r="DUV156" s="86"/>
      <c r="DUW156" s="86"/>
      <c r="DUX156" s="86"/>
      <c r="DUY156" s="86"/>
      <c r="DUZ156" s="86"/>
      <c r="DVA156" s="86"/>
      <c r="DVB156" s="86"/>
      <c r="DVC156" s="86"/>
      <c r="DVD156" s="86"/>
      <c r="DVE156" s="86"/>
      <c r="DVF156" s="86"/>
      <c r="DVG156" s="186"/>
      <c r="DVH156" s="186"/>
      <c r="DVI156" s="186"/>
      <c r="DVJ156" s="186"/>
      <c r="DVK156" s="186"/>
      <c r="DVL156" s="186"/>
      <c r="DVM156" s="86"/>
      <c r="DVN156" s="86"/>
      <c r="DVO156" s="86"/>
      <c r="DVP156" s="86"/>
      <c r="DVQ156" s="86"/>
      <c r="DVR156" s="86"/>
      <c r="DVS156" s="86"/>
      <c r="DVT156" s="86"/>
      <c r="DVU156" s="86"/>
      <c r="DVV156" s="86"/>
      <c r="DVW156" s="86"/>
      <c r="DVX156" s="86"/>
      <c r="DVY156" s="86"/>
      <c r="DVZ156" s="86"/>
      <c r="DWA156" s="86"/>
      <c r="DWB156" s="86"/>
      <c r="DWC156" s="86"/>
      <c r="DWD156" s="86"/>
      <c r="DWE156" s="86"/>
      <c r="DWF156" s="86"/>
      <c r="DWG156" s="86"/>
      <c r="DWH156" s="86"/>
      <c r="DWI156" s="86"/>
      <c r="DWJ156" s="86"/>
      <c r="DWK156" s="86"/>
      <c r="DWL156" s="86"/>
      <c r="DWM156" s="86"/>
      <c r="DWN156" s="86"/>
      <c r="DWO156" s="86"/>
      <c r="DWP156" s="86"/>
      <c r="DWQ156" s="86"/>
      <c r="DWR156" s="86"/>
      <c r="DWS156" s="86"/>
      <c r="DWT156" s="86"/>
      <c r="DWU156" s="86"/>
      <c r="DWV156" s="86"/>
      <c r="DWW156" s="86"/>
      <c r="DWX156" s="86"/>
      <c r="DWY156" s="86"/>
      <c r="DWZ156" s="86"/>
      <c r="DXA156" s="86"/>
      <c r="DXB156" s="86"/>
      <c r="DXC156" s="86"/>
      <c r="DXD156" s="86"/>
      <c r="DXE156" s="86"/>
      <c r="DXF156" s="86"/>
      <c r="DXG156" s="86"/>
      <c r="DXH156" s="86"/>
      <c r="DXI156" s="86"/>
      <c r="DXJ156" s="86"/>
      <c r="DXK156" s="86"/>
      <c r="DXL156" s="86"/>
      <c r="DXM156" s="86"/>
      <c r="DXN156" s="86"/>
      <c r="DXO156" s="86"/>
      <c r="DXP156" s="86"/>
      <c r="DXQ156" s="86"/>
      <c r="DXR156" s="86"/>
      <c r="DXS156" s="86"/>
      <c r="DXT156" s="86"/>
      <c r="DXU156" s="86"/>
      <c r="DXV156" s="86"/>
      <c r="DXW156" s="86"/>
      <c r="DXX156" s="86"/>
      <c r="DXY156" s="86"/>
      <c r="DXZ156" s="86"/>
      <c r="DYA156" s="86"/>
      <c r="DYB156" s="86"/>
      <c r="DYC156" s="86"/>
      <c r="DYD156" s="86"/>
      <c r="DYE156" s="86"/>
      <c r="DYF156" s="86"/>
      <c r="DYG156" s="86"/>
      <c r="DYH156" s="86"/>
      <c r="DYI156" s="86"/>
      <c r="DYJ156" s="86"/>
      <c r="DYK156" s="86"/>
      <c r="DYL156" s="86"/>
      <c r="DYM156" s="86"/>
      <c r="DYN156" s="86"/>
      <c r="DYO156" s="86"/>
      <c r="DYP156" s="86"/>
      <c r="DYQ156" s="86"/>
      <c r="DYR156" s="86"/>
      <c r="DYS156" s="86"/>
      <c r="DYT156" s="86"/>
      <c r="DYU156" s="86"/>
      <c r="DYV156" s="86"/>
      <c r="DYW156" s="86"/>
      <c r="DYX156" s="86"/>
      <c r="DYY156" s="86"/>
      <c r="DYZ156" s="86"/>
      <c r="DZA156" s="86"/>
      <c r="DZB156" s="86"/>
      <c r="DZC156" s="86"/>
      <c r="DZD156" s="86"/>
      <c r="DZE156" s="86"/>
      <c r="DZF156" s="86"/>
      <c r="DZG156" s="86"/>
      <c r="DZH156" s="86"/>
      <c r="DZI156" s="86"/>
      <c r="DZJ156" s="86"/>
      <c r="DZK156" s="86"/>
      <c r="DZL156" s="86"/>
      <c r="DZM156" s="86"/>
      <c r="DZN156" s="86"/>
      <c r="DZO156" s="86"/>
      <c r="DZP156" s="86"/>
      <c r="DZQ156" s="86"/>
      <c r="DZR156" s="86"/>
      <c r="DZS156" s="86"/>
      <c r="DZT156" s="86"/>
      <c r="DZU156" s="86"/>
      <c r="DZV156" s="86"/>
      <c r="DZW156" s="86"/>
      <c r="DZX156" s="86"/>
      <c r="DZY156" s="86"/>
      <c r="DZZ156" s="86"/>
      <c r="EAA156" s="86"/>
      <c r="EAB156" s="86"/>
      <c r="EAC156" s="86"/>
      <c r="EAD156" s="86"/>
      <c r="EAE156" s="86"/>
      <c r="EAF156" s="86"/>
      <c r="EAG156" s="86"/>
      <c r="EAH156" s="86"/>
      <c r="EAI156" s="86"/>
      <c r="EAJ156" s="86"/>
      <c r="EAK156" s="86"/>
      <c r="EAL156" s="86"/>
      <c r="EAM156" s="86"/>
      <c r="EAN156" s="86"/>
      <c r="EAO156" s="86"/>
      <c r="EAP156" s="86"/>
      <c r="EAQ156" s="86"/>
      <c r="EAR156" s="86"/>
      <c r="EAS156" s="86"/>
      <c r="EAT156" s="86"/>
      <c r="EAU156" s="86"/>
      <c r="EAV156" s="86"/>
      <c r="EAW156" s="86"/>
      <c r="EAX156" s="86"/>
      <c r="EAY156" s="86"/>
      <c r="EAZ156" s="86"/>
      <c r="EBA156" s="86"/>
      <c r="EBB156" s="86"/>
      <c r="EBC156" s="86"/>
      <c r="EBD156" s="86"/>
      <c r="EBE156" s="86"/>
      <c r="EBF156" s="86"/>
      <c r="EBG156" s="86"/>
      <c r="EBH156" s="86"/>
      <c r="EBI156" s="86"/>
      <c r="EBJ156" s="86"/>
      <c r="EBK156" s="86"/>
      <c r="EBL156" s="86"/>
      <c r="EBM156" s="86"/>
      <c r="EBN156" s="86"/>
      <c r="EBO156" s="86"/>
      <c r="EBP156" s="86"/>
      <c r="EBQ156" s="86"/>
      <c r="EBR156" s="86"/>
      <c r="EBS156" s="86"/>
      <c r="EBT156" s="86"/>
      <c r="EBU156" s="86"/>
      <c r="EBV156" s="86"/>
      <c r="EBW156" s="86"/>
      <c r="EBX156" s="86"/>
      <c r="EBY156" s="86"/>
      <c r="EBZ156" s="86"/>
      <c r="ECA156" s="86"/>
      <c r="ECB156" s="86"/>
      <c r="ECC156" s="86"/>
      <c r="ECD156" s="86"/>
      <c r="ECE156" s="86"/>
      <c r="ECF156" s="86"/>
      <c r="ECG156" s="86"/>
      <c r="ECH156" s="86"/>
      <c r="ECI156" s="86"/>
      <c r="ECJ156" s="86"/>
      <c r="ECK156" s="86"/>
      <c r="ECL156" s="86"/>
      <c r="ECM156" s="86"/>
      <c r="ECN156" s="86"/>
      <c r="ECO156" s="86"/>
      <c r="ECP156" s="86"/>
      <c r="ECQ156" s="86"/>
      <c r="ECR156" s="86"/>
      <c r="ECS156" s="86"/>
      <c r="ECT156" s="86"/>
      <c r="ECU156" s="86"/>
      <c r="ECV156" s="86"/>
      <c r="ECW156" s="86"/>
      <c r="ECX156" s="86"/>
      <c r="ECY156" s="86"/>
      <c r="ECZ156" s="86"/>
      <c r="EDA156" s="86"/>
      <c r="EDB156" s="86"/>
      <c r="EDC156" s="86"/>
      <c r="EDD156" s="86"/>
      <c r="EDE156" s="86"/>
      <c r="EDF156" s="86"/>
      <c r="EDG156" s="86"/>
      <c r="EDH156" s="86"/>
      <c r="EDI156" s="86"/>
      <c r="EDJ156" s="86"/>
      <c r="EDK156" s="86"/>
      <c r="EDL156" s="86"/>
      <c r="EDM156" s="86"/>
      <c r="EDN156" s="86"/>
      <c r="EDO156" s="86"/>
      <c r="EDP156" s="86"/>
      <c r="EDQ156" s="86"/>
      <c r="EDR156" s="86"/>
      <c r="EDS156" s="86"/>
      <c r="EDT156" s="86"/>
      <c r="EDU156" s="86"/>
      <c r="EDV156" s="86"/>
      <c r="EDW156" s="86"/>
      <c r="EDX156" s="86"/>
      <c r="EDY156" s="86"/>
      <c r="EDZ156" s="86"/>
      <c r="EEA156" s="86"/>
      <c r="EEB156" s="86"/>
      <c r="EEC156" s="86"/>
      <c r="EED156" s="86"/>
      <c r="EEE156" s="86"/>
      <c r="EEF156" s="86"/>
      <c r="EEG156" s="86"/>
      <c r="EEH156" s="86"/>
      <c r="EEI156" s="86"/>
      <c r="EEJ156" s="86"/>
      <c r="EEK156" s="86"/>
      <c r="EEL156" s="86"/>
      <c r="EEM156" s="86"/>
      <c r="EEN156" s="86"/>
      <c r="EEO156" s="86"/>
      <c r="EEP156" s="86"/>
      <c r="EEQ156" s="86"/>
      <c r="EER156" s="86"/>
      <c r="EES156" s="86"/>
      <c r="EET156" s="86"/>
      <c r="EEU156" s="86"/>
      <c r="EEV156" s="86"/>
      <c r="EEW156" s="86"/>
      <c r="EEX156" s="86"/>
      <c r="EEY156" s="86"/>
      <c r="EEZ156" s="86"/>
      <c r="EFA156" s="86"/>
      <c r="EFB156" s="86"/>
      <c r="EFC156" s="186"/>
      <c r="EFD156" s="186"/>
      <c r="EFE156" s="186"/>
      <c r="EFF156" s="186"/>
      <c r="EFG156" s="186"/>
      <c r="EFH156" s="186"/>
      <c r="EFI156" s="86"/>
      <c r="EFJ156" s="86"/>
      <c r="EFK156" s="86"/>
      <c r="EFL156" s="86"/>
      <c r="EFM156" s="86"/>
      <c r="EFN156" s="86"/>
      <c r="EFO156" s="86"/>
      <c r="EFP156" s="86"/>
      <c r="EFQ156" s="86"/>
      <c r="EFR156" s="86"/>
      <c r="EFS156" s="86"/>
      <c r="EFT156" s="86"/>
      <c r="EFU156" s="86"/>
      <c r="EFV156" s="86"/>
      <c r="EFW156" s="86"/>
      <c r="EFX156" s="86"/>
      <c r="EFY156" s="86"/>
      <c r="EFZ156" s="86"/>
      <c r="EGA156" s="86"/>
      <c r="EGB156" s="86"/>
      <c r="EGC156" s="86"/>
      <c r="EGD156" s="86"/>
      <c r="EGE156" s="86"/>
      <c r="EGF156" s="86"/>
      <c r="EGG156" s="86"/>
      <c r="EGH156" s="86"/>
      <c r="EGI156" s="86"/>
      <c r="EGJ156" s="86"/>
      <c r="EGK156" s="86"/>
      <c r="EGL156" s="86"/>
      <c r="EGM156" s="86"/>
      <c r="EGN156" s="86"/>
      <c r="EGO156" s="86"/>
      <c r="EGP156" s="86"/>
      <c r="EGQ156" s="86"/>
      <c r="EGR156" s="86"/>
      <c r="EGS156" s="86"/>
      <c r="EGT156" s="86"/>
      <c r="EGU156" s="86"/>
      <c r="EGV156" s="86"/>
      <c r="EGW156" s="86"/>
      <c r="EGX156" s="86"/>
      <c r="EGY156" s="86"/>
      <c r="EGZ156" s="86"/>
      <c r="EHA156" s="86"/>
      <c r="EHB156" s="86"/>
      <c r="EHC156" s="86"/>
      <c r="EHD156" s="86"/>
      <c r="EHE156" s="86"/>
      <c r="EHF156" s="86"/>
      <c r="EHG156" s="86"/>
      <c r="EHH156" s="86"/>
      <c r="EHI156" s="86"/>
      <c r="EHJ156" s="86"/>
      <c r="EHK156" s="86"/>
      <c r="EHL156" s="86"/>
      <c r="EHM156" s="86"/>
      <c r="EHN156" s="86"/>
      <c r="EHO156" s="86"/>
      <c r="EHP156" s="86"/>
      <c r="EHQ156" s="86"/>
      <c r="EHR156" s="86"/>
      <c r="EHS156" s="86"/>
      <c r="EHT156" s="86"/>
      <c r="EHU156" s="86"/>
      <c r="EHV156" s="86"/>
      <c r="EHW156" s="86"/>
      <c r="EHX156" s="86"/>
      <c r="EHY156" s="86"/>
      <c r="EHZ156" s="86"/>
      <c r="EIA156" s="86"/>
      <c r="EIB156" s="86"/>
      <c r="EIC156" s="86"/>
      <c r="EID156" s="86"/>
      <c r="EIE156" s="86"/>
      <c r="EIF156" s="86"/>
      <c r="EIG156" s="86"/>
      <c r="EIH156" s="86"/>
      <c r="EII156" s="86"/>
      <c r="EIJ156" s="86"/>
      <c r="EIK156" s="86"/>
      <c r="EIL156" s="86"/>
      <c r="EIM156" s="86"/>
      <c r="EIN156" s="86"/>
      <c r="EIO156" s="86"/>
      <c r="EIP156" s="86"/>
      <c r="EIQ156" s="86"/>
      <c r="EIR156" s="86"/>
      <c r="EIS156" s="86"/>
      <c r="EIT156" s="86"/>
      <c r="EIU156" s="86"/>
      <c r="EIV156" s="86"/>
      <c r="EIW156" s="86"/>
      <c r="EIX156" s="86"/>
      <c r="EIY156" s="86"/>
      <c r="EIZ156" s="86"/>
      <c r="EJA156" s="86"/>
      <c r="EJB156" s="86"/>
      <c r="EJC156" s="86"/>
      <c r="EJD156" s="86"/>
      <c r="EJE156" s="86"/>
      <c r="EJF156" s="86"/>
      <c r="EJG156" s="86"/>
      <c r="EJH156" s="86"/>
      <c r="EJI156" s="86"/>
      <c r="EJJ156" s="86"/>
      <c r="EJK156" s="86"/>
      <c r="EJL156" s="86"/>
      <c r="EJM156" s="86"/>
      <c r="EJN156" s="86"/>
      <c r="EJO156" s="86"/>
      <c r="EJP156" s="86"/>
      <c r="EJQ156" s="86"/>
      <c r="EJR156" s="86"/>
      <c r="EJS156" s="86"/>
      <c r="EJT156" s="86"/>
      <c r="EJU156" s="86"/>
      <c r="EJV156" s="86"/>
      <c r="EJW156" s="86"/>
      <c r="EJX156" s="86"/>
      <c r="EJY156" s="86"/>
      <c r="EJZ156" s="86"/>
      <c r="EKA156" s="86"/>
      <c r="EKB156" s="86"/>
      <c r="EKC156" s="86"/>
      <c r="EKD156" s="86"/>
      <c r="EKE156" s="86"/>
      <c r="EKF156" s="86"/>
      <c r="EKG156" s="86"/>
      <c r="EKH156" s="86"/>
      <c r="EKI156" s="86"/>
      <c r="EKJ156" s="86"/>
      <c r="EKK156" s="86"/>
      <c r="EKL156" s="86"/>
      <c r="EKM156" s="86"/>
      <c r="EKN156" s="86"/>
      <c r="EKO156" s="86"/>
      <c r="EKP156" s="86"/>
      <c r="EKQ156" s="86"/>
      <c r="EKR156" s="86"/>
      <c r="EKS156" s="86"/>
      <c r="EKT156" s="86"/>
      <c r="EKU156" s="86"/>
      <c r="EKV156" s="86"/>
      <c r="EKW156" s="86"/>
      <c r="EKX156" s="86"/>
      <c r="EKY156" s="86"/>
      <c r="EKZ156" s="86"/>
      <c r="ELA156" s="86"/>
      <c r="ELB156" s="86"/>
      <c r="ELC156" s="86"/>
      <c r="ELD156" s="86"/>
      <c r="ELE156" s="86"/>
      <c r="ELF156" s="86"/>
      <c r="ELG156" s="86"/>
      <c r="ELH156" s="86"/>
      <c r="ELI156" s="86"/>
      <c r="ELJ156" s="86"/>
      <c r="ELK156" s="86"/>
      <c r="ELL156" s="86"/>
      <c r="ELM156" s="86"/>
      <c r="ELN156" s="86"/>
      <c r="ELO156" s="86"/>
      <c r="ELP156" s="86"/>
      <c r="ELQ156" s="86"/>
      <c r="ELR156" s="86"/>
      <c r="ELS156" s="86"/>
      <c r="ELT156" s="86"/>
      <c r="ELU156" s="86"/>
      <c r="ELV156" s="86"/>
      <c r="ELW156" s="86"/>
      <c r="ELX156" s="86"/>
      <c r="ELY156" s="86"/>
      <c r="ELZ156" s="86"/>
      <c r="EMA156" s="86"/>
      <c r="EMB156" s="86"/>
      <c r="EMC156" s="86"/>
      <c r="EMD156" s="86"/>
      <c r="EME156" s="86"/>
      <c r="EMF156" s="86"/>
      <c r="EMG156" s="86"/>
      <c r="EMH156" s="86"/>
      <c r="EMI156" s="86"/>
      <c r="EMJ156" s="86"/>
      <c r="EMK156" s="86"/>
      <c r="EML156" s="86"/>
      <c r="EMM156" s="86"/>
      <c r="EMN156" s="86"/>
      <c r="EMO156" s="86"/>
      <c r="EMP156" s="86"/>
      <c r="EMQ156" s="86"/>
      <c r="EMR156" s="86"/>
      <c r="EMS156" s="86"/>
      <c r="EMT156" s="86"/>
      <c r="EMU156" s="86"/>
      <c r="EMV156" s="86"/>
      <c r="EMW156" s="86"/>
      <c r="EMX156" s="86"/>
      <c r="EMY156" s="86"/>
      <c r="EMZ156" s="86"/>
      <c r="ENA156" s="86"/>
      <c r="ENB156" s="86"/>
      <c r="ENC156" s="86"/>
      <c r="END156" s="86"/>
      <c r="ENE156" s="86"/>
      <c r="ENF156" s="86"/>
      <c r="ENG156" s="86"/>
      <c r="ENH156" s="86"/>
      <c r="ENI156" s="86"/>
      <c r="ENJ156" s="86"/>
      <c r="ENK156" s="86"/>
      <c r="ENL156" s="86"/>
      <c r="ENM156" s="86"/>
      <c r="ENN156" s="86"/>
      <c r="ENO156" s="86"/>
      <c r="ENP156" s="86"/>
      <c r="ENQ156" s="86"/>
      <c r="ENR156" s="86"/>
      <c r="ENS156" s="86"/>
      <c r="ENT156" s="86"/>
      <c r="ENU156" s="86"/>
      <c r="ENV156" s="86"/>
      <c r="ENW156" s="86"/>
      <c r="ENX156" s="86"/>
      <c r="ENY156" s="86"/>
      <c r="ENZ156" s="86"/>
      <c r="EOA156" s="86"/>
      <c r="EOB156" s="86"/>
      <c r="EOC156" s="86"/>
      <c r="EOD156" s="86"/>
      <c r="EOE156" s="86"/>
      <c r="EOF156" s="86"/>
      <c r="EOG156" s="86"/>
      <c r="EOH156" s="86"/>
      <c r="EOI156" s="86"/>
      <c r="EOJ156" s="86"/>
      <c r="EOK156" s="86"/>
      <c r="EOL156" s="86"/>
      <c r="EOM156" s="86"/>
      <c r="EON156" s="86"/>
      <c r="EOO156" s="86"/>
      <c r="EOP156" s="86"/>
      <c r="EOQ156" s="86"/>
      <c r="EOR156" s="86"/>
      <c r="EOS156" s="86"/>
      <c r="EOT156" s="86"/>
      <c r="EOU156" s="86"/>
      <c r="EOV156" s="86"/>
      <c r="EOW156" s="86"/>
      <c r="EOX156" s="86"/>
      <c r="EOY156" s="186"/>
      <c r="EOZ156" s="186"/>
      <c r="EPA156" s="186"/>
      <c r="EPB156" s="186"/>
      <c r="EPC156" s="186"/>
      <c r="EPD156" s="186"/>
      <c r="EPE156" s="86"/>
      <c r="EPF156" s="86"/>
      <c r="EPG156" s="86"/>
      <c r="EPH156" s="86"/>
      <c r="EPI156" s="86"/>
      <c r="EPJ156" s="86"/>
      <c r="EPK156" s="86"/>
      <c r="EPL156" s="86"/>
      <c r="EPM156" s="86"/>
      <c r="EPN156" s="86"/>
      <c r="EPO156" s="86"/>
      <c r="EPP156" s="86"/>
      <c r="EPQ156" s="86"/>
      <c r="EPR156" s="86"/>
      <c r="EPS156" s="86"/>
      <c r="EPT156" s="86"/>
      <c r="EPU156" s="86"/>
      <c r="EPV156" s="86"/>
      <c r="EPW156" s="86"/>
      <c r="EPX156" s="86"/>
      <c r="EPY156" s="86"/>
      <c r="EPZ156" s="86"/>
      <c r="EQA156" s="86"/>
      <c r="EQB156" s="86"/>
      <c r="EQC156" s="86"/>
      <c r="EQD156" s="86"/>
      <c r="EQE156" s="86"/>
      <c r="EQF156" s="86"/>
      <c r="EQG156" s="86"/>
      <c r="EQH156" s="86"/>
      <c r="EQI156" s="86"/>
      <c r="EQJ156" s="86"/>
      <c r="EQK156" s="86"/>
      <c r="EQL156" s="86"/>
      <c r="EQM156" s="86"/>
      <c r="EQN156" s="86"/>
      <c r="EQO156" s="86"/>
      <c r="EQP156" s="86"/>
      <c r="EQQ156" s="86"/>
      <c r="EQR156" s="86"/>
      <c r="EQS156" s="86"/>
      <c r="EQT156" s="86"/>
      <c r="EQU156" s="86"/>
      <c r="EQV156" s="86"/>
      <c r="EQW156" s="86"/>
      <c r="EQX156" s="86"/>
      <c r="EQY156" s="86"/>
      <c r="EQZ156" s="86"/>
      <c r="ERA156" s="86"/>
      <c r="ERB156" s="86"/>
      <c r="ERC156" s="86"/>
      <c r="ERD156" s="86"/>
      <c r="ERE156" s="86"/>
      <c r="ERF156" s="86"/>
      <c r="ERG156" s="86"/>
      <c r="ERH156" s="86"/>
      <c r="ERI156" s="86"/>
      <c r="ERJ156" s="86"/>
      <c r="ERK156" s="86"/>
      <c r="ERL156" s="86"/>
      <c r="ERM156" s="86"/>
      <c r="ERN156" s="86"/>
      <c r="ERO156" s="86"/>
      <c r="ERP156" s="86"/>
      <c r="ERQ156" s="86"/>
      <c r="ERR156" s="86"/>
      <c r="ERS156" s="86"/>
      <c r="ERT156" s="86"/>
      <c r="ERU156" s="86"/>
      <c r="ERV156" s="86"/>
      <c r="ERW156" s="86"/>
      <c r="ERX156" s="86"/>
      <c r="ERY156" s="86"/>
      <c r="ERZ156" s="86"/>
      <c r="ESA156" s="86"/>
      <c r="ESB156" s="86"/>
      <c r="ESC156" s="86"/>
      <c r="ESD156" s="86"/>
      <c r="ESE156" s="86"/>
      <c r="ESF156" s="86"/>
      <c r="ESG156" s="86"/>
      <c r="ESH156" s="86"/>
      <c r="ESI156" s="86"/>
      <c r="ESJ156" s="86"/>
      <c r="ESK156" s="86"/>
      <c r="ESL156" s="86"/>
      <c r="ESM156" s="86"/>
      <c r="ESN156" s="86"/>
      <c r="ESO156" s="86"/>
      <c r="ESP156" s="86"/>
      <c r="ESQ156" s="86"/>
      <c r="ESR156" s="86"/>
      <c r="ESS156" s="86"/>
      <c r="EST156" s="86"/>
      <c r="ESU156" s="86"/>
      <c r="ESV156" s="86"/>
      <c r="ESW156" s="86"/>
      <c r="ESX156" s="86"/>
      <c r="ESY156" s="86"/>
      <c r="ESZ156" s="86"/>
      <c r="ETA156" s="86"/>
      <c r="ETB156" s="86"/>
      <c r="ETC156" s="86"/>
      <c r="ETD156" s="86"/>
      <c r="ETE156" s="86"/>
      <c r="ETF156" s="86"/>
      <c r="ETG156" s="86"/>
      <c r="ETH156" s="86"/>
      <c r="ETI156" s="86"/>
      <c r="ETJ156" s="86"/>
      <c r="ETK156" s="86"/>
      <c r="ETL156" s="86"/>
      <c r="ETM156" s="86"/>
      <c r="ETN156" s="86"/>
      <c r="ETO156" s="86"/>
      <c r="ETP156" s="86"/>
      <c r="ETQ156" s="86"/>
      <c r="ETR156" s="86"/>
      <c r="ETS156" s="86"/>
      <c r="ETT156" s="86"/>
      <c r="ETU156" s="86"/>
      <c r="ETV156" s="86"/>
      <c r="ETW156" s="86"/>
      <c r="ETX156" s="86"/>
      <c r="ETY156" s="86"/>
      <c r="ETZ156" s="86"/>
      <c r="EUA156" s="86"/>
      <c r="EUB156" s="86"/>
      <c r="EUC156" s="86"/>
      <c r="EUD156" s="86"/>
      <c r="EUE156" s="86"/>
      <c r="EUF156" s="86"/>
      <c r="EUG156" s="86"/>
      <c r="EUH156" s="86"/>
      <c r="EUI156" s="86"/>
      <c r="EUJ156" s="86"/>
      <c r="EUK156" s="86"/>
      <c r="EUL156" s="86"/>
      <c r="EUM156" s="86"/>
      <c r="EUN156" s="86"/>
      <c r="EUO156" s="86"/>
      <c r="EUP156" s="86"/>
      <c r="EUQ156" s="86"/>
      <c r="EUR156" s="86"/>
      <c r="EUS156" s="86"/>
      <c r="EUT156" s="86"/>
      <c r="EUU156" s="86"/>
      <c r="EUV156" s="86"/>
      <c r="EUW156" s="86"/>
      <c r="EUX156" s="86"/>
      <c r="EUY156" s="86"/>
      <c r="EUZ156" s="86"/>
      <c r="EVA156" s="86"/>
      <c r="EVB156" s="86"/>
      <c r="EVC156" s="86"/>
      <c r="EVD156" s="86"/>
      <c r="EVE156" s="86"/>
      <c r="EVF156" s="86"/>
      <c r="EVG156" s="86"/>
      <c r="EVH156" s="86"/>
      <c r="EVI156" s="86"/>
      <c r="EVJ156" s="86"/>
      <c r="EVK156" s="86"/>
      <c r="EVL156" s="86"/>
      <c r="EVM156" s="86"/>
      <c r="EVN156" s="86"/>
      <c r="EVO156" s="86"/>
      <c r="EVP156" s="86"/>
      <c r="EVQ156" s="86"/>
      <c r="EVR156" s="86"/>
      <c r="EVS156" s="86"/>
      <c r="EVT156" s="86"/>
      <c r="EVU156" s="86"/>
      <c r="EVV156" s="86"/>
      <c r="EVW156" s="86"/>
      <c r="EVX156" s="86"/>
      <c r="EVY156" s="86"/>
      <c r="EVZ156" s="86"/>
      <c r="EWA156" s="86"/>
      <c r="EWB156" s="86"/>
      <c r="EWC156" s="86"/>
      <c r="EWD156" s="86"/>
      <c r="EWE156" s="86"/>
      <c r="EWF156" s="86"/>
      <c r="EWG156" s="86"/>
      <c r="EWH156" s="86"/>
      <c r="EWI156" s="86"/>
      <c r="EWJ156" s="86"/>
      <c r="EWK156" s="86"/>
      <c r="EWL156" s="86"/>
      <c r="EWM156" s="86"/>
      <c r="EWN156" s="86"/>
      <c r="EWO156" s="86"/>
      <c r="EWP156" s="86"/>
      <c r="EWQ156" s="86"/>
      <c r="EWR156" s="86"/>
      <c r="EWS156" s="86"/>
      <c r="EWT156" s="86"/>
      <c r="EWU156" s="86"/>
      <c r="EWV156" s="86"/>
      <c r="EWW156" s="86"/>
      <c r="EWX156" s="86"/>
      <c r="EWY156" s="86"/>
      <c r="EWZ156" s="86"/>
      <c r="EXA156" s="86"/>
      <c r="EXB156" s="86"/>
      <c r="EXC156" s="86"/>
      <c r="EXD156" s="86"/>
      <c r="EXE156" s="86"/>
      <c r="EXF156" s="86"/>
      <c r="EXG156" s="86"/>
      <c r="EXH156" s="86"/>
      <c r="EXI156" s="86"/>
      <c r="EXJ156" s="86"/>
      <c r="EXK156" s="86"/>
      <c r="EXL156" s="86"/>
      <c r="EXM156" s="86"/>
      <c r="EXN156" s="86"/>
      <c r="EXO156" s="86"/>
      <c r="EXP156" s="86"/>
      <c r="EXQ156" s="86"/>
      <c r="EXR156" s="86"/>
      <c r="EXS156" s="86"/>
      <c r="EXT156" s="86"/>
      <c r="EXU156" s="86"/>
      <c r="EXV156" s="86"/>
      <c r="EXW156" s="86"/>
      <c r="EXX156" s="86"/>
      <c r="EXY156" s="86"/>
      <c r="EXZ156" s="86"/>
      <c r="EYA156" s="86"/>
      <c r="EYB156" s="86"/>
      <c r="EYC156" s="86"/>
      <c r="EYD156" s="86"/>
      <c r="EYE156" s="86"/>
      <c r="EYF156" s="86"/>
      <c r="EYG156" s="86"/>
      <c r="EYH156" s="86"/>
      <c r="EYI156" s="86"/>
      <c r="EYJ156" s="86"/>
      <c r="EYK156" s="86"/>
      <c r="EYL156" s="86"/>
      <c r="EYM156" s="86"/>
      <c r="EYN156" s="86"/>
      <c r="EYO156" s="86"/>
      <c r="EYP156" s="86"/>
      <c r="EYQ156" s="86"/>
      <c r="EYR156" s="86"/>
      <c r="EYS156" s="86"/>
      <c r="EYT156" s="86"/>
      <c r="EYU156" s="186"/>
      <c r="EYV156" s="186"/>
      <c r="EYW156" s="186"/>
      <c r="EYX156" s="186"/>
      <c r="EYY156" s="186"/>
      <c r="EYZ156" s="186"/>
      <c r="EZA156" s="86"/>
      <c r="EZB156" s="86"/>
      <c r="EZC156" s="86"/>
      <c r="EZD156" s="86"/>
      <c r="EZE156" s="86"/>
      <c r="EZF156" s="86"/>
      <c r="EZG156" s="86"/>
      <c r="EZH156" s="86"/>
      <c r="EZI156" s="86"/>
      <c r="EZJ156" s="86"/>
      <c r="EZK156" s="86"/>
      <c r="EZL156" s="86"/>
      <c r="EZM156" s="86"/>
      <c r="EZN156" s="86"/>
      <c r="EZO156" s="86"/>
      <c r="EZP156" s="86"/>
      <c r="EZQ156" s="86"/>
      <c r="EZR156" s="86"/>
      <c r="EZS156" s="86"/>
      <c r="EZT156" s="86"/>
      <c r="EZU156" s="86"/>
      <c r="EZV156" s="86"/>
      <c r="EZW156" s="86"/>
      <c r="EZX156" s="86"/>
      <c r="EZY156" s="86"/>
      <c r="EZZ156" s="86"/>
      <c r="FAA156" s="86"/>
      <c r="FAB156" s="86"/>
      <c r="FAC156" s="86"/>
      <c r="FAD156" s="86"/>
      <c r="FAE156" s="86"/>
      <c r="FAF156" s="86"/>
      <c r="FAG156" s="86"/>
      <c r="FAH156" s="86"/>
      <c r="FAI156" s="86"/>
      <c r="FAJ156" s="86"/>
      <c r="FAK156" s="86"/>
      <c r="FAL156" s="86"/>
      <c r="FAM156" s="86"/>
      <c r="FAN156" s="86"/>
      <c r="FAO156" s="86"/>
      <c r="FAP156" s="86"/>
      <c r="FAQ156" s="86"/>
      <c r="FAR156" s="86"/>
      <c r="FAS156" s="86"/>
      <c r="FAT156" s="86"/>
      <c r="FAU156" s="86"/>
      <c r="FAV156" s="86"/>
      <c r="FAW156" s="86"/>
      <c r="FAX156" s="86"/>
      <c r="FAY156" s="86"/>
      <c r="FAZ156" s="86"/>
      <c r="FBA156" s="86"/>
      <c r="FBB156" s="86"/>
      <c r="FBC156" s="86"/>
      <c r="FBD156" s="86"/>
      <c r="FBE156" s="86"/>
      <c r="FBF156" s="86"/>
      <c r="FBG156" s="86"/>
      <c r="FBH156" s="86"/>
      <c r="FBI156" s="86"/>
      <c r="FBJ156" s="86"/>
      <c r="FBK156" s="86"/>
      <c r="FBL156" s="86"/>
      <c r="FBM156" s="86"/>
      <c r="FBN156" s="86"/>
      <c r="FBO156" s="86"/>
      <c r="FBP156" s="86"/>
      <c r="FBQ156" s="86"/>
      <c r="FBR156" s="86"/>
      <c r="FBS156" s="86"/>
      <c r="FBT156" s="86"/>
      <c r="FBU156" s="86"/>
      <c r="FBV156" s="86"/>
      <c r="FBW156" s="86"/>
      <c r="FBX156" s="86"/>
      <c r="FBY156" s="86"/>
      <c r="FBZ156" s="86"/>
      <c r="FCA156" s="86"/>
      <c r="FCB156" s="86"/>
      <c r="FCC156" s="86"/>
      <c r="FCD156" s="86"/>
      <c r="FCE156" s="86"/>
      <c r="FCF156" s="86"/>
      <c r="FCG156" s="86"/>
      <c r="FCH156" s="86"/>
      <c r="FCI156" s="86"/>
      <c r="FCJ156" s="86"/>
      <c r="FCK156" s="86"/>
      <c r="FCL156" s="86"/>
      <c r="FCM156" s="86"/>
      <c r="FCN156" s="86"/>
      <c r="FCO156" s="86"/>
      <c r="FCP156" s="86"/>
      <c r="FCQ156" s="86"/>
      <c r="FCR156" s="86"/>
      <c r="FCS156" s="86"/>
      <c r="FCT156" s="86"/>
      <c r="FCU156" s="86"/>
      <c r="FCV156" s="86"/>
      <c r="FCW156" s="86"/>
      <c r="FCX156" s="86"/>
      <c r="FCY156" s="86"/>
      <c r="FCZ156" s="86"/>
      <c r="FDA156" s="86"/>
      <c r="FDB156" s="86"/>
      <c r="FDC156" s="86"/>
      <c r="FDD156" s="86"/>
      <c r="FDE156" s="86"/>
      <c r="FDF156" s="86"/>
      <c r="FDG156" s="86"/>
      <c r="FDH156" s="86"/>
      <c r="FDI156" s="86"/>
      <c r="FDJ156" s="86"/>
      <c r="FDK156" s="86"/>
      <c r="FDL156" s="86"/>
      <c r="FDM156" s="86"/>
      <c r="FDN156" s="86"/>
      <c r="FDO156" s="86"/>
      <c r="FDP156" s="86"/>
      <c r="FDQ156" s="86"/>
      <c r="FDR156" s="86"/>
      <c r="FDS156" s="86"/>
      <c r="FDT156" s="86"/>
      <c r="FDU156" s="86"/>
      <c r="FDV156" s="86"/>
      <c r="FDW156" s="86"/>
      <c r="FDX156" s="86"/>
      <c r="FDY156" s="86"/>
      <c r="FDZ156" s="86"/>
      <c r="FEA156" s="86"/>
      <c r="FEB156" s="86"/>
      <c r="FEC156" s="86"/>
      <c r="FED156" s="86"/>
      <c r="FEE156" s="86"/>
      <c r="FEF156" s="86"/>
      <c r="FEG156" s="86"/>
      <c r="FEH156" s="86"/>
      <c r="FEI156" s="86"/>
      <c r="FEJ156" s="86"/>
      <c r="FEK156" s="86"/>
      <c r="FEL156" s="86"/>
      <c r="FEM156" s="86"/>
      <c r="FEN156" s="86"/>
      <c r="FEO156" s="86"/>
      <c r="FEP156" s="86"/>
      <c r="FEQ156" s="86"/>
      <c r="FER156" s="86"/>
      <c r="FES156" s="86"/>
      <c r="FET156" s="86"/>
      <c r="FEU156" s="86"/>
      <c r="FEV156" s="86"/>
      <c r="FEW156" s="86"/>
      <c r="FEX156" s="86"/>
      <c r="FEY156" s="86"/>
      <c r="FEZ156" s="86"/>
      <c r="FFA156" s="86"/>
      <c r="FFB156" s="86"/>
      <c r="FFC156" s="86"/>
      <c r="FFD156" s="86"/>
      <c r="FFE156" s="86"/>
      <c r="FFF156" s="86"/>
      <c r="FFG156" s="86"/>
      <c r="FFH156" s="86"/>
      <c r="FFI156" s="86"/>
      <c r="FFJ156" s="86"/>
      <c r="FFK156" s="86"/>
      <c r="FFL156" s="86"/>
      <c r="FFM156" s="86"/>
      <c r="FFN156" s="86"/>
      <c r="FFO156" s="86"/>
      <c r="FFP156" s="86"/>
      <c r="FFQ156" s="86"/>
      <c r="FFR156" s="86"/>
      <c r="FFS156" s="86"/>
      <c r="FFT156" s="86"/>
      <c r="FFU156" s="86"/>
      <c r="FFV156" s="86"/>
      <c r="FFW156" s="86"/>
      <c r="FFX156" s="86"/>
      <c r="FFY156" s="86"/>
      <c r="FFZ156" s="86"/>
      <c r="FGA156" s="86"/>
      <c r="FGB156" s="86"/>
      <c r="FGC156" s="86"/>
      <c r="FGD156" s="86"/>
      <c r="FGE156" s="86"/>
      <c r="FGF156" s="86"/>
      <c r="FGG156" s="86"/>
      <c r="FGH156" s="86"/>
      <c r="FGI156" s="86"/>
      <c r="FGJ156" s="86"/>
      <c r="FGK156" s="86"/>
      <c r="FGL156" s="86"/>
      <c r="FGM156" s="86"/>
      <c r="FGN156" s="86"/>
      <c r="FGO156" s="86"/>
      <c r="FGP156" s="86"/>
      <c r="FGQ156" s="86"/>
      <c r="FGR156" s="86"/>
      <c r="FGS156" s="86"/>
      <c r="FGT156" s="86"/>
      <c r="FGU156" s="86"/>
      <c r="FGV156" s="86"/>
      <c r="FGW156" s="86"/>
      <c r="FGX156" s="86"/>
      <c r="FGY156" s="86"/>
      <c r="FGZ156" s="86"/>
      <c r="FHA156" s="86"/>
      <c r="FHB156" s="86"/>
      <c r="FHC156" s="86"/>
      <c r="FHD156" s="86"/>
      <c r="FHE156" s="86"/>
      <c r="FHF156" s="86"/>
      <c r="FHG156" s="86"/>
      <c r="FHH156" s="86"/>
      <c r="FHI156" s="86"/>
      <c r="FHJ156" s="86"/>
      <c r="FHK156" s="86"/>
      <c r="FHL156" s="86"/>
      <c r="FHM156" s="86"/>
      <c r="FHN156" s="86"/>
      <c r="FHO156" s="86"/>
      <c r="FHP156" s="86"/>
      <c r="FHQ156" s="86"/>
      <c r="FHR156" s="86"/>
      <c r="FHS156" s="86"/>
      <c r="FHT156" s="86"/>
      <c r="FHU156" s="86"/>
      <c r="FHV156" s="86"/>
      <c r="FHW156" s="86"/>
      <c r="FHX156" s="86"/>
      <c r="FHY156" s="86"/>
      <c r="FHZ156" s="86"/>
      <c r="FIA156" s="86"/>
      <c r="FIB156" s="86"/>
      <c r="FIC156" s="86"/>
      <c r="FID156" s="86"/>
      <c r="FIE156" s="86"/>
      <c r="FIF156" s="86"/>
      <c r="FIG156" s="86"/>
      <c r="FIH156" s="86"/>
      <c r="FII156" s="86"/>
      <c r="FIJ156" s="86"/>
      <c r="FIK156" s="86"/>
      <c r="FIL156" s="86"/>
      <c r="FIM156" s="86"/>
      <c r="FIN156" s="86"/>
      <c r="FIO156" s="86"/>
      <c r="FIP156" s="86"/>
      <c r="FIQ156" s="186"/>
      <c r="FIR156" s="186"/>
      <c r="FIS156" s="186"/>
      <c r="FIT156" s="186"/>
      <c r="FIU156" s="186"/>
      <c r="FIV156" s="186"/>
      <c r="FIW156" s="86"/>
      <c r="FIX156" s="86"/>
      <c r="FIY156" s="86"/>
      <c r="FIZ156" s="86"/>
      <c r="FJA156" s="86"/>
      <c r="FJB156" s="86"/>
      <c r="FJC156" s="86"/>
      <c r="FJD156" s="86"/>
      <c r="FJE156" s="86"/>
      <c r="FJF156" s="86"/>
      <c r="FJG156" s="86"/>
      <c r="FJH156" s="86"/>
      <c r="FJI156" s="86"/>
      <c r="FJJ156" s="86"/>
      <c r="FJK156" s="86"/>
      <c r="FJL156" s="86"/>
      <c r="FJM156" s="86"/>
      <c r="FJN156" s="86"/>
      <c r="FJO156" s="86"/>
      <c r="FJP156" s="86"/>
      <c r="FJQ156" s="86"/>
      <c r="FJR156" s="86"/>
      <c r="FJS156" s="86"/>
      <c r="FJT156" s="86"/>
      <c r="FJU156" s="86"/>
      <c r="FJV156" s="86"/>
      <c r="FJW156" s="86"/>
      <c r="FJX156" s="86"/>
      <c r="FJY156" s="86"/>
      <c r="FJZ156" s="86"/>
      <c r="FKA156" s="86"/>
      <c r="FKB156" s="86"/>
      <c r="FKC156" s="86"/>
      <c r="FKD156" s="86"/>
      <c r="FKE156" s="86"/>
      <c r="FKF156" s="86"/>
      <c r="FKG156" s="86"/>
      <c r="FKH156" s="86"/>
      <c r="FKI156" s="86"/>
      <c r="FKJ156" s="86"/>
      <c r="FKK156" s="86"/>
      <c r="FKL156" s="86"/>
      <c r="FKM156" s="86"/>
      <c r="FKN156" s="86"/>
      <c r="FKO156" s="86"/>
      <c r="FKP156" s="86"/>
      <c r="FKQ156" s="86"/>
      <c r="FKR156" s="86"/>
      <c r="FKS156" s="86"/>
      <c r="FKT156" s="86"/>
      <c r="FKU156" s="86"/>
      <c r="FKV156" s="86"/>
      <c r="FKW156" s="86"/>
      <c r="FKX156" s="86"/>
      <c r="FKY156" s="86"/>
      <c r="FKZ156" s="86"/>
      <c r="FLA156" s="86"/>
      <c r="FLB156" s="86"/>
      <c r="FLC156" s="86"/>
      <c r="FLD156" s="86"/>
      <c r="FLE156" s="86"/>
      <c r="FLF156" s="86"/>
      <c r="FLG156" s="86"/>
      <c r="FLH156" s="86"/>
      <c r="FLI156" s="86"/>
      <c r="FLJ156" s="86"/>
      <c r="FLK156" s="86"/>
      <c r="FLL156" s="86"/>
      <c r="FLM156" s="86"/>
      <c r="FLN156" s="86"/>
      <c r="FLO156" s="86"/>
      <c r="FLP156" s="86"/>
      <c r="FLQ156" s="86"/>
      <c r="FLR156" s="86"/>
      <c r="FLS156" s="86"/>
      <c r="FLT156" s="86"/>
      <c r="FLU156" s="86"/>
      <c r="FLV156" s="86"/>
      <c r="FLW156" s="86"/>
      <c r="FLX156" s="86"/>
      <c r="FLY156" s="86"/>
      <c r="FLZ156" s="86"/>
      <c r="FMA156" s="86"/>
      <c r="FMB156" s="86"/>
      <c r="FMC156" s="86"/>
      <c r="FMD156" s="86"/>
      <c r="FME156" s="86"/>
      <c r="FMF156" s="86"/>
      <c r="FMG156" s="86"/>
      <c r="FMH156" s="86"/>
      <c r="FMI156" s="86"/>
      <c r="FMJ156" s="86"/>
      <c r="FMK156" s="86"/>
      <c r="FML156" s="86"/>
      <c r="FMM156" s="86"/>
      <c r="FMN156" s="86"/>
      <c r="FMO156" s="86"/>
      <c r="FMP156" s="86"/>
      <c r="FMQ156" s="86"/>
      <c r="FMR156" s="86"/>
      <c r="FMS156" s="86"/>
      <c r="FMT156" s="86"/>
      <c r="FMU156" s="86"/>
      <c r="FMV156" s="86"/>
      <c r="FMW156" s="86"/>
      <c r="FMX156" s="86"/>
      <c r="FMY156" s="86"/>
      <c r="FMZ156" s="86"/>
      <c r="FNA156" s="86"/>
      <c r="FNB156" s="86"/>
      <c r="FNC156" s="86"/>
      <c r="FND156" s="86"/>
      <c r="FNE156" s="86"/>
      <c r="FNF156" s="86"/>
      <c r="FNG156" s="86"/>
      <c r="FNH156" s="86"/>
      <c r="FNI156" s="86"/>
      <c r="FNJ156" s="86"/>
      <c r="FNK156" s="86"/>
      <c r="FNL156" s="86"/>
      <c r="FNM156" s="86"/>
      <c r="FNN156" s="86"/>
      <c r="FNO156" s="86"/>
      <c r="FNP156" s="86"/>
      <c r="FNQ156" s="86"/>
      <c r="FNR156" s="86"/>
      <c r="FNS156" s="86"/>
      <c r="FNT156" s="86"/>
      <c r="FNU156" s="86"/>
      <c r="FNV156" s="86"/>
      <c r="FNW156" s="86"/>
      <c r="FNX156" s="86"/>
      <c r="FNY156" s="86"/>
      <c r="FNZ156" s="86"/>
      <c r="FOA156" s="86"/>
      <c r="FOB156" s="86"/>
      <c r="FOC156" s="86"/>
      <c r="FOD156" s="86"/>
      <c r="FOE156" s="86"/>
      <c r="FOF156" s="86"/>
      <c r="FOG156" s="86"/>
      <c r="FOH156" s="86"/>
      <c r="FOI156" s="86"/>
      <c r="FOJ156" s="86"/>
      <c r="FOK156" s="86"/>
      <c r="FOL156" s="86"/>
      <c r="FOM156" s="86"/>
      <c r="FON156" s="86"/>
      <c r="FOO156" s="86"/>
      <c r="FOP156" s="86"/>
      <c r="FOQ156" s="86"/>
      <c r="FOR156" s="86"/>
      <c r="FOS156" s="86"/>
      <c r="FOT156" s="86"/>
      <c r="FOU156" s="86"/>
      <c r="FOV156" s="86"/>
      <c r="FOW156" s="86"/>
      <c r="FOX156" s="86"/>
      <c r="FOY156" s="86"/>
      <c r="FOZ156" s="86"/>
      <c r="FPA156" s="86"/>
      <c r="FPB156" s="86"/>
      <c r="FPC156" s="86"/>
      <c r="FPD156" s="86"/>
      <c r="FPE156" s="86"/>
      <c r="FPF156" s="86"/>
      <c r="FPG156" s="86"/>
      <c r="FPH156" s="86"/>
      <c r="FPI156" s="86"/>
      <c r="FPJ156" s="86"/>
      <c r="FPK156" s="86"/>
      <c r="FPL156" s="86"/>
      <c r="FPM156" s="86"/>
      <c r="FPN156" s="86"/>
      <c r="FPO156" s="86"/>
      <c r="FPP156" s="86"/>
      <c r="FPQ156" s="86"/>
      <c r="FPR156" s="86"/>
      <c r="FPS156" s="86"/>
      <c r="FPT156" s="86"/>
      <c r="FPU156" s="86"/>
      <c r="FPV156" s="86"/>
      <c r="FPW156" s="86"/>
      <c r="FPX156" s="86"/>
      <c r="FPY156" s="86"/>
      <c r="FPZ156" s="86"/>
      <c r="FQA156" s="86"/>
      <c r="FQB156" s="86"/>
      <c r="FQC156" s="86"/>
      <c r="FQD156" s="86"/>
      <c r="FQE156" s="86"/>
      <c r="FQF156" s="86"/>
      <c r="FQG156" s="86"/>
      <c r="FQH156" s="86"/>
      <c r="FQI156" s="86"/>
      <c r="FQJ156" s="86"/>
      <c r="FQK156" s="86"/>
      <c r="FQL156" s="86"/>
      <c r="FQM156" s="86"/>
      <c r="FQN156" s="86"/>
      <c r="FQO156" s="86"/>
      <c r="FQP156" s="86"/>
      <c r="FQQ156" s="86"/>
      <c r="FQR156" s="86"/>
      <c r="FQS156" s="86"/>
      <c r="FQT156" s="86"/>
      <c r="FQU156" s="86"/>
      <c r="FQV156" s="86"/>
      <c r="FQW156" s="86"/>
      <c r="FQX156" s="86"/>
      <c r="FQY156" s="86"/>
      <c r="FQZ156" s="86"/>
      <c r="FRA156" s="86"/>
      <c r="FRB156" s="86"/>
      <c r="FRC156" s="86"/>
      <c r="FRD156" s="86"/>
      <c r="FRE156" s="86"/>
      <c r="FRF156" s="86"/>
      <c r="FRG156" s="86"/>
      <c r="FRH156" s="86"/>
      <c r="FRI156" s="86"/>
      <c r="FRJ156" s="86"/>
      <c r="FRK156" s="86"/>
      <c r="FRL156" s="86"/>
      <c r="FRM156" s="86"/>
      <c r="FRN156" s="86"/>
      <c r="FRO156" s="86"/>
      <c r="FRP156" s="86"/>
      <c r="FRQ156" s="86"/>
      <c r="FRR156" s="86"/>
      <c r="FRS156" s="86"/>
      <c r="FRT156" s="86"/>
      <c r="FRU156" s="86"/>
      <c r="FRV156" s="86"/>
      <c r="FRW156" s="86"/>
      <c r="FRX156" s="86"/>
      <c r="FRY156" s="86"/>
      <c r="FRZ156" s="86"/>
      <c r="FSA156" s="86"/>
      <c r="FSB156" s="86"/>
      <c r="FSC156" s="86"/>
      <c r="FSD156" s="86"/>
      <c r="FSE156" s="86"/>
      <c r="FSF156" s="86"/>
      <c r="FSG156" s="86"/>
      <c r="FSH156" s="86"/>
      <c r="FSI156" s="86"/>
      <c r="FSJ156" s="86"/>
      <c r="FSK156" s="86"/>
      <c r="FSL156" s="86"/>
      <c r="FSM156" s="186"/>
      <c r="FSN156" s="186"/>
      <c r="FSO156" s="186"/>
      <c r="FSP156" s="186"/>
      <c r="FSQ156" s="186"/>
      <c r="FSR156" s="186"/>
      <c r="FSS156" s="86"/>
      <c r="FST156" s="86"/>
      <c r="FSU156" s="86"/>
      <c r="FSV156" s="86"/>
      <c r="FSW156" s="86"/>
      <c r="FSX156" s="86"/>
      <c r="FSY156" s="86"/>
      <c r="FSZ156" s="86"/>
      <c r="FTA156" s="86"/>
      <c r="FTB156" s="86"/>
      <c r="FTC156" s="86"/>
      <c r="FTD156" s="86"/>
      <c r="FTE156" s="86"/>
      <c r="FTF156" s="86"/>
      <c r="FTG156" s="86"/>
      <c r="FTH156" s="86"/>
      <c r="FTI156" s="86"/>
      <c r="FTJ156" s="86"/>
      <c r="FTK156" s="86"/>
      <c r="FTL156" s="86"/>
      <c r="FTM156" s="86"/>
      <c r="FTN156" s="86"/>
      <c r="FTO156" s="86"/>
      <c r="FTP156" s="86"/>
      <c r="FTQ156" s="86"/>
      <c r="FTR156" s="86"/>
      <c r="FTS156" s="86"/>
      <c r="FTT156" s="86"/>
      <c r="FTU156" s="86"/>
      <c r="FTV156" s="86"/>
      <c r="FTW156" s="86"/>
      <c r="FTX156" s="86"/>
      <c r="FTY156" s="86"/>
      <c r="FTZ156" s="86"/>
      <c r="FUA156" s="86"/>
      <c r="FUB156" s="86"/>
      <c r="FUC156" s="86"/>
      <c r="FUD156" s="86"/>
      <c r="FUE156" s="86"/>
      <c r="FUF156" s="86"/>
      <c r="FUG156" s="86"/>
      <c r="FUH156" s="86"/>
      <c r="FUI156" s="86"/>
      <c r="FUJ156" s="86"/>
      <c r="FUK156" s="86"/>
      <c r="FUL156" s="86"/>
      <c r="FUM156" s="86"/>
      <c r="FUN156" s="86"/>
      <c r="FUO156" s="86"/>
      <c r="FUP156" s="86"/>
      <c r="FUQ156" s="86"/>
      <c r="FUR156" s="86"/>
      <c r="FUS156" s="86"/>
      <c r="FUT156" s="86"/>
      <c r="FUU156" s="86"/>
      <c r="FUV156" s="86"/>
      <c r="FUW156" s="86"/>
      <c r="FUX156" s="86"/>
      <c r="FUY156" s="86"/>
      <c r="FUZ156" s="86"/>
      <c r="FVA156" s="86"/>
      <c r="FVB156" s="86"/>
      <c r="FVC156" s="86"/>
      <c r="FVD156" s="86"/>
      <c r="FVE156" s="86"/>
      <c r="FVF156" s="86"/>
      <c r="FVG156" s="86"/>
      <c r="FVH156" s="86"/>
      <c r="FVI156" s="86"/>
      <c r="FVJ156" s="86"/>
      <c r="FVK156" s="86"/>
      <c r="FVL156" s="86"/>
      <c r="FVM156" s="86"/>
      <c r="FVN156" s="86"/>
      <c r="FVO156" s="86"/>
      <c r="FVP156" s="86"/>
      <c r="FVQ156" s="86"/>
      <c r="FVR156" s="86"/>
      <c r="FVS156" s="86"/>
      <c r="FVT156" s="86"/>
      <c r="FVU156" s="86"/>
      <c r="FVV156" s="86"/>
      <c r="FVW156" s="86"/>
      <c r="FVX156" s="86"/>
      <c r="FVY156" s="86"/>
      <c r="FVZ156" s="86"/>
      <c r="FWA156" s="86"/>
      <c r="FWB156" s="86"/>
      <c r="FWC156" s="86"/>
      <c r="FWD156" s="86"/>
      <c r="FWE156" s="86"/>
      <c r="FWF156" s="86"/>
      <c r="FWG156" s="86"/>
      <c r="FWH156" s="86"/>
      <c r="FWI156" s="86"/>
      <c r="FWJ156" s="86"/>
      <c r="FWK156" s="86"/>
      <c r="FWL156" s="86"/>
      <c r="FWM156" s="86"/>
      <c r="FWN156" s="86"/>
      <c r="FWO156" s="86"/>
      <c r="FWP156" s="86"/>
      <c r="FWQ156" s="86"/>
      <c r="FWR156" s="86"/>
      <c r="FWS156" s="86"/>
      <c r="FWT156" s="86"/>
      <c r="FWU156" s="86"/>
      <c r="FWV156" s="86"/>
      <c r="FWW156" s="86"/>
      <c r="FWX156" s="86"/>
      <c r="FWY156" s="86"/>
      <c r="FWZ156" s="86"/>
      <c r="FXA156" s="86"/>
      <c r="FXB156" s="86"/>
      <c r="FXC156" s="86"/>
      <c r="FXD156" s="86"/>
      <c r="FXE156" s="86"/>
      <c r="FXF156" s="86"/>
      <c r="FXG156" s="86"/>
      <c r="FXH156" s="86"/>
      <c r="FXI156" s="86"/>
      <c r="FXJ156" s="86"/>
      <c r="FXK156" s="86"/>
      <c r="FXL156" s="86"/>
      <c r="FXM156" s="86"/>
      <c r="FXN156" s="86"/>
      <c r="FXO156" s="86"/>
      <c r="FXP156" s="86"/>
      <c r="FXQ156" s="86"/>
      <c r="FXR156" s="86"/>
      <c r="FXS156" s="86"/>
      <c r="FXT156" s="86"/>
      <c r="FXU156" s="86"/>
      <c r="FXV156" s="86"/>
      <c r="FXW156" s="86"/>
      <c r="FXX156" s="86"/>
      <c r="FXY156" s="86"/>
      <c r="FXZ156" s="86"/>
      <c r="FYA156" s="86"/>
      <c r="FYB156" s="86"/>
      <c r="FYC156" s="86"/>
      <c r="FYD156" s="86"/>
      <c r="FYE156" s="86"/>
      <c r="FYF156" s="86"/>
      <c r="FYG156" s="86"/>
      <c r="FYH156" s="86"/>
      <c r="FYI156" s="86"/>
      <c r="FYJ156" s="86"/>
      <c r="FYK156" s="86"/>
      <c r="FYL156" s="86"/>
      <c r="FYM156" s="86"/>
      <c r="FYN156" s="86"/>
      <c r="FYO156" s="86"/>
      <c r="FYP156" s="86"/>
      <c r="FYQ156" s="86"/>
      <c r="FYR156" s="86"/>
      <c r="FYS156" s="86"/>
      <c r="FYT156" s="86"/>
      <c r="FYU156" s="86"/>
      <c r="FYV156" s="86"/>
      <c r="FYW156" s="86"/>
      <c r="FYX156" s="86"/>
      <c r="FYY156" s="86"/>
      <c r="FYZ156" s="86"/>
      <c r="FZA156" s="86"/>
      <c r="FZB156" s="86"/>
      <c r="FZC156" s="86"/>
      <c r="FZD156" s="86"/>
      <c r="FZE156" s="86"/>
      <c r="FZF156" s="86"/>
      <c r="FZG156" s="86"/>
      <c r="FZH156" s="86"/>
      <c r="FZI156" s="86"/>
      <c r="FZJ156" s="86"/>
      <c r="FZK156" s="86"/>
      <c r="FZL156" s="86"/>
      <c r="FZM156" s="86"/>
      <c r="FZN156" s="86"/>
      <c r="FZO156" s="86"/>
      <c r="FZP156" s="86"/>
      <c r="FZQ156" s="86"/>
      <c r="FZR156" s="86"/>
      <c r="FZS156" s="86"/>
      <c r="FZT156" s="86"/>
      <c r="FZU156" s="86"/>
      <c r="FZV156" s="86"/>
      <c r="FZW156" s="86"/>
      <c r="FZX156" s="86"/>
      <c r="FZY156" s="86"/>
      <c r="FZZ156" s="86"/>
      <c r="GAA156" s="86"/>
      <c r="GAB156" s="86"/>
      <c r="GAC156" s="86"/>
      <c r="GAD156" s="86"/>
      <c r="GAE156" s="86"/>
      <c r="GAF156" s="86"/>
      <c r="GAG156" s="86"/>
      <c r="GAH156" s="86"/>
      <c r="GAI156" s="86"/>
      <c r="GAJ156" s="86"/>
      <c r="GAK156" s="86"/>
      <c r="GAL156" s="86"/>
      <c r="GAM156" s="86"/>
      <c r="GAN156" s="86"/>
      <c r="GAO156" s="86"/>
      <c r="GAP156" s="86"/>
      <c r="GAQ156" s="86"/>
      <c r="GAR156" s="86"/>
      <c r="GAS156" s="86"/>
      <c r="GAT156" s="86"/>
      <c r="GAU156" s="86"/>
      <c r="GAV156" s="86"/>
      <c r="GAW156" s="86"/>
      <c r="GAX156" s="86"/>
      <c r="GAY156" s="86"/>
      <c r="GAZ156" s="86"/>
      <c r="GBA156" s="86"/>
      <c r="GBB156" s="86"/>
      <c r="GBC156" s="86"/>
      <c r="GBD156" s="86"/>
      <c r="GBE156" s="86"/>
      <c r="GBF156" s="86"/>
      <c r="GBG156" s="86"/>
      <c r="GBH156" s="86"/>
      <c r="GBI156" s="86"/>
      <c r="GBJ156" s="86"/>
      <c r="GBK156" s="86"/>
      <c r="GBL156" s="86"/>
      <c r="GBM156" s="86"/>
      <c r="GBN156" s="86"/>
      <c r="GBO156" s="86"/>
      <c r="GBP156" s="86"/>
      <c r="GBQ156" s="86"/>
      <c r="GBR156" s="86"/>
      <c r="GBS156" s="86"/>
      <c r="GBT156" s="86"/>
      <c r="GBU156" s="86"/>
      <c r="GBV156" s="86"/>
      <c r="GBW156" s="86"/>
      <c r="GBX156" s="86"/>
      <c r="GBY156" s="86"/>
      <c r="GBZ156" s="86"/>
      <c r="GCA156" s="86"/>
      <c r="GCB156" s="86"/>
      <c r="GCC156" s="86"/>
      <c r="GCD156" s="86"/>
      <c r="GCE156" s="86"/>
      <c r="GCF156" s="86"/>
      <c r="GCG156" s="86"/>
      <c r="GCH156" s="86"/>
      <c r="GCI156" s="186"/>
      <c r="GCJ156" s="186"/>
      <c r="GCK156" s="186"/>
      <c r="GCL156" s="186"/>
      <c r="GCM156" s="186"/>
      <c r="GCN156" s="186"/>
      <c r="GCO156" s="86"/>
      <c r="GCP156" s="86"/>
      <c r="GCQ156" s="86"/>
      <c r="GCR156" s="86"/>
      <c r="GCS156" s="86"/>
      <c r="GCT156" s="86"/>
      <c r="GCU156" s="86"/>
      <c r="GCV156" s="86"/>
      <c r="GCW156" s="86"/>
      <c r="GCX156" s="86"/>
      <c r="GCY156" s="86"/>
      <c r="GCZ156" s="86"/>
      <c r="GDA156" s="86"/>
      <c r="GDB156" s="86"/>
      <c r="GDC156" s="86"/>
      <c r="GDD156" s="86"/>
      <c r="GDE156" s="86"/>
      <c r="GDF156" s="86"/>
      <c r="GDG156" s="86"/>
      <c r="GDH156" s="86"/>
      <c r="GDI156" s="86"/>
      <c r="GDJ156" s="86"/>
      <c r="GDK156" s="86"/>
      <c r="GDL156" s="86"/>
      <c r="GDM156" s="86"/>
      <c r="GDN156" s="86"/>
      <c r="GDO156" s="86"/>
      <c r="GDP156" s="86"/>
      <c r="GDQ156" s="86"/>
      <c r="GDR156" s="86"/>
      <c r="GDS156" s="86"/>
      <c r="GDT156" s="86"/>
      <c r="GDU156" s="86"/>
      <c r="GDV156" s="86"/>
      <c r="GDW156" s="86"/>
      <c r="GDX156" s="86"/>
      <c r="GDY156" s="86"/>
      <c r="GDZ156" s="86"/>
      <c r="GEA156" s="86"/>
      <c r="GEB156" s="86"/>
      <c r="GEC156" s="86"/>
      <c r="GED156" s="86"/>
      <c r="GEE156" s="86"/>
      <c r="GEF156" s="86"/>
      <c r="GEG156" s="86"/>
      <c r="GEH156" s="86"/>
      <c r="GEI156" s="86"/>
      <c r="GEJ156" s="86"/>
      <c r="GEK156" s="86"/>
      <c r="GEL156" s="86"/>
      <c r="GEM156" s="86"/>
      <c r="GEN156" s="86"/>
      <c r="GEO156" s="86"/>
      <c r="GEP156" s="86"/>
      <c r="GEQ156" s="86"/>
      <c r="GER156" s="86"/>
      <c r="GES156" s="86"/>
      <c r="GET156" s="86"/>
      <c r="GEU156" s="86"/>
      <c r="GEV156" s="86"/>
      <c r="GEW156" s="86"/>
      <c r="GEX156" s="86"/>
      <c r="GEY156" s="86"/>
      <c r="GEZ156" s="86"/>
      <c r="GFA156" s="86"/>
      <c r="GFB156" s="86"/>
      <c r="GFC156" s="86"/>
      <c r="GFD156" s="86"/>
      <c r="GFE156" s="86"/>
      <c r="GFF156" s="86"/>
      <c r="GFG156" s="86"/>
      <c r="GFH156" s="86"/>
      <c r="GFI156" s="86"/>
      <c r="GFJ156" s="86"/>
      <c r="GFK156" s="86"/>
      <c r="GFL156" s="86"/>
      <c r="GFM156" s="86"/>
      <c r="GFN156" s="86"/>
      <c r="GFO156" s="86"/>
      <c r="GFP156" s="86"/>
      <c r="GFQ156" s="86"/>
      <c r="GFR156" s="86"/>
      <c r="GFS156" s="86"/>
      <c r="GFT156" s="86"/>
      <c r="GFU156" s="86"/>
      <c r="GFV156" s="86"/>
      <c r="GFW156" s="86"/>
      <c r="GFX156" s="86"/>
      <c r="GFY156" s="86"/>
      <c r="GFZ156" s="86"/>
      <c r="GGA156" s="86"/>
      <c r="GGB156" s="86"/>
      <c r="GGC156" s="86"/>
      <c r="GGD156" s="86"/>
      <c r="GGE156" s="86"/>
      <c r="GGF156" s="86"/>
      <c r="GGG156" s="86"/>
      <c r="GGH156" s="86"/>
      <c r="GGI156" s="86"/>
      <c r="GGJ156" s="86"/>
      <c r="GGK156" s="86"/>
      <c r="GGL156" s="86"/>
      <c r="GGM156" s="86"/>
      <c r="GGN156" s="86"/>
      <c r="GGO156" s="86"/>
      <c r="GGP156" s="86"/>
      <c r="GGQ156" s="86"/>
      <c r="GGR156" s="86"/>
      <c r="GGS156" s="86"/>
      <c r="GGT156" s="86"/>
      <c r="GGU156" s="86"/>
      <c r="GGV156" s="86"/>
      <c r="GGW156" s="86"/>
      <c r="GGX156" s="86"/>
      <c r="GGY156" s="86"/>
      <c r="GGZ156" s="86"/>
      <c r="GHA156" s="86"/>
      <c r="GHB156" s="86"/>
      <c r="GHC156" s="86"/>
      <c r="GHD156" s="86"/>
      <c r="GHE156" s="86"/>
      <c r="GHF156" s="86"/>
      <c r="GHG156" s="86"/>
      <c r="GHH156" s="86"/>
      <c r="GHI156" s="86"/>
      <c r="GHJ156" s="86"/>
      <c r="GHK156" s="86"/>
      <c r="GHL156" s="86"/>
      <c r="GHM156" s="86"/>
      <c r="GHN156" s="86"/>
      <c r="GHO156" s="86"/>
      <c r="GHP156" s="86"/>
      <c r="GHQ156" s="86"/>
      <c r="GHR156" s="86"/>
      <c r="GHS156" s="86"/>
      <c r="GHT156" s="86"/>
      <c r="GHU156" s="86"/>
      <c r="GHV156" s="86"/>
      <c r="GHW156" s="86"/>
      <c r="GHX156" s="86"/>
      <c r="GHY156" s="86"/>
      <c r="GHZ156" s="86"/>
      <c r="GIA156" s="86"/>
      <c r="GIB156" s="86"/>
      <c r="GIC156" s="86"/>
      <c r="GID156" s="86"/>
      <c r="GIE156" s="86"/>
      <c r="GIF156" s="86"/>
      <c r="GIG156" s="86"/>
      <c r="GIH156" s="86"/>
      <c r="GII156" s="86"/>
      <c r="GIJ156" s="86"/>
      <c r="GIK156" s="86"/>
      <c r="GIL156" s="86"/>
      <c r="GIM156" s="86"/>
      <c r="GIN156" s="86"/>
      <c r="GIO156" s="86"/>
      <c r="GIP156" s="86"/>
      <c r="GIQ156" s="86"/>
      <c r="GIR156" s="86"/>
      <c r="GIS156" s="86"/>
      <c r="GIT156" s="86"/>
      <c r="GIU156" s="86"/>
      <c r="GIV156" s="86"/>
      <c r="GIW156" s="86"/>
      <c r="GIX156" s="86"/>
      <c r="GIY156" s="86"/>
      <c r="GIZ156" s="86"/>
      <c r="GJA156" s="86"/>
      <c r="GJB156" s="86"/>
      <c r="GJC156" s="86"/>
      <c r="GJD156" s="86"/>
      <c r="GJE156" s="86"/>
      <c r="GJF156" s="86"/>
      <c r="GJG156" s="86"/>
      <c r="GJH156" s="86"/>
      <c r="GJI156" s="86"/>
      <c r="GJJ156" s="86"/>
      <c r="GJK156" s="86"/>
      <c r="GJL156" s="86"/>
      <c r="GJM156" s="86"/>
      <c r="GJN156" s="86"/>
      <c r="GJO156" s="86"/>
      <c r="GJP156" s="86"/>
      <c r="GJQ156" s="86"/>
      <c r="GJR156" s="86"/>
      <c r="GJS156" s="86"/>
      <c r="GJT156" s="86"/>
      <c r="GJU156" s="86"/>
      <c r="GJV156" s="86"/>
      <c r="GJW156" s="86"/>
      <c r="GJX156" s="86"/>
      <c r="GJY156" s="86"/>
      <c r="GJZ156" s="86"/>
      <c r="GKA156" s="86"/>
      <c r="GKB156" s="86"/>
      <c r="GKC156" s="86"/>
      <c r="GKD156" s="86"/>
      <c r="GKE156" s="86"/>
      <c r="GKF156" s="86"/>
      <c r="GKG156" s="86"/>
      <c r="GKH156" s="86"/>
      <c r="GKI156" s="86"/>
      <c r="GKJ156" s="86"/>
      <c r="GKK156" s="86"/>
      <c r="GKL156" s="86"/>
      <c r="GKM156" s="86"/>
      <c r="GKN156" s="86"/>
      <c r="GKO156" s="86"/>
      <c r="GKP156" s="86"/>
      <c r="GKQ156" s="86"/>
      <c r="GKR156" s="86"/>
      <c r="GKS156" s="86"/>
      <c r="GKT156" s="86"/>
      <c r="GKU156" s="86"/>
      <c r="GKV156" s="86"/>
      <c r="GKW156" s="86"/>
      <c r="GKX156" s="86"/>
      <c r="GKY156" s="86"/>
      <c r="GKZ156" s="86"/>
      <c r="GLA156" s="86"/>
      <c r="GLB156" s="86"/>
      <c r="GLC156" s="86"/>
      <c r="GLD156" s="86"/>
      <c r="GLE156" s="86"/>
      <c r="GLF156" s="86"/>
      <c r="GLG156" s="86"/>
      <c r="GLH156" s="86"/>
      <c r="GLI156" s="86"/>
      <c r="GLJ156" s="86"/>
      <c r="GLK156" s="86"/>
      <c r="GLL156" s="86"/>
      <c r="GLM156" s="86"/>
      <c r="GLN156" s="86"/>
      <c r="GLO156" s="86"/>
      <c r="GLP156" s="86"/>
      <c r="GLQ156" s="86"/>
      <c r="GLR156" s="86"/>
      <c r="GLS156" s="86"/>
      <c r="GLT156" s="86"/>
      <c r="GLU156" s="86"/>
      <c r="GLV156" s="86"/>
      <c r="GLW156" s="86"/>
      <c r="GLX156" s="86"/>
      <c r="GLY156" s="86"/>
      <c r="GLZ156" s="86"/>
      <c r="GMA156" s="86"/>
      <c r="GMB156" s="86"/>
      <c r="GMC156" s="86"/>
      <c r="GMD156" s="86"/>
      <c r="GME156" s="186"/>
      <c r="GMF156" s="186"/>
      <c r="GMG156" s="186"/>
      <c r="GMH156" s="186"/>
      <c r="GMI156" s="186"/>
      <c r="GMJ156" s="186"/>
      <c r="GMK156" s="86"/>
      <c r="GML156" s="86"/>
      <c r="GMM156" s="86"/>
      <c r="GMN156" s="86"/>
      <c r="GMO156" s="86"/>
      <c r="GMP156" s="86"/>
      <c r="GMQ156" s="86"/>
      <c r="GMR156" s="86"/>
      <c r="GMS156" s="86"/>
      <c r="GMT156" s="86"/>
      <c r="GMU156" s="86"/>
      <c r="GMV156" s="86"/>
      <c r="GMW156" s="86"/>
      <c r="GMX156" s="86"/>
      <c r="GMY156" s="86"/>
      <c r="GMZ156" s="86"/>
      <c r="GNA156" s="86"/>
      <c r="GNB156" s="86"/>
      <c r="GNC156" s="86"/>
      <c r="GND156" s="86"/>
      <c r="GNE156" s="86"/>
      <c r="GNF156" s="86"/>
      <c r="GNG156" s="86"/>
      <c r="GNH156" s="86"/>
      <c r="GNI156" s="86"/>
      <c r="GNJ156" s="86"/>
      <c r="GNK156" s="86"/>
      <c r="GNL156" s="86"/>
      <c r="GNM156" s="86"/>
      <c r="GNN156" s="86"/>
      <c r="GNO156" s="86"/>
      <c r="GNP156" s="86"/>
      <c r="GNQ156" s="86"/>
      <c r="GNR156" s="86"/>
      <c r="GNS156" s="86"/>
      <c r="GNT156" s="86"/>
      <c r="GNU156" s="86"/>
      <c r="GNV156" s="86"/>
      <c r="GNW156" s="86"/>
      <c r="GNX156" s="86"/>
      <c r="GNY156" s="86"/>
      <c r="GNZ156" s="86"/>
      <c r="GOA156" s="86"/>
      <c r="GOB156" s="86"/>
      <c r="GOC156" s="86"/>
      <c r="GOD156" s="86"/>
      <c r="GOE156" s="86"/>
      <c r="GOF156" s="86"/>
      <c r="GOG156" s="86"/>
      <c r="GOH156" s="86"/>
      <c r="GOI156" s="86"/>
      <c r="GOJ156" s="86"/>
      <c r="GOK156" s="86"/>
      <c r="GOL156" s="86"/>
      <c r="GOM156" s="86"/>
      <c r="GON156" s="86"/>
      <c r="GOO156" s="86"/>
      <c r="GOP156" s="86"/>
      <c r="GOQ156" s="86"/>
      <c r="GOR156" s="86"/>
      <c r="GOS156" s="86"/>
      <c r="GOT156" s="86"/>
      <c r="GOU156" s="86"/>
      <c r="GOV156" s="86"/>
      <c r="GOW156" s="86"/>
      <c r="GOX156" s="86"/>
      <c r="GOY156" s="86"/>
      <c r="GOZ156" s="86"/>
      <c r="GPA156" s="86"/>
      <c r="GPB156" s="86"/>
      <c r="GPC156" s="86"/>
      <c r="GPD156" s="86"/>
      <c r="GPE156" s="86"/>
      <c r="GPF156" s="86"/>
      <c r="GPG156" s="86"/>
      <c r="GPH156" s="86"/>
      <c r="GPI156" s="86"/>
      <c r="GPJ156" s="86"/>
      <c r="GPK156" s="86"/>
      <c r="GPL156" s="86"/>
      <c r="GPM156" s="86"/>
      <c r="GPN156" s="86"/>
      <c r="GPO156" s="86"/>
      <c r="GPP156" s="86"/>
      <c r="GPQ156" s="86"/>
      <c r="GPR156" s="86"/>
      <c r="GPS156" s="86"/>
      <c r="GPT156" s="86"/>
      <c r="GPU156" s="86"/>
      <c r="GPV156" s="86"/>
      <c r="GPW156" s="86"/>
      <c r="GPX156" s="86"/>
      <c r="GPY156" s="86"/>
      <c r="GPZ156" s="86"/>
      <c r="GQA156" s="86"/>
      <c r="GQB156" s="86"/>
      <c r="GQC156" s="86"/>
      <c r="GQD156" s="86"/>
      <c r="GQE156" s="86"/>
      <c r="GQF156" s="86"/>
      <c r="GQG156" s="86"/>
      <c r="GQH156" s="86"/>
      <c r="GQI156" s="86"/>
      <c r="GQJ156" s="86"/>
      <c r="GQK156" s="86"/>
      <c r="GQL156" s="86"/>
      <c r="GQM156" s="86"/>
      <c r="GQN156" s="86"/>
      <c r="GQO156" s="86"/>
      <c r="GQP156" s="86"/>
      <c r="GQQ156" s="86"/>
      <c r="GQR156" s="86"/>
      <c r="GQS156" s="86"/>
      <c r="GQT156" s="86"/>
      <c r="GQU156" s="86"/>
      <c r="GQV156" s="86"/>
      <c r="GQW156" s="86"/>
      <c r="GQX156" s="86"/>
      <c r="GQY156" s="86"/>
      <c r="GQZ156" s="86"/>
      <c r="GRA156" s="86"/>
      <c r="GRB156" s="86"/>
      <c r="GRC156" s="86"/>
      <c r="GRD156" s="86"/>
      <c r="GRE156" s="86"/>
      <c r="GRF156" s="86"/>
      <c r="GRG156" s="86"/>
      <c r="GRH156" s="86"/>
      <c r="GRI156" s="86"/>
      <c r="GRJ156" s="86"/>
      <c r="GRK156" s="86"/>
      <c r="GRL156" s="86"/>
      <c r="GRM156" s="86"/>
      <c r="GRN156" s="86"/>
      <c r="GRO156" s="86"/>
      <c r="GRP156" s="86"/>
      <c r="GRQ156" s="86"/>
      <c r="GRR156" s="86"/>
      <c r="GRS156" s="86"/>
      <c r="GRT156" s="86"/>
      <c r="GRU156" s="86"/>
      <c r="GRV156" s="86"/>
      <c r="GRW156" s="86"/>
      <c r="GRX156" s="86"/>
      <c r="GRY156" s="86"/>
      <c r="GRZ156" s="86"/>
      <c r="GSA156" s="86"/>
      <c r="GSB156" s="86"/>
      <c r="GSC156" s="86"/>
      <c r="GSD156" s="86"/>
      <c r="GSE156" s="86"/>
      <c r="GSF156" s="86"/>
      <c r="GSG156" s="86"/>
      <c r="GSH156" s="86"/>
      <c r="GSI156" s="86"/>
      <c r="GSJ156" s="86"/>
      <c r="GSK156" s="86"/>
      <c r="GSL156" s="86"/>
      <c r="GSM156" s="86"/>
      <c r="GSN156" s="86"/>
      <c r="GSO156" s="86"/>
      <c r="GSP156" s="86"/>
      <c r="GSQ156" s="86"/>
      <c r="GSR156" s="86"/>
      <c r="GSS156" s="86"/>
      <c r="GST156" s="86"/>
      <c r="GSU156" s="86"/>
      <c r="GSV156" s="86"/>
      <c r="GSW156" s="86"/>
      <c r="GSX156" s="86"/>
      <c r="GSY156" s="86"/>
      <c r="GSZ156" s="86"/>
      <c r="GTA156" s="86"/>
      <c r="GTB156" s="86"/>
      <c r="GTC156" s="86"/>
      <c r="GTD156" s="86"/>
      <c r="GTE156" s="86"/>
      <c r="GTF156" s="86"/>
      <c r="GTG156" s="86"/>
      <c r="GTH156" s="86"/>
      <c r="GTI156" s="86"/>
      <c r="GTJ156" s="86"/>
      <c r="GTK156" s="86"/>
      <c r="GTL156" s="86"/>
      <c r="GTM156" s="86"/>
      <c r="GTN156" s="86"/>
      <c r="GTO156" s="86"/>
      <c r="GTP156" s="86"/>
      <c r="GTQ156" s="86"/>
      <c r="GTR156" s="86"/>
      <c r="GTS156" s="86"/>
      <c r="GTT156" s="86"/>
      <c r="GTU156" s="86"/>
      <c r="GTV156" s="86"/>
      <c r="GTW156" s="86"/>
      <c r="GTX156" s="86"/>
      <c r="GTY156" s="86"/>
      <c r="GTZ156" s="86"/>
      <c r="GUA156" s="86"/>
      <c r="GUB156" s="86"/>
      <c r="GUC156" s="86"/>
      <c r="GUD156" s="86"/>
      <c r="GUE156" s="86"/>
      <c r="GUF156" s="86"/>
      <c r="GUG156" s="86"/>
      <c r="GUH156" s="86"/>
      <c r="GUI156" s="86"/>
      <c r="GUJ156" s="86"/>
      <c r="GUK156" s="86"/>
      <c r="GUL156" s="86"/>
      <c r="GUM156" s="86"/>
      <c r="GUN156" s="86"/>
      <c r="GUO156" s="86"/>
      <c r="GUP156" s="86"/>
      <c r="GUQ156" s="86"/>
      <c r="GUR156" s="86"/>
      <c r="GUS156" s="86"/>
      <c r="GUT156" s="86"/>
      <c r="GUU156" s="86"/>
      <c r="GUV156" s="86"/>
      <c r="GUW156" s="86"/>
      <c r="GUX156" s="86"/>
      <c r="GUY156" s="86"/>
      <c r="GUZ156" s="86"/>
      <c r="GVA156" s="86"/>
      <c r="GVB156" s="86"/>
      <c r="GVC156" s="86"/>
      <c r="GVD156" s="86"/>
      <c r="GVE156" s="86"/>
      <c r="GVF156" s="86"/>
      <c r="GVG156" s="86"/>
      <c r="GVH156" s="86"/>
      <c r="GVI156" s="86"/>
      <c r="GVJ156" s="86"/>
      <c r="GVK156" s="86"/>
      <c r="GVL156" s="86"/>
      <c r="GVM156" s="86"/>
      <c r="GVN156" s="86"/>
      <c r="GVO156" s="86"/>
      <c r="GVP156" s="86"/>
      <c r="GVQ156" s="86"/>
      <c r="GVR156" s="86"/>
      <c r="GVS156" s="86"/>
      <c r="GVT156" s="86"/>
      <c r="GVU156" s="86"/>
      <c r="GVV156" s="86"/>
      <c r="GVW156" s="86"/>
      <c r="GVX156" s="86"/>
      <c r="GVY156" s="86"/>
      <c r="GVZ156" s="86"/>
      <c r="GWA156" s="186"/>
      <c r="GWB156" s="186"/>
      <c r="GWC156" s="186"/>
      <c r="GWD156" s="186"/>
      <c r="GWE156" s="186"/>
      <c r="GWF156" s="186"/>
      <c r="GWG156" s="86"/>
      <c r="GWH156" s="86"/>
      <c r="GWI156" s="86"/>
      <c r="GWJ156" s="86"/>
      <c r="GWK156" s="86"/>
      <c r="GWL156" s="86"/>
      <c r="GWM156" s="86"/>
      <c r="GWN156" s="86"/>
      <c r="GWO156" s="86"/>
      <c r="GWP156" s="86"/>
      <c r="GWQ156" s="86"/>
      <c r="GWR156" s="86"/>
      <c r="GWS156" s="86"/>
      <c r="GWT156" s="86"/>
      <c r="GWU156" s="86"/>
      <c r="GWV156" s="86"/>
      <c r="GWW156" s="86"/>
      <c r="GWX156" s="86"/>
      <c r="GWY156" s="86"/>
      <c r="GWZ156" s="86"/>
      <c r="GXA156" s="86"/>
      <c r="GXB156" s="86"/>
      <c r="GXC156" s="86"/>
      <c r="GXD156" s="86"/>
      <c r="GXE156" s="86"/>
      <c r="GXF156" s="86"/>
      <c r="GXG156" s="86"/>
      <c r="GXH156" s="86"/>
      <c r="GXI156" s="86"/>
      <c r="GXJ156" s="86"/>
      <c r="GXK156" s="86"/>
      <c r="GXL156" s="86"/>
      <c r="GXM156" s="86"/>
      <c r="GXN156" s="86"/>
      <c r="GXO156" s="86"/>
      <c r="GXP156" s="86"/>
      <c r="GXQ156" s="86"/>
      <c r="GXR156" s="86"/>
      <c r="GXS156" s="86"/>
      <c r="GXT156" s="86"/>
      <c r="GXU156" s="86"/>
      <c r="GXV156" s="86"/>
      <c r="GXW156" s="86"/>
      <c r="GXX156" s="86"/>
      <c r="GXY156" s="86"/>
      <c r="GXZ156" s="86"/>
      <c r="GYA156" s="86"/>
      <c r="GYB156" s="86"/>
      <c r="GYC156" s="86"/>
      <c r="GYD156" s="86"/>
      <c r="GYE156" s="86"/>
      <c r="GYF156" s="86"/>
      <c r="GYG156" s="86"/>
      <c r="GYH156" s="86"/>
      <c r="GYI156" s="86"/>
      <c r="GYJ156" s="86"/>
      <c r="GYK156" s="86"/>
      <c r="GYL156" s="86"/>
      <c r="GYM156" s="86"/>
      <c r="GYN156" s="86"/>
      <c r="GYO156" s="86"/>
      <c r="GYP156" s="86"/>
      <c r="GYQ156" s="86"/>
      <c r="GYR156" s="86"/>
      <c r="GYS156" s="86"/>
      <c r="GYT156" s="86"/>
      <c r="GYU156" s="86"/>
      <c r="GYV156" s="86"/>
      <c r="GYW156" s="86"/>
      <c r="GYX156" s="86"/>
      <c r="GYY156" s="86"/>
      <c r="GYZ156" s="86"/>
      <c r="GZA156" s="86"/>
      <c r="GZB156" s="86"/>
      <c r="GZC156" s="86"/>
      <c r="GZD156" s="86"/>
      <c r="GZE156" s="86"/>
      <c r="GZF156" s="86"/>
      <c r="GZG156" s="86"/>
      <c r="GZH156" s="86"/>
      <c r="GZI156" s="86"/>
      <c r="GZJ156" s="86"/>
      <c r="GZK156" s="86"/>
      <c r="GZL156" s="86"/>
      <c r="GZM156" s="86"/>
      <c r="GZN156" s="86"/>
      <c r="GZO156" s="86"/>
      <c r="GZP156" s="86"/>
      <c r="GZQ156" s="86"/>
      <c r="GZR156" s="86"/>
      <c r="GZS156" s="86"/>
      <c r="GZT156" s="86"/>
      <c r="GZU156" s="86"/>
      <c r="GZV156" s="86"/>
      <c r="GZW156" s="86"/>
      <c r="GZX156" s="86"/>
      <c r="GZY156" s="86"/>
      <c r="GZZ156" s="86"/>
      <c r="HAA156" s="86"/>
      <c r="HAB156" s="86"/>
      <c r="HAC156" s="86"/>
      <c r="HAD156" s="86"/>
      <c r="HAE156" s="86"/>
      <c r="HAF156" s="86"/>
      <c r="HAG156" s="86"/>
      <c r="HAH156" s="86"/>
      <c r="HAI156" s="86"/>
      <c r="HAJ156" s="86"/>
      <c r="HAK156" s="86"/>
      <c r="HAL156" s="86"/>
      <c r="HAM156" s="86"/>
      <c r="HAN156" s="86"/>
      <c r="HAO156" s="86"/>
      <c r="HAP156" s="86"/>
      <c r="HAQ156" s="86"/>
      <c r="HAR156" s="86"/>
      <c r="HAS156" s="86"/>
      <c r="HAT156" s="86"/>
      <c r="HAU156" s="86"/>
      <c r="HAV156" s="86"/>
      <c r="HAW156" s="86"/>
      <c r="HAX156" s="86"/>
      <c r="HAY156" s="86"/>
      <c r="HAZ156" s="86"/>
      <c r="HBA156" s="86"/>
      <c r="HBB156" s="86"/>
      <c r="HBC156" s="86"/>
      <c r="HBD156" s="86"/>
      <c r="HBE156" s="86"/>
      <c r="HBF156" s="86"/>
      <c r="HBG156" s="86"/>
      <c r="HBH156" s="86"/>
      <c r="HBI156" s="86"/>
      <c r="HBJ156" s="86"/>
      <c r="HBK156" s="86"/>
      <c r="HBL156" s="86"/>
      <c r="HBM156" s="86"/>
      <c r="HBN156" s="86"/>
      <c r="HBO156" s="86"/>
      <c r="HBP156" s="86"/>
      <c r="HBQ156" s="86"/>
      <c r="HBR156" s="86"/>
      <c r="HBS156" s="86"/>
      <c r="HBT156" s="86"/>
      <c r="HBU156" s="86"/>
      <c r="HBV156" s="86"/>
      <c r="HBW156" s="86"/>
      <c r="HBX156" s="86"/>
      <c r="HBY156" s="86"/>
      <c r="HBZ156" s="86"/>
      <c r="HCA156" s="86"/>
      <c r="HCB156" s="86"/>
      <c r="HCC156" s="86"/>
      <c r="HCD156" s="86"/>
      <c r="HCE156" s="86"/>
      <c r="HCF156" s="86"/>
      <c r="HCG156" s="86"/>
      <c r="HCH156" s="86"/>
      <c r="HCI156" s="86"/>
      <c r="HCJ156" s="86"/>
      <c r="HCK156" s="86"/>
      <c r="HCL156" s="86"/>
      <c r="HCM156" s="86"/>
      <c r="HCN156" s="86"/>
      <c r="HCO156" s="86"/>
      <c r="HCP156" s="86"/>
      <c r="HCQ156" s="86"/>
      <c r="HCR156" s="86"/>
      <c r="HCS156" s="86"/>
      <c r="HCT156" s="86"/>
      <c r="HCU156" s="86"/>
      <c r="HCV156" s="86"/>
      <c r="HCW156" s="86"/>
      <c r="HCX156" s="86"/>
      <c r="HCY156" s="86"/>
      <c r="HCZ156" s="86"/>
      <c r="HDA156" s="86"/>
      <c r="HDB156" s="86"/>
      <c r="HDC156" s="86"/>
      <c r="HDD156" s="86"/>
      <c r="HDE156" s="86"/>
      <c r="HDF156" s="86"/>
      <c r="HDG156" s="86"/>
      <c r="HDH156" s="86"/>
      <c r="HDI156" s="86"/>
      <c r="HDJ156" s="86"/>
      <c r="HDK156" s="86"/>
      <c r="HDL156" s="86"/>
      <c r="HDM156" s="86"/>
      <c r="HDN156" s="86"/>
      <c r="HDO156" s="86"/>
      <c r="HDP156" s="86"/>
      <c r="HDQ156" s="86"/>
      <c r="HDR156" s="86"/>
      <c r="HDS156" s="86"/>
      <c r="HDT156" s="86"/>
      <c r="HDU156" s="86"/>
      <c r="HDV156" s="86"/>
      <c r="HDW156" s="86"/>
      <c r="HDX156" s="86"/>
      <c r="HDY156" s="86"/>
      <c r="HDZ156" s="86"/>
      <c r="HEA156" s="86"/>
      <c r="HEB156" s="86"/>
      <c r="HEC156" s="86"/>
      <c r="HED156" s="86"/>
      <c r="HEE156" s="86"/>
      <c r="HEF156" s="86"/>
      <c r="HEG156" s="86"/>
      <c r="HEH156" s="86"/>
      <c r="HEI156" s="86"/>
      <c r="HEJ156" s="86"/>
      <c r="HEK156" s="86"/>
      <c r="HEL156" s="86"/>
      <c r="HEM156" s="86"/>
      <c r="HEN156" s="86"/>
      <c r="HEO156" s="86"/>
      <c r="HEP156" s="86"/>
      <c r="HEQ156" s="86"/>
      <c r="HER156" s="86"/>
      <c r="HES156" s="86"/>
      <c r="HET156" s="86"/>
      <c r="HEU156" s="86"/>
      <c r="HEV156" s="86"/>
      <c r="HEW156" s="86"/>
      <c r="HEX156" s="86"/>
      <c r="HEY156" s="86"/>
      <c r="HEZ156" s="86"/>
      <c r="HFA156" s="86"/>
      <c r="HFB156" s="86"/>
      <c r="HFC156" s="86"/>
      <c r="HFD156" s="86"/>
      <c r="HFE156" s="86"/>
      <c r="HFF156" s="86"/>
      <c r="HFG156" s="86"/>
      <c r="HFH156" s="86"/>
      <c r="HFI156" s="86"/>
      <c r="HFJ156" s="86"/>
      <c r="HFK156" s="86"/>
      <c r="HFL156" s="86"/>
      <c r="HFM156" s="86"/>
      <c r="HFN156" s="86"/>
      <c r="HFO156" s="86"/>
      <c r="HFP156" s="86"/>
      <c r="HFQ156" s="86"/>
      <c r="HFR156" s="86"/>
      <c r="HFS156" s="86"/>
      <c r="HFT156" s="86"/>
      <c r="HFU156" s="86"/>
      <c r="HFV156" s="86"/>
      <c r="HFW156" s="186"/>
      <c r="HFX156" s="186"/>
      <c r="HFY156" s="186"/>
      <c r="HFZ156" s="186"/>
      <c r="HGA156" s="186"/>
      <c r="HGB156" s="186"/>
      <c r="HGC156" s="86"/>
      <c r="HGD156" s="86"/>
      <c r="HGE156" s="86"/>
      <c r="HGF156" s="86"/>
      <c r="HGG156" s="86"/>
      <c r="HGH156" s="86"/>
      <c r="HGI156" s="86"/>
      <c r="HGJ156" s="86"/>
      <c r="HGK156" s="86"/>
      <c r="HGL156" s="86"/>
      <c r="HGM156" s="86"/>
      <c r="HGN156" s="86"/>
      <c r="HGO156" s="86"/>
      <c r="HGP156" s="86"/>
      <c r="HGQ156" s="86"/>
      <c r="HGR156" s="86"/>
      <c r="HGS156" s="86"/>
      <c r="HGT156" s="86"/>
      <c r="HGU156" s="86"/>
      <c r="HGV156" s="86"/>
      <c r="HGW156" s="86"/>
      <c r="HGX156" s="86"/>
      <c r="HGY156" s="86"/>
      <c r="HGZ156" s="86"/>
      <c r="HHA156" s="86"/>
      <c r="HHB156" s="86"/>
      <c r="HHC156" s="86"/>
      <c r="HHD156" s="86"/>
      <c r="HHE156" s="86"/>
      <c r="HHF156" s="86"/>
      <c r="HHG156" s="86"/>
      <c r="HHH156" s="86"/>
      <c r="HHI156" s="86"/>
      <c r="HHJ156" s="86"/>
      <c r="HHK156" s="86"/>
      <c r="HHL156" s="86"/>
      <c r="HHM156" s="86"/>
      <c r="HHN156" s="86"/>
      <c r="HHO156" s="86"/>
      <c r="HHP156" s="86"/>
      <c r="HHQ156" s="86"/>
      <c r="HHR156" s="86"/>
      <c r="HHS156" s="86"/>
      <c r="HHT156" s="86"/>
      <c r="HHU156" s="86"/>
      <c r="HHV156" s="86"/>
      <c r="HHW156" s="86"/>
      <c r="HHX156" s="86"/>
      <c r="HHY156" s="86"/>
      <c r="HHZ156" s="86"/>
      <c r="HIA156" s="86"/>
      <c r="HIB156" s="86"/>
      <c r="HIC156" s="86"/>
      <c r="HID156" s="86"/>
      <c r="HIE156" s="86"/>
      <c r="HIF156" s="86"/>
      <c r="HIG156" s="86"/>
      <c r="HIH156" s="86"/>
      <c r="HII156" s="86"/>
      <c r="HIJ156" s="86"/>
      <c r="HIK156" s="86"/>
      <c r="HIL156" s="86"/>
      <c r="HIM156" s="86"/>
      <c r="HIN156" s="86"/>
      <c r="HIO156" s="86"/>
      <c r="HIP156" s="86"/>
      <c r="HIQ156" s="86"/>
      <c r="HIR156" s="86"/>
      <c r="HIS156" s="86"/>
      <c r="HIT156" s="86"/>
      <c r="HIU156" s="86"/>
      <c r="HIV156" s="86"/>
      <c r="HIW156" s="86"/>
      <c r="HIX156" s="86"/>
      <c r="HIY156" s="86"/>
      <c r="HIZ156" s="86"/>
      <c r="HJA156" s="86"/>
      <c r="HJB156" s="86"/>
      <c r="HJC156" s="86"/>
      <c r="HJD156" s="86"/>
      <c r="HJE156" s="86"/>
      <c r="HJF156" s="86"/>
      <c r="HJG156" s="86"/>
      <c r="HJH156" s="86"/>
      <c r="HJI156" s="86"/>
      <c r="HJJ156" s="86"/>
      <c r="HJK156" s="86"/>
      <c r="HJL156" s="86"/>
      <c r="HJM156" s="86"/>
      <c r="HJN156" s="86"/>
      <c r="HJO156" s="86"/>
      <c r="HJP156" s="86"/>
      <c r="HJQ156" s="86"/>
      <c r="HJR156" s="86"/>
      <c r="HJS156" s="86"/>
      <c r="HJT156" s="86"/>
      <c r="HJU156" s="86"/>
      <c r="HJV156" s="86"/>
      <c r="HJW156" s="86"/>
      <c r="HJX156" s="86"/>
      <c r="HJY156" s="86"/>
      <c r="HJZ156" s="86"/>
      <c r="HKA156" s="86"/>
      <c r="HKB156" s="86"/>
      <c r="HKC156" s="86"/>
      <c r="HKD156" s="86"/>
      <c r="HKE156" s="86"/>
      <c r="HKF156" s="86"/>
      <c r="HKG156" s="86"/>
      <c r="HKH156" s="86"/>
      <c r="HKI156" s="86"/>
      <c r="HKJ156" s="86"/>
      <c r="HKK156" s="86"/>
      <c r="HKL156" s="86"/>
      <c r="HKM156" s="86"/>
      <c r="HKN156" s="86"/>
      <c r="HKO156" s="86"/>
      <c r="HKP156" s="86"/>
      <c r="HKQ156" s="86"/>
      <c r="HKR156" s="86"/>
      <c r="HKS156" s="86"/>
      <c r="HKT156" s="86"/>
      <c r="HKU156" s="86"/>
      <c r="HKV156" s="86"/>
      <c r="HKW156" s="86"/>
      <c r="HKX156" s="86"/>
      <c r="HKY156" s="86"/>
      <c r="HKZ156" s="86"/>
      <c r="HLA156" s="86"/>
      <c r="HLB156" s="86"/>
      <c r="HLC156" s="86"/>
      <c r="HLD156" s="86"/>
      <c r="HLE156" s="86"/>
      <c r="HLF156" s="86"/>
      <c r="HLG156" s="86"/>
      <c r="HLH156" s="86"/>
      <c r="HLI156" s="86"/>
      <c r="HLJ156" s="86"/>
      <c r="HLK156" s="86"/>
      <c r="HLL156" s="86"/>
      <c r="HLM156" s="86"/>
      <c r="HLN156" s="86"/>
      <c r="HLO156" s="86"/>
      <c r="HLP156" s="86"/>
      <c r="HLQ156" s="86"/>
      <c r="HLR156" s="86"/>
      <c r="HLS156" s="86"/>
      <c r="HLT156" s="86"/>
      <c r="HLU156" s="86"/>
      <c r="HLV156" s="86"/>
      <c r="HLW156" s="86"/>
      <c r="HLX156" s="86"/>
      <c r="HLY156" s="86"/>
      <c r="HLZ156" s="86"/>
      <c r="HMA156" s="86"/>
      <c r="HMB156" s="86"/>
      <c r="HMC156" s="86"/>
      <c r="HMD156" s="86"/>
      <c r="HME156" s="86"/>
      <c r="HMF156" s="86"/>
      <c r="HMG156" s="86"/>
      <c r="HMH156" s="86"/>
      <c r="HMI156" s="86"/>
      <c r="HMJ156" s="86"/>
      <c r="HMK156" s="86"/>
      <c r="HML156" s="86"/>
      <c r="HMM156" s="86"/>
      <c r="HMN156" s="86"/>
      <c r="HMO156" s="86"/>
      <c r="HMP156" s="86"/>
      <c r="HMQ156" s="86"/>
      <c r="HMR156" s="86"/>
      <c r="HMS156" s="86"/>
      <c r="HMT156" s="86"/>
      <c r="HMU156" s="86"/>
      <c r="HMV156" s="86"/>
      <c r="HMW156" s="86"/>
      <c r="HMX156" s="86"/>
      <c r="HMY156" s="86"/>
      <c r="HMZ156" s="86"/>
      <c r="HNA156" s="86"/>
      <c r="HNB156" s="86"/>
      <c r="HNC156" s="86"/>
      <c r="HND156" s="86"/>
      <c r="HNE156" s="86"/>
      <c r="HNF156" s="86"/>
      <c r="HNG156" s="86"/>
      <c r="HNH156" s="86"/>
      <c r="HNI156" s="86"/>
      <c r="HNJ156" s="86"/>
      <c r="HNK156" s="86"/>
      <c r="HNL156" s="86"/>
      <c r="HNM156" s="86"/>
      <c r="HNN156" s="86"/>
      <c r="HNO156" s="86"/>
      <c r="HNP156" s="86"/>
      <c r="HNQ156" s="86"/>
      <c r="HNR156" s="86"/>
      <c r="HNS156" s="86"/>
      <c r="HNT156" s="86"/>
      <c r="HNU156" s="86"/>
      <c r="HNV156" s="86"/>
      <c r="HNW156" s="86"/>
      <c r="HNX156" s="86"/>
      <c r="HNY156" s="86"/>
      <c r="HNZ156" s="86"/>
      <c r="HOA156" s="86"/>
      <c r="HOB156" s="86"/>
      <c r="HOC156" s="86"/>
      <c r="HOD156" s="86"/>
      <c r="HOE156" s="86"/>
      <c r="HOF156" s="86"/>
      <c r="HOG156" s="86"/>
      <c r="HOH156" s="86"/>
      <c r="HOI156" s="86"/>
      <c r="HOJ156" s="86"/>
      <c r="HOK156" s="86"/>
      <c r="HOL156" s="86"/>
      <c r="HOM156" s="86"/>
      <c r="HON156" s="86"/>
      <c r="HOO156" s="86"/>
      <c r="HOP156" s="86"/>
      <c r="HOQ156" s="86"/>
      <c r="HOR156" s="86"/>
      <c r="HOS156" s="86"/>
      <c r="HOT156" s="86"/>
      <c r="HOU156" s="86"/>
      <c r="HOV156" s="86"/>
      <c r="HOW156" s="86"/>
      <c r="HOX156" s="86"/>
      <c r="HOY156" s="86"/>
      <c r="HOZ156" s="86"/>
      <c r="HPA156" s="86"/>
      <c r="HPB156" s="86"/>
      <c r="HPC156" s="86"/>
      <c r="HPD156" s="86"/>
      <c r="HPE156" s="86"/>
      <c r="HPF156" s="86"/>
      <c r="HPG156" s="86"/>
      <c r="HPH156" s="86"/>
      <c r="HPI156" s="86"/>
      <c r="HPJ156" s="86"/>
      <c r="HPK156" s="86"/>
      <c r="HPL156" s="86"/>
      <c r="HPM156" s="86"/>
      <c r="HPN156" s="86"/>
      <c r="HPO156" s="86"/>
      <c r="HPP156" s="86"/>
      <c r="HPQ156" s="86"/>
      <c r="HPR156" s="86"/>
      <c r="HPS156" s="186"/>
      <c r="HPT156" s="186"/>
      <c r="HPU156" s="186"/>
      <c r="HPV156" s="186"/>
      <c r="HPW156" s="186"/>
      <c r="HPX156" s="186"/>
      <c r="HPY156" s="86"/>
      <c r="HPZ156" s="86"/>
      <c r="HQA156" s="86"/>
      <c r="HQB156" s="86"/>
      <c r="HQC156" s="86"/>
      <c r="HQD156" s="86"/>
      <c r="HQE156" s="86"/>
      <c r="HQF156" s="86"/>
      <c r="HQG156" s="86"/>
      <c r="HQH156" s="86"/>
      <c r="HQI156" s="86"/>
      <c r="HQJ156" s="86"/>
      <c r="HQK156" s="86"/>
      <c r="HQL156" s="86"/>
      <c r="HQM156" s="86"/>
      <c r="HQN156" s="86"/>
      <c r="HQO156" s="86"/>
      <c r="HQP156" s="86"/>
      <c r="HQQ156" s="86"/>
      <c r="HQR156" s="86"/>
      <c r="HQS156" s="86"/>
      <c r="HQT156" s="86"/>
      <c r="HQU156" s="86"/>
      <c r="HQV156" s="86"/>
      <c r="HQW156" s="86"/>
      <c r="HQX156" s="86"/>
      <c r="HQY156" s="86"/>
      <c r="HQZ156" s="86"/>
      <c r="HRA156" s="86"/>
      <c r="HRB156" s="86"/>
      <c r="HRC156" s="86"/>
      <c r="HRD156" s="86"/>
      <c r="HRE156" s="86"/>
      <c r="HRF156" s="86"/>
      <c r="HRG156" s="86"/>
      <c r="HRH156" s="86"/>
      <c r="HRI156" s="86"/>
      <c r="HRJ156" s="86"/>
      <c r="HRK156" s="86"/>
      <c r="HRL156" s="86"/>
      <c r="HRM156" s="86"/>
      <c r="HRN156" s="86"/>
      <c r="HRO156" s="86"/>
      <c r="HRP156" s="86"/>
      <c r="HRQ156" s="86"/>
      <c r="HRR156" s="86"/>
      <c r="HRS156" s="86"/>
      <c r="HRT156" s="86"/>
      <c r="HRU156" s="86"/>
      <c r="HRV156" s="86"/>
      <c r="HRW156" s="86"/>
      <c r="HRX156" s="86"/>
      <c r="HRY156" s="86"/>
      <c r="HRZ156" s="86"/>
      <c r="HSA156" s="86"/>
      <c r="HSB156" s="86"/>
      <c r="HSC156" s="86"/>
      <c r="HSD156" s="86"/>
      <c r="HSE156" s="86"/>
      <c r="HSF156" s="86"/>
      <c r="HSG156" s="86"/>
      <c r="HSH156" s="86"/>
      <c r="HSI156" s="86"/>
      <c r="HSJ156" s="86"/>
      <c r="HSK156" s="86"/>
      <c r="HSL156" s="86"/>
      <c r="HSM156" s="86"/>
      <c r="HSN156" s="86"/>
      <c r="HSO156" s="86"/>
      <c r="HSP156" s="86"/>
      <c r="HSQ156" s="86"/>
      <c r="HSR156" s="86"/>
      <c r="HSS156" s="86"/>
      <c r="HST156" s="86"/>
      <c r="HSU156" s="86"/>
      <c r="HSV156" s="86"/>
      <c r="HSW156" s="86"/>
      <c r="HSX156" s="86"/>
      <c r="HSY156" s="86"/>
      <c r="HSZ156" s="86"/>
      <c r="HTA156" s="86"/>
      <c r="HTB156" s="86"/>
      <c r="HTC156" s="86"/>
      <c r="HTD156" s="86"/>
      <c r="HTE156" s="86"/>
      <c r="HTF156" s="86"/>
      <c r="HTG156" s="86"/>
      <c r="HTH156" s="86"/>
      <c r="HTI156" s="86"/>
      <c r="HTJ156" s="86"/>
      <c r="HTK156" s="86"/>
      <c r="HTL156" s="86"/>
      <c r="HTM156" s="86"/>
      <c r="HTN156" s="86"/>
      <c r="HTO156" s="86"/>
      <c r="HTP156" s="86"/>
      <c r="HTQ156" s="86"/>
      <c r="HTR156" s="86"/>
      <c r="HTS156" s="86"/>
      <c r="HTT156" s="86"/>
      <c r="HTU156" s="86"/>
      <c r="HTV156" s="86"/>
      <c r="HTW156" s="86"/>
      <c r="HTX156" s="86"/>
      <c r="HTY156" s="86"/>
      <c r="HTZ156" s="86"/>
      <c r="HUA156" s="86"/>
      <c r="HUB156" s="86"/>
      <c r="HUC156" s="86"/>
      <c r="HUD156" s="86"/>
      <c r="HUE156" s="86"/>
      <c r="HUF156" s="86"/>
      <c r="HUG156" s="86"/>
      <c r="HUH156" s="86"/>
      <c r="HUI156" s="86"/>
      <c r="HUJ156" s="86"/>
      <c r="HUK156" s="86"/>
      <c r="HUL156" s="86"/>
      <c r="HUM156" s="86"/>
      <c r="HUN156" s="86"/>
      <c r="HUO156" s="86"/>
      <c r="HUP156" s="86"/>
      <c r="HUQ156" s="86"/>
      <c r="HUR156" s="86"/>
      <c r="HUS156" s="86"/>
      <c r="HUT156" s="86"/>
      <c r="HUU156" s="86"/>
      <c r="HUV156" s="86"/>
      <c r="HUW156" s="86"/>
      <c r="HUX156" s="86"/>
      <c r="HUY156" s="86"/>
      <c r="HUZ156" s="86"/>
      <c r="HVA156" s="86"/>
      <c r="HVB156" s="86"/>
      <c r="HVC156" s="86"/>
      <c r="HVD156" s="86"/>
      <c r="HVE156" s="86"/>
      <c r="HVF156" s="86"/>
      <c r="HVG156" s="86"/>
      <c r="HVH156" s="86"/>
      <c r="HVI156" s="86"/>
      <c r="HVJ156" s="86"/>
      <c r="HVK156" s="86"/>
      <c r="HVL156" s="86"/>
      <c r="HVM156" s="86"/>
      <c r="HVN156" s="86"/>
      <c r="HVO156" s="86"/>
      <c r="HVP156" s="86"/>
      <c r="HVQ156" s="86"/>
      <c r="HVR156" s="86"/>
      <c r="HVS156" s="86"/>
      <c r="HVT156" s="86"/>
      <c r="HVU156" s="86"/>
      <c r="HVV156" s="86"/>
      <c r="HVW156" s="86"/>
      <c r="HVX156" s="86"/>
      <c r="HVY156" s="86"/>
      <c r="HVZ156" s="86"/>
      <c r="HWA156" s="86"/>
      <c r="HWB156" s="86"/>
      <c r="HWC156" s="86"/>
      <c r="HWD156" s="86"/>
      <c r="HWE156" s="86"/>
      <c r="HWF156" s="86"/>
      <c r="HWG156" s="86"/>
      <c r="HWH156" s="86"/>
      <c r="HWI156" s="86"/>
      <c r="HWJ156" s="86"/>
      <c r="HWK156" s="86"/>
      <c r="HWL156" s="86"/>
      <c r="HWM156" s="86"/>
      <c r="HWN156" s="86"/>
      <c r="HWO156" s="86"/>
      <c r="HWP156" s="86"/>
      <c r="HWQ156" s="86"/>
      <c r="HWR156" s="86"/>
      <c r="HWS156" s="86"/>
      <c r="HWT156" s="86"/>
      <c r="HWU156" s="86"/>
      <c r="HWV156" s="86"/>
      <c r="HWW156" s="86"/>
      <c r="HWX156" s="86"/>
      <c r="HWY156" s="86"/>
      <c r="HWZ156" s="86"/>
      <c r="HXA156" s="86"/>
      <c r="HXB156" s="86"/>
      <c r="HXC156" s="86"/>
      <c r="HXD156" s="86"/>
      <c r="HXE156" s="86"/>
      <c r="HXF156" s="86"/>
      <c r="HXG156" s="86"/>
      <c r="HXH156" s="86"/>
      <c r="HXI156" s="86"/>
      <c r="HXJ156" s="86"/>
      <c r="HXK156" s="86"/>
      <c r="HXL156" s="86"/>
      <c r="HXM156" s="86"/>
      <c r="HXN156" s="86"/>
      <c r="HXO156" s="86"/>
      <c r="HXP156" s="86"/>
      <c r="HXQ156" s="86"/>
      <c r="HXR156" s="86"/>
      <c r="HXS156" s="86"/>
      <c r="HXT156" s="86"/>
      <c r="HXU156" s="86"/>
      <c r="HXV156" s="86"/>
      <c r="HXW156" s="86"/>
      <c r="HXX156" s="86"/>
      <c r="HXY156" s="86"/>
      <c r="HXZ156" s="86"/>
      <c r="HYA156" s="86"/>
      <c r="HYB156" s="86"/>
      <c r="HYC156" s="86"/>
      <c r="HYD156" s="86"/>
      <c r="HYE156" s="86"/>
      <c r="HYF156" s="86"/>
      <c r="HYG156" s="86"/>
      <c r="HYH156" s="86"/>
      <c r="HYI156" s="86"/>
      <c r="HYJ156" s="86"/>
      <c r="HYK156" s="86"/>
      <c r="HYL156" s="86"/>
      <c r="HYM156" s="86"/>
      <c r="HYN156" s="86"/>
      <c r="HYO156" s="86"/>
      <c r="HYP156" s="86"/>
      <c r="HYQ156" s="86"/>
      <c r="HYR156" s="86"/>
      <c r="HYS156" s="86"/>
      <c r="HYT156" s="86"/>
      <c r="HYU156" s="86"/>
      <c r="HYV156" s="86"/>
      <c r="HYW156" s="86"/>
      <c r="HYX156" s="86"/>
      <c r="HYY156" s="86"/>
      <c r="HYZ156" s="86"/>
      <c r="HZA156" s="86"/>
      <c r="HZB156" s="86"/>
      <c r="HZC156" s="86"/>
      <c r="HZD156" s="86"/>
      <c r="HZE156" s="86"/>
      <c r="HZF156" s="86"/>
      <c r="HZG156" s="86"/>
      <c r="HZH156" s="86"/>
      <c r="HZI156" s="86"/>
      <c r="HZJ156" s="86"/>
      <c r="HZK156" s="86"/>
      <c r="HZL156" s="86"/>
      <c r="HZM156" s="86"/>
      <c r="HZN156" s="86"/>
      <c r="HZO156" s="186"/>
      <c r="HZP156" s="186"/>
      <c r="HZQ156" s="186"/>
      <c r="HZR156" s="186"/>
      <c r="HZS156" s="186"/>
      <c r="HZT156" s="186"/>
      <c r="HZU156" s="86"/>
      <c r="HZV156" s="86"/>
      <c r="HZW156" s="86"/>
      <c r="HZX156" s="86"/>
      <c r="HZY156" s="86"/>
      <c r="HZZ156" s="86"/>
      <c r="IAA156" s="86"/>
      <c r="IAB156" s="86"/>
      <c r="IAC156" s="86"/>
      <c r="IAD156" s="86"/>
      <c r="IAE156" s="86"/>
      <c r="IAF156" s="86"/>
      <c r="IAG156" s="86"/>
      <c r="IAH156" s="86"/>
      <c r="IAI156" s="86"/>
      <c r="IAJ156" s="86"/>
      <c r="IAK156" s="86"/>
      <c r="IAL156" s="86"/>
      <c r="IAM156" s="86"/>
      <c r="IAN156" s="86"/>
      <c r="IAO156" s="86"/>
      <c r="IAP156" s="86"/>
      <c r="IAQ156" s="86"/>
      <c r="IAR156" s="86"/>
      <c r="IAS156" s="86"/>
      <c r="IAT156" s="86"/>
      <c r="IAU156" s="86"/>
      <c r="IAV156" s="86"/>
      <c r="IAW156" s="86"/>
      <c r="IAX156" s="86"/>
      <c r="IAY156" s="86"/>
      <c r="IAZ156" s="86"/>
      <c r="IBA156" s="86"/>
      <c r="IBB156" s="86"/>
      <c r="IBC156" s="86"/>
      <c r="IBD156" s="86"/>
      <c r="IBE156" s="86"/>
      <c r="IBF156" s="86"/>
      <c r="IBG156" s="86"/>
      <c r="IBH156" s="86"/>
      <c r="IBI156" s="86"/>
      <c r="IBJ156" s="86"/>
      <c r="IBK156" s="86"/>
      <c r="IBL156" s="86"/>
      <c r="IBM156" s="86"/>
      <c r="IBN156" s="86"/>
      <c r="IBO156" s="86"/>
      <c r="IBP156" s="86"/>
      <c r="IBQ156" s="86"/>
      <c r="IBR156" s="86"/>
      <c r="IBS156" s="86"/>
      <c r="IBT156" s="86"/>
      <c r="IBU156" s="86"/>
      <c r="IBV156" s="86"/>
      <c r="IBW156" s="86"/>
      <c r="IBX156" s="86"/>
      <c r="IBY156" s="86"/>
      <c r="IBZ156" s="86"/>
      <c r="ICA156" s="86"/>
      <c r="ICB156" s="86"/>
      <c r="ICC156" s="86"/>
      <c r="ICD156" s="86"/>
      <c r="ICE156" s="86"/>
      <c r="ICF156" s="86"/>
      <c r="ICG156" s="86"/>
      <c r="ICH156" s="86"/>
      <c r="ICI156" s="86"/>
      <c r="ICJ156" s="86"/>
      <c r="ICK156" s="86"/>
      <c r="ICL156" s="86"/>
      <c r="ICM156" s="86"/>
      <c r="ICN156" s="86"/>
      <c r="ICO156" s="86"/>
      <c r="ICP156" s="86"/>
      <c r="ICQ156" s="86"/>
      <c r="ICR156" s="86"/>
      <c r="ICS156" s="86"/>
      <c r="ICT156" s="86"/>
      <c r="ICU156" s="86"/>
      <c r="ICV156" s="86"/>
      <c r="ICW156" s="86"/>
      <c r="ICX156" s="86"/>
      <c r="ICY156" s="86"/>
      <c r="ICZ156" s="86"/>
      <c r="IDA156" s="86"/>
      <c r="IDB156" s="86"/>
      <c r="IDC156" s="86"/>
      <c r="IDD156" s="86"/>
      <c r="IDE156" s="86"/>
      <c r="IDF156" s="86"/>
      <c r="IDG156" s="86"/>
      <c r="IDH156" s="86"/>
      <c r="IDI156" s="86"/>
      <c r="IDJ156" s="86"/>
      <c r="IDK156" s="86"/>
      <c r="IDL156" s="86"/>
      <c r="IDM156" s="86"/>
      <c r="IDN156" s="86"/>
      <c r="IDO156" s="86"/>
      <c r="IDP156" s="86"/>
      <c r="IDQ156" s="86"/>
      <c r="IDR156" s="86"/>
      <c r="IDS156" s="86"/>
      <c r="IDT156" s="86"/>
      <c r="IDU156" s="86"/>
      <c r="IDV156" s="86"/>
      <c r="IDW156" s="86"/>
      <c r="IDX156" s="86"/>
      <c r="IDY156" s="86"/>
      <c r="IDZ156" s="86"/>
      <c r="IEA156" s="86"/>
      <c r="IEB156" s="86"/>
      <c r="IEC156" s="86"/>
      <c r="IED156" s="86"/>
      <c r="IEE156" s="86"/>
      <c r="IEF156" s="86"/>
      <c r="IEG156" s="86"/>
      <c r="IEH156" s="86"/>
      <c r="IEI156" s="86"/>
      <c r="IEJ156" s="86"/>
      <c r="IEK156" s="86"/>
      <c r="IEL156" s="86"/>
      <c r="IEM156" s="86"/>
      <c r="IEN156" s="86"/>
      <c r="IEO156" s="86"/>
      <c r="IEP156" s="86"/>
      <c r="IEQ156" s="86"/>
      <c r="IER156" s="86"/>
      <c r="IES156" s="86"/>
      <c r="IET156" s="86"/>
      <c r="IEU156" s="86"/>
      <c r="IEV156" s="86"/>
      <c r="IEW156" s="86"/>
      <c r="IEX156" s="86"/>
      <c r="IEY156" s="86"/>
      <c r="IEZ156" s="86"/>
      <c r="IFA156" s="86"/>
      <c r="IFB156" s="86"/>
      <c r="IFC156" s="86"/>
      <c r="IFD156" s="86"/>
      <c r="IFE156" s="86"/>
      <c r="IFF156" s="86"/>
      <c r="IFG156" s="86"/>
      <c r="IFH156" s="86"/>
      <c r="IFI156" s="86"/>
      <c r="IFJ156" s="86"/>
      <c r="IFK156" s="86"/>
      <c r="IFL156" s="86"/>
      <c r="IFM156" s="86"/>
      <c r="IFN156" s="86"/>
      <c r="IFO156" s="86"/>
      <c r="IFP156" s="86"/>
      <c r="IFQ156" s="86"/>
      <c r="IFR156" s="86"/>
      <c r="IFS156" s="86"/>
      <c r="IFT156" s="86"/>
      <c r="IFU156" s="86"/>
      <c r="IFV156" s="86"/>
      <c r="IFW156" s="86"/>
      <c r="IFX156" s="86"/>
      <c r="IFY156" s="86"/>
      <c r="IFZ156" s="86"/>
      <c r="IGA156" s="86"/>
      <c r="IGB156" s="86"/>
      <c r="IGC156" s="86"/>
      <c r="IGD156" s="86"/>
      <c r="IGE156" s="86"/>
      <c r="IGF156" s="86"/>
      <c r="IGG156" s="86"/>
      <c r="IGH156" s="86"/>
      <c r="IGI156" s="86"/>
      <c r="IGJ156" s="86"/>
      <c r="IGK156" s="86"/>
      <c r="IGL156" s="86"/>
      <c r="IGM156" s="86"/>
      <c r="IGN156" s="86"/>
      <c r="IGO156" s="86"/>
      <c r="IGP156" s="86"/>
      <c r="IGQ156" s="86"/>
      <c r="IGR156" s="86"/>
      <c r="IGS156" s="86"/>
      <c r="IGT156" s="86"/>
      <c r="IGU156" s="86"/>
      <c r="IGV156" s="86"/>
      <c r="IGW156" s="86"/>
      <c r="IGX156" s="86"/>
      <c r="IGY156" s="86"/>
      <c r="IGZ156" s="86"/>
      <c r="IHA156" s="86"/>
      <c r="IHB156" s="86"/>
      <c r="IHC156" s="86"/>
      <c r="IHD156" s="86"/>
      <c r="IHE156" s="86"/>
      <c r="IHF156" s="86"/>
      <c r="IHG156" s="86"/>
      <c r="IHH156" s="86"/>
      <c r="IHI156" s="86"/>
      <c r="IHJ156" s="86"/>
      <c r="IHK156" s="86"/>
      <c r="IHL156" s="86"/>
      <c r="IHM156" s="86"/>
      <c r="IHN156" s="86"/>
      <c r="IHO156" s="86"/>
      <c r="IHP156" s="86"/>
      <c r="IHQ156" s="86"/>
      <c r="IHR156" s="86"/>
      <c r="IHS156" s="86"/>
      <c r="IHT156" s="86"/>
      <c r="IHU156" s="86"/>
      <c r="IHV156" s="86"/>
      <c r="IHW156" s="86"/>
      <c r="IHX156" s="86"/>
      <c r="IHY156" s="86"/>
      <c r="IHZ156" s="86"/>
      <c r="IIA156" s="86"/>
      <c r="IIB156" s="86"/>
      <c r="IIC156" s="86"/>
      <c r="IID156" s="86"/>
      <c r="IIE156" s="86"/>
      <c r="IIF156" s="86"/>
      <c r="IIG156" s="86"/>
      <c r="IIH156" s="86"/>
      <c r="III156" s="86"/>
      <c r="IIJ156" s="86"/>
      <c r="IIK156" s="86"/>
      <c r="IIL156" s="86"/>
      <c r="IIM156" s="86"/>
      <c r="IIN156" s="86"/>
      <c r="IIO156" s="86"/>
      <c r="IIP156" s="86"/>
      <c r="IIQ156" s="86"/>
      <c r="IIR156" s="86"/>
      <c r="IIS156" s="86"/>
      <c r="IIT156" s="86"/>
      <c r="IIU156" s="86"/>
      <c r="IIV156" s="86"/>
      <c r="IIW156" s="86"/>
      <c r="IIX156" s="86"/>
      <c r="IIY156" s="86"/>
      <c r="IIZ156" s="86"/>
      <c r="IJA156" s="86"/>
      <c r="IJB156" s="86"/>
      <c r="IJC156" s="86"/>
      <c r="IJD156" s="86"/>
      <c r="IJE156" s="86"/>
      <c r="IJF156" s="86"/>
      <c r="IJG156" s="86"/>
      <c r="IJH156" s="86"/>
      <c r="IJI156" s="86"/>
      <c r="IJJ156" s="86"/>
      <c r="IJK156" s="186"/>
      <c r="IJL156" s="186"/>
      <c r="IJM156" s="186"/>
      <c r="IJN156" s="186"/>
      <c r="IJO156" s="186"/>
      <c r="IJP156" s="186"/>
      <c r="IJQ156" s="86"/>
      <c r="IJR156" s="86"/>
      <c r="IJS156" s="86"/>
      <c r="IJT156" s="86"/>
      <c r="IJU156" s="86"/>
      <c r="IJV156" s="86"/>
      <c r="IJW156" s="86"/>
      <c r="IJX156" s="86"/>
      <c r="IJY156" s="86"/>
      <c r="IJZ156" s="86"/>
      <c r="IKA156" s="86"/>
      <c r="IKB156" s="86"/>
      <c r="IKC156" s="86"/>
      <c r="IKD156" s="86"/>
      <c r="IKE156" s="86"/>
      <c r="IKF156" s="86"/>
      <c r="IKG156" s="86"/>
      <c r="IKH156" s="86"/>
      <c r="IKI156" s="86"/>
      <c r="IKJ156" s="86"/>
      <c r="IKK156" s="86"/>
      <c r="IKL156" s="86"/>
      <c r="IKM156" s="86"/>
      <c r="IKN156" s="86"/>
      <c r="IKO156" s="86"/>
      <c r="IKP156" s="86"/>
      <c r="IKQ156" s="86"/>
      <c r="IKR156" s="86"/>
      <c r="IKS156" s="86"/>
      <c r="IKT156" s="86"/>
      <c r="IKU156" s="86"/>
      <c r="IKV156" s="86"/>
      <c r="IKW156" s="86"/>
      <c r="IKX156" s="86"/>
      <c r="IKY156" s="86"/>
      <c r="IKZ156" s="86"/>
      <c r="ILA156" s="86"/>
      <c r="ILB156" s="86"/>
      <c r="ILC156" s="86"/>
      <c r="ILD156" s="86"/>
      <c r="ILE156" s="86"/>
      <c r="ILF156" s="86"/>
      <c r="ILG156" s="86"/>
      <c r="ILH156" s="86"/>
      <c r="ILI156" s="86"/>
      <c r="ILJ156" s="86"/>
      <c r="ILK156" s="86"/>
      <c r="ILL156" s="86"/>
      <c r="ILM156" s="86"/>
      <c r="ILN156" s="86"/>
      <c r="ILO156" s="86"/>
      <c r="ILP156" s="86"/>
      <c r="ILQ156" s="86"/>
      <c r="ILR156" s="86"/>
      <c r="ILS156" s="86"/>
      <c r="ILT156" s="86"/>
      <c r="ILU156" s="86"/>
      <c r="ILV156" s="86"/>
      <c r="ILW156" s="86"/>
      <c r="ILX156" s="86"/>
      <c r="ILY156" s="86"/>
      <c r="ILZ156" s="86"/>
      <c r="IMA156" s="86"/>
      <c r="IMB156" s="86"/>
      <c r="IMC156" s="86"/>
      <c r="IMD156" s="86"/>
      <c r="IME156" s="86"/>
      <c r="IMF156" s="86"/>
      <c r="IMG156" s="86"/>
      <c r="IMH156" s="86"/>
      <c r="IMI156" s="86"/>
      <c r="IMJ156" s="86"/>
      <c r="IMK156" s="86"/>
      <c r="IML156" s="86"/>
      <c r="IMM156" s="86"/>
      <c r="IMN156" s="86"/>
      <c r="IMO156" s="86"/>
      <c r="IMP156" s="86"/>
      <c r="IMQ156" s="86"/>
      <c r="IMR156" s="86"/>
      <c r="IMS156" s="86"/>
      <c r="IMT156" s="86"/>
      <c r="IMU156" s="86"/>
      <c r="IMV156" s="86"/>
      <c r="IMW156" s="86"/>
      <c r="IMX156" s="86"/>
      <c r="IMY156" s="86"/>
      <c r="IMZ156" s="86"/>
      <c r="INA156" s="86"/>
      <c r="INB156" s="86"/>
      <c r="INC156" s="86"/>
      <c r="IND156" s="86"/>
      <c r="INE156" s="86"/>
      <c r="INF156" s="86"/>
      <c r="ING156" s="86"/>
      <c r="INH156" s="86"/>
      <c r="INI156" s="86"/>
      <c r="INJ156" s="86"/>
      <c r="INK156" s="86"/>
      <c r="INL156" s="86"/>
      <c r="INM156" s="86"/>
      <c r="INN156" s="86"/>
      <c r="INO156" s="86"/>
      <c r="INP156" s="86"/>
      <c r="INQ156" s="86"/>
      <c r="INR156" s="86"/>
      <c r="INS156" s="86"/>
      <c r="INT156" s="86"/>
      <c r="INU156" s="86"/>
      <c r="INV156" s="86"/>
      <c r="INW156" s="86"/>
      <c r="INX156" s="86"/>
      <c r="INY156" s="86"/>
      <c r="INZ156" s="86"/>
      <c r="IOA156" s="86"/>
      <c r="IOB156" s="86"/>
      <c r="IOC156" s="86"/>
      <c r="IOD156" s="86"/>
      <c r="IOE156" s="86"/>
      <c r="IOF156" s="86"/>
      <c r="IOG156" s="86"/>
      <c r="IOH156" s="86"/>
      <c r="IOI156" s="86"/>
      <c r="IOJ156" s="86"/>
      <c r="IOK156" s="86"/>
      <c r="IOL156" s="86"/>
      <c r="IOM156" s="86"/>
      <c r="ION156" s="86"/>
      <c r="IOO156" s="86"/>
      <c r="IOP156" s="86"/>
      <c r="IOQ156" s="86"/>
      <c r="IOR156" s="86"/>
      <c r="IOS156" s="86"/>
      <c r="IOT156" s="86"/>
      <c r="IOU156" s="86"/>
      <c r="IOV156" s="86"/>
      <c r="IOW156" s="86"/>
      <c r="IOX156" s="86"/>
      <c r="IOY156" s="86"/>
      <c r="IOZ156" s="86"/>
      <c r="IPA156" s="86"/>
      <c r="IPB156" s="86"/>
      <c r="IPC156" s="86"/>
      <c r="IPD156" s="86"/>
      <c r="IPE156" s="86"/>
      <c r="IPF156" s="86"/>
      <c r="IPG156" s="86"/>
      <c r="IPH156" s="86"/>
      <c r="IPI156" s="86"/>
      <c r="IPJ156" s="86"/>
      <c r="IPK156" s="86"/>
      <c r="IPL156" s="86"/>
      <c r="IPM156" s="86"/>
      <c r="IPN156" s="86"/>
      <c r="IPO156" s="86"/>
      <c r="IPP156" s="86"/>
      <c r="IPQ156" s="86"/>
      <c r="IPR156" s="86"/>
      <c r="IPS156" s="86"/>
      <c r="IPT156" s="86"/>
      <c r="IPU156" s="86"/>
      <c r="IPV156" s="86"/>
      <c r="IPW156" s="86"/>
      <c r="IPX156" s="86"/>
      <c r="IPY156" s="86"/>
      <c r="IPZ156" s="86"/>
      <c r="IQA156" s="86"/>
      <c r="IQB156" s="86"/>
      <c r="IQC156" s="86"/>
      <c r="IQD156" s="86"/>
      <c r="IQE156" s="86"/>
      <c r="IQF156" s="86"/>
      <c r="IQG156" s="86"/>
      <c r="IQH156" s="86"/>
      <c r="IQI156" s="86"/>
      <c r="IQJ156" s="86"/>
      <c r="IQK156" s="86"/>
      <c r="IQL156" s="86"/>
      <c r="IQM156" s="86"/>
      <c r="IQN156" s="86"/>
      <c r="IQO156" s="86"/>
      <c r="IQP156" s="86"/>
      <c r="IQQ156" s="86"/>
      <c r="IQR156" s="86"/>
      <c r="IQS156" s="86"/>
      <c r="IQT156" s="86"/>
      <c r="IQU156" s="86"/>
      <c r="IQV156" s="86"/>
      <c r="IQW156" s="86"/>
      <c r="IQX156" s="86"/>
      <c r="IQY156" s="86"/>
      <c r="IQZ156" s="86"/>
      <c r="IRA156" s="86"/>
      <c r="IRB156" s="86"/>
      <c r="IRC156" s="86"/>
      <c r="IRD156" s="86"/>
      <c r="IRE156" s="86"/>
      <c r="IRF156" s="86"/>
      <c r="IRG156" s="86"/>
      <c r="IRH156" s="86"/>
      <c r="IRI156" s="86"/>
      <c r="IRJ156" s="86"/>
      <c r="IRK156" s="86"/>
      <c r="IRL156" s="86"/>
      <c r="IRM156" s="86"/>
      <c r="IRN156" s="86"/>
      <c r="IRO156" s="86"/>
      <c r="IRP156" s="86"/>
      <c r="IRQ156" s="86"/>
      <c r="IRR156" s="86"/>
      <c r="IRS156" s="86"/>
      <c r="IRT156" s="86"/>
      <c r="IRU156" s="86"/>
      <c r="IRV156" s="86"/>
      <c r="IRW156" s="86"/>
      <c r="IRX156" s="86"/>
      <c r="IRY156" s="86"/>
      <c r="IRZ156" s="86"/>
      <c r="ISA156" s="86"/>
      <c r="ISB156" s="86"/>
      <c r="ISC156" s="86"/>
      <c r="ISD156" s="86"/>
      <c r="ISE156" s="86"/>
      <c r="ISF156" s="86"/>
      <c r="ISG156" s="86"/>
      <c r="ISH156" s="86"/>
      <c r="ISI156" s="86"/>
      <c r="ISJ156" s="86"/>
      <c r="ISK156" s="86"/>
      <c r="ISL156" s="86"/>
      <c r="ISM156" s="86"/>
      <c r="ISN156" s="86"/>
      <c r="ISO156" s="86"/>
      <c r="ISP156" s="86"/>
      <c r="ISQ156" s="86"/>
      <c r="ISR156" s="86"/>
      <c r="ISS156" s="86"/>
      <c r="IST156" s="86"/>
      <c r="ISU156" s="86"/>
      <c r="ISV156" s="86"/>
      <c r="ISW156" s="86"/>
      <c r="ISX156" s="86"/>
      <c r="ISY156" s="86"/>
      <c r="ISZ156" s="86"/>
      <c r="ITA156" s="86"/>
      <c r="ITB156" s="86"/>
      <c r="ITC156" s="86"/>
      <c r="ITD156" s="86"/>
      <c r="ITE156" s="86"/>
      <c r="ITF156" s="86"/>
      <c r="ITG156" s="186"/>
      <c r="ITH156" s="186"/>
      <c r="ITI156" s="186"/>
      <c r="ITJ156" s="186"/>
      <c r="ITK156" s="186"/>
      <c r="ITL156" s="186"/>
      <c r="ITM156" s="86"/>
      <c r="ITN156" s="86"/>
      <c r="ITO156" s="86"/>
      <c r="ITP156" s="86"/>
      <c r="ITQ156" s="86"/>
      <c r="ITR156" s="86"/>
      <c r="ITS156" s="86"/>
      <c r="ITT156" s="86"/>
      <c r="ITU156" s="86"/>
      <c r="ITV156" s="86"/>
      <c r="ITW156" s="86"/>
      <c r="ITX156" s="86"/>
      <c r="ITY156" s="86"/>
      <c r="ITZ156" s="86"/>
      <c r="IUA156" s="86"/>
      <c r="IUB156" s="86"/>
      <c r="IUC156" s="86"/>
      <c r="IUD156" s="86"/>
      <c r="IUE156" s="86"/>
      <c r="IUF156" s="86"/>
      <c r="IUG156" s="86"/>
      <c r="IUH156" s="86"/>
      <c r="IUI156" s="86"/>
      <c r="IUJ156" s="86"/>
      <c r="IUK156" s="86"/>
      <c r="IUL156" s="86"/>
      <c r="IUM156" s="86"/>
      <c r="IUN156" s="86"/>
      <c r="IUO156" s="86"/>
      <c r="IUP156" s="86"/>
      <c r="IUQ156" s="86"/>
      <c r="IUR156" s="86"/>
      <c r="IUS156" s="86"/>
      <c r="IUT156" s="86"/>
      <c r="IUU156" s="86"/>
      <c r="IUV156" s="86"/>
      <c r="IUW156" s="86"/>
      <c r="IUX156" s="86"/>
      <c r="IUY156" s="86"/>
      <c r="IUZ156" s="86"/>
      <c r="IVA156" s="86"/>
      <c r="IVB156" s="86"/>
      <c r="IVC156" s="86"/>
      <c r="IVD156" s="86"/>
      <c r="IVE156" s="86"/>
      <c r="IVF156" s="86"/>
      <c r="IVG156" s="86"/>
      <c r="IVH156" s="86"/>
      <c r="IVI156" s="86"/>
      <c r="IVJ156" s="86"/>
      <c r="IVK156" s="86"/>
      <c r="IVL156" s="86"/>
      <c r="IVM156" s="86"/>
      <c r="IVN156" s="86"/>
      <c r="IVO156" s="86"/>
      <c r="IVP156" s="86"/>
      <c r="IVQ156" s="86"/>
      <c r="IVR156" s="86"/>
      <c r="IVS156" s="86"/>
      <c r="IVT156" s="86"/>
      <c r="IVU156" s="86"/>
      <c r="IVV156" s="86"/>
      <c r="IVW156" s="86"/>
      <c r="IVX156" s="86"/>
      <c r="IVY156" s="86"/>
      <c r="IVZ156" s="86"/>
      <c r="IWA156" s="86"/>
      <c r="IWB156" s="86"/>
      <c r="IWC156" s="86"/>
      <c r="IWD156" s="86"/>
      <c r="IWE156" s="86"/>
      <c r="IWF156" s="86"/>
      <c r="IWG156" s="86"/>
      <c r="IWH156" s="86"/>
      <c r="IWI156" s="86"/>
      <c r="IWJ156" s="86"/>
      <c r="IWK156" s="86"/>
      <c r="IWL156" s="86"/>
      <c r="IWM156" s="86"/>
      <c r="IWN156" s="86"/>
      <c r="IWO156" s="86"/>
      <c r="IWP156" s="86"/>
      <c r="IWQ156" s="86"/>
      <c r="IWR156" s="86"/>
      <c r="IWS156" s="86"/>
      <c r="IWT156" s="86"/>
      <c r="IWU156" s="86"/>
      <c r="IWV156" s="86"/>
      <c r="IWW156" s="86"/>
      <c r="IWX156" s="86"/>
      <c r="IWY156" s="86"/>
      <c r="IWZ156" s="86"/>
      <c r="IXA156" s="86"/>
      <c r="IXB156" s="86"/>
      <c r="IXC156" s="86"/>
      <c r="IXD156" s="86"/>
      <c r="IXE156" s="86"/>
      <c r="IXF156" s="86"/>
      <c r="IXG156" s="86"/>
      <c r="IXH156" s="86"/>
      <c r="IXI156" s="86"/>
      <c r="IXJ156" s="86"/>
      <c r="IXK156" s="86"/>
      <c r="IXL156" s="86"/>
      <c r="IXM156" s="86"/>
      <c r="IXN156" s="86"/>
      <c r="IXO156" s="86"/>
      <c r="IXP156" s="86"/>
      <c r="IXQ156" s="86"/>
      <c r="IXR156" s="86"/>
      <c r="IXS156" s="86"/>
      <c r="IXT156" s="86"/>
      <c r="IXU156" s="86"/>
      <c r="IXV156" s="86"/>
      <c r="IXW156" s="86"/>
      <c r="IXX156" s="86"/>
      <c r="IXY156" s="86"/>
      <c r="IXZ156" s="86"/>
      <c r="IYA156" s="86"/>
      <c r="IYB156" s="86"/>
      <c r="IYC156" s="86"/>
      <c r="IYD156" s="86"/>
      <c r="IYE156" s="86"/>
      <c r="IYF156" s="86"/>
      <c r="IYG156" s="86"/>
      <c r="IYH156" s="86"/>
      <c r="IYI156" s="86"/>
      <c r="IYJ156" s="86"/>
      <c r="IYK156" s="86"/>
      <c r="IYL156" s="86"/>
      <c r="IYM156" s="86"/>
      <c r="IYN156" s="86"/>
      <c r="IYO156" s="86"/>
      <c r="IYP156" s="86"/>
      <c r="IYQ156" s="86"/>
      <c r="IYR156" s="86"/>
      <c r="IYS156" s="86"/>
      <c r="IYT156" s="86"/>
      <c r="IYU156" s="86"/>
      <c r="IYV156" s="86"/>
      <c r="IYW156" s="86"/>
      <c r="IYX156" s="86"/>
      <c r="IYY156" s="86"/>
      <c r="IYZ156" s="86"/>
      <c r="IZA156" s="86"/>
      <c r="IZB156" s="86"/>
      <c r="IZC156" s="86"/>
      <c r="IZD156" s="86"/>
      <c r="IZE156" s="86"/>
      <c r="IZF156" s="86"/>
      <c r="IZG156" s="86"/>
      <c r="IZH156" s="86"/>
      <c r="IZI156" s="86"/>
      <c r="IZJ156" s="86"/>
      <c r="IZK156" s="86"/>
      <c r="IZL156" s="86"/>
      <c r="IZM156" s="86"/>
      <c r="IZN156" s="86"/>
      <c r="IZO156" s="86"/>
      <c r="IZP156" s="86"/>
      <c r="IZQ156" s="86"/>
      <c r="IZR156" s="86"/>
      <c r="IZS156" s="86"/>
      <c r="IZT156" s="86"/>
      <c r="IZU156" s="86"/>
      <c r="IZV156" s="86"/>
      <c r="IZW156" s="86"/>
      <c r="IZX156" s="86"/>
      <c r="IZY156" s="86"/>
      <c r="IZZ156" s="86"/>
      <c r="JAA156" s="86"/>
      <c r="JAB156" s="86"/>
      <c r="JAC156" s="86"/>
      <c r="JAD156" s="86"/>
      <c r="JAE156" s="86"/>
      <c r="JAF156" s="86"/>
      <c r="JAG156" s="86"/>
      <c r="JAH156" s="86"/>
      <c r="JAI156" s="86"/>
      <c r="JAJ156" s="86"/>
      <c r="JAK156" s="86"/>
      <c r="JAL156" s="86"/>
      <c r="JAM156" s="86"/>
      <c r="JAN156" s="86"/>
      <c r="JAO156" s="86"/>
      <c r="JAP156" s="86"/>
      <c r="JAQ156" s="86"/>
      <c r="JAR156" s="86"/>
      <c r="JAS156" s="86"/>
      <c r="JAT156" s="86"/>
      <c r="JAU156" s="86"/>
      <c r="JAV156" s="86"/>
      <c r="JAW156" s="86"/>
      <c r="JAX156" s="86"/>
      <c r="JAY156" s="86"/>
      <c r="JAZ156" s="86"/>
      <c r="JBA156" s="86"/>
      <c r="JBB156" s="86"/>
      <c r="JBC156" s="86"/>
      <c r="JBD156" s="86"/>
      <c r="JBE156" s="86"/>
      <c r="JBF156" s="86"/>
      <c r="JBG156" s="86"/>
      <c r="JBH156" s="86"/>
      <c r="JBI156" s="86"/>
      <c r="JBJ156" s="86"/>
      <c r="JBK156" s="86"/>
      <c r="JBL156" s="86"/>
      <c r="JBM156" s="86"/>
      <c r="JBN156" s="86"/>
      <c r="JBO156" s="86"/>
      <c r="JBP156" s="86"/>
      <c r="JBQ156" s="86"/>
      <c r="JBR156" s="86"/>
      <c r="JBS156" s="86"/>
      <c r="JBT156" s="86"/>
      <c r="JBU156" s="86"/>
      <c r="JBV156" s="86"/>
      <c r="JBW156" s="86"/>
      <c r="JBX156" s="86"/>
      <c r="JBY156" s="86"/>
      <c r="JBZ156" s="86"/>
      <c r="JCA156" s="86"/>
      <c r="JCB156" s="86"/>
      <c r="JCC156" s="86"/>
      <c r="JCD156" s="86"/>
      <c r="JCE156" s="86"/>
      <c r="JCF156" s="86"/>
      <c r="JCG156" s="86"/>
      <c r="JCH156" s="86"/>
      <c r="JCI156" s="86"/>
      <c r="JCJ156" s="86"/>
      <c r="JCK156" s="86"/>
      <c r="JCL156" s="86"/>
      <c r="JCM156" s="86"/>
      <c r="JCN156" s="86"/>
      <c r="JCO156" s="86"/>
      <c r="JCP156" s="86"/>
      <c r="JCQ156" s="86"/>
      <c r="JCR156" s="86"/>
      <c r="JCS156" s="86"/>
      <c r="JCT156" s="86"/>
      <c r="JCU156" s="86"/>
      <c r="JCV156" s="86"/>
      <c r="JCW156" s="86"/>
      <c r="JCX156" s="86"/>
      <c r="JCY156" s="86"/>
      <c r="JCZ156" s="86"/>
      <c r="JDA156" s="86"/>
      <c r="JDB156" s="86"/>
      <c r="JDC156" s="186"/>
      <c r="JDD156" s="186"/>
      <c r="JDE156" s="186"/>
      <c r="JDF156" s="186"/>
      <c r="JDG156" s="186"/>
      <c r="JDH156" s="186"/>
      <c r="JDI156" s="86"/>
      <c r="JDJ156" s="86"/>
      <c r="JDK156" s="86"/>
      <c r="JDL156" s="86"/>
      <c r="JDM156" s="86"/>
      <c r="JDN156" s="86"/>
      <c r="JDO156" s="86"/>
      <c r="JDP156" s="86"/>
      <c r="JDQ156" s="86"/>
      <c r="JDR156" s="86"/>
      <c r="JDS156" s="86"/>
      <c r="JDT156" s="86"/>
      <c r="JDU156" s="86"/>
      <c r="JDV156" s="86"/>
      <c r="JDW156" s="86"/>
      <c r="JDX156" s="86"/>
      <c r="JDY156" s="86"/>
      <c r="JDZ156" s="86"/>
      <c r="JEA156" s="86"/>
      <c r="JEB156" s="86"/>
      <c r="JEC156" s="86"/>
      <c r="JED156" s="86"/>
      <c r="JEE156" s="86"/>
      <c r="JEF156" s="86"/>
      <c r="JEG156" s="86"/>
      <c r="JEH156" s="86"/>
      <c r="JEI156" s="86"/>
      <c r="JEJ156" s="86"/>
      <c r="JEK156" s="86"/>
      <c r="JEL156" s="86"/>
      <c r="JEM156" s="86"/>
      <c r="JEN156" s="86"/>
      <c r="JEO156" s="86"/>
      <c r="JEP156" s="86"/>
      <c r="JEQ156" s="86"/>
      <c r="JER156" s="86"/>
      <c r="JES156" s="86"/>
      <c r="JET156" s="86"/>
      <c r="JEU156" s="86"/>
      <c r="JEV156" s="86"/>
      <c r="JEW156" s="86"/>
      <c r="JEX156" s="86"/>
      <c r="JEY156" s="86"/>
      <c r="JEZ156" s="86"/>
      <c r="JFA156" s="86"/>
      <c r="JFB156" s="86"/>
      <c r="JFC156" s="86"/>
      <c r="JFD156" s="86"/>
      <c r="JFE156" s="86"/>
      <c r="JFF156" s="86"/>
      <c r="JFG156" s="86"/>
      <c r="JFH156" s="86"/>
      <c r="JFI156" s="86"/>
      <c r="JFJ156" s="86"/>
      <c r="JFK156" s="86"/>
      <c r="JFL156" s="86"/>
      <c r="JFM156" s="86"/>
      <c r="JFN156" s="86"/>
      <c r="JFO156" s="86"/>
      <c r="JFP156" s="86"/>
      <c r="JFQ156" s="86"/>
      <c r="JFR156" s="86"/>
      <c r="JFS156" s="86"/>
      <c r="JFT156" s="86"/>
      <c r="JFU156" s="86"/>
      <c r="JFV156" s="86"/>
      <c r="JFW156" s="86"/>
      <c r="JFX156" s="86"/>
      <c r="JFY156" s="86"/>
      <c r="JFZ156" s="86"/>
      <c r="JGA156" s="86"/>
      <c r="JGB156" s="86"/>
      <c r="JGC156" s="86"/>
      <c r="JGD156" s="86"/>
      <c r="JGE156" s="86"/>
      <c r="JGF156" s="86"/>
      <c r="JGG156" s="86"/>
      <c r="JGH156" s="86"/>
      <c r="JGI156" s="86"/>
      <c r="JGJ156" s="86"/>
      <c r="JGK156" s="86"/>
      <c r="JGL156" s="86"/>
      <c r="JGM156" s="86"/>
      <c r="JGN156" s="86"/>
      <c r="JGO156" s="86"/>
      <c r="JGP156" s="86"/>
      <c r="JGQ156" s="86"/>
      <c r="JGR156" s="86"/>
      <c r="JGS156" s="86"/>
      <c r="JGT156" s="86"/>
      <c r="JGU156" s="86"/>
      <c r="JGV156" s="86"/>
      <c r="JGW156" s="86"/>
      <c r="JGX156" s="86"/>
      <c r="JGY156" s="86"/>
      <c r="JGZ156" s="86"/>
      <c r="JHA156" s="86"/>
      <c r="JHB156" s="86"/>
      <c r="JHC156" s="86"/>
      <c r="JHD156" s="86"/>
      <c r="JHE156" s="86"/>
      <c r="JHF156" s="86"/>
      <c r="JHG156" s="86"/>
      <c r="JHH156" s="86"/>
      <c r="JHI156" s="86"/>
      <c r="JHJ156" s="86"/>
      <c r="JHK156" s="86"/>
      <c r="JHL156" s="86"/>
      <c r="JHM156" s="86"/>
      <c r="JHN156" s="86"/>
      <c r="JHO156" s="86"/>
      <c r="JHP156" s="86"/>
      <c r="JHQ156" s="86"/>
      <c r="JHR156" s="86"/>
      <c r="JHS156" s="86"/>
      <c r="JHT156" s="86"/>
      <c r="JHU156" s="86"/>
      <c r="JHV156" s="86"/>
      <c r="JHW156" s="86"/>
      <c r="JHX156" s="86"/>
      <c r="JHY156" s="86"/>
      <c r="JHZ156" s="86"/>
      <c r="JIA156" s="86"/>
      <c r="JIB156" s="86"/>
      <c r="JIC156" s="86"/>
      <c r="JID156" s="86"/>
      <c r="JIE156" s="86"/>
      <c r="JIF156" s="86"/>
      <c r="JIG156" s="86"/>
      <c r="JIH156" s="86"/>
      <c r="JII156" s="86"/>
      <c r="JIJ156" s="86"/>
      <c r="JIK156" s="86"/>
      <c r="JIL156" s="86"/>
      <c r="JIM156" s="86"/>
      <c r="JIN156" s="86"/>
      <c r="JIO156" s="86"/>
      <c r="JIP156" s="86"/>
      <c r="JIQ156" s="86"/>
      <c r="JIR156" s="86"/>
      <c r="JIS156" s="86"/>
      <c r="JIT156" s="86"/>
      <c r="JIU156" s="86"/>
      <c r="JIV156" s="86"/>
      <c r="JIW156" s="86"/>
      <c r="JIX156" s="86"/>
      <c r="JIY156" s="86"/>
      <c r="JIZ156" s="86"/>
      <c r="JJA156" s="86"/>
      <c r="JJB156" s="86"/>
      <c r="JJC156" s="86"/>
      <c r="JJD156" s="86"/>
      <c r="JJE156" s="86"/>
      <c r="JJF156" s="86"/>
      <c r="JJG156" s="86"/>
      <c r="JJH156" s="86"/>
      <c r="JJI156" s="86"/>
      <c r="JJJ156" s="86"/>
      <c r="JJK156" s="86"/>
      <c r="JJL156" s="86"/>
      <c r="JJM156" s="86"/>
      <c r="JJN156" s="86"/>
      <c r="JJO156" s="86"/>
      <c r="JJP156" s="86"/>
      <c r="JJQ156" s="86"/>
      <c r="JJR156" s="86"/>
      <c r="JJS156" s="86"/>
      <c r="JJT156" s="86"/>
      <c r="JJU156" s="86"/>
      <c r="JJV156" s="86"/>
      <c r="JJW156" s="86"/>
      <c r="JJX156" s="86"/>
      <c r="JJY156" s="86"/>
      <c r="JJZ156" s="86"/>
      <c r="JKA156" s="86"/>
      <c r="JKB156" s="86"/>
      <c r="JKC156" s="86"/>
      <c r="JKD156" s="86"/>
      <c r="JKE156" s="86"/>
      <c r="JKF156" s="86"/>
      <c r="JKG156" s="86"/>
      <c r="JKH156" s="86"/>
      <c r="JKI156" s="86"/>
      <c r="JKJ156" s="86"/>
      <c r="JKK156" s="86"/>
      <c r="JKL156" s="86"/>
      <c r="JKM156" s="86"/>
      <c r="JKN156" s="86"/>
      <c r="JKO156" s="86"/>
      <c r="JKP156" s="86"/>
      <c r="JKQ156" s="86"/>
      <c r="JKR156" s="86"/>
      <c r="JKS156" s="86"/>
      <c r="JKT156" s="86"/>
      <c r="JKU156" s="86"/>
      <c r="JKV156" s="86"/>
      <c r="JKW156" s="86"/>
      <c r="JKX156" s="86"/>
      <c r="JKY156" s="86"/>
      <c r="JKZ156" s="86"/>
      <c r="JLA156" s="86"/>
      <c r="JLB156" s="86"/>
      <c r="JLC156" s="86"/>
      <c r="JLD156" s="86"/>
      <c r="JLE156" s="86"/>
      <c r="JLF156" s="86"/>
      <c r="JLG156" s="86"/>
      <c r="JLH156" s="86"/>
      <c r="JLI156" s="86"/>
      <c r="JLJ156" s="86"/>
      <c r="JLK156" s="86"/>
      <c r="JLL156" s="86"/>
      <c r="JLM156" s="86"/>
      <c r="JLN156" s="86"/>
      <c r="JLO156" s="86"/>
      <c r="JLP156" s="86"/>
      <c r="JLQ156" s="86"/>
      <c r="JLR156" s="86"/>
      <c r="JLS156" s="86"/>
      <c r="JLT156" s="86"/>
      <c r="JLU156" s="86"/>
      <c r="JLV156" s="86"/>
      <c r="JLW156" s="86"/>
      <c r="JLX156" s="86"/>
      <c r="JLY156" s="86"/>
      <c r="JLZ156" s="86"/>
      <c r="JMA156" s="86"/>
      <c r="JMB156" s="86"/>
      <c r="JMC156" s="86"/>
      <c r="JMD156" s="86"/>
      <c r="JME156" s="86"/>
      <c r="JMF156" s="86"/>
      <c r="JMG156" s="86"/>
      <c r="JMH156" s="86"/>
      <c r="JMI156" s="86"/>
      <c r="JMJ156" s="86"/>
      <c r="JMK156" s="86"/>
      <c r="JML156" s="86"/>
      <c r="JMM156" s="86"/>
      <c r="JMN156" s="86"/>
      <c r="JMO156" s="86"/>
      <c r="JMP156" s="86"/>
      <c r="JMQ156" s="86"/>
      <c r="JMR156" s="86"/>
      <c r="JMS156" s="86"/>
      <c r="JMT156" s="86"/>
      <c r="JMU156" s="86"/>
      <c r="JMV156" s="86"/>
      <c r="JMW156" s="86"/>
      <c r="JMX156" s="86"/>
      <c r="JMY156" s="186"/>
      <c r="JMZ156" s="186"/>
      <c r="JNA156" s="186"/>
      <c r="JNB156" s="186"/>
      <c r="JNC156" s="186"/>
      <c r="JND156" s="186"/>
      <c r="JNE156" s="86"/>
      <c r="JNF156" s="86"/>
      <c r="JNG156" s="86"/>
      <c r="JNH156" s="86"/>
      <c r="JNI156" s="86"/>
      <c r="JNJ156" s="86"/>
      <c r="JNK156" s="86"/>
      <c r="JNL156" s="86"/>
      <c r="JNM156" s="86"/>
      <c r="JNN156" s="86"/>
      <c r="JNO156" s="86"/>
      <c r="JNP156" s="86"/>
      <c r="JNQ156" s="86"/>
      <c r="JNR156" s="86"/>
      <c r="JNS156" s="86"/>
      <c r="JNT156" s="86"/>
      <c r="JNU156" s="86"/>
      <c r="JNV156" s="86"/>
      <c r="JNW156" s="86"/>
      <c r="JNX156" s="86"/>
      <c r="JNY156" s="86"/>
      <c r="JNZ156" s="86"/>
      <c r="JOA156" s="86"/>
      <c r="JOB156" s="86"/>
      <c r="JOC156" s="86"/>
      <c r="JOD156" s="86"/>
      <c r="JOE156" s="86"/>
      <c r="JOF156" s="86"/>
      <c r="JOG156" s="86"/>
      <c r="JOH156" s="86"/>
      <c r="JOI156" s="86"/>
      <c r="JOJ156" s="86"/>
      <c r="JOK156" s="86"/>
      <c r="JOL156" s="86"/>
      <c r="JOM156" s="86"/>
      <c r="JON156" s="86"/>
      <c r="JOO156" s="86"/>
      <c r="JOP156" s="86"/>
      <c r="JOQ156" s="86"/>
      <c r="JOR156" s="86"/>
      <c r="JOS156" s="86"/>
      <c r="JOT156" s="86"/>
      <c r="JOU156" s="86"/>
      <c r="JOV156" s="86"/>
      <c r="JOW156" s="86"/>
      <c r="JOX156" s="86"/>
      <c r="JOY156" s="86"/>
      <c r="JOZ156" s="86"/>
      <c r="JPA156" s="86"/>
      <c r="JPB156" s="86"/>
      <c r="JPC156" s="86"/>
      <c r="JPD156" s="86"/>
      <c r="JPE156" s="86"/>
      <c r="JPF156" s="86"/>
      <c r="JPG156" s="86"/>
      <c r="JPH156" s="86"/>
      <c r="JPI156" s="86"/>
      <c r="JPJ156" s="86"/>
      <c r="JPK156" s="86"/>
      <c r="JPL156" s="86"/>
      <c r="JPM156" s="86"/>
      <c r="JPN156" s="86"/>
      <c r="JPO156" s="86"/>
      <c r="JPP156" s="86"/>
      <c r="JPQ156" s="86"/>
      <c r="JPR156" s="86"/>
      <c r="JPS156" s="86"/>
      <c r="JPT156" s="86"/>
      <c r="JPU156" s="86"/>
      <c r="JPV156" s="86"/>
      <c r="JPW156" s="86"/>
      <c r="JPX156" s="86"/>
      <c r="JPY156" s="86"/>
      <c r="JPZ156" s="86"/>
      <c r="JQA156" s="86"/>
      <c r="JQB156" s="86"/>
      <c r="JQC156" s="86"/>
      <c r="JQD156" s="86"/>
      <c r="JQE156" s="86"/>
      <c r="JQF156" s="86"/>
      <c r="JQG156" s="86"/>
      <c r="JQH156" s="86"/>
      <c r="JQI156" s="86"/>
      <c r="JQJ156" s="86"/>
      <c r="JQK156" s="86"/>
      <c r="JQL156" s="86"/>
      <c r="JQM156" s="86"/>
      <c r="JQN156" s="86"/>
      <c r="JQO156" s="86"/>
      <c r="JQP156" s="86"/>
      <c r="JQQ156" s="86"/>
      <c r="JQR156" s="86"/>
      <c r="JQS156" s="86"/>
      <c r="JQT156" s="86"/>
      <c r="JQU156" s="86"/>
      <c r="JQV156" s="86"/>
      <c r="JQW156" s="86"/>
      <c r="JQX156" s="86"/>
      <c r="JQY156" s="86"/>
      <c r="JQZ156" s="86"/>
      <c r="JRA156" s="86"/>
      <c r="JRB156" s="86"/>
      <c r="JRC156" s="86"/>
      <c r="JRD156" s="86"/>
      <c r="JRE156" s="86"/>
      <c r="JRF156" s="86"/>
      <c r="JRG156" s="86"/>
      <c r="JRH156" s="86"/>
      <c r="JRI156" s="86"/>
      <c r="JRJ156" s="86"/>
      <c r="JRK156" s="86"/>
      <c r="JRL156" s="86"/>
      <c r="JRM156" s="86"/>
      <c r="JRN156" s="86"/>
      <c r="JRO156" s="86"/>
      <c r="JRP156" s="86"/>
      <c r="JRQ156" s="86"/>
      <c r="JRR156" s="86"/>
      <c r="JRS156" s="86"/>
      <c r="JRT156" s="86"/>
      <c r="JRU156" s="86"/>
      <c r="JRV156" s="86"/>
      <c r="JRW156" s="86"/>
      <c r="JRX156" s="86"/>
      <c r="JRY156" s="86"/>
      <c r="JRZ156" s="86"/>
      <c r="JSA156" s="86"/>
      <c r="JSB156" s="86"/>
      <c r="JSC156" s="86"/>
      <c r="JSD156" s="86"/>
      <c r="JSE156" s="86"/>
      <c r="JSF156" s="86"/>
      <c r="JSG156" s="86"/>
      <c r="JSH156" s="86"/>
      <c r="JSI156" s="86"/>
      <c r="JSJ156" s="86"/>
      <c r="JSK156" s="86"/>
      <c r="JSL156" s="86"/>
      <c r="JSM156" s="86"/>
      <c r="JSN156" s="86"/>
      <c r="JSO156" s="86"/>
      <c r="JSP156" s="86"/>
      <c r="JSQ156" s="86"/>
      <c r="JSR156" s="86"/>
      <c r="JSS156" s="86"/>
      <c r="JST156" s="86"/>
      <c r="JSU156" s="86"/>
      <c r="JSV156" s="86"/>
      <c r="JSW156" s="86"/>
      <c r="JSX156" s="86"/>
      <c r="JSY156" s="86"/>
      <c r="JSZ156" s="86"/>
      <c r="JTA156" s="86"/>
      <c r="JTB156" s="86"/>
      <c r="JTC156" s="86"/>
      <c r="JTD156" s="86"/>
      <c r="JTE156" s="86"/>
      <c r="JTF156" s="86"/>
      <c r="JTG156" s="86"/>
      <c r="JTH156" s="86"/>
      <c r="JTI156" s="86"/>
      <c r="JTJ156" s="86"/>
      <c r="JTK156" s="86"/>
      <c r="JTL156" s="86"/>
      <c r="JTM156" s="86"/>
      <c r="JTN156" s="86"/>
      <c r="JTO156" s="86"/>
      <c r="JTP156" s="86"/>
      <c r="JTQ156" s="86"/>
      <c r="JTR156" s="86"/>
      <c r="JTS156" s="86"/>
      <c r="JTT156" s="86"/>
      <c r="JTU156" s="86"/>
      <c r="JTV156" s="86"/>
      <c r="JTW156" s="86"/>
      <c r="JTX156" s="86"/>
      <c r="JTY156" s="86"/>
      <c r="JTZ156" s="86"/>
      <c r="JUA156" s="86"/>
      <c r="JUB156" s="86"/>
      <c r="JUC156" s="86"/>
      <c r="JUD156" s="86"/>
      <c r="JUE156" s="86"/>
      <c r="JUF156" s="86"/>
      <c r="JUG156" s="86"/>
      <c r="JUH156" s="86"/>
      <c r="JUI156" s="86"/>
      <c r="JUJ156" s="86"/>
      <c r="JUK156" s="86"/>
      <c r="JUL156" s="86"/>
      <c r="JUM156" s="86"/>
      <c r="JUN156" s="86"/>
      <c r="JUO156" s="86"/>
      <c r="JUP156" s="86"/>
      <c r="JUQ156" s="86"/>
      <c r="JUR156" s="86"/>
      <c r="JUS156" s="86"/>
      <c r="JUT156" s="86"/>
      <c r="JUU156" s="86"/>
      <c r="JUV156" s="86"/>
      <c r="JUW156" s="86"/>
      <c r="JUX156" s="86"/>
      <c r="JUY156" s="86"/>
      <c r="JUZ156" s="86"/>
      <c r="JVA156" s="86"/>
      <c r="JVB156" s="86"/>
      <c r="JVC156" s="86"/>
      <c r="JVD156" s="86"/>
      <c r="JVE156" s="86"/>
      <c r="JVF156" s="86"/>
      <c r="JVG156" s="86"/>
      <c r="JVH156" s="86"/>
      <c r="JVI156" s="86"/>
      <c r="JVJ156" s="86"/>
      <c r="JVK156" s="86"/>
      <c r="JVL156" s="86"/>
      <c r="JVM156" s="86"/>
      <c r="JVN156" s="86"/>
      <c r="JVO156" s="86"/>
      <c r="JVP156" s="86"/>
      <c r="JVQ156" s="86"/>
      <c r="JVR156" s="86"/>
      <c r="JVS156" s="86"/>
      <c r="JVT156" s="86"/>
      <c r="JVU156" s="86"/>
      <c r="JVV156" s="86"/>
      <c r="JVW156" s="86"/>
      <c r="JVX156" s="86"/>
      <c r="JVY156" s="86"/>
      <c r="JVZ156" s="86"/>
      <c r="JWA156" s="86"/>
      <c r="JWB156" s="86"/>
      <c r="JWC156" s="86"/>
      <c r="JWD156" s="86"/>
      <c r="JWE156" s="86"/>
      <c r="JWF156" s="86"/>
      <c r="JWG156" s="86"/>
      <c r="JWH156" s="86"/>
      <c r="JWI156" s="86"/>
      <c r="JWJ156" s="86"/>
      <c r="JWK156" s="86"/>
      <c r="JWL156" s="86"/>
      <c r="JWM156" s="86"/>
      <c r="JWN156" s="86"/>
      <c r="JWO156" s="86"/>
      <c r="JWP156" s="86"/>
      <c r="JWQ156" s="86"/>
      <c r="JWR156" s="86"/>
      <c r="JWS156" s="86"/>
      <c r="JWT156" s="86"/>
      <c r="JWU156" s="186"/>
      <c r="JWV156" s="186"/>
      <c r="JWW156" s="186"/>
      <c r="JWX156" s="186"/>
      <c r="JWY156" s="186"/>
      <c r="JWZ156" s="186"/>
      <c r="JXA156" s="86"/>
      <c r="JXB156" s="86"/>
      <c r="JXC156" s="86"/>
      <c r="JXD156" s="86"/>
      <c r="JXE156" s="86"/>
      <c r="JXF156" s="86"/>
      <c r="JXG156" s="86"/>
      <c r="JXH156" s="86"/>
      <c r="JXI156" s="86"/>
      <c r="JXJ156" s="86"/>
      <c r="JXK156" s="86"/>
      <c r="JXL156" s="86"/>
      <c r="JXM156" s="86"/>
      <c r="JXN156" s="86"/>
      <c r="JXO156" s="86"/>
      <c r="JXP156" s="86"/>
      <c r="JXQ156" s="86"/>
      <c r="JXR156" s="86"/>
      <c r="JXS156" s="86"/>
      <c r="JXT156" s="86"/>
      <c r="JXU156" s="86"/>
      <c r="JXV156" s="86"/>
      <c r="JXW156" s="86"/>
      <c r="JXX156" s="86"/>
      <c r="JXY156" s="86"/>
      <c r="JXZ156" s="86"/>
      <c r="JYA156" s="86"/>
      <c r="JYB156" s="86"/>
      <c r="JYC156" s="86"/>
      <c r="JYD156" s="86"/>
      <c r="JYE156" s="86"/>
      <c r="JYF156" s="86"/>
      <c r="JYG156" s="86"/>
      <c r="JYH156" s="86"/>
      <c r="JYI156" s="86"/>
      <c r="JYJ156" s="86"/>
      <c r="JYK156" s="86"/>
      <c r="JYL156" s="86"/>
      <c r="JYM156" s="86"/>
      <c r="JYN156" s="86"/>
      <c r="JYO156" s="86"/>
      <c r="JYP156" s="86"/>
      <c r="JYQ156" s="86"/>
      <c r="JYR156" s="86"/>
      <c r="JYS156" s="86"/>
      <c r="JYT156" s="86"/>
      <c r="JYU156" s="86"/>
      <c r="JYV156" s="86"/>
      <c r="JYW156" s="86"/>
      <c r="JYX156" s="86"/>
      <c r="JYY156" s="86"/>
      <c r="JYZ156" s="86"/>
      <c r="JZA156" s="86"/>
      <c r="JZB156" s="86"/>
      <c r="JZC156" s="86"/>
      <c r="JZD156" s="86"/>
      <c r="JZE156" s="86"/>
      <c r="JZF156" s="86"/>
      <c r="JZG156" s="86"/>
      <c r="JZH156" s="86"/>
      <c r="JZI156" s="86"/>
      <c r="JZJ156" s="86"/>
      <c r="JZK156" s="86"/>
      <c r="JZL156" s="86"/>
      <c r="JZM156" s="86"/>
      <c r="JZN156" s="86"/>
      <c r="JZO156" s="86"/>
      <c r="JZP156" s="86"/>
      <c r="JZQ156" s="86"/>
      <c r="JZR156" s="86"/>
      <c r="JZS156" s="86"/>
      <c r="JZT156" s="86"/>
      <c r="JZU156" s="86"/>
      <c r="JZV156" s="86"/>
      <c r="JZW156" s="86"/>
      <c r="JZX156" s="86"/>
      <c r="JZY156" s="86"/>
      <c r="JZZ156" s="86"/>
      <c r="KAA156" s="86"/>
      <c r="KAB156" s="86"/>
      <c r="KAC156" s="86"/>
      <c r="KAD156" s="86"/>
      <c r="KAE156" s="86"/>
      <c r="KAF156" s="86"/>
      <c r="KAG156" s="86"/>
      <c r="KAH156" s="86"/>
      <c r="KAI156" s="86"/>
      <c r="KAJ156" s="86"/>
      <c r="KAK156" s="86"/>
      <c r="KAL156" s="86"/>
      <c r="KAM156" s="86"/>
      <c r="KAN156" s="86"/>
      <c r="KAO156" s="86"/>
      <c r="KAP156" s="86"/>
      <c r="KAQ156" s="86"/>
      <c r="KAR156" s="86"/>
      <c r="KAS156" s="86"/>
      <c r="KAT156" s="86"/>
      <c r="KAU156" s="86"/>
      <c r="KAV156" s="86"/>
      <c r="KAW156" s="86"/>
      <c r="KAX156" s="86"/>
      <c r="KAY156" s="86"/>
      <c r="KAZ156" s="86"/>
      <c r="KBA156" s="86"/>
      <c r="KBB156" s="86"/>
      <c r="KBC156" s="86"/>
      <c r="KBD156" s="86"/>
      <c r="KBE156" s="86"/>
      <c r="KBF156" s="86"/>
      <c r="KBG156" s="86"/>
      <c r="KBH156" s="86"/>
      <c r="KBI156" s="86"/>
      <c r="KBJ156" s="86"/>
      <c r="KBK156" s="86"/>
      <c r="KBL156" s="86"/>
      <c r="KBM156" s="86"/>
      <c r="KBN156" s="86"/>
      <c r="KBO156" s="86"/>
      <c r="KBP156" s="86"/>
      <c r="KBQ156" s="86"/>
      <c r="KBR156" s="86"/>
      <c r="KBS156" s="86"/>
      <c r="KBT156" s="86"/>
      <c r="KBU156" s="86"/>
      <c r="KBV156" s="86"/>
      <c r="KBW156" s="86"/>
      <c r="KBX156" s="86"/>
      <c r="KBY156" s="86"/>
      <c r="KBZ156" s="86"/>
      <c r="KCA156" s="86"/>
      <c r="KCB156" s="86"/>
      <c r="KCC156" s="86"/>
      <c r="KCD156" s="86"/>
      <c r="KCE156" s="86"/>
      <c r="KCF156" s="86"/>
      <c r="KCG156" s="86"/>
      <c r="KCH156" s="86"/>
      <c r="KCI156" s="86"/>
      <c r="KCJ156" s="86"/>
      <c r="KCK156" s="86"/>
      <c r="KCL156" s="86"/>
      <c r="KCM156" s="86"/>
      <c r="KCN156" s="86"/>
      <c r="KCO156" s="86"/>
      <c r="KCP156" s="86"/>
      <c r="KCQ156" s="86"/>
      <c r="KCR156" s="86"/>
      <c r="KCS156" s="86"/>
      <c r="KCT156" s="86"/>
      <c r="KCU156" s="86"/>
      <c r="KCV156" s="86"/>
      <c r="KCW156" s="86"/>
      <c r="KCX156" s="86"/>
      <c r="KCY156" s="86"/>
      <c r="KCZ156" s="86"/>
      <c r="KDA156" s="86"/>
      <c r="KDB156" s="86"/>
      <c r="KDC156" s="86"/>
      <c r="KDD156" s="86"/>
      <c r="KDE156" s="86"/>
      <c r="KDF156" s="86"/>
      <c r="KDG156" s="86"/>
      <c r="KDH156" s="86"/>
      <c r="KDI156" s="86"/>
      <c r="KDJ156" s="86"/>
      <c r="KDK156" s="86"/>
      <c r="KDL156" s="86"/>
      <c r="KDM156" s="86"/>
      <c r="KDN156" s="86"/>
      <c r="KDO156" s="86"/>
      <c r="KDP156" s="86"/>
      <c r="KDQ156" s="86"/>
      <c r="KDR156" s="86"/>
      <c r="KDS156" s="86"/>
      <c r="KDT156" s="86"/>
      <c r="KDU156" s="86"/>
      <c r="KDV156" s="86"/>
      <c r="KDW156" s="86"/>
      <c r="KDX156" s="86"/>
      <c r="KDY156" s="86"/>
      <c r="KDZ156" s="86"/>
      <c r="KEA156" s="86"/>
      <c r="KEB156" s="86"/>
      <c r="KEC156" s="86"/>
      <c r="KED156" s="86"/>
      <c r="KEE156" s="86"/>
      <c r="KEF156" s="86"/>
      <c r="KEG156" s="86"/>
      <c r="KEH156" s="86"/>
      <c r="KEI156" s="86"/>
      <c r="KEJ156" s="86"/>
      <c r="KEK156" s="86"/>
      <c r="KEL156" s="86"/>
      <c r="KEM156" s="86"/>
      <c r="KEN156" s="86"/>
      <c r="KEO156" s="86"/>
      <c r="KEP156" s="86"/>
      <c r="KEQ156" s="86"/>
      <c r="KER156" s="86"/>
      <c r="KES156" s="86"/>
      <c r="KET156" s="86"/>
      <c r="KEU156" s="86"/>
      <c r="KEV156" s="86"/>
      <c r="KEW156" s="86"/>
      <c r="KEX156" s="86"/>
      <c r="KEY156" s="86"/>
      <c r="KEZ156" s="86"/>
      <c r="KFA156" s="86"/>
      <c r="KFB156" s="86"/>
      <c r="KFC156" s="86"/>
      <c r="KFD156" s="86"/>
      <c r="KFE156" s="86"/>
      <c r="KFF156" s="86"/>
      <c r="KFG156" s="86"/>
      <c r="KFH156" s="86"/>
      <c r="KFI156" s="86"/>
      <c r="KFJ156" s="86"/>
      <c r="KFK156" s="86"/>
      <c r="KFL156" s="86"/>
      <c r="KFM156" s="86"/>
      <c r="KFN156" s="86"/>
      <c r="KFO156" s="86"/>
      <c r="KFP156" s="86"/>
      <c r="KFQ156" s="86"/>
      <c r="KFR156" s="86"/>
      <c r="KFS156" s="86"/>
      <c r="KFT156" s="86"/>
      <c r="KFU156" s="86"/>
      <c r="KFV156" s="86"/>
      <c r="KFW156" s="86"/>
      <c r="KFX156" s="86"/>
      <c r="KFY156" s="86"/>
      <c r="KFZ156" s="86"/>
      <c r="KGA156" s="86"/>
      <c r="KGB156" s="86"/>
      <c r="KGC156" s="86"/>
      <c r="KGD156" s="86"/>
      <c r="KGE156" s="86"/>
      <c r="KGF156" s="86"/>
      <c r="KGG156" s="86"/>
      <c r="KGH156" s="86"/>
      <c r="KGI156" s="86"/>
      <c r="KGJ156" s="86"/>
      <c r="KGK156" s="86"/>
      <c r="KGL156" s="86"/>
      <c r="KGM156" s="86"/>
      <c r="KGN156" s="86"/>
      <c r="KGO156" s="86"/>
      <c r="KGP156" s="86"/>
      <c r="KGQ156" s="186"/>
      <c r="KGR156" s="186"/>
      <c r="KGS156" s="186"/>
      <c r="KGT156" s="186"/>
      <c r="KGU156" s="186"/>
      <c r="KGV156" s="186"/>
      <c r="KGW156" s="86"/>
      <c r="KGX156" s="86"/>
      <c r="KGY156" s="86"/>
      <c r="KGZ156" s="86"/>
      <c r="KHA156" s="86"/>
      <c r="KHB156" s="86"/>
      <c r="KHC156" s="86"/>
      <c r="KHD156" s="86"/>
      <c r="KHE156" s="86"/>
      <c r="KHF156" s="86"/>
      <c r="KHG156" s="86"/>
      <c r="KHH156" s="86"/>
      <c r="KHI156" s="86"/>
      <c r="KHJ156" s="86"/>
      <c r="KHK156" s="86"/>
      <c r="KHL156" s="86"/>
      <c r="KHM156" s="86"/>
      <c r="KHN156" s="86"/>
      <c r="KHO156" s="86"/>
      <c r="KHP156" s="86"/>
      <c r="KHQ156" s="86"/>
      <c r="KHR156" s="86"/>
      <c r="KHS156" s="86"/>
      <c r="KHT156" s="86"/>
      <c r="KHU156" s="86"/>
      <c r="KHV156" s="86"/>
      <c r="KHW156" s="86"/>
      <c r="KHX156" s="86"/>
      <c r="KHY156" s="86"/>
      <c r="KHZ156" s="86"/>
      <c r="KIA156" s="86"/>
      <c r="KIB156" s="86"/>
      <c r="KIC156" s="86"/>
      <c r="KID156" s="86"/>
      <c r="KIE156" s="86"/>
      <c r="KIF156" s="86"/>
      <c r="KIG156" s="86"/>
      <c r="KIH156" s="86"/>
      <c r="KII156" s="86"/>
      <c r="KIJ156" s="86"/>
      <c r="KIK156" s="86"/>
      <c r="KIL156" s="86"/>
      <c r="KIM156" s="86"/>
      <c r="KIN156" s="86"/>
      <c r="KIO156" s="86"/>
      <c r="KIP156" s="86"/>
      <c r="KIQ156" s="86"/>
      <c r="KIR156" s="86"/>
      <c r="KIS156" s="86"/>
      <c r="KIT156" s="86"/>
      <c r="KIU156" s="86"/>
      <c r="KIV156" s="86"/>
      <c r="KIW156" s="86"/>
      <c r="KIX156" s="86"/>
      <c r="KIY156" s="86"/>
      <c r="KIZ156" s="86"/>
      <c r="KJA156" s="86"/>
      <c r="KJB156" s="86"/>
      <c r="KJC156" s="86"/>
      <c r="KJD156" s="86"/>
      <c r="KJE156" s="86"/>
      <c r="KJF156" s="86"/>
      <c r="KJG156" s="86"/>
      <c r="KJH156" s="86"/>
      <c r="KJI156" s="86"/>
      <c r="KJJ156" s="86"/>
      <c r="KJK156" s="86"/>
      <c r="KJL156" s="86"/>
      <c r="KJM156" s="86"/>
      <c r="KJN156" s="86"/>
      <c r="KJO156" s="86"/>
      <c r="KJP156" s="86"/>
      <c r="KJQ156" s="86"/>
      <c r="KJR156" s="86"/>
      <c r="KJS156" s="86"/>
      <c r="KJT156" s="86"/>
      <c r="KJU156" s="86"/>
      <c r="KJV156" s="86"/>
      <c r="KJW156" s="86"/>
      <c r="KJX156" s="86"/>
      <c r="KJY156" s="86"/>
      <c r="KJZ156" s="86"/>
      <c r="KKA156" s="86"/>
      <c r="KKB156" s="86"/>
      <c r="KKC156" s="86"/>
      <c r="KKD156" s="86"/>
      <c r="KKE156" s="86"/>
      <c r="KKF156" s="86"/>
      <c r="KKG156" s="86"/>
      <c r="KKH156" s="86"/>
      <c r="KKI156" s="86"/>
      <c r="KKJ156" s="86"/>
      <c r="KKK156" s="86"/>
      <c r="KKL156" s="86"/>
      <c r="KKM156" s="86"/>
      <c r="KKN156" s="86"/>
      <c r="KKO156" s="86"/>
      <c r="KKP156" s="86"/>
      <c r="KKQ156" s="86"/>
      <c r="KKR156" s="86"/>
      <c r="KKS156" s="86"/>
      <c r="KKT156" s="86"/>
      <c r="KKU156" s="86"/>
      <c r="KKV156" s="86"/>
      <c r="KKW156" s="86"/>
      <c r="KKX156" s="86"/>
      <c r="KKY156" s="86"/>
      <c r="KKZ156" s="86"/>
      <c r="KLA156" s="86"/>
      <c r="KLB156" s="86"/>
      <c r="KLC156" s="86"/>
      <c r="KLD156" s="86"/>
      <c r="KLE156" s="86"/>
      <c r="KLF156" s="86"/>
      <c r="KLG156" s="86"/>
      <c r="KLH156" s="86"/>
      <c r="KLI156" s="86"/>
      <c r="KLJ156" s="86"/>
      <c r="KLK156" s="86"/>
      <c r="KLL156" s="86"/>
      <c r="KLM156" s="86"/>
      <c r="KLN156" s="86"/>
      <c r="KLO156" s="86"/>
      <c r="KLP156" s="86"/>
      <c r="KLQ156" s="86"/>
      <c r="KLR156" s="86"/>
      <c r="KLS156" s="86"/>
      <c r="KLT156" s="86"/>
      <c r="KLU156" s="86"/>
      <c r="KLV156" s="86"/>
      <c r="KLW156" s="86"/>
      <c r="KLX156" s="86"/>
      <c r="KLY156" s="86"/>
      <c r="KLZ156" s="86"/>
      <c r="KMA156" s="86"/>
      <c r="KMB156" s="86"/>
      <c r="KMC156" s="86"/>
      <c r="KMD156" s="86"/>
      <c r="KME156" s="86"/>
      <c r="KMF156" s="86"/>
      <c r="KMG156" s="86"/>
      <c r="KMH156" s="86"/>
      <c r="KMI156" s="86"/>
      <c r="KMJ156" s="86"/>
      <c r="KMK156" s="86"/>
      <c r="KML156" s="86"/>
      <c r="KMM156" s="86"/>
      <c r="KMN156" s="86"/>
      <c r="KMO156" s="86"/>
      <c r="KMP156" s="86"/>
      <c r="KMQ156" s="86"/>
      <c r="KMR156" s="86"/>
      <c r="KMS156" s="86"/>
      <c r="KMT156" s="86"/>
      <c r="KMU156" s="86"/>
      <c r="KMV156" s="86"/>
      <c r="KMW156" s="86"/>
      <c r="KMX156" s="86"/>
      <c r="KMY156" s="86"/>
      <c r="KMZ156" s="86"/>
      <c r="KNA156" s="86"/>
      <c r="KNB156" s="86"/>
      <c r="KNC156" s="86"/>
      <c r="KND156" s="86"/>
      <c r="KNE156" s="86"/>
      <c r="KNF156" s="86"/>
      <c r="KNG156" s="86"/>
      <c r="KNH156" s="86"/>
      <c r="KNI156" s="86"/>
      <c r="KNJ156" s="86"/>
      <c r="KNK156" s="86"/>
      <c r="KNL156" s="86"/>
      <c r="KNM156" s="86"/>
      <c r="KNN156" s="86"/>
      <c r="KNO156" s="86"/>
      <c r="KNP156" s="86"/>
      <c r="KNQ156" s="86"/>
      <c r="KNR156" s="86"/>
      <c r="KNS156" s="86"/>
      <c r="KNT156" s="86"/>
      <c r="KNU156" s="86"/>
      <c r="KNV156" s="86"/>
      <c r="KNW156" s="86"/>
      <c r="KNX156" s="86"/>
      <c r="KNY156" s="86"/>
      <c r="KNZ156" s="86"/>
      <c r="KOA156" s="86"/>
      <c r="KOB156" s="86"/>
      <c r="KOC156" s="86"/>
      <c r="KOD156" s="86"/>
      <c r="KOE156" s="86"/>
      <c r="KOF156" s="86"/>
      <c r="KOG156" s="86"/>
      <c r="KOH156" s="86"/>
      <c r="KOI156" s="86"/>
      <c r="KOJ156" s="86"/>
      <c r="KOK156" s="86"/>
      <c r="KOL156" s="86"/>
      <c r="KOM156" s="86"/>
      <c r="KON156" s="86"/>
      <c r="KOO156" s="86"/>
      <c r="KOP156" s="86"/>
      <c r="KOQ156" s="86"/>
      <c r="KOR156" s="86"/>
      <c r="KOS156" s="86"/>
      <c r="KOT156" s="86"/>
      <c r="KOU156" s="86"/>
      <c r="KOV156" s="86"/>
      <c r="KOW156" s="86"/>
      <c r="KOX156" s="86"/>
      <c r="KOY156" s="86"/>
      <c r="KOZ156" s="86"/>
      <c r="KPA156" s="86"/>
      <c r="KPB156" s="86"/>
      <c r="KPC156" s="86"/>
      <c r="KPD156" s="86"/>
      <c r="KPE156" s="86"/>
      <c r="KPF156" s="86"/>
      <c r="KPG156" s="86"/>
      <c r="KPH156" s="86"/>
      <c r="KPI156" s="86"/>
      <c r="KPJ156" s="86"/>
      <c r="KPK156" s="86"/>
      <c r="KPL156" s="86"/>
      <c r="KPM156" s="86"/>
      <c r="KPN156" s="86"/>
      <c r="KPO156" s="86"/>
      <c r="KPP156" s="86"/>
      <c r="KPQ156" s="86"/>
      <c r="KPR156" s="86"/>
      <c r="KPS156" s="86"/>
      <c r="KPT156" s="86"/>
      <c r="KPU156" s="86"/>
      <c r="KPV156" s="86"/>
      <c r="KPW156" s="86"/>
      <c r="KPX156" s="86"/>
      <c r="KPY156" s="86"/>
      <c r="KPZ156" s="86"/>
      <c r="KQA156" s="86"/>
      <c r="KQB156" s="86"/>
      <c r="KQC156" s="86"/>
      <c r="KQD156" s="86"/>
      <c r="KQE156" s="86"/>
      <c r="KQF156" s="86"/>
      <c r="KQG156" s="86"/>
      <c r="KQH156" s="86"/>
      <c r="KQI156" s="86"/>
      <c r="KQJ156" s="86"/>
      <c r="KQK156" s="86"/>
      <c r="KQL156" s="86"/>
      <c r="KQM156" s="186"/>
      <c r="KQN156" s="186"/>
      <c r="KQO156" s="186"/>
      <c r="KQP156" s="186"/>
      <c r="KQQ156" s="186"/>
      <c r="KQR156" s="186"/>
      <c r="KQS156" s="86"/>
      <c r="KQT156" s="86"/>
      <c r="KQU156" s="86"/>
      <c r="KQV156" s="86"/>
      <c r="KQW156" s="86"/>
      <c r="KQX156" s="86"/>
      <c r="KQY156" s="86"/>
      <c r="KQZ156" s="86"/>
      <c r="KRA156" s="86"/>
      <c r="KRB156" s="86"/>
      <c r="KRC156" s="86"/>
      <c r="KRD156" s="86"/>
      <c r="KRE156" s="86"/>
      <c r="KRF156" s="86"/>
      <c r="KRG156" s="86"/>
      <c r="KRH156" s="86"/>
      <c r="KRI156" s="86"/>
      <c r="KRJ156" s="86"/>
      <c r="KRK156" s="86"/>
      <c r="KRL156" s="86"/>
      <c r="KRM156" s="86"/>
      <c r="KRN156" s="86"/>
      <c r="KRO156" s="86"/>
      <c r="KRP156" s="86"/>
      <c r="KRQ156" s="86"/>
      <c r="KRR156" s="86"/>
      <c r="KRS156" s="86"/>
      <c r="KRT156" s="86"/>
      <c r="KRU156" s="86"/>
      <c r="KRV156" s="86"/>
      <c r="KRW156" s="86"/>
      <c r="KRX156" s="86"/>
      <c r="KRY156" s="86"/>
      <c r="KRZ156" s="86"/>
      <c r="KSA156" s="86"/>
      <c r="KSB156" s="86"/>
      <c r="KSC156" s="86"/>
      <c r="KSD156" s="86"/>
      <c r="KSE156" s="86"/>
      <c r="KSF156" s="86"/>
      <c r="KSG156" s="86"/>
      <c r="KSH156" s="86"/>
      <c r="KSI156" s="86"/>
      <c r="KSJ156" s="86"/>
      <c r="KSK156" s="86"/>
      <c r="KSL156" s="86"/>
      <c r="KSM156" s="86"/>
      <c r="KSN156" s="86"/>
      <c r="KSO156" s="86"/>
      <c r="KSP156" s="86"/>
      <c r="KSQ156" s="86"/>
      <c r="KSR156" s="86"/>
      <c r="KSS156" s="86"/>
      <c r="KST156" s="86"/>
      <c r="KSU156" s="86"/>
      <c r="KSV156" s="86"/>
      <c r="KSW156" s="86"/>
      <c r="KSX156" s="86"/>
      <c r="KSY156" s="86"/>
      <c r="KSZ156" s="86"/>
      <c r="KTA156" s="86"/>
      <c r="KTB156" s="86"/>
      <c r="KTC156" s="86"/>
      <c r="KTD156" s="86"/>
      <c r="KTE156" s="86"/>
      <c r="KTF156" s="86"/>
      <c r="KTG156" s="86"/>
      <c r="KTH156" s="86"/>
      <c r="KTI156" s="86"/>
      <c r="KTJ156" s="86"/>
      <c r="KTK156" s="86"/>
      <c r="KTL156" s="86"/>
      <c r="KTM156" s="86"/>
      <c r="KTN156" s="86"/>
      <c r="KTO156" s="86"/>
      <c r="KTP156" s="86"/>
      <c r="KTQ156" s="86"/>
      <c r="KTR156" s="86"/>
      <c r="KTS156" s="86"/>
      <c r="KTT156" s="86"/>
      <c r="KTU156" s="86"/>
      <c r="KTV156" s="86"/>
      <c r="KTW156" s="86"/>
      <c r="KTX156" s="86"/>
      <c r="KTY156" s="86"/>
      <c r="KTZ156" s="86"/>
      <c r="KUA156" s="86"/>
      <c r="KUB156" s="86"/>
      <c r="KUC156" s="86"/>
      <c r="KUD156" s="86"/>
      <c r="KUE156" s="86"/>
      <c r="KUF156" s="86"/>
      <c r="KUG156" s="86"/>
      <c r="KUH156" s="86"/>
      <c r="KUI156" s="86"/>
      <c r="KUJ156" s="86"/>
      <c r="KUK156" s="86"/>
      <c r="KUL156" s="86"/>
      <c r="KUM156" s="86"/>
      <c r="KUN156" s="86"/>
      <c r="KUO156" s="86"/>
      <c r="KUP156" s="86"/>
      <c r="KUQ156" s="86"/>
      <c r="KUR156" s="86"/>
      <c r="KUS156" s="86"/>
      <c r="KUT156" s="86"/>
      <c r="KUU156" s="86"/>
      <c r="KUV156" s="86"/>
      <c r="KUW156" s="86"/>
      <c r="KUX156" s="86"/>
      <c r="KUY156" s="86"/>
      <c r="KUZ156" s="86"/>
      <c r="KVA156" s="86"/>
      <c r="KVB156" s="86"/>
      <c r="KVC156" s="86"/>
      <c r="KVD156" s="86"/>
      <c r="KVE156" s="86"/>
      <c r="KVF156" s="86"/>
      <c r="KVG156" s="86"/>
      <c r="KVH156" s="86"/>
      <c r="KVI156" s="86"/>
      <c r="KVJ156" s="86"/>
      <c r="KVK156" s="86"/>
      <c r="KVL156" s="86"/>
      <c r="KVM156" s="86"/>
      <c r="KVN156" s="86"/>
      <c r="KVO156" s="86"/>
      <c r="KVP156" s="86"/>
      <c r="KVQ156" s="86"/>
      <c r="KVR156" s="86"/>
      <c r="KVS156" s="86"/>
      <c r="KVT156" s="86"/>
      <c r="KVU156" s="86"/>
      <c r="KVV156" s="86"/>
      <c r="KVW156" s="86"/>
      <c r="KVX156" s="86"/>
      <c r="KVY156" s="86"/>
      <c r="KVZ156" s="86"/>
      <c r="KWA156" s="86"/>
      <c r="KWB156" s="86"/>
      <c r="KWC156" s="86"/>
      <c r="KWD156" s="86"/>
      <c r="KWE156" s="86"/>
      <c r="KWF156" s="86"/>
      <c r="KWG156" s="86"/>
      <c r="KWH156" s="86"/>
      <c r="KWI156" s="86"/>
      <c r="KWJ156" s="86"/>
      <c r="KWK156" s="86"/>
      <c r="KWL156" s="86"/>
      <c r="KWM156" s="86"/>
      <c r="KWN156" s="86"/>
      <c r="KWO156" s="86"/>
      <c r="KWP156" s="86"/>
      <c r="KWQ156" s="86"/>
      <c r="KWR156" s="86"/>
      <c r="KWS156" s="86"/>
      <c r="KWT156" s="86"/>
      <c r="KWU156" s="86"/>
      <c r="KWV156" s="86"/>
      <c r="KWW156" s="86"/>
      <c r="KWX156" s="86"/>
      <c r="KWY156" s="86"/>
      <c r="KWZ156" s="86"/>
      <c r="KXA156" s="86"/>
      <c r="KXB156" s="86"/>
      <c r="KXC156" s="86"/>
      <c r="KXD156" s="86"/>
      <c r="KXE156" s="86"/>
      <c r="KXF156" s="86"/>
      <c r="KXG156" s="86"/>
      <c r="KXH156" s="86"/>
      <c r="KXI156" s="86"/>
      <c r="KXJ156" s="86"/>
      <c r="KXK156" s="86"/>
      <c r="KXL156" s="86"/>
      <c r="KXM156" s="86"/>
      <c r="KXN156" s="86"/>
      <c r="KXO156" s="86"/>
      <c r="KXP156" s="86"/>
      <c r="KXQ156" s="86"/>
      <c r="KXR156" s="86"/>
      <c r="KXS156" s="86"/>
      <c r="KXT156" s="86"/>
      <c r="KXU156" s="86"/>
      <c r="KXV156" s="86"/>
      <c r="KXW156" s="86"/>
      <c r="KXX156" s="86"/>
      <c r="KXY156" s="86"/>
      <c r="KXZ156" s="86"/>
      <c r="KYA156" s="86"/>
      <c r="KYB156" s="86"/>
      <c r="KYC156" s="86"/>
      <c r="KYD156" s="86"/>
      <c r="KYE156" s="86"/>
      <c r="KYF156" s="86"/>
      <c r="KYG156" s="86"/>
      <c r="KYH156" s="86"/>
      <c r="KYI156" s="86"/>
      <c r="KYJ156" s="86"/>
      <c r="KYK156" s="86"/>
      <c r="KYL156" s="86"/>
      <c r="KYM156" s="86"/>
      <c r="KYN156" s="86"/>
      <c r="KYO156" s="86"/>
      <c r="KYP156" s="86"/>
      <c r="KYQ156" s="86"/>
      <c r="KYR156" s="86"/>
      <c r="KYS156" s="86"/>
      <c r="KYT156" s="86"/>
      <c r="KYU156" s="86"/>
      <c r="KYV156" s="86"/>
      <c r="KYW156" s="86"/>
      <c r="KYX156" s="86"/>
      <c r="KYY156" s="86"/>
      <c r="KYZ156" s="86"/>
      <c r="KZA156" s="86"/>
      <c r="KZB156" s="86"/>
      <c r="KZC156" s="86"/>
      <c r="KZD156" s="86"/>
      <c r="KZE156" s="86"/>
      <c r="KZF156" s="86"/>
      <c r="KZG156" s="86"/>
      <c r="KZH156" s="86"/>
      <c r="KZI156" s="86"/>
      <c r="KZJ156" s="86"/>
      <c r="KZK156" s="86"/>
      <c r="KZL156" s="86"/>
      <c r="KZM156" s="86"/>
      <c r="KZN156" s="86"/>
      <c r="KZO156" s="86"/>
      <c r="KZP156" s="86"/>
      <c r="KZQ156" s="86"/>
      <c r="KZR156" s="86"/>
      <c r="KZS156" s="86"/>
      <c r="KZT156" s="86"/>
      <c r="KZU156" s="86"/>
      <c r="KZV156" s="86"/>
      <c r="KZW156" s="86"/>
      <c r="KZX156" s="86"/>
      <c r="KZY156" s="86"/>
      <c r="KZZ156" s="86"/>
      <c r="LAA156" s="86"/>
      <c r="LAB156" s="86"/>
      <c r="LAC156" s="86"/>
      <c r="LAD156" s="86"/>
      <c r="LAE156" s="86"/>
      <c r="LAF156" s="86"/>
      <c r="LAG156" s="86"/>
      <c r="LAH156" s="86"/>
      <c r="LAI156" s="186"/>
      <c r="LAJ156" s="186"/>
      <c r="LAK156" s="186"/>
      <c r="LAL156" s="186"/>
      <c r="LAM156" s="186"/>
      <c r="LAN156" s="186"/>
      <c r="LAO156" s="86"/>
      <c r="LAP156" s="86"/>
      <c r="LAQ156" s="86"/>
      <c r="LAR156" s="86"/>
      <c r="LAS156" s="86"/>
      <c r="LAT156" s="86"/>
      <c r="LAU156" s="86"/>
      <c r="LAV156" s="86"/>
      <c r="LAW156" s="86"/>
      <c r="LAX156" s="86"/>
      <c r="LAY156" s="86"/>
      <c r="LAZ156" s="86"/>
      <c r="LBA156" s="86"/>
      <c r="LBB156" s="86"/>
      <c r="LBC156" s="86"/>
      <c r="LBD156" s="86"/>
      <c r="LBE156" s="86"/>
      <c r="LBF156" s="86"/>
      <c r="LBG156" s="86"/>
      <c r="LBH156" s="86"/>
      <c r="LBI156" s="86"/>
      <c r="LBJ156" s="86"/>
      <c r="LBK156" s="86"/>
      <c r="LBL156" s="86"/>
      <c r="LBM156" s="86"/>
      <c r="LBN156" s="86"/>
      <c r="LBO156" s="86"/>
      <c r="LBP156" s="86"/>
      <c r="LBQ156" s="86"/>
      <c r="LBR156" s="86"/>
      <c r="LBS156" s="86"/>
      <c r="LBT156" s="86"/>
      <c r="LBU156" s="86"/>
      <c r="LBV156" s="86"/>
      <c r="LBW156" s="86"/>
      <c r="LBX156" s="86"/>
      <c r="LBY156" s="86"/>
      <c r="LBZ156" s="86"/>
      <c r="LCA156" s="86"/>
      <c r="LCB156" s="86"/>
      <c r="LCC156" s="86"/>
      <c r="LCD156" s="86"/>
      <c r="LCE156" s="86"/>
      <c r="LCF156" s="86"/>
      <c r="LCG156" s="86"/>
      <c r="LCH156" s="86"/>
      <c r="LCI156" s="86"/>
      <c r="LCJ156" s="86"/>
      <c r="LCK156" s="86"/>
      <c r="LCL156" s="86"/>
      <c r="LCM156" s="86"/>
      <c r="LCN156" s="86"/>
      <c r="LCO156" s="86"/>
      <c r="LCP156" s="86"/>
      <c r="LCQ156" s="86"/>
      <c r="LCR156" s="86"/>
      <c r="LCS156" s="86"/>
      <c r="LCT156" s="86"/>
      <c r="LCU156" s="86"/>
      <c r="LCV156" s="86"/>
      <c r="LCW156" s="86"/>
      <c r="LCX156" s="86"/>
      <c r="LCY156" s="86"/>
      <c r="LCZ156" s="86"/>
      <c r="LDA156" s="86"/>
      <c r="LDB156" s="86"/>
      <c r="LDC156" s="86"/>
      <c r="LDD156" s="86"/>
      <c r="LDE156" s="86"/>
      <c r="LDF156" s="86"/>
      <c r="LDG156" s="86"/>
      <c r="LDH156" s="86"/>
      <c r="LDI156" s="86"/>
      <c r="LDJ156" s="86"/>
      <c r="LDK156" s="86"/>
      <c r="LDL156" s="86"/>
      <c r="LDM156" s="86"/>
      <c r="LDN156" s="86"/>
      <c r="LDO156" s="86"/>
      <c r="LDP156" s="86"/>
      <c r="LDQ156" s="86"/>
      <c r="LDR156" s="86"/>
      <c r="LDS156" s="86"/>
      <c r="LDT156" s="86"/>
      <c r="LDU156" s="86"/>
      <c r="LDV156" s="86"/>
      <c r="LDW156" s="86"/>
      <c r="LDX156" s="86"/>
      <c r="LDY156" s="86"/>
      <c r="LDZ156" s="86"/>
      <c r="LEA156" s="86"/>
      <c r="LEB156" s="86"/>
      <c r="LEC156" s="86"/>
      <c r="LED156" s="86"/>
      <c r="LEE156" s="86"/>
      <c r="LEF156" s="86"/>
      <c r="LEG156" s="86"/>
      <c r="LEH156" s="86"/>
      <c r="LEI156" s="86"/>
      <c r="LEJ156" s="86"/>
      <c r="LEK156" s="86"/>
      <c r="LEL156" s="86"/>
      <c r="LEM156" s="86"/>
      <c r="LEN156" s="86"/>
      <c r="LEO156" s="86"/>
      <c r="LEP156" s="86"/>
      <c r="LEQ156" s="86"/>
      <c r="LER156" s="86"/>
      <c r="LES156" s="86"/>
      <c r="LET156" s="86"/>
      <c r="LEU156" s="86"/>
      <c r="LEV156" s="86"/>
      <c r="LEW156" s="86"/>
      <c r="LEX156" s="86"/>
      <c r="LEY156" s="86"/>
      <c r="LEZ156" s="86"/>
      <c r="LFA156" s="86"/>
      <c r="LFB156" s="86"/>
      <c r="LFC156" s="86"/>
      <c r="LFD156" s="86"/>
      <c r="LFE156" s="86"/>
      <c r="LFF156" s="86"/>
      <c r="LFG156" s="86"/>
      <c r="LFH156" s="86"/>
      <c r="LFI156" s="86"/>
      <c r="LFJ156" s="86"/>
      <c r="LFK156" s="86"/>
      <c r="LFL156" s="86"/>
      <c r="LFM156" s="86"/>
      <c r="LFN156" s="86"/>
      <c r="LFO156" s="86"/>
      <c r="LFP156" s="86"/>
      <c r="LFQ156" s="86"/>
      <c r="LFR156" s="86"/>
      <c r="LFS156" s="86"/>
      <c r="LFT156" s="86"/>
      <c r="LFU156" s="86"/>
      <c r="LFV156" s="86"/>
      <c r="LFW156" s="86"/>
      <c r="LFX156" s="86"/>
      <c r="LFY156" s="86"/>
      <c r="LFZ156" s="86"/>
      <c r="LGA156" s="86"/>
      <c r="LGB156" s="86"/>
      <c r="LGC156" s="86"/>
      <c r="LGD156" s="86"/>
      <c r="LGE156" s="86"/>
      <c r="LGF156" s="86"/>
      <c r="LGG156" s="86"/>
      <c r="LGH156" s="86"/>
      <c r="LGI156" s="86"/>
      <c r="LGJ156" s="86"/>
      <c r="LGK156" s="86"/>
      <c r="LGL156" s="86"/>
      <c r="LGM156" s="86"/>
      <c r="LGN156" s="86"/>
      <c r="LGO156" s="86"/>
      <c r="LGP156" s="86"/>
      <c r="LGQ156" s="86"/>
      <c r="LGR156" s="86"/>
      <c r="LGS156" s="86"/>
      <c r="LGT156" s="86"/>
      <c r="LGU156" s="86"/>
      <c r="LGV156" s="86"/>
      <c r="LGW156" s="86"/>
      <c r="LGX156" s="86"/>
      <c r="LGY156" s="86"/>
      <c r="LGZ156" s="86"/>
      <c r="LHA156" s="86"/>
      <c r="LHB156" s="86"/>
      <c r="LHC156" s="86"/>
      <c r="LHD156" s="86"/>
      <c r="LHE156" s="86"/>
      <c r="LHF156" s="86"/>
      <c r="LHG156" s="86"/>
      <c r="LHH156" s="86"/>
      <c r="LHI156" s="86"/>
      <c r="LHJ156" s="86"/>
      <c r="LHK156" s="86"/>
      <c r="LHL156" s="86"/>
      <c r="LHM156" s="86"/>
      <c r="LHN156" s="86"/>
      <c r="LHO156" s="86"/>
      <c r="LHP156" s="86"/>
      <c r="LHQ156" s="86"/>
      <c r="LHR156" s="86"/>
      <c r="LHS156" s="86"/>
      <c r="LHT156" s="86"/>
      <c r="LHU156" s="86"/>
      <c r="LHV156" s="86"/>
      <c r="LHW156" s="86"/>
      <c r="LHX156" s="86"/>
      <c r="LHY156" s="86"/>
      <c r="LHZ156" s="86"/>
      <c r="LIA156" s="86"/>
      <c r="LIB156" s="86"/>
      <c r="LIC156" s="86"/>
      <c r="LID156" s="86"/>
      <c r="LIE156" s="86"/>
      <c r="LIF156" s="86"/>
      <c r="LIG156" s="86"/>
      <c r="LIH156" s="86"/>
      <c r="LII156" s="86"/>
      <c r="LIJ156" s="86"/>
      <c r="LIK156" s="86"/>
      <c r="LIL156" s="86"/>
      <c r="LIM156" s="86"/>
      <c r="LIN156" s="86"/>
      <c r="LIO156" s="86"/>
      <c r="LIP156" s="86"/>
      <c r="LIQ156" s="86"/>
      <c r="LIR156" s="86"/>
      <c r="LIS156" s="86"/>
      <c r="LIT156" s="86"/>
      <c r="LIU156" s="86"/>
      <c r="LIV156" s="86"/>
      <c r="LIW156" s="86"/>
      <c r="LIX156" s="86"/>
      <c r="LIY156" s="86"/>
      <c r="LIZ156" s="86"/>
      <c r="LJA156" s="86"/>
      <c r="LJB156" s="86"/>
      <c r="LJC156" s="86"/>
      <c r="LJD156" s="86"/>
      <c r="LJE156" s="86"/>
      <c r="LJF156" s="86"/>
      <c r="LJG156" s="86"/>
      <c r="LJH156" s="86"/>
      <c r="LJI156" s="86"/>
      <c r="LJJ156" s="86"/>
      <c r="LJK156" s="86"/>
      <c r="LJL156" s="86"/>
      <c r="LJM156" s="86"/>
      <c r="LJN156" s="86"/>
      <c r="LJO156" s="86"/>
      <c r="LJP156" s="86"/>
      <c r="LJQ156" s="86"/>
      <c r="LJR156" s="86"/>
      <c r="LJS156" s="86"/>
      <c r="LJT156" s="86"/>
      <c r="LJU156" s="86"/>
      <c r="LJV156" s="86"/>
      <c r="LJW156" s="86"/>
      <c r="LJX156" s="86"/>
      <c r="LJY156" s="86"/>
      <c r="LJZ156" s="86"/>
      <c r="LKA156" s="86"/>
      <c r="LKB156" s="86"/>
      <c r="LKC156" s="86"/>
      <c r="LKD156" s="86"/>
      <c r="LKE156" s="186"/>
      <c r="LKF156" s="186"/>
      <c r="LKG156" s="186"/>
      <c r="LKH156" s="186"/>
      <c r="LKI156" s="186"/>
      <c r="LKJ156" s="186"/>
      <c r="LKK156" s="86"/>
      <c r="LKL156" s="86"/>
      <c r="LKM156" s="86"/>
      <c r="LKN156" s="86"/>
      <c r="LKO156" s="86"/>
      <c r="LKP156" s="86"/>
      <c r="LKQ156" s="86"/>
      <c r="LKR156" s="86"/>
      <c r="LKS156" s="86"/>
      <c r="LKT156" s="86"/>
      <c r="LKU156" s="86"/>
      <c r="LKV156" s="86"/>
      <c r="LKW156" s="86"/>
      <c r="LKX156" s="86"/>
      <c r="LKY156" s="86"/>
      <c r="LKZ156" s="86"/>
      <c r="LLA156" s="86"/>
      <c r="LLB156" s="86"/>
      <c r="LLC156" s="86"/>
      <c r="LLD156" s="86"/>
      <c r="LLE156" s="86"/>
      <c r="LLF156" s="86"/>
      <c r="LLG156" s="86"/>
      <c r="LLH156" s="86"/>
      <c r="LLI156" s="86"/>
      <c r="LLJ156" s="86"/>
      <c r="LLK156" s="86"/>
      <c r="LLL156" s="86"/>
      <c r="LLM156" s="86"/>
      <c r="LLN156" s="86"/>
      <c r="LLO156" s="86"/>
      <c r="LLP156" s="86"/>
      <c r="LLQ156" s="86"/>
      <c r="LLR156" s="86"/>
      <c r="LLS156" s="86"/>
      <c r="LLT156" s="86"/>
      <c r="LLU156" s="86"/>
      <c r="LLV156" s="86"/>
      <c r="LLW156" s="86"/>
      <c r="LLX156" s="86"/>
      <c r="LLY156" s="86"/>
      <c r="LLZ156" s="86"/>
      <c r="LMA156" s="86"/>
      <c r="LMB156" s="86"/>
      <c r="LMC156" s="86"/>
      <c r="LMD156" s="86"/>
      <c r="LME156" s="86"/>
      <c r="LMF156" s="86"/>
      <c r="LMG156" s="86"/>
      <c r="LMH156" s="86"/>
      <c r="LMI156" s="86"/>
      <c r="LMJ156" s="86"/>
      <c r="LMK156" s="86"/>
      <c r="LML156" s="86"/>
      <c r="LMM156" s="86"/>
      <c r="LMN156" s="86"/>
      <c r="LMO156" s="86"/>
      <c r="LMP156" s="86"/>
      <c r="LMQ156" s="86"/>
      <c r="LMR156" s="86"/>
      <c r="LMS156" s="86"/>
      <c r="LMT156" s="86"/>
      <c r="LMU156" s="86"/>
      <c r="LMV156" s="86"/>
      <c r="LMW156" s="86"/>
      <c r="LMX156" s="86"/>
      <c r="LMY156" s="86"/>
      <c r="LMZ156" s="86"/>
      <c r="LNA156" s="86"/>
      <c r="LNB156" s="86"/>
      <c r="LNC156" s="86"/>
      <c r="LND156" s="86"/>
      <c r="LNE156" s="86"/>
      <c r="LNF156" s="86"/>
      <c r="LNG156" s="86"/>
      <c r="LNH156" s="86"/>
      <c r="LNI156" s="86"/>
      <c r="LNJ156" s="86"/>
      <c r="LNK156" s="86"/>
      <c r="LNL156" s="86"/>
      <c r="LNM156" s="86"/>
      <c r="LNN156" s="86"/>
      <c r="LNO156" s="86"/>
      <c r="LNP156" s="86"/>
      <c r="LNQ156" s="86"/>
      <c r="LNR156" s="86"/>
      <c r="LNS156" s="86"/>
      <c r="LNT156" s="86"/>
      <c r="LNU156" s="86"/>
      <c r="LNV156" s="86"/>
      <c r="LNW156" s="86"/>
      <c r="LNX156" s="86"/>
      <c r="LNY156" s="86"/>
      <c r="LNZ156" s="86"/>
      <c r="LOA156" s="86"/>
      <c r="LOB156" s="86"/>
      <c r="LOC156" s="86"/>
      <c r="LOD156" s="86"/>
      <c r="LOE156" s="86"/>
      <c r="LOF156" s="86"/>
      <c r="LOG156" s="86"/>
      <c r="LOH156" s="86"/>
      <c r="LOI156" s="86"/>
      <c r="LOJ156" s="86"/>
      <c r="LOK156" s="86"/>
      <c r="LOL156" s="86"/>
      <c r="LOM156" s="86"/>
      <c r="LON156" s="86"/>
      <c r="LOO156" s="86"/>
      <c r="LOP156" s="86"/>
      <c r="LOQ156" s="86"/>
      <c r="LOR156" s="86"/>
      <c r="LOS156" s="86"/>
      <c r="LOT156" s="86"/>
      <c r="LOU156" s="86"/>
      <c r="LOV156" s="86"/>
      <c r="LOW156" s="86"/>
      <c r="LOX156" s="86"/>
      <c r="LOY156" s="86"/>
      <c r="LOZ156" s="86"/>
      <c r="LPA156" s="86"/>
      <c r="LPB156" s="86"/>
      <c r="LPC156" s="86"/>
      <c r="LPD156" s="86"/>
      <c r="LPE156" s="86"/>
      <c r="LPF156" s="86"/>
      <c r="LPG156" s="86"/>
      <c r="LPH156" s="86"/>
      <c r="LPI156" s="86"/>
      <c r="LPJ156" s="86"/>
      <c r="LPK156" s="86"/>
      <c r="LPL156" s="86"/>
      <c r="LPM156" s="86"/>
      <c r="LPN156" s="86"/>
      <c r="LPO156" s="86"/>
      <c r="LPP156" s="86"/>
      <c r="LPQ156" s="86"/>
      <c r="LPR156" s="86"/>
      <c r="LPS156" s="86"/>
      <c r="LPT156" s="86"/>
      <c r="LPU156" s="86"/>
      <c r="LPV156" s="86"/>
      <c r="LPW156" s="86"/>
      <c r="LPX156" s="86"/>
      <c r="LPY156" s="86"/>
      <c r="LPZ156" s="86"/>
      <c r="LQA156" s="86"/>
      <c r="LQB156" s="86"/>
      <c r="LQC156" s="86"/>
      <c r="LQD156" s="86"/>
      <c r="LQE156" s="86"/>
      <c r="LQF156" s="86"/>
      <c r="LQG156" s="86"/>
      <c r="LQH156" s="86"/>
      <c r="LQI156" s="86"/>
      <c r="LQJ156" s="86"/>
      <c r="LQK156" s="86"/>
      <c r="LQL156" s="86"/>
      <c r="LQM156" s="86"/>
      <c r="LQN156" s="86"/>
      <c r="LQO156" s="86"/>
      <c r="LQP156" s="86"/>
      <c r="LQQ156" s="86"/>
      <c r="LQR156" s="86"/>
      <c r="LQS156" s="86"/>
      <c r="LQT156" s="86"/>
      <c r="LQU156" s="86"/>
      <c r="LQV156" s="86"/>
      <c r="LQW156" s="86"/>
      <c r="LQX156" s="86"/>
      <c r="LQY156" s="86"/>
      <c r="LQZ156" s="86"/>
      <c r="LRA156" s="86"/>
      <c r="LRB156" s="86"/>
      <c r="LRC156" s="86"/>
      <c r="LRD156" s="86"/>
      <c r="LRE156" s="86"/>
      <c r="LRF156" s="86"/>
      <c r="LRG156" s="86"/>
      <c r="LRH156" s="86"/>
      <c r="LRI156" s="86"/>
      <c r="LRJ156" s="86"/>
      <c r="LRK156" s="86"/>
      <c r="LRL156" s="86"/>
      <c r="LRM156" s="86"/>
      <c r="LRN156" s="86"/>
      <c r="LRO156" s="86"/>
      <c r="LRP156" s="86"/>
      <c r="LRQ156" s="86"/>
      <c r="LRR156" s="86"/>
      <c r="LRS156" s="86"/>
      <c r="LRT156" s="86"/>
      <c r="LRU156" s="86"/>
      <c r="LRV156" s="86"/>
      <c r="LRW156" s="86"/>
      <c r="LRX156" s="86"/>
      <c r="LRY156" s="86"/>
      <c r="LRZ156" s="86"/>
      <c r="LSA156" s="86"/>
      <c r="LSB156" s="86"/>
      <c r="LSC156" s="86"/>
      <c r="LSD156" s="86"/>
      <c r="LSE156" s="86"/>
      <c r="LSF156" s="86"/>
      <c r="LSG156" s="86"/>
      <c r="LSH156" s="86"/>
      <c r="LSI156" s="86"/>
      <c r="LSJ156" s="86"/>
      <c r="LSK156" s="86"/>
      <c r="LSL156" s="86"/>
      <c r="LSM156" s="86"/>
      <c r="LSN156" s="86"/>
      <c r="LSO156" s="86"/>
      <c r="LSP156" s="86"/>
      <c r="LSQ156" s="86"/>
      <c r="LSR156" s="86"/>
      <c r="LSS156" s="86"/>
      <c r="LST156" s="86"/>
      <c r="LSU156" s="86"/>
      <c r="LSV156" s="86"/>
      <c r="LSW156" s="86"/>
      <c r="LSX156" s="86"/>
      <c r="LSY156" s="86"/>
      <c r="LSZ156" s="86"/>
      <c r="LTA156" s="86"/>
      <c r="LTB156" s="86"/>
      <c r="LTC156" s="86"/>
      <c r="LTD156" s="86"/>
      <c r="LTE156" s="86"/>
      <c r="LTF156" s="86"/>
      <c r="LTG156" s="86"/>
      <c r="LTH156" s="86"/>
      <c r="LTI156" s="86"/>
      <c r="LTJ156" s="86"/>
      <c r="LTK156" s="86"/>
      <c r="LTL156" s="86"/>
      <c r="LTM156" s="86"/>
      <c r="LTN156" s="86"/>
      <c r="LTO156" s="86"/>
      <c r="LTP156" s="86"/>
      <c r="LTQ156" s="86"/>
      <c r="LTR156" s="86"/>
      <c r="LTS156" s="86"/>
      <c r="LTT156" s="86"/>
      <c r="LTU156" s="86"/>
      <c r="LTV156" s="86"/>
      <c r="LTW156" s="86"/>
      <c r="LTX156" s="86"/>
      <c r="LTY156" s="86"/>
      <c r="LTZ156" s="86"/>
      <c r="LUA156" s="186"/>
      <c r="LUB156" s="186"/>
      <c r="LUC156" s="186"/>
      <c r="LUD156" s="186"/>
      <c r="LUE156" s="186"/>
      <c r="LUF156" s="186"/>
      <c r="LUG156" s="86"/>
      <c r="LUH156" s="86"/>
      <c r="LUI156" s="86"/>
      <c r="LUJ156" s="86"/>
      <c r="LUK156" s="86"/>
      <c r="LUL156" s="86"/>
      <c r="LUM156" s="86"/>
      <c r="LUN156" s="86"/>
      <c r="LUO156" s="86"/>
      <c r="LUP156" s="86"/>
      <c r="LUQ156" s="86"/>
      <c r="LUR156" s="86"/>
      <c r="LUS156" s="86"/>
      <c r="LUT156" s="86"/>
      <c r="LUU156" s="86"/>
      <c r="LUV156" s="86"/>
      <c r="LUW156" s="86"/>
      <c r="LUX156" s="86"/>
      <c r="LUY156" s="86"/>
      <c r="LUZ156" s="86"/>
      <c r="LVA156" s="86"/>
      <c r="LVB156" s="86"/>
      <c r="LVC156" s="86"/>
      <c r="LVD156" s="86"/>
      <c r="LVE156" s="86"/>
      <c r="LVF156" s="86"/>
      <c r="LVG156" s="86"/>
      <c r="LVH156" s="86"/>
      <c r="LVI156" s="86"/>
      <c r="LVJ156" s="86"/>
      <c r="LVK156" s="86"/>
      <c r="LVL156" s="86"/>
      <c r="LVM156" s="86"/>
      <c r="LVN156" s="86"/>
      <c r="LVO156" s="86"/>
      <c r="LVP156" s="86"/>
      <c r="LVQ156" s="86"/>
      <c r="LVR156" s="86"/>
      <c r="LVS156" s="86"/>
      <c r="LVT156" s="86"/>
      <c r="LVU156" s="86"/>
      <c r="LVV156" s="86"/>
      <c r="LVW156" s="86"/>
      <c r="LVX156" s="86"/>
      <c r="LVY156" s="86"/>
      <c r="LVZ156" s="86"/>
      <c r="LWA156" s="86"/>
      <c r="LWB156" s="86"/>
      <c r="LWC156" s="86"/>
      <c r="LWD156" s="86"/>
      <c r="LWE156" s="86"/>
      <c r="LWF156" s="86"/>
      <c r="LWG156" s="86"/>
      <c r="LWH156" s="86"/>
      <c r="LWI156" s="86"/>
      <c r="LWJ156" s="86"/>
      <c r="LWK156" s="86"/>
      <c r="LWL156" s="86"/>
      <c r="LWM156" s="86"/>
      <c r="LWN156" s="86"/>
      <c r="LWO156" s="86"/>
      <c r="LWP156" s="86"/>
      <c r="LWQ156" s="86"/>
      <c r="LWR156" s="86"/>
      <c r="LWS156" s="86"/>
      <c r="LWT156" s="86"/>
      <c r="LWU156" s="86"/>
      <c r="LWV156" s="86"/>
      <c r="LWW156" s="86"/>
      <c r="LWX156" s="86"/>
      <c r="LWY156" s="86"/>
      <c r="LWZ156" s="86"/>
      <c r="LXA156" s="86"/>
      <c r="LXB156" s="86"/>
      <c r="LXC156" s="86"/>
      <c r="LXD156" s="86"/>
      <c r="LXE156" s="86"/>
      <c r="LXF156" s="86"/>
      <c r="LXG156" s="86"/>
      <c r="LXH156" s="86"/>
      <c r="LXI156" s="86"/>
      <c r="LXJ156" s="86"/>
      <c r="LXK156" s="86"/>
      <c r="LXL156" s="86"/>
      <c r="LXM156" s="86"/>
      <c r="LXN156" s="86"/>
      <c r="LXO156" s="86"/>
      <c r="LXP156" s="86"/>
      <c r="LXQ156" s="86"/>
      <c r="LXR156" s="86"/>
      <c r="LXS156" s="86"/>
      <c r="LXT156" s="86"/>
      <c r="LXU156" s="86"/>
      <c r="LXV156" s="86"/>
      <c r="LXW156" s="86"/>
      <c r="LXX156" s="86"/>
      <c r="LXY156" s="86"/>
      <c r="LXZ156" s="86"/>
      <c r="LYA156" s="86"/>
      <c r="LYB156" s="86"/>
      <c r="LYC156" s="86"/>
      <c r="LYD156" s="86"/>
      <c r="LYE156" s="86"/>
      <c r="LYF156" s="86"/>
      <c r="LYG156" s="86"/>
      <c r="LYH156" s="86"/>
      <c r="LYI156" s="86"/>
      <c r="LYJ156" s="86"/>
      <c r="LYK156" s="86"/>
      <c r="LYL156" s="86"/>
      <c r="LYM156" s="86"/>
      <c r="LYN156" s="86"/>
      <c r="LYO156" s="86"/>
      <c r="LYP156" s="86"/>
      <c r="LYQ156" s="86"/>
      <c r="LYR156" s="86"/>
      <c r="LYS156" s="86"/>
      <c r="LYT156" s="86"/>
      <c r="LYU156" s="86"/>
      <c r="LYV156" s="86"/>
      <c r="LYW156" s="86"/>
      <c r="LYX156" s="86"/>
      <c r="LYY156" s="86"/>
      <c r="LYZ156" s="86"/>
      <c r="LZA156" s="86"/>
      <c r="LZB156" s="86"/>
      <c r="LZC156" s="86"/>
      <c r="LZD156" s="86"/>
      <c r="LZE156" s="86"/>
      <c r="LZF156" s="86"/>
      <c r="LZG156" s="86"/>
      <c r="LZH156" s="86"/>
      <c r="LZI156" s="86"/>
      <c r="LZJ156" s="86"/>
      <c r="LZK156" s="86"/>
      <c r="LZL156" s="86"/>
      <c r="LZM156" s="86"/>
      <c r="LZN156" s="86"/>
      <c r="LZO156" s="86"/>
      <c r="LZP156" s="86"/>
      <c r="LZQ156" s="86"/>
      <c r="LZR156" s="86"/>
      <c r="LZS156" s="86"/>
      <c r="LZT156" s="86"/>
      <c r="LZU156" s="86"/>
      <c r="LZV156" s="86"/>
      <c r="LZW156" s="86"/>
      <c r="LZX156" s="86"/>
      <c r="LZY156" s="86"/>
      <c r="LZZ156" s="86"/>
      <c r="MAA156" s="86"/>
      <c r="MAB156" s="86"/>
      <c r="MAC156" s="86"/>
      <c r="MAD156" s="86"/>
      <c r="MAE156" s="86"/>
      <c r="MAF156" s="86"/>
      <c r="MAG156" s="86"/>
      <c r="MAH156" s="86"/>
      <c r="MAI156" s="86"/>
      <c r="MAJ156" s="86"/>
      <c r="MAK156" s="86"/>
      <c r="MAL156" s="86"/>
      <c r="MAM156" s="86"/>
      <c r="MAN156" s="86"/>
      <c r="MAO156" s="86"/>
      <c r="MAP156" s="86"/>
      <c r="MAQ156" s="86"/>
      <c r="MAR156" s="86"/>
      <c r="MAS156" s="86"/>
      <c r="MAT156" s="86"/>
      <c r="MAU156" s="86"/>
      <c r="MAV156" s="86"/>
      <c r="MAW156" s="86"/>
      <c r="MAX156" s="86"/>
      <c r="MAY156" s="86"/>
      <c r="MAZ156" s="86"/>
      <c r="MBA156" s="86"/>
      <c r="MBB156" s="86"/>
      <c r="MBC156" s="86"/>
      <c r="MBD156" s="86"/>
      <c r="MBE156" s="86"/>
      <c r="MBF156" s="86"/>
      <c r="MBG156" s="86"/>
      <c r="MBH156" s="86"/>
      <c r="MBI156" s="86"/>
      <c r="MBJ156" s="86"/>
      <c r="MBK156" s="86"/>
      <c r="MBL156" s="86"/>
      <c r="MBM156" s="86"/>
      <c r="MBN156" s="86"/>
      <c r="MBO156" s="86"/>
      <c r="MBP156" s="86"/>
      <c r="MBQ156" s="86"/>
      <c r="MBR156" s="86"/>
      <c r="MBS156" s="86"/>
      <c r="MBT156" s="86"/>
      <c r="MBU156" s="86"/>
      <c r="MBV156" s="86"/>
      <c r="MBW156" s="86"/>
      <c r="MBX156" s="86"/>
      <c r="MBY156" s="86"/>
      <c r="MBZ156" s="86"/>
      <c r="MCA156" s="86"/>
      <c r="MCB156" s="86"/>
      <c r="MCC156" s="86"/>
      <c r="MCD156" s="86"/>
      <c r="MCE156" s="86"/>
      <c r="MCF156" s="86"/>
      <c r="MCG156" s="86"/>
      <c r="MCH156" s="86"/>
      <c r="MCI156" s="86"/>
      <c r="MCJ156" s="86"/>
      <c r="MCK156" s="86"/>
      <c r="MCL156" s="86"/>
      <c r="MCM156" s="86"/>
      <c r="MCN156" s="86"/>
      <c r="MCO156" s="86"/>
      <c r="MCP156" s="86"/>
      <c r="MCQ156" s="86"/>
      <c r="MCR156" s="86"/>
      <c r="MCS156" s="86"/>
      <c r="MCT156" s="86"/>
      <c r="MCU156" s="86"/>
      <c r="MCV156" s="86"/>
      <c r="MCW156" s="86"/>
      <c r="MCX156" s="86"/>
      <c r="MCY156" s="86"/>
      <c r="MCZ156" s="86"/>
      <c r="MDA156" s="86"/>
      <c r="MDB156" s="86"/>
      <c r="MDC156" s="86"/>
      <c r="MDD156" s="86"/>
      <c r="MDE156" s="86"/>
      <c r="MDF156" s="86"/>
      <c r="MDG156" s="86"/>
      <c r="MDH156" s="86"/>
      <c r="MDI156" s="86"/>
      <c r="MDJ156" s="86"/>
      <c r="MDK156" s="86"/>
      <c r="MDL156" s="86"/>
      <c r="MDM156" s="86"/>
      <c r="MDN156" s="86"/>
      <c r="MDO156" s="86"/>
      <c r="MDP156" s="86"/>
      <c r="MDQ156" s="86"/>
      <c r="MDR156" s="86"/>
      <c r="MDS156" s="86"/>
      <c r="MDT156" s="86"/>
      <c r="MDU156" s="86"/>
      <c r="MDV156" s="86"/>
      <c r="MDW156" s="186"/>
      <c r="MDX156" s="186"/>
      <c r="MDY156" s="186"/>
      <c r="MDZ156" s="186"/>
      <c r="MEA156" s="186"/>
      <c r="MEB156" s="186"/>
      <c r="MEC156" s="86"/>
      <c r="MED156" s="86"/>
      <c r="MEE156" s="86"/>
      <c r="MEF156" s="86"/>
      <c r="MEG156" s="86"/>
      <c r="MEH156" s="86"/>
      <c r="MEI156" s="86"/>
      <c r="MEJ156" s="86"/>
      <c r="MEK156" s="86"/>
      <c r="MEL156" s="86"/>
      <c r="MEM156" s="86"/>
      <c r="MEN156" s="86"/>
      <c r="MEO156" s="86"/>
      <c r="MEP156" s="86"/>
      <c r="MEQ156" s="86"/>
      <c r="MER156" s="86"/>
      <c r="MES156" s="86"/>
      <c r="MET156" s="86"/>
      <c r="MEU156" s="86"/>
      <c r="MEV156" s="86"/>
      <c r="MEW156" s="86"/>
      <c r="MEX156" s="86"/>
      <c r="MEY156" s="86"/>
      <c r="MEZ156" s="86"/>
      <c r="MFA156" s="86"/>
      <c r="MFB156" s="86"/>
      <c r="MFC156" s="86"/>
      <c r="MFD156" s="86"/>
      <c r="MFE156" s="86"/>
      <c r="MFF156" s="86"/>
      <c r="MFG156" s="86"/>
      <c r="MFH156" s="86"/>
      <c r="MFI156" s="86"/>
      <c r="MFJ156" s="86"/>
      <c r="MFK156" s="86"/>
      <c r="MFL156" s="86"/>
      <c r="MFM156" s="86"/>
      <c r="MFN156" s="86"/>
      <c r="MFO156" s="86"/>
      <c r="MFP156" s="86"/>
      <c r="MFQ156" s="86"/>
      <c r="MFR156" s="86"/>
      <c r="MFS156" s="86"/>
      <c r="MFT156" s="86"/>
      <c r="MFU156" s="86"/>
      <c r="MFV156" s="86"/>
      <c r="MFW156" s="86"/>
      <c r="MFX156" s="86"/>
      <c r="MFY156" s="86"/>
      <c r="MFZ156" s="86"/>
      <c r="MGA156" s="86"/>
      <c r="MGB156" s="86"/>
      <c r="MGC156" s="86"/>
      <c r="MGD156" s="86"/>
      <c r="MGE156" s="86"/>
      <c r="MGF156" s="86"/>
      <c r="MGG156" s="86"/>
      <c r="MGH156" s="86"/>
      <c r="MGI156" s="86"/>
      <c r="MGJ156" s="86"/>
      <c r="MGK156" s="86"/>
      <c r="MGL156" s="86"/>
      <c r="MGM156" s="86"/>
      <c r="MGN156" s="86"/>
      <c r="MGO156" s="86"/>
      <c r="MGP156" s="86"/>
      <c r="MGQ156" s="86"/>
      <c r="MGR156" s="86"/>
      <c r="MGS156" s="86"/>
      <c r="MGT156" s="86"/>
      <c r="MGU156" s="86"/>
      <c r="MGV156" s="86"/>
      <c r="MGW156" s="86"/>
      <c r="MGX156" s="86"/>
      <c r="MGY156" s="86"/>
      <c r="MGZ156" s="86"/>
      <c r="MHA156" s="86"/>
      <c r="MHB156" s="86"/>
      <c r="MHC156" s="86"/>
      <c r="MHD156" s="86"/>
      <c r="MHE156" s="86"/>
      <c r="MHF156" s="86"/>
      <c r="MHG156" s="86"/>
      <c r="MHH156" s="86"/>
      <c r="MHI156" s="86"/>
      <c r="MHJ156" s="86"/>
      <c r="MHK156" s="86"/>
      <c r="MHL156" s="86"/>
      <c r="MHM156" s="86"/>
      <c r="MHN156" s="86"/>
      <c r="MHO156" s="86"/>
      <c r="MHP156" s="86"/>
      <c r="MHQ156" s="86"/>
      <c r="MHR156" s="86"/>
      <c r="MHS156" s="86"/>
      <c r="MHT156" s="86"/>
      <c r="MHU156" s="86"/>
      <c r="MHV156" s="86"/>
      <c r="MHW156" s="86"/>
      <c r="MHX156" s="86"/>
      <c r="MHY156" s="86"/>
      <c r="MHZ156" s="86"/>
      <c r="MIA156" s="86"/>
      <c r="MIB156" s="86"/>
      <c r="MIC156" s="86"/>
      <c r="MID156" s="86"/>
      <c r="MIE156" s="86"/>
      <c r="MIF156" s="86"/>
      <c r="MIG156" s="86"/>
      <c r="MIH156" s="86"/>
      <c r="MII156" s="86"/>
      <c r="MIJ156" s="86"/>
      <c r="MIK156" s="86"/>
      <c r="MIL156" s="86"/>
      <c r="MIM156" s="86"/>
      <c r="MIN156" s="86"/>
      <c r="MIO156" s="86"/>
      <c r="MIP156" s="86"/>
      <c r="MIQ156" s="86"/>
      <c r="MIR156" s="86"/>
      <c r="MIS156" s="86"/>
      <c r="MIT156" s="86"/>
      <c r="MIU156" s="86"/>
      <c r="MIV156" s="86"/>
      <c r="MIW156" s="86"/>
      <c r="MIX156" s="86"/>
      <c r="MIY156" s="86"/>
      <c r="MIZ156" s="86"/>
      <c r="MJA156" s="86"/>
      <c r="MJB156" s="86"/>
      <c r="MJC156" s="86"/>
      <c r="MJD156" s="86"/>
      <c r="MJE156" s="86"/>
      <c r="MJF156" s="86"/>
      <c r="MJG156" s="86"/>
      <c r="MJH156" s="86"/>
      <c r="MJI156" s="86"/>
      <c r="MJJ156" s="86"/>
      <c r="MJK156" s="86"/>
      <c r="MJL156" s="86"/>
      <c r="MJM156" s="86"/>
      <c r="MJN156" s="86"/>
      <c r="MJO156" s="86"/>
      <c r="MJP156" s="86"/>
      <c r="MJQ156" s="86"/>
      <c r="MJR156" s="86"/>
      <c r="MJS156" s="86"/>
      <c r="MJT156" s="86"/>
      <c r="MJU156" s="86"/>
      <c r="MJV156" s="86"/>
      <c r="MJW156" s="86"/>
      <c r="MJX156" s="86"/>
      <c r="MJY156" s="86"/>
      <c r="MJZ156" s="86"/>
      <c r="MKA156" s="86"/>
      <c r="MKB156" s="86"/>
      <c r="MKC156" s="86"/>
      <c r="MKD156" s="86"/>
      <c r="MKE156" s="86"/>
      <c r="MKF156" s="86"/>
      <c r="MKG156" s="86"/>
      <c r="MKH156" s="86"/>
      <c r="MKI156" s="86"/>
      <c r="MKJ156" s="86"/>
      <c r="MKK156" s="86"/>
      <c r="MKL156" s="86"/>
      <c r="MKM156" s="86"/>
      <c r="MKN156" s="86"/>
      <c r="MKO156" s="86"/>
      <c r="MKP156" s="86"/>
      <c r="MKQ156" s="86"/>
      <c r="MKR156" s="86"/>
      <c r="MKS156" s="86"/>
      <c r="MKT156" s="86"/>
      <c r="MKU156" s="86"/>
      <c r="MKV156" s="86"/>
      <c r="MKW156" s="86"/>
      <c r="MKX156" s="86"/>
      <c r="MKY156" s="86"/>
      <c r="MKZ156" s="86"/>
      <c r="MLA156" s="86"/>
      <c r="MLB156" s="86"/>
      <c r="MLC156" s="86"/>
      <c r="MLD156" s="86"/>
      <c r="MLE156" s="86"/>
      <c r="MLF156" s="86"/>
      <c r="MLG156" s="86"/>
      <c r="MLH156" s="86"/>
      <c r="MLI156" s="86"/>
      <c r="MLJ156" s="86"/>
      <c r="MLK156" s="86"/>
      <c r="MLL156" s="86"/>
      <c r="MLM156" s="86"/>
      <c r="MLN156" s="86"/>
      <c r="MLO156" s="86"/>
      <c r="MLP156" s="86"/>
      <c r="MLQ156" s="86"/>
      <c r="MLR156" s="86"/>
      <c r="MLS156" s="86"/>
      <c r="MLT156" s="86"/>
      <c r="MLU156" s="86"/>
      <c r="MLV156" s="86"/>
      <c r="MLW156" s="86"/>
      <c r="MLX156" s="86"/>
      <c r="MLY156" s="86"/>
      <c r="MLZ156" s="86"/>
      <c r="MMA156" s="86"/>
      <c r="MMB156" s="86"/>
      <c r="MMC156" s="86"/>
      <c r="MMD156" s="86"/>
      <c r="MME156" s="86"/>
      <c r="MMF156" s="86"/>
      <c r="MMG156" s="86"/>
      <c r="MMH156" s="86"/>
      <c r="MMI156" s="86"/>
      <c r="MMJ156" s="86"/>
      <c r="MMK156" s="86"/>
      <c r="MML156" s="86"/>
      <c r="MMM156" s="86"/>
      <c r="MMN156" s="86"/>
      <c r="MMO156" s="86"/>
      <c r="MMP156" s="86"/>
      <c r="MMQ156" s="86"/>
      <c r="MMR156" s="86"/>
      <c r="MMS156" s="86"/>
      <c r="MMT156" s="86"/>
      <c r="MMU156" s="86"/>
      <c r="MMV156" s="86"/>
      <c r="MMW156" s="86"/>
      <c r="MMX156" s="86"/>
      <c r="MMY156" s="86"/>
      <c r="MMZ156" s="86"/>
      <c r="MNA156" s="86"/>
      <c r="MNB156" s="86"/>
      <c r="MNC156" s="86"/>
      <c r="MND156" s="86"/>
      <c r="MNE156" s="86"/>
      <c r="MNF156" s="86"/>
      <c r="MNG156" s="86"/>
      <c r="MNH156" s="86"/>
      <c r="MNI156" s="86"/>
      <c r="MNJ156" s="86"/>
      <c r="MNK156" s="86"/>
      <c r="MNL156" s="86"/>
      <c r="MNM156" s="86"/>
      <c r="MNN156" s="86"/>
      <c r="MNO156" s="86"/>
      <c r="MNP156" s="86"/>
      <c r="MNQ156" s="86"/>
      <c r="MNR156" s="86"/>
      <c r="MNS156" s="186"/>
      <c r="MNT156" s="186"/>
      <c r="MNU156" s="186"/>
      <c r="MNV156" s="186"/>
      <c r="MNW156" s="186"/>
      <c r="MNX156" s="186"/>
      <c r="MNY156" s="86"/>
      <c r="MNZ156" s="86"/>
      <c r="MOA156" s="86"/>
      <c r="MOB156" s="86"/>
      <c r="MOC156" s="86"/>
      <c r="MOD156" s="86"/>
      <c r="MOE156" s="86"/>
      <c r="MOF156" s="86"/>
      <c r="MOG156" s="86"/>
      <c r="MOH156" s="86"/>
      <c r="MOI156" s="86"/>
      <c r="MOJ156" s="86"/>
      <c r="MOK156" s="86"/>
      <c r="MOL156" s="86"/>
      <c r="MOM156" s="86"/>
      <c r="MON156" s="86"/>
      <c r="MOO156" s="86"/>
      <c r="MOP156" s="86"/>
      <c r="MOQ156" s="86"/>
      <c r="MOR156" s="86"/>
      <c r="MOS156" s="86"/>
      <c r="MOT156" s="86"/>
      <c r="MOU156" s="86"/>
      <c r="MOV156" s="86"/>
      <c r="MOW156" s="86"/>
      <c r="MOX156" s="86"/>
      <c r="MOY156" s="86"/>
      <c r="MOZ156" s="86"/>
      <c r="MPA156" s="86"/>
      <c r="MPB156" s="86"/>
      <c r="MPC156" s="86"/>
      <c r="MPD156" s="86"/>
      <c r="MPE156" s="86"/>
      <c r="MPF156" s="86"/>
      <c r="MPG156" s="86"/>
      <c r="MPH156" s="86"/>
      <c r="MPI156" s="86"/>
      <c r="MPJ156" s="86"/>
      <c r="MPK156" s="86"/>
      <c r="MPL156" s="86"/>
      <c r="MPM156" s="86"/>
      <c r="MPN156" s="86"/>
      <c r="MPO156" s="86"/>
      <c r="MPP156" s="86"/>
      <c r="MPQ156" s="86"/>
      <c r="MPR156" s="86"/>
      <c r="MPS156" s="86"/>
      <c r="MPT156" s="86"/>
      <c r="MPU156" s="86"/>
      <c r="MPV156" s="86"/>
      <c r="MPW156" s="86"/>
      <c r="MPX156" s="86"/>
      <c r="MPY156" s="86"/>
      <c r="MPZ156" s="86"/>
      <c r="MQA156" s="86"/>
      <c r="MQB156" s="86"/>
      <c r="MQC156" s="86"/>
      <c r="MQD156" s="86"/>
      <c r="MQE156" s="86"/>
      <c r="MQF156" s="86"/>
      <c r="MQG156" s="86"/>
      <c r="MQH156" s="86"/>
      <c r="MQI156" s="86"/>
      <c r="MQJ156" s="86"/>
      <c r="MQK156" s="86"/>
      <c r="MQL156" s="86"/>
      <c r="MQM156" s="86"/>
      <c r="MQN156" s="86"/>
      <c r="MQO156" s="86"/>
      <c r="MQP156" s="86"/>
      <c r="MQQ156" s="86"/>
      <c r="MQR156" s="86"/>
      <c r="MQS156" s="86"/>
      <c r="MQT156" s="86"/>
      <c r="MQU156" s="86"/>
      <c r="MQV156" s="86"/>
      <c r="MQW156" s="86"/>
      <c r="MQX156" s="86"/>
      <c r="MQY156" s="86"/>
      <c r="MQZ156" s="86"/>
      <c r="MRA156" s="86"/>
      <c r="MRB156" s="86"/>
      <c r="MRC156" s="86"/>
      <c r="MRD156" s="86"/>
      <c r="MRE156" s="86"/>
      <c r="MRF156" s="86"/>
      <c r="MRG156" s="86"/>
      <c r="MRH156" s="86"/>
      <c r="MRI156" s="86"/>
      <c r="MRJ156" s="86"/>
      <c r="MRK156" s="86"/>
      <c r="MRL156" s="86"/>
      <c r="MRM156" s="86"/>
      <c r="MRN156" s="86"/>
      <c r="MRO156" s="86"/>
      <c r="MRP156" s="86"/>
      <c r="MRQ156" s="86"/>
      <c r="MRR156" s="86"/>
      <c r="MRS156" s="86"/>
      <c r="MRT156" s="86"/>
      <c r="MRU156" s="86"/>
      <c r="MRV156" s="86"/>
      <c r="MRW156" s="86"/>
      <c r="MRX156" s="86"/>
      <c r="MRY156" s="86"/>
      <c r="MRZ156" s="86"/>
      <c r="MSA156" s="86"/>
      <c r="MSB156" s="86"/>
      <c r="MSC156" s="86"/>
      <c r="MSD156" s="86"/>
      <c r="MSE156" s="86"/>
      <c r="MSF156" s="86"/>
      <c r="MSG156" s="86"/>
      <c r="MSH156" s="86"/>
      <c r="MSI156" s="86"/>
      <c r="MSJ156" s="86"/>
      <c r="MSK156" s="86"/>
      <c r="MSL156" s="86"/>
      <c r="MSM156" s="86"/>
      <c r="MSN156" s="86"/>
      <c r="MSO156" s="86"/>
      <c r="MSP156" s="86"/>
      <c r="MSQ156" s="86"/>
      <c r="MSR156" s="86"/>
      <c r="MSS156" s="86"/>
      <c r="MST156" s="86"/>
      <c r="MSU156" s="86"/>
      <c r="MSV156" s="86"/>
      <c r="MSW156" s="86"/>
      <c r="MSX156" s="86"/>
      <c r="MSY156" s="86"/>
      <c r="MSZ156" s="86"/>
      <c r="MTA156" s="86"/>
      <c r="MTB156" s="86"/>
      <c r="MTC156" s="86"/>
      <c r="MTD156" s="86"/>
      <c r="MTE156" s="86"/>
      <c r="MTF156" s="86"/>
      <c r="MTG156" s="86"/>
      <c r="MTH156" s="86"/>
      <c r="MTI156" s="86"/>
      <c r="MTJ156" s="86"/>
      <c r="MTK156" s="86"/>
      <c r="MTL156" s="86"/>
      <c r="MTM156" s="86"/>
      <c r="MTN156" s="86"/>
      <c r="MTO156" s="86"/>
      <c r="MTP156" s="86"/>
      <c r="MTQ156" s="86"/>
      <c r="MTR156" s="86"/>
      <c r="MTS156" s="86"/>
      <c r="MTT156" s="86"/>
      <c r="MTU156" s="86"/>
      <c r="MTV156" s="86"/>
      <c r="MTW156" s="86"/>
      <c r="MTX156" s="86"/>
      <c r="MTY156" s="86"/>
      <c r="MTZ156" s="86"/>
      <c r="MUA156" s="86"/>
      <c r="MUB156" s="86"/>
      <c r="MUC156" s="86"/>
      <c r="MUD156" s="86"/>
      <c r="MUE156" s="86"/>
      <c r="MUF156" s="86"/>
      <c r="MUG156" s="86"/>
      <c r="MUH156" s="86"/>
      <c r="MUI156" s="86"/>
      <c r="MUJ156" s="86"/>
      <c r="MUK156" s="86"/>
      <c r="MUL156" s="86"/>
      <c r="MUM156" s="86"/>
      <c r="MUN156" s="86"/>
      <c r="MUO156" s="86"/>
      <c r="MUP156" s="86"/>
      <c r="MUQ156" s="86"/>
      <c r="MUR156" s="86"/>
      <c r="MUS156" s="86"/>
      <c r="MUT156" s="86"/>
      <c r="MUU156" s="86"/>
      <c r="MUV156" s="86"/>
      <c r="MUW156" s="86"/>
      <c r="MUX156" s="86"/>
      <c r="MUY156" s="86"/>
      <c r="MUZ156" s="86"/>
      <c r="MVA156" s="86"/>
      <c r="MVB156" s="86"/>
      <c r="MVC156" s="86"/>
      <c r="MVD156" s="86"/>
      <c r="MVE156" s="86"/>
      <c r="MVF156" s="86"/>
      <c r="MVG156" s="86"/>
      <c r="MVH156" s="86"/>
      <c r="MVI156" s="86"/>
      <c r="MVJ156" s="86"/>
      <c r="MVK156" s="86"/>
      <c r="MVL156" s="86"/>
      <c r="MVM156" s="86"/>
      <c r="MVN156" s="86"/>
      <c r="MVO156" s="86"/>
      <c r="MVP156" s="86"/>
      <c r="MVQ156" s="86"/>
      <c r="MVR156" s="86"/>
      <c r="MVS156" s="86"/>
      <c r="MVT156" s="86"/>
      <c r="MVU156" s="86"/>
      <c r="MVV156" s="86"/>
      <c r="MVW156" s="86"/>
      <c r="MVX156" s="86"/>
      <c r="MVY156" s="86"/>
      <c r="MVZ156" s="86"/>
      <c r="MWA156" s="86"/>
      <c r="MWB156" s="86"/>
      <c r="MWC156" s="86"/>
      <c r="MWD156" s="86"/>
      <c r="MWE156" s="86"/>
      <c r="MWF156" s="86"/>
      <c r="MWG156" s="86"/>
      <c r="MWH156" s="86"/>
      <c r="MWI156" s="86"/>
      <c r="MWJ156" s="86"/>
      <c r="MWK156" s="86"/>
      <c r="MWL156" s="86"/>
      <c r="MWM156" s="86"/>
      <c r="MWN156" s="86"/>
      <c r="MWO156" s="86"/>
      <c r="MWP156" s="86"/>
      <c r="MWQ156" s="86"/>
      <c r="MWR156" s="86"/>
      <c r="MWS156" s="86"/>
      <c r="MWT156" s="86"/>
      <c r="MWU156" s="86"/>
      <c r="MWV156" s="86"/>
      <c r="MWW156" s="86"/>
      <c r="MWX156" s="86"/>
      <c r="MWY156" s="86"/>
      <c r="MWZ156" s="86"/>
      <c r="MXA156" s="86"/>
      <c r="MXB156" s="86"/>
      <c r="MXC156" s="86"/>
      <c r="MXD156" s="86"/>
      <c r="MXE156" s="86"/>
      <c r="MXF156" s="86"/>
      <c r="MXG156" s="86"/>
      <c r="MXH156" s="86"/>
      <c r="MXI156" s="86"/>
      <c r="MXJ156" s="86"/>
      <c r="MXK156" s="86"/>
      <c r="MXL156" s="86"/>
      <c r="MXM156" s="86"/>
      <c r="MXN156" s="86"/>
      <c r="MXO156" s="186"/>
      <c r="MXP156" s="186"/>
      <c r="MXQ156" s="186"/>
      <c r="MXR156" s="186"/>
      <c r="MXS156" s="186"/>
      <c r="MXT156" s="186"/>
      <c r="MXU156" s="86"/>
      <c r="MXV156" s="86"/>
      <c r="MXW156" s="86"/>
      <c r="MXX156" s="86"/>
      <c r="MXY156" s="86"/>
      <c r="MXZ156" s="86"/>
      <c r="MYA156" s="86"/>
      <c r="MYB156" s="86"/>
      <c r="MYC156" s="86"/>
      <c r="MYD156" s="86"/>
      <c r="MYE156" s="86"/>
      <c r="MYF156" s="86"/>
      <c r="MYG156" s="86"/>
      <c r="MYH156" s="86"/>
      <c r="MYI156" s="86"/>
      <c r="MYJ156" s="86"/>
      <c r="MYK156" s="86"/>
      <c r="MYL156" s="86"/>
      <c r="MYM156" s="86"/>
      <c r="MYN156" s="86"/>
      <c r="MYO156" s="86"/>
      <c r="MYP156" s="86"/>
      <c r="MYQ156" s="86"/>
      <c r="MYR156" s="86"/>
      <c r="MYS156" s="86"/>
      <c r="MYT156" s="86"/>
      <c r="MYU156" s="86"/>
      <c r="MYV156" s="86"/>
      <c r="MYW156" s="86"/>
      <c r="MYX156" s="86"/>
      <c r="MYY156" s="86"/>
      <c r="MYZ156" s="86"/>
      <c r="MZA156" s="86"/>
      <c r="MZB156" s="86"/>
      <c r="MZC156" s="86"/>
      <c r="MZD156" s="86"/>
      <c r="MZE156" s="86"/>
      <c r="MZF156" s="86"/>
      <c r="MZG156" s="86"/>
      <c r="MZH156" s="86"/>
      <c r="MZI156" s="86"/>
      <c r="MZJ156" s="86"/>
      <c r="MZK156" s="86"/>
      <c r="MZL156" s="86"/>
      <c r="MZM156" s="86"/>
      <c r="MZN156" s="86"/>
      <c r="MZO156" s="86"/>
      <c r="MZP156" s="86"/>
      <c r="MZQ156" s="86"/>
      <c r="MZR156" s="86"/>
      <c r="MZS156" s="86"/>
      <c r="MZT156" s="86"/>
      <c r="MZU156" s="86"/>
      <c r="MZV156" s="86"/>
      <c r="MZW156" s="86"/>
      <c r="MZX156" s="86"/>
      <c r="MZY156" s="86"/>
      <c r="MZZ156" s="86"/>
      <c r="NAA156" s="86"/>
      <c r="NAB156" s="86"/>
      <c r="NAC156" s="86"/>
      <c r="NAD156" s="86"/>
      <c r="NAE156" s="86"/>
      <c r="NAF156" s="86"/>
      <c r="NAG156" s="86"/>
      <c r="NAH156" s="86"/>
      <c r="NAI156" s="86"/>
      <c r="NAJ156" s="86"/>
      <c r="NAK156" s="86"/>
      <c r="NAL156" s="86"/>
      <c r="NAM156" s="86"/>
      <c r="NAN156" s="86"/>
      <c r="NAO156" s="86"/>
      <c r="NAP156" s="86"/>
      <c r="NAQ156" s="86"/>
      <c r="NAR156" s="86"/>
      <c r="NAS156" s="86"/>
      <c r="NAT156" s="86"/>
      <c r="NAU156" s="86"/>
      <c r="NAV156" s="86"/>
      <c r="NAW156" s="86"/>
      <c r="NAX156" s="86"/>
      <c r="NAY156" s="86"/>
      <c r="NAZ156" s="86"/>
      <c r="NBA156" s="86"/>
      <c r="NBB156" s="86"/>
      <c r="NBC156" s="86"/>
      <c r="NBD156" s="86"/>
      <c r="NBE156" s="86"/>
      <c r="NBF156" s="86"/>
      <c r="NBG156" s="86"/>
      <c r="NBH156" s="86"/>
      <c r="NBI156" s="86"/>
      <c r="NBJ156" s="86"/>
      <c r="NBK156" s="86"/>
      <c r="NBL156" s="86"/>
      <c r="NBM156" s="86"/>
      <c r="NBN156" s="86"/>
      <c r="NBO156" s="86"/>
      <c r="NBP156" s="86"/>
      <c r="NBQ156" s="86"/>
      <c r="NBR156" s="86"/>
      <c r="NBS156" s="86"/>
      <c r="NBT156" s="86"/>
      <c r="NBU156" s="86"/>
      <c r="NBV156" s="86"/>
      <c r="NBW156" s="86"/>
      <c r="NBX156" s="86"/>
      <c r="NBY156" s="86"/>
      <c r="NBZ156" s="86"/>
      <c r="NCA156" s="86"/>
      <c r="NCB156" s="86"/>
      <c r="NCC156" s="86"/>
      <c r="NCD156" s="86"/>
      <c r="NCE156" s="86"/>
      <c r="NCF156" s="86"/>
      <c r="NCG156" s="86"/>
      <c r="NCH156" s="86"/>
      <c r="NCI156" s="86"/>
      <c r="NCJ156" s="86"/>
      <c r="NCK156" s="86"/>
      <c r="NCL156" s="86"/>
      <c r="NCM156" s="86"/>
      <c r="NCN156" s="86"/>
      <c r="NCO156" s="86"/>
      <c r="NCP156" s="86"/>
      <c r="NCQ156" s="86"/>
      <c r="NCR156" s="86"/>
      <c r="NCS156" s="86"/>
      <c r="NCT156" s="86"/>
      <c r="NCU156" s="86"/>
      <c r="NCV156" s="86"/>
      <c r="NCW156" s="86"/>
      <c r="NCX156" s="86"/>
      <c r="NCY156" s="86"/>
      <c r="NCZ156" s="86"/>
      <c r="NDA156" s="86"/>
      <c r="NDB156" s="86"/>
      <c r="NDC156" s="86"/>
      <c r="NDD156" s="86"/>
      <c r="NDE156" s="86"/>
      <c r="NDF156" s="86"/>
      <c r="NDG156" s="86"/>
      <c r="NDH156" s="86"/>
      <c r="NDI156" s="86"/>
      <c r="NDJ156" s="86"/>
      <c r="NDK156" s="86"/>
      <c r="NDL156" s="86"/>
      <c r="NDM156" s="86"/>
      <c r="NDN156" s="86"/>
      <c r="NDO156" s="86"/>
      <c r="NDP156" s="86"/>
      <c r="NDQ156" s="86"/>
      <c r="NDR156" s="86"/>
      <c r="NDS156" s="86"/>
      <c r="NDT156" s="86"/>
      <c r="NDU156" s="86"/>
      <c r="NDV156" s="86"/>
      <c r="NDW156" s="86"/>
      <c r="NDX156" s="86"/>
      <c r="NDY156" s="86"/>
      <c r="NDZ156" s="86"/>
      <c r="NEA156" s="86"/>
      <c r="NEB156" s="86"/>
      <c r="NEC156" s="86"/>
      <c r="NED156" s="86"/>
      <c r="NEE156" s="86"/>
      <c r="NEF156" s="86"/>
      <c r="NEG156" s="86"/>
      <c r="NEH156" s="86"/>
      <c r="NEI156" s="86"/>
      <c r="NEJ156" s="86"/>
      <c r="NEK156" s="86"/>
      <c r="NEL156" s="86"/>
      <c r="NEM156" s="86"/>
      <c r="NEN156" s="86"/>
      <c r="NEO156" s="86"/>
      <c r="NEP156" s="86"/>
      <c r="NEQ156" s="86"/>
      <c r="NER156" s="86"/>
      <c r="NES156" s="86"/>
      <c r="NET156" s="86"/>
      <c r="NEU156" s="86"/>
      <c r="NEV156" s="86"/>
      <c r="NEW156" s="86"/>
      <c r="NEX156" s="86"/>
      <c r="NEY156" s="86"/>
      <c r="NEZ156" s="86"/>
      <c r="NFA156" s="86"/>
      <c r="NFB156" s="86"/>
      <c r="NFC156" s="86"/>
      <c r="NFD156" s="86"/>
      <c r="NFE156" s="86"/>
      <c r="NFF156" s="86"/>
      <c r="NFG156" s="86"/>
      <c r="NFH156" s="86"/>
      <c r="NFI156" s="86"/>
      <c r="NFJ156" s="86"/>
      <c r="NFK156" s="86"/>
      <c r="NFL156" s="86"/>
      <c r="NFM156" s="86"/>
      <c r="NFN156" s="86"/>
      <c r="NFO156" s="86"/>
      <c r="NFP156" s="86"/>
      <c r="NFQ156" s="86"/>
      <c r="NFR156" s="86"/>
      <c r="NFS156" s="86"/>
      <c r="NFT156" s="86"/>
      <c r="NFU156" s="86"/>
      <c r="NFV156" s="86"/>
      <c r="NFW156" s="86"/>
      <c r="NFX156" s="86"/>
      <c r="NFY156" s="86"/>
      <c r="NFZ156" s="86"/>
      <c r="NGA156" s="86"/>
      <c r="NGB156" s="86"/>
      <c r="NGC156" s="86"/>
      <c r="NGD156" s="86"/>
      <c r="NGE156" s="86"/>
      <c r="NGF156" s="86"/>
      <c r="NGG156" s="86"/>
      <c r="NGH156" s="86"/>
      <c r="NGI156" s="86"/>
      <c r="NGJ156" s="86"/>
      <c r="NGK156" s="86"/>
      <c r="NGL156" s="86"/>
      <c r="NGM156" s="86"/>
      <c r="NGN156" s="86"/>
      <c r="NGO156" s="86"/>
      <c r="NGP156" s="86"/>
      <c r="NGQ156" s="86"/>
      <c r="NGR156" s="86"/>
      <c r="NGS156" s="86"/>
      <c r="NGT156" s="86"/>
      <c r="NGU156" s="86"/>
      <c r="NGV156" s="86"/>
      <c r="NGW156" s="86"/>
      <c r="NGX156" s="86"/>
      <c r="NGY156" s="86"/>
      <c r="NGZ156" s="86"/>
      <c r="NHA156" s="86"/>
      <c r="NHB156" s="86"/>
      <c r="NHC156" s="86"/>
      <c r="NHD156" s="86"/>
      <c r="NHE156" s="86"/>
      <c r="NHF156" s="86"/>
      <c r="NHG156" s="86"/>
      <c r="NHH156" s="86"/>
      <c r="NHI156" s="86"/>
      <c r="NHJ156" s="86"/>
      <c r="NHK156" s="186"/>
      <c r="NHL156" s="186"/>
      <c r="NHM156" s="186"/>
      <c r="NHN156" s="186"/>
      <c r="NHO156" s="186"/>
      <c r="NHP156" s="186"/>
      <c r="NHQ156" s="86"/>
      <c r="NHR156" s="86"/>
      <c r="NHS156" s="86"/>
      <c r="NHT156" s="86"/>
      <c r="NHU156" s="86"/>
      <c r="NHV156" s="86"/>
      <c r="NHW156" s="86"/>
      <c r="NHX156" s="86"/>
      <c r="NHY156" s="86"/>
      <c r="NHZ156" s="86"/>
      <c r="NIA156" s="86"/>
      <c r="NIB156" s="86"/>
      <c r="NIC156" s="86"/>
      <c r="NID156" s="86"/>
      <c r="NIE156" s="86"/>
      <c r="NIF156" s="86"/>
      <c r="NIG156" s="86"/>
      <c r="NIH156" s="86"/>
      <c r="NII156" s="86"/>
      <c r="NIJ156" s="86"/>
      <c r="NIK156" s="86"/>
      <c r="NIL156" s="86"/>
      <c r="NIM156" s="86"/>
      <c r="NIN156" s="86"/>
      <c r="NIO156" s="86"/>
      <c r="NIP156" s="86"/>
      <c r="NIQ156" s="86"/>
      <c r="NIR156" s="86"/>
      <c r="NIS156" s="86"/>
      <c r="NIT156" s="86"/>
      <c r="NIU156" s="86"/>
      <c r="NIV156" s="86"/>
      <c r="NIW156" s="86"/>
      <c r="NIX156" s="86"/>
      <c r="NIY156" s="86"/>
      <c r="NIZ156" s="86"/>
      <c r="NJA156" s="86"/>
      <c r="NJB156" s="86"/>
      <c r="NJC156" s="86"/>
      <c r="NJD156" s="86"/>
      <c r="NJE156" s="86"/>
      <c r="NJF156" s="86"/>
      <c r="NJG156" s="86"/>
      <c r="NJH156" s="86"/>
      <c r="NJI156" s="86"/>
      <c r="NJJ156" s="86"/>
      <c r="NJK156" s="86"/>
      <c r="NJL156" s="86"/>
      <c r="NJM156" s="86"/>
      <c r="NJN156" s="86"/>
      <c r="NJO156" s="86"/>
      <c r="NJP156" s="86"/>
      <c r="NJQ156" s="86"/>
      <c r="NJR156" s="86"/>
      <c r="NJS156" s="86"/>
      <c r="NJT156" s="86"/>
      <c r="NJU156" s="86"/>
      <c r="NJV156" s="86"/>
      <c r="NJW156" s="86"/>
      <c r="NJX156" s="86"/>
      <c r="NJY156" s="86"/>
      <c r="NJZ156" s="86"/>
      <c r="NKA156" s="86"/>
      <c r="NKB156" s="86"/>
      <c r="NKC156" s="86"/>
      <c r="NKD156" s="86"/>
      <c r="NKE156" s="86"/>
      <c r="NKF156" s="86"/>
      <c r="NKG156" s="86"/>
      <c r="NKH156" s="86"/>
      <c r="NKI156" s="86"/>
      <c r="NKJ156" s="86"/>
      <c r="NKK156" s="86"/>
      <c r="NKL156" s="86"/>
      <c r="NKM156" s="86"/>
      <c r="NKN156" s="86"/>
      <c r="NKO156" s="86"/>
      <c r="NKP156" s="86"/>
      <c r="NKQ156" s="86"/>
      <c r="NKR156" s="86"/>
      <c r="NKS156" s="86"/>
      <c r="NKT156" s="86"/>
      <c r="NKU156" s="86"/>
      <c r="NKV156" s="86"/>
      <c r="NKW156" s="86"/>
      <c r="NKX156" s="86"/>
      <c r="NKY156" s="86"/>
      <c r="NKZ156" s="86"/>
      <c r="NLA156" s="86"/>
      <c r="NLB156" s="86"/>
      <c r="NLC156" s="86"/>
      <c r="NLD156" s="86"/>
      <c r="NLE156" s="86"/>
      <c r="NLF156" s="86"/>
      <c r="NLG156" s="86"/>
      <c r="NLH156" s="86"/>
      <c r="NLI156" s="86"/>
      <c r="NLJ156" s="86"/>
      <c r="NLK156" s="86"/>
      <c r="NLL156" s="86"/>
      <c r="NLM156" s="86"/>
      <c r="NLN156" s="86"/>
      <c r="NLO156" s="86"/>
      <c r="NLP156" s="86"/>
      <c r="NLQ156" s="86"/>
      <c r="NLR156" s="86"/>
      <c r="NLS156" s="86"/>
      <c r="NLT156" s="86"/>
      <c r="NLU156" s="86"/>
      <c r="NLV156" s="86"/>
      <c r="NLW156" s="86"/>
      <c r="NLX156" s="86"/>
      <c r="NLY156" s="86"/>
      <c r="NLZ156" s="86"/>
      <c r="NMA156" s="86"/>
      <c r="NMB156" s="86"/>
      <c r="NMC156" s="86"/>
      <c r="NMD156" s="86"/>
      <c r="NME156" s="86"/>
      <c r="NMF156" s="86"/>
      <c r="NMG156" s="86"/>
      <c r="NMH156" s="86"/>
      <c r="NMI156" s="86"/>
      <c r="NMJ156" s="86"/>
      <c r="NMK156" s="86"/>
      <c r="NML156" s="86"/>
      <c r="NMM156" s="86"/>
      <c r="NMN156" s="86"/>
      <c r="NMO156" s="86"/>
      <c r="NMP156" s="86"/>
      <c r="NMQ156" s="86"/>
      <c r="NMR156" s="86"/>
      <c r="NMS156" s="86"/>
      <c r="NMT156" s="86"/>
      <c r="NMU156" s="86"/>
      <c r="NMV156" s="86"/>
      <c r="NMW156" s="86"/>
      <c r="NMX156" s="86"/>
      <c r="NMY156" s="86"/>
      <c r="NMZ156" s="86"/>
      <c r="NNA156" s="86"/>
      <c r="NNB156" s="86"/>
      <c r="NNC156" s="86"/>
      <c r="NND156" s="86"/>
      <c r="NNE156" s="86"/>
      <c r="NNF156" s="86"/>
      <c r="NNG156" s="86"/>
      <c r="NNH156" s="86"/>
      <c r="NNI156" s="86"/>
      <c r="NNJ156" s="86"/>
      <c r="NNK156" s="86"/>
      <c r="NNL156" s="86"/>
      <c r="NNM156" s="86"/>
      <c r="NNN156" s="86"/>
      <c r="NNO156" s="86"/>
      <c r="NNP156" s="86"/>
      <c r="NNQ156" s="86"/>
      <c r="NNR156" s="86"/>
      <c r="NNS156" s="86"/>
      <c r="NNT156" s="86"/>
      <c r="NNU156" s="86"/>
      <c r="NNV156" s="86"/>
      <c r="NNW156" s="86"/>
      <c r="NNX156" s="86"/>
      <c r="NNY156" s="86"/>
      <c r="NNZ156" s="86"/>
      <c r="NOA156" s="86"/>
      <c r="NOB156" s="86"/>
      <c r="NOC156" s="86"/>
      <c r="NOD156" s="86"/>
      <c r="NOE156" s="86"/>
      <c r="NOF156" s="86"/>
      <c r="NOG156" s="86"/>
      <c r="NOH156" s="86"/>
      <c r="NOI156" s="86"/>
      <c r="NOJ156" s="86"/>
      <c r="NOK156" s="86"/>
      <c r="NOL156" s="86"/>
      <c r="NOM156" s="86"/>
      <c r="NON156" s="86"/>
      <c r="NOO156" s="86"/>
      <c r="NOP156" s="86"/>
      <c r="NOQ156" s="86"/>
      <c r="NOR156" s="86"/>
      <c r="NOS156" s="86"/>
      <c r="NOT156" s="86"/>
      <c r="NOU156" s="86"/>
      <c r="NOV156" s="86"/>
      <c r="NOW156" s="86"/>
      <c r="NOX156" s="86"/>
      <c r="NOY156" s="86"/>
      <c r="NOZ156" s="86"/>
      <c r="NPA156" s="86"/>
      <c r="NPB156" s="86"/>
      <c r="NPC156" s="86"/>
      <c r="NPD156" s="86"/>
      <c r="NPE156" s="86"/>
      <c r="NPF156" s="86"/>
      <c r="NPG156" s="86"/>
      <c r="NPH156" s="86"/>
      <c r="NPI156" s="86"/>
      <c r="NPJ156" s="86"/>
      <c r="NPK156" s="86"/>
      <c r="NPL156" s="86"/>
      <c r="NPM156" s="86"/>
      <c r="NPN156" s="86"/>
      <c r="NPO156" s="86"/>
      <c r="NPP156" s="86"/>
      <c r="NPQ156" s="86"/>
      <c r="NPR156" s="86"/>
      <c r="NPS156" s="86"/>
      <c r="NPT156" s="86"/>
      <c r="NPU156" s="86"/>
      <c r="NPV156" s="86"/>
      <c r="NPW156" s="86"/>
      <c r="NPX156" s="86"/>
      <c r="NPY156" s="86"/>
      <c r="NPZ156" s="86"/>
      <c r="NQA156" s="86"/>
      <c r="NQB156" s="86"/>
      <c r="NQC156" s="86"/>
      <c r="NQD156" s="86"/>
      <c r="NQE156" s="86"/>
      <c r="NQF156" s="86"/>
      <c r="NQG156" s="86"/>
      <c r="NQH156" s="86"/>
      <c r="NQI156" s="86"/>
      <c r="NQJ156" s="86"/>
      <c r="NQK156" s="86"/>
      <c r="NQL156" s="86"/>
      <c r="NQM156" s="86"/>
      <c r="NQN156" s="86"/>
      <c r="NQO156" s="86"/>
      <c r="NQP156" s="86"/>
      <c r="NQQ156" s="86"/>
      <c r="NQR156" s="86"/>
      <c r="NQS156" s="86"/>
      <c r="NQT156" s="86"/>
      <c r="NQU156" s="86"/>
      <c r="NQV156" s="86"/>
      <c r="NQW156" s="86"/>
      <c r="NQX156" s="86"/>
      <c r="NQY156" s="86"/>
      <c r="NQZ156" s="86"/>
      <c r="NRA156" s="86"/>
      <c r="NRB156" s="86"/>
      <c r="NRC156" s="86"/>
      <c r="NRD156" s="86"/>
      <c r="NRE156" s="86"/>
      <c r="NRF156" s="86"/>
      <c r="NRG156" s="186"/>
      <c r="NRH156" s="186"/>
      <c r="NRI156" s="186"/>
      <c r="NRJ156" s="186"/>
      <c r="NRK156" s="186"/>
      <c r="NRL156" s="186"/>
      <c r="NRM156" s="86"/>
      <c r="NRN156" s="86"/>
      <c r="NRO156" s="86"/>
      <c r="NRP156" s="86"/>
      <c r="NRQ156" s="86"/>
      <c r="NRR156" s="86"/>
      <c r="NRS156" s="86"/>
      <c r="NRT156" s="86"/>
      <c r="NRU156" s="86"/>
      <c r="NRV156" s="86"/>
      <c r="NRW156" s="86"/>
      <c r="NRX156" s="86"/>
      <c r="NRY156" s="86"/>
      <c r="NRZ156" s="86"/>
      <c r="NSA156" s="86"/>
      <c r="NSB156" s="86"/>
      <c r="NSC156" s="86"/>
      <c r="NSD156" s="86"/>
      <c r="NSE156" s="86"/>
      <c r="NSF156" s="86"/>
      <c r="NSG156" s="86"/>
      <c r="NSH156" s="86"/>
      <c r="NSI156" s="86"/>
      <c r="NSJ156" s="86"/>
      <c r="NSK156" s="86"/>
      <c r="NSL156" s="86"/>
      <c r="NSM156" s="86"/>
      <c r="NSN156" s="86"/>
      <c r="NSO156" s="86"/>
      <c r="NSP156" s="86"/>
      <c r="NSQ156" s="86"/>
      <c r="NSR156" s="86"/>
      <c r="NSS156" s="86"/>
      <c r="NST156" s="86"/>
      <c r="NSU156" s="86"/>
      <c r="NSV156" s="86"/>
      <c r="NSW156" s="86"/>
      <c r="NSX156" s="86"/>
      <c r="NSY156" s="86"/>
      <c r="NSZ156" s="86"/>
      <c r="NTA156" s="86"/>
      <c r="NTB156" s="86"/>
      <c r="NTC156" s="86"/>
      <c r="NTD156" s="86"/>
      <c r="NTE156" s="86"/>
      <c r="NTF156" s="86"/>
      <c r="NTG156" s="86"/>
      <c r="NTH156" s="86"/>
      <c r="NTI156" s="86"/>
      <c r="NTJ156" s="86"/>
      <c r="NTK156" s="86"/>
      <c r="NTL156" s="86"/>
      <c r="NTM156" s="86"/>
      <c r="NTN156" s="86"/>
      <c r="NTO156" s="86"/>
      <c r="NTP156" s="86"/>
      <c r="NTQ156" s="86"/>
      <c r="NTR156" s="86"/>
      <c r="NTS156" s="86"/>
      <c r="NTT156" s="86"/>
      <c r="NTU156" s="86"/>
      <c r="NTV156" s="86"/>
      <c r="NTW156" s="86"/>
      <c r="NTX156" s="86"/>
      <c r="NTY156" s="86"/>
      <c r="NTZ156" s="86"/>
      <c r="NUA156" s="86"/>
      <c r="NUB156" s="86"/>
      <c r="NUC156" s="86"/>
      <c r="NUD156" s="86"/>
      <c r="NUE156" s="86"/>
      <c r="NUF156" s="86"/>
      <c r="NUG156" s="86"/>
      <c r="NUH156" s="86"/>
      <c r="NUI156" s="86"/>
      <c r="NUJ156" s="86"/>
      <c r="NUK156" s="86"/>
      <c r="NUL156" s="86"/>
      <c r="NUM156" s="86"/>
      <c r="NUN156" s="86"/>
      <c r="NUO156" s="86"/>
      <c r="NUP156" s="86"/>
      <c r="NUQ156" s="86"/>
      <c r="NUR156" s="86"/>
      <c r="NUS156" s="86"/>
      <c r="NUT156" s="86"/>
      <c r="NUU156" s="86"/>
      <c r="NUV156" s="86"/>
      <c r="NUW156" s="86"/>
      <c r="NUX156" s="86"/>
      <c r="NUY156" s="86"/>
      <c r="NUZ156" s="86"/>
      <c r="NVA156" s="86"/>
      <c r="NVB156" s="86"/>
      <c r="NVC156" s="86"/>
      <c r="NVD156" s="86"/>
      <c r="NVE156" s="86"/>
      <c r="NVF156" s="86"/>
      <c r="NVG156" s="86"/>
      <c r="NVH156" s="86"/>
      <c r="NVI156" s="86"/>
      <c r="NVJ156" s="86"/>
      <c r="NVK156" s="86"/>
      <c r="NVL156" s="86"/>
      <c r="NVM156" s="86"/>
      <c r="NVN156" s="86"/>
      <c r="NVO156" s="86"/>
      <c r="NVP156" s="86"/>
      <c r="NVQ156" s="86"/>
      <c r="NVR156" s="86"/>
      <c r="NVS156" s="86"/>
      <c r="NVT156" s="86"/>
      <c r="NVU156" s="86"/>
      <c r="NVV156" s="86"/>
      <c r="NVW156" s="86"/>
      <c r="NVX156" s="86"/>
      <c r="NVY156" s="86"/>
      <c r="NVZ156" s="86"/>
      <c r="NWA156" s="86"/>
      <c r="NWB156" s="86"/>
      <c r="NWC156" s="86"/>
      <c r="NWD156" s="86"/>
      <c r="NWE156" s="86"/>
      <c r="NWF156" s="86"/>
      <c r="NWG156" s="86"/>
      <c r="NWH156" s="86"/>
      <c r="NWI156" s="86"/>
      <c r="NWJ156" s="86"/>
      <c r="NWK156" s="86"/>
      <c r="NWL156" s="86"/>
      <c r="NWM156" s="86"/>
      <c r="NWN156" s="86"/>
      <c r="NWO156" s="86"/>
      <c r="NWP156" s="86"/>
      <c r="NWQ156" s="86"/>
      <c r="NWR156" s="86"/>
      <c r="NWS156" s="86"/>
      <c r="NWT156" s="86"/>
      <c r="NWU156" s="86"/>
      <c r="NWV156" s="86"/>
      <c r="NWW156" s="86"/>
      <c r="NWX156" s="86"/>
      <c r="NWY156" s="86"/>
      <c r="NWZ156" s="86"/>
      <c r="NXA156" s="86"/>
      <c r="NXB156" s="86"/>
      <c r="NXC156" s="86"/>
      <c r="NXD156" s="86"/>
      <c r="NXE156" s="86"/>
      <c r="NXF156" s="86"/>
      <c r="NXG156" s="86"/>
      <c r="NXH156" s="86"/>
      <c r="NXI156" s="86"/>
      <c r="NXJ156" s="86"/>
      <c r="NXK156" s="86"/>
      <c r="NXL156" s="86"/>
      <c r="NXM156" s="86"/>
      <c r="NXN156" s="86"/>
      <c r="NXO156" s="86"/>
      <c r="NXP156" s="86"/>
      <c r="NXQ156" s="86"/>
      <c r="NXR156" s="86"/>
      <c r="NXS156" s="86"/>
      <c r="NXT156" s="86"/>
      <c r="NXU156" s="86"/>
      <c r="NXV156" s="86"/>
      <c r="NXW156" s="86"/>
      <c r="NXX156" s="86"/>
      <c r="NXY156" s="86"/>
      <c r="NXZ156" s="86"/>
      <c r="NYA156" s="86"/>
      <c r="NYB156" s="86"/>
      <c r="NYC156" s="86"/>
      <c r="NYD156" s="86"/>
      <c r="NYE156" s="86"/>
      <c r="NYF156" s="86"/>
      <c r="NYG156" s="86"/>
      <c r="NYH156" s="86"/>
      <c r="NYI156" s="86"/>
      <c r="NYJ156" s="86"/>
      <c r="NYK156" s="86"/>
      <c r="NYL156" s="86"/>
      <c r="NYM156" s="86"/>
      <c r="NYN156" s="86"/>
      <c r="NYO156" s="86"/>
      <c r="NYP156" s="86"/>
      <c r="NYQ156" s="86"/>
      <c r="NYR156" s="86"/>
      <c r="NYS156" s="86"/>
      <c r="NYT156" s="86"/>
      <c r="NYU156" s="86"/>
      <c r="NYV156" s="86"/>
      <c r="NYW156" s="86"/>
      <c r="NYX156" s="86"/>
      <c r="NYY156" s="86"/>
      <c r="NYZ156" s="86"/>
      <c r="NZA156" s="86"/>
      <c r="NZB156" s="86"/>
      <c r="NZC156" s="86"/>
      <c r="NZD156" s="86"/>
      <c r="NZE156" s="86"/>
      <c r="NZF156" s="86"/>
      <c r="NZG156" s="86"/>
      <c r="NZH156" s="86"/>
      <c r="NZI156" s="86"/>
      <c r="NZJ156" s="86"/>
      <c r="NZK156" s="86"/>
      <c r="NZL156" s="86"/>
      <c r="NZM156" s="86"/>
      <c r="NZN156" s="86"/>
      <c r="NZO156" s="86"/>
      <c r="NZP156" s="86"/>
      <c r="NZQ156" s="86"/>
      <c r="NZR156" s="86"/>
      <c r="NZS156" s="86"/>
      <c r="NZT156" s="86"/>
      <c r="NZU156" s="86"/>
      <c r="NZV156" s="86"/>
      <c r="NZW156" s="86"/>
      <c r="NZX156" s="86"/>
      <c r="NZY156" s="86"/>
      <c r="NZZ156" s="86"/>
      <c r="OAA156" s="86"/>
      <c r="OAB156" s="86"/>
      <c r="OAC156" s="86"/>
      <c r="OAD156" s="86"/>
      <c r="OAE156" s="86"/>
      <c r="OAF156" s="86"/>
      <c r="OAG156" s="86"/>
      <c r="OAH156" s="86"/>
      <c r="OAI156" s="86"/>
      <c r="OAJ156" s="86"/>
      <c r="OAK156" s="86"/>
      <c r="OAL156" s="86"/>
      <c r="OAM156" s="86"/>
      <c r="OAN156" s="86"/>
      <c r="OAO156" s="86"/>
      <c r="OAP156" s="86"/>
      <c r="OAQ156" s="86"/>
      <c r="OAR156" s="86"/>
      <c r="OAS156" s="86"/>
      <c r="OAT156" s="86"/>
      <c r="OAU156" s="86"/>
      <c r="OAV156" s="86"/>
      <c r="OAW156" s="86"/>
      <c r="OAX156" s="86"/>
      <c r="OAY156" s="86"/>
      <c r="OAZ156" s="86"/>
      <c r="OBA156" s="86"/>
      <c r="OBB156" s="86"/>
      <c r="OBC156" s="186"/>
      <c r="OBD156" s="186"/>
      <c r="OBE156" s="186"/>
      <c r="OBF156" s="186"/>
      <c r="OBG156" s="186"/>
      <c r="OBH156" s="186"/>
      <c r="OBI156" s="86"/>
      <c r="OBJ156" s="86"/>
      <c r="OBK156" s="86"/>
      <c r="OBL156" s="86"/>
      <c r="OBM156" s="86"/>
      <c r="OBN156" s="86"/>
      <c r="OBO156" s="86"/>
      <c r="OBP156" s="86"/>
      <c r="OBQ156" s="86"/>
      <c r="OBR156" s="86"/>
      <c r="OBS156" s="86"/>
      <c r="OBT156" s="86"/>
      <c r="OBU156" s="86"/>
      <c r="OBV156" s="86"/>
      <c r="OBW156" s="86"/>
      <c r="OBX156" s="86"/>
      <c r="OBY156" s="86"/>
      <c r="OBZ156" s="86"/>
      <c r="OCA156" s="86"/>
      <c r="OCB156" s="86"/>
      <c r="OCC156" s="86"/>
      <c r="OCD156" s="86"/>
      <c r="OCE156" s="86"/>
      <c r="OCF156" s="86"/>
      <c r="OCG156" s="86"/>
      <c r="OCH156" s="86"/>
      <c r="OCI156" s="86"/>
      <c r="OCJ156" s="86"/>
      <c r="OCK156" s="86"/>
      <c r="OCL156" s="86"/>
      <c r="OCM156" s="86"/>
      <c r="OCN156" s="86"/>
      <c r="OCO156" s="86"/>
      <c r="OCP156" s="86"/>
      <c r="OCQ156" s="86"/>
      <c r="OCR156" s="86"/>
      <c r="OCS156" s="86"/>
      <c r="OCT156" s="86"/>
      <c r="OCU156" s="86"/>
      <c r="OCV156" s="86"/>
      <c r="OCW156" s="86"/>
      <c r="OCX156" s="86"/>
      <c r="OCY156" s="86"/>
      <c r="OCZ156" s="86"/>
      <c r="ODA156" s="86"/>
      <c r="ODB156" s="86"/>
      <c r="ODC156" s="86"/>
      <c r="ODD156" s="86"/>
      <c r="ODE156" s="86"/>
      <c r="ODF156" s="86"/>
      <c r="ODG156" s="86"/>
      <c r="ODH156" s="86"/>
      <c r="ODI156" s="86"/>
      <c r="ODJ156" s="86"/>
      <c r="ODK156" s="86"/>
      <c r="ODL156" s="86"/>
      <c r="ODM156" s="86"/>
      <c r="ODN156" s="86"/>
      <c r="ODO156" s="86"/>
      <c r="ODP156" s="86"/>
      <c r="ODQ156" s="86"/>
      <c r="ODR156" s="86"/>
      <c r="ODS156" s="86"/>
      <c r="ODT156" s="86"/>
      <c r="ODU156" s="86"/>
      <c r="ODV156" s="86"/>
      <c r="ODW156" s="86"/>
      <c r="ODX156" s="86"/>
      <c r="ODY156" s="86"/>
      <c r="ODZ156" s="86"/>
      <c r="OEA156" s="86"/>
      <c r="OEB156" s="86"/>
      <c r="OEC156" s="86"/>
      <c r="OED156" s="86"/>
      <c r="OEE156" s="86"/>
      <c r="OEF156" s="86"/>
      <c r="OEG156" s="86"/>
      <c r="OEH156" s="86"/>
      <c r="OEI156" s="86"/>
      <c r="OEJ156" s="86"/>
      <c r="OEK156" s="86"/>
      <c r="OEL156" s="86"/>
      <c r="OEM156" s="86"/>
      <c r="OEN156" s="86"/>
      <c r="OEO156" s="86"/>
      <c r="OEP156" s="86"/>
      <c r="OEQ156" s="86"/>
      <c r="OER156" s="86"/>
      <c r="OES156" s="86"/>
      <c r="OET156" s="86"/>
      <c r="OEU156" s="86"/>
      <c r="OEV156" s="86"/>
      <c r="OEW156" s="86"/>
      <c r="OEX156" s="86"/>
      <c r="OEY156" s="86"/>
      <c r="OEZ156" s="86"/>
      <c r="OFA156" s="86"/>
      <c r="OFB156" s="86"/>
      <c r="OFC156" s="86"/>
      <c r="OFD156" s="86"/>
      <c r="OFE156" s="86"/>
      <c r="OFF156" s="86"/>
      <c r="OFG156" s="86"/>
      <c r="OFH156" s="86"/>
      <c r="OFI156" s="86"/>
      <c r="OFJ156" s="86"/>
      <c r="OFK156" s="86"/>
      <c r="OFL156" s="86"/>
      <c r="OFM156" s="86"/>
      <c r="OFN156" s="86"/>
      <c r="OFO156" s="86"/>
      <c r="OFP156" s="86"/>
      <c r="OFQ156" s="86"/>
      <c r="OFR156" s="86"/>
      <c r="OFS156" s="86"/>
      <c r="OFT156" s="86"/>
      <c r="OFU156" s="86"/>
      <c r="OFV156" s="86"/>
      <c r="OFW156" s="86"/>
      <c r="OFX156" s="86"/>
      <c r="OFY156" s="86"/>
      <c r="OFZ156" s="86"/>
      <c r="OGA156" s="86"/>
      <c r="OGB156" s="86"/>
      <c r="OGC156" s="86"/>
      <c r="OGD156" s="86"/>
      <c r="OGE156" s="86"/>
      <c r="OGF156" s="86"/>
      <c r="OGG156" s="86"/>
      <c r="OGH156" s="86"/>
      <c r="OGI156" s="86"/>
      <c r="OGJ156" s="86"/>
      <c r="OGK156" s="86"/>
      <c r="OGL156" s="86"/>
      <c r="OGM156" s="86"/>
      <c r="OGN156" s="86"/>
      <c r="OGO156" s="86"/>
      <c r="OGP156" s="86"/>
      <c r="OGQ156" s="86"/>
      <c r="OGR156" s="86"/>
      <c r="OGS156" s="86"/>
      <c r="OGT156" s="86"/>
      <c r="OGU156" s="86"/>
      <c r="OGV156" s="86"/>
      <c r="OGW156" s="86"/>
      <c r="OGX156" s="86"/>
      <c r="OGY156" s="86"/>
      <c r="OGZ156" s="86"/>
      <c r="OHA156" s="86"/>
      <c r="OHB156" s="86"/>
      <c r="OHC156" s="86"/>
      <c r="OHD156" s="86"/>
      <c r="OHE156" s="86"/>
      <c r="OHF156" s="86"/>
      <c r="OHG156" s="86"/>
      <c r="OHH156" s="86"/>
      <c r="OHI156" s="86"/>
      <c r="OHJ156" s="86"/>
      <c r="OHK156" s="86"/>
      <c r="OHL156" s="86"/>
      <c r="OHM156" s="86"/>
      <c r="OHN156" s="86"/>
      <c r="OHO156" s="86"/>
      <c r="OHP156" s="86"/>
      <c r="OHQ156" s="86"/>
      <c r="OHR156" s="86"/>
      <c r="OHS156" s="86"/>
      <c r="OHT156" s="86"/>
      <c r="OHU156" s="86"/>
      <c r="OHV156" s="86"/>
      <c r="OHW156" s="86"/>
      <c r="OHX156" s="86"/>
      <c r="OHY156" s="86"/>
      <c r="OHZ156" s="86"/>
      <c r="OIA156" s="86"/>
      <c r="OIB156" s="86"/>
      <c r="OIC156" s="86"/>
      <c r="OID156" s="86"/>
      <c r="OIE156" s="86"/>
      <c r="OIF156" s="86"/>
      <c r="OIG156" s="86"/>
      <c r="OIH156" s="86"/>
      <c r="OII156" s="86"/>
      <c r="OIJ156" s="86"/>
      <c r="OIK156" s="86"/>
      <c r="OIL156" s="86"/>
      <c r="OIM156" s="86"/>
      <c r="OIN156" s="86"/>
      <c r="OIO156" s="86"/>
      <c r="OIP156" s="86"/>
      <c r="OIQ156" s="86"/>
      <c r="OIR156" s="86"/>
      <c r="OIS156" s="86"/>
      <c r="OIT156" s="86"/>
      <c r="OIU156" s="86"/>
      <c r="OIV156" s="86"/>
      <c r="OIW156" s="86"/>
      <c r="OIX156" s="86"/>
      <c r="OIY156" s="86"/>
      <c r="OIZ156" s="86"/>
      <c r="OJA156" s="86"/>
      <c r="OJB156" s="86"/>
      <c r="OJC156" s="86"/>
      <c r="OJD156" s="86"/>
      <c r="OJE156" s="86"/>
      <c r="OJF156" s="86"/>
      <c r="OJG156" s="86"/>
      <c r="OJH156" s="86"/>
      <c r="OJI156" s="86"/>
      <c r="OJJ156" s="86"/>
      <c r="OJK156" s="86"/>
      <c r="OJL156" s="86"/>
      <c r="OJM156" s="86"/>
      <c r="OJN156" s="86"/>
      <c r="OJO156" s="86"/>
      <c r="OJP156" s="86"/>
      <c r="OJQ156" s="86"/>
      <c r="OJR156" s="86"/>
      <c r="OJS156" s="86"/>
      <c r="OJT156" s="86"/>
      <c r="OJU156" s="86"/>
      <c r="OJV156" s="86"/>
      <c r="OJW156" s="86"/>
      <c r="OJX156" s="86"/>
      <c r="OJY156" s="86"/>
      <c r="OJZ156" s="86"/>
      <c r="OKA156" s="86"/>
      <c r="OKB156" s="86"/>
      <c r="OKC156" s="86"/>
      <c r="OKD156" s="86"/>
      <c r="OKE156" s="86"/>
      <c r="OKF156" s="86"/>
      <c r="OKG156" s="86"/>
      <c r="OKH156" s="86"/>
      <c r="OKI156" s="86"/>
      <c r="OKJ156" s="86"/>
      <c r="OKK156" s="86"/>
      <c r="OKL156" s="86"/>
      <c r="OKM156" s="86"/>
      <c r="OKN156" s="86"/>
      <c r="OKO156" s="86"/>
      <c r="OKP156" s="86"/>
      <c r="OKQ156" s="86"/>
      <c r="OKR156" s="86"/>
      <c r="OKS156" s="86"/>
      <c r="OKT156" s="86"/>
      <c r="OKU156" s="86"/>
      <c r="OKV156" s="86"/>
      <c r="OKW156" s="86"/>
      <c r="OKX156" s="86"/>
      <c r="OKY156" s="186"/>
      <c r="OKZ156" s="186"/>
      <c r="OLA156" s="186"/>
      <c r="OLB156" s="186"/>
      <c r="OLC156" s="186"/>
      <c r="OLD156" s="186"/>
      <c r="OLE156" s="86"/>
      <c r="OLF156" s="86"/>
      <c r="OLG156" s="86"/>
      <c r="OLH156" s="86"/>
      <c r="OLI156" s="86"/>
      <c r="OLJ156" s="86"/>
      <c r="OLK156" s="86"/>
      <c r="OLL156" s="86"/>
      <c r="OLM156" s="86"/>
      <c r="OLN156" s="86"/>
      <c r="OLO156" s="86"/>
      <c r="OLP156" s="86"/>
      <c r="OLQ156" s="86"/>
      <c r="OLR156" s="86"/>
      <c r="OLS156" s="86"/>
      <c r="OLT156" s="86"/>
      <c r="OLU156" s="86"/>
      <c r="OLV156" s="86"/>
      <c r="OLW156" s="86"/>
      <c r="OLX156" s="86"/>
      <c r="OLY156" s="86"/>
      <c r="OLZ156" s="86"/>
      <c r="OMA156" s="86"/>
      <c r="OMB156" s="86"/>
      <c r="OMC156" s="86"/>
      <c r="OMD156" s="86"/>
      <c r="OME156" s="86"/>
      <c r="OMF156" s="86"/>
      <c r="OMG156" s="86"/>
      <c r="OMH156" s="86"/>
      <c r="OMI156" s="86"/>
      <c r="OMJ156" s="86"/>
      <c r="OMK156" s="86"/>
      <c r="OML156" s="86"/>
      <c r="OMM156" s="86"/>
      <c r="OMN156" s="86"/>
      <c r="OMO156" s="86"/>
      <c r="OMP156" s="86"/>
      <c r="OMQ156" s="86"/>
      <c r="OMR156" s="86"/>
      <c r="OMS156" s="86"/>
      <c r="OMT156" s="86"/>
      <c r="OMU156" s="86"/>
      <c r="OMV156" s="86"/>
      <c r="OMW156" s="86"/>
      <c r="OMX156" s="86"/>
      <c r="OMY156" s="86"/>
      <c r="OMZ156" s="86"/>
      <c r="ONA156" s="86"/>
      <c r="ONB156" s="86"/>
      <c r="ONC156" s="86"/>
      <c r="OND156" s="86"/>
      <c r="ONE156" s="86"/>
      <c r="ONF156" s="86"/>
      <c r="ONG156" s="86"/>
      <c r="ONH156" s="86"/>
      <c r="ONI156" s="86"/>
      <c r="ONJ156" s="86"/>
      <c r="ONK156" s="86"/>
      <c r="ONL156" s="86"/>
      <c r="ONM156" s="86"/>
      <c r="ONN156" s="86"/>
      <c r="ONO156" s="86"/>
      <c r="ONP156" s="86"/>
      <c r="ONQ156" s="86"/>
      <c r="ONR156" s="86"/>
      <c r="ONS156" s="86"/>
      <c r="ONT156" s="86"/>
      <c r="ONU156" s="86"/>
      <c r="ONV156" s="86"/>
      <c r="ONW156" s="86"/>
      <c r="ONX156" s="86"/>
      <c r="ONY156" s="86"/>
      <c r="ONZ156" s="86"/>
      <c r="OOA156" s="86"/>
      <c r="OOB156" s="86"/>
      <c r="OOC156" s="86"/>
      <c r="OOD156" s="86"/>
      <c r="OOE156" s="86"/>
      <c r="OOF156" s="86"/>
      <c r="OOG156" s="86"/>
      <c r="OOH156" s="86"/>
      <c r="OOI156" s="86"/>
      <c r="OOJ156" s="86"/>
      <c r="OOK156" s="86"/>
      <c r="OOL156" s="86"/>
      <c r="OOM156" s="86"/>
      <c r="OON156" s="86"/>
      <c r="OOO156" s="86"/>
      <c r="OOP156" s="86"/>
      <c r="OOQ156" s="86"/>
      <c r="OOR156" s="86"/>
      <c r="OOS156" s="86"/>
      <c r="OOT156" s="86"/>
      <c r="OOU156" s="86"/>
      <c r="OOV156" s="86"/>
      <c r="OOW156" s="86"/>
      <c r="OOX156" s="86"/>
      <c r="OOY156" s="86"/>
      <c r="OOZ156" s="86"/>
      <c r="OPA156" s="86"/>
      <c r="OPB156" s="86"/>
      <c r="OPC156" s="86"/>
      <c r="OPD156" s="86"/>
      <c r="OPE156" s="86"/>
      <c r="OPF156" s="86"/>
      <c r="OPG156" s="86"/>
      <c r="OPH156" s="86"/>
      <c r="OPI156" s="86"/>
      <c r="OPJ156" s="86"/>
      <c r="OPK156" s="86"/>
      <c r="OPL156" s="86"/>
      <c r="OPM156" s="86"/>
      <c r="OPN156" s="86"/>
      <c r="OPO156" s="86"/>
      <c r="OPP156" s="86"/>
      <c r="OPQ156" s="86"/>
      <c r="OPR156" s="86"/>
      <c r="OPS156" s="86"/>
      <c r="OPT156" s="86"/>
      <c r="OPU156" s="86"/>
      <c r="OPV156" s="86"/>
      <c r="OPW156" s="86"/>
      <c r="OPX156" s="86"/>
      <c r="OPY156" s="86"/>
      <c r="OPZ156" s="86"/>
      <c r="OQA156" s="86"/>
      <c r="OQB156" s="86"/>
      <c r="OQC156" s="86"/>
      <c r="OQD156" s="86"/>
      <c r="OQE156" s="86"/>
      <c r="OQF156" s="86"/>
      <c r="OQG156" s="86"/>
      <c r="OQH156" s="86"/>
      <c r="OQI156" s="86"/>
      <c r="OQJ156" s="86"/>
      <c r="OQK156" s="86"/>
      <c r="OQL156" s="86"/>
      <c r="OQM156" s="86"/>
      <c r="OQN156" s="86"/>
      <c r="OQO156" s="86"/>
      <c r="OQP156" s="86"/>
      <c r="OQQ156" s="86"/>
      <c r="OQR156" s="86"/>
      <c r="OQS156" s="86"/>
      <c r="OQT156" s="86"/>
      <c r="OQU156" s="86"/>
      <c r="OQV156" s="86"/>
      <c r="OQW156" s="86"/>
      <c r="OQX156" s="86"/>
      <c r="OQY156" s="86"/>
      <c r="OQZ156" s="86"/>
      <c r="ORA156" s="86"/>
      <c r="ORB156" s="86"/>
      <c r="ORC156" s="86"/>
      <c r="ORD156" s="86"/>
      <c r="ORE156" s="86"/>
      <c r="ORF156" s="86"/>
      <c r="ORG156" s="86"/>
      <c r="ORH156" s="86"/>
      <c r="ORI156" s="86"/>
      <c r="ORJ156" s="86"/>
      <c r="ORK156" s="86"/>
      <c r="ORL156" s="86"/>
      <c r="ORM156" s="86"/>
      <c r="ORN156" s="86"/>
      <c r="ORO156" s="86"/>
      <c r="ORP156" s="86"/>
      <c r="ORQ156" s="86"/>
      <c r="ORR156" s="86"/>
      <c r="ORS156" s="86"/>
      <c r="ORT156" s="86"/>
      <c r="ORU156" s="86"/>
      <c r="ORV156" s="86"/>
      <c r="ORW156" s="86"/>
      <c r="ORX156" s="86"/>
      <c r="ORY156" s="86"/>
      <c r="ORZ156" s="86"/>
      <c r="OSA156" s="86"/>
      <c r="OSB156" s="86"/>
      <c r="OSC156" s="86"/>
      <c r="OSD156" s="86"/>
      <c r="OSE156" s="86"/>
      <c r="OSF156" s="86"/>
      <c r="OSG156" s="86"/>
      <c r="OSH156" s="86"/>
      <c r="OSI156" s="86"/>
      <c r="OSJ156" s="86"/>
      <c r="OSK156" s="86"/>
      <c r="OSL156" s="86"/>
      <c r="OSM156" s="86"/>
      <c r="OSN156" s="86"/>
      <c r="OSO156" s="86"/>
      <c r="OSP156" s="86"/>
      <c r="OSQ156" s="86"/>
      <c r="OSR156" s="86"/>
      <c r="OSS156" s="86"/>
      <c r="OST156" s="86"/>
      <c r="OSU156" s="86"/>
      <c r="OSV156" s="86"/>
      <c r="OSW156" s="86"/>
      <c r="OSX156" s="86"/>
      <c r="OSY156" s="86"/>
      <c r="OSZ156" s="86"/>
      <c r="OTA156" s="86"/>
      <c r="OTB156" s="86"/>
      <c r="OTC156" s="86"/>
      <c r="OTD156" s="86"/>
      <c r="OTE156" s="86"/>
      <c r="OTF156" s="86"/>
      <c r="OTG156" s="86"/>
      <c r="OTH156" s="86"/>
      <c r="OTI156" s="86"/>
      <c r="OTJ156" s="86"/>
      <c r="OTK156" s="86"/>
      <c r="OTL156" s="86"/>
      <c r="OTM156" s="86"/>
      <c r="OTN156" s="86"/>
      <c r="OTO156" s="86"/>
      <c r="OTP156" s="86"/>
      <c r="OTQ156" s="86"/>
      <c r="OTR156" s="86"/>
      <c r="OTS156" s="86"/>
      <c r="OTT156" s="86"/>
      <c r="OTU156" s="86"/>
      <c r="OTV156" s="86"/>
      <c r="OTW156" s="86"/>
      <c r="OTX156" s="86"/>
      <c r="OTY156" s="86"/>
      <c r="OTZ156" s="86"/>
      <c r="OUA156" s="86"/>
      <c r="OUB156" s="86"/>
      <c r="OUC156" s="86"/>
      <c r="OUD156" s="86"/>
      <c r="OUE156" s="86"/>
      <c r="OUF156" s="86"/>
      <c r="OUG156" s="86"/>
      <c r="OUH156" s="86"/>
      <c r="OUI156" s="86"/>
      <c r="OUJ156" s="86"/>
      <c r="OUK156" s="86"/>
      <c r="OUL156" s="86"/>
      <c r="OUM156" s="86"/>
      <c r="OUN156" s="86"/>
      <c r="OUO156" s="86"/>
      <c r="OUP156" s="86"/>
      <c r="OUQ156" s="86"/>
      <c r="OUR156" s="86"/>
      <c r="OUS156" s="86"/>
      <c r="OUT156" s="86"/>
      <c r="OUU156" s="186"/>
      <c r="OUV156" s="186"/>
      <c r="OUW156" s="186"/>
      <c r="OUX156" s="186"/>
      <c r="OUY156" s="186"/>
      <c r="OUZ156" s="186"/>
      <c r="OVA156" s="86"/>
      <c r="OVB156" s="86"/>
      <c r="OVC156" s="86"/>
      <c r="OVD156" s="86"/>
      <c r="OVE156" s="86"/>
      <c r="OVF156" s="86"/>
      <c r="OVG156" s="86"/>
      <c r="OVH156" s="86"/>
      <c r="OVI156" s="86"/>
      <c r="OVJ156" s="86"/>
      <c r="OVK156" s="86"/>
      <c r="OVL156" s="86"/>
      <c r="OVM156" s="86"/>
      <c r="OVN156" s="86"/>
      <c r="OVO156" s="86"/>
      <c r="OVP156" s="86"/>
      <c r="OVQ156" s="86"/>
      <c r="OVR156" s="86"/>
      <c r="OVS156" s="86"/>
      <c r="OVT156" s="86"/>
      <c r="OVU156" s="86"/>
      <c r="OVV156" s="86"/>
      <c r="OVW156" s="86"/>
      <c r="OVX156" s="86"/>
      <c r="OVY156" s="86"/>
      <c r="OVZ156" s="86"/>
      <c r="OWA156" s="86"/>
      <c r="OWB156" s="86"/>
      <c r="OWC156" s="86"/>
      <c r="OWD156" s="86"/>
      <c r="OWE156" s="86"/>
      <c r="OWF156" s="86"/>
      <c r="OWG156" s="86"/>
      <c r="OWH156" s="86"/>
      <c r="OWI156" s="86"/>
      <c r="OWJ156" s="86"/>
      <c r="OWK156" s="86"/>
      <c r="OWL156" s="86"/>
      <c r="OWM156" s="86"/>
      <c r="OWN156" s="86"/>
      <c r="OWO156" s="86"/>
      <c r="OWP156" s="86"/>
      <c r="OWQ156" s="86"/>
      <c r="OWR156" s="86"/>
      <c r="OWS156" s="86"/>
      <c r="OWT156" s="86"/>
      <c r="OWU156" s="86"/>
      <c r="OWV156" s="86"/>
      <c r="OWW156" s="86"/>
      <c r="OWX156" s="86"/>
      <c r="OWY156" s="86"/>
      <c r="OWZ156" s="86"/>
      <c r="OXA156" s="86"/>
      <c r="OXB156" s="86"/>
      <c r="OXC156" s="86"/>
      <c r="OXD156" s="86"/>
      <c r="OXE156" s="86"/>
      <c r="OXF156" s="86"/>
      <c r="OXG156" s="86"/>
      <c r="OXH156" s="86"/>
      <c r="OXI156" s="86"/>
      <c r="OXJ156" s="86"/>
      <c r="OXK156" s="86"/>
      <c r="OXL156" s="86"/>
      <c r="OXM156" s="86"/>
      <c r="OXN156" s="86"/>
      <c r="OXO156" s="86"/>
      <c r="OXP156" s="86"/>
      <c r="OXQ156" s="86"/>
      <c r="OXR156" s="86"/>
      <c r="OXS156" s="86"/>
      <c r="OXT156" s="86"/>
      <c r="OXU156" s="86"/>
      <c r="OXV156" s="86"/>
      <c r="OXW156" s="86"/>
      <c r="OXX156" s="86"/>
      <c r="OXY156" s="86"/>
      <c r="OXZ156" s="86"/>
      <c r="OYA156" s="86"/>
      <c r="OYB156" s="86"/>
      <c r="OYC156" s="86"/>
      <c r="OYD156" s="86"/>
      <c r="OYE156" s="86"/>
      <c r="OYF156" s="86"/>
      <c r="OYG156" s="86"/>
      <c r="OYH156" s="86"/>
      <c r="OYI156" s="86"/>
      <c r="OYJ156" s="86"/>
      <c r="OYK156" s="86"/>
      <c r="OYL156" s="86"/>
      <c r="OYM156" s="86"/>
      <c r="OYN156" s="86"/>
      <c r="OYO156" s="86"/>
      <c r="OYP156" s="86"/>
      <c r="OYQ156" s="86"/>
      <c r="OYR156" s="86"/>
      <c r="OYS156" s="86"/>
      <c r="OYT156" s="86"/>
      <c r="OYU156" s="86"/>
      <c r="OYV156" s="86"/>
      <c r="OYW156" s="86"/>
      <c r="OYX156" s="86"/>
      <c r="OYY156" s="86"/>
      <c r="OYZ156" s="86"/>
      <c r="OZA156" s="86"/>
      <c r="OZB156" s="86"/>
      <c r="OZC156" s="86"/>
      <c r="OZD156" s="86"/>
      <c r="OZE156" s="86"/>
      <c r="OZF156" s="86"/>
      <c r="OZG156" s="86"/>
      <c r="OZH156" s="86"/>
      <c r="OZI156" s="86"/>
      <c r="OZJ156" s="86"/>
      <c r="OZK156" s="86"/>
      <c r="OZL156" s="86"/>
      <c r="OZM156" s="86"/>
      <c r="OZN156" s="86"/>
      <c r="OZO156" s="86"/>
      <c r="OZP156" s="86"/>
      <c r="OZQ156" s="86"/>
      <c r="OZR156" s="86"/>
      <c r="OZS156" s="86"/>
      <c r="OZT156" s="86"/>
      <c r="OZU156" s="86"/>
      <c r="OZV156" s="86"/>
      <c r="OZW156" s="86"/>
      <c r="OZX156" s="86"/>
      <c r="OZY156" s="86"/>
      <c r="OZZ156" s="86"/>
      <c r="PAA156" s="86"/>
      <c r="PAB156" s="86"/>
      <c r="PAC156" s="86"/>
      <c r="PAD156" s="86"/>
      <c r="PAE156" s="86"/>
      <c r="PAF156" s="86"/>
      <c r="PAG156" s="86"/>
      <c r="PAH156" s="86"/>
      <c r="PAI156" s="86"/>
      <c r="PAJ156" s="86"/>
      <c r="PAK156" s="86"/>
      <c r="PAL156" s="86"/>
      <c r="PAM156" s="86"/>
      <c r="PAN156" s="86"/>
      <c r="PAO156" s="86"/>
      <c r="PAP156" s="86"/>
      <c r="PAQ156" s="86"/>
      <c r="PAR156" s="86"/>
      <c r="PAS156" s="86"/>
      <c r="PAT156" s="86"/>
      <c r="PAU156" s="86"/>
      <c r="PAV156" s="86"/>
      <c r="PAW156" s="86"/>
      <c r="PAX156" s="86"/>
      <c r="PAY156" s="86"/>
      <c r="PAZ156" s="86"/>
      <c r="PBA156" s="86"/>
      <c r="PBB156" s="86"/>
      <c r="PBC156" s="86"/>
      <c r="PBD156" s="86"/>
      <c r="PBE156" s="86"/>
      <c r="PBF156" s="86"/>
      <c r="PBG156" s="86"/>
      <c r="PBH156" s="86"/>
      <c r="PBI156" s="86"/>
      <c r="PBJ156" s="86"/>
      <c r="PBK156" s="86"/>
      <c r="PBL156" s="86"/>
      <c r="PBM156" s="86"/>
      <c r="PBN156" s="86"/>
      <c r="PBO156" s="86"/>
      <c r="PBP156" s="86"/>
      <c r="PBQ156" s="86"/>
      <c r="PBR156" s="86"/>
      <c r="PBS156" s="86"/>
      <c r="PBT156" s="86"/>
      <c r="PBU156" s="86"/>
      <c r="PBV156" s="86"/>
      <c r="PBW156" s="86"/>
      <c r="PBX156" s="86"/>
      <c r="PBY156" s="86"/>
      <c r="PBZ156" s="86"/>
      <c r="PCA156" s="86"/>
      <c r="PCB156" s="86"/>
      <c r="PCC156" s="86"/>
      <c r="PCD156" s="86"/>
      <c r="PCE156" s="86"/>
      <c r="PCF156" s="86"/>
      <c r="PCG156" s="86"/>
      <c r="PCH156" s="86"/>
      <c r="PCI156" s="86"/>
      <c r="PCJ156" s="86"/>
      <c r="PCK156" s="86"/>
      <c r="PCL156" s="86"/>
      <c r="PCM156" s="86"/>
      <c r="PCN156" s="86"/>
      <c r="PCO156" s="86"/>
      <c r="PCP156" s="86"/>
      <c r="PCQ156" s="86"/>
      <c r="PCR156" s="86"/>
      <c r="PCS156" s="86"/>
      <c r="PCT156" s="86"/>
      <c r="PCU156" s="86"/>
      <c r="PCV156" s="86"/>
      <c r="PCW156" s="86"/>
      <c r="PCX156" s="86"/>
      <c r="PCY156" s="86"/>
      <c r="PCZ156" s="86"/>
      <c r="PDA156" s="86"/>
      <c r="PDB156" s="86"/>
      <c r="PDC156" s="86"/>
      <c r="PDD156" s="86"/>
      <c r="PDE156" s="86"/>
      <c r="PDF156" s="86"/>
      <c r="PDG156" s="86"/>
      <c r="PDH156" s="86"/>
      <c r="PDI156" s="86"/>
      <c r="PDJ156" s="86"/>
      <c r="PDK156" s="86"/>
      <c r="PDL156" s="86"/>
      <c r="PDM156" s="86"/>
      <c r="PDN156" s="86"/>
      <c r="PDO156" s="86"/>
      <c r="PDP156" s="86"/>
      <c r="PDQ156" s="86"/>
      <c r="PDR156" s="86"/>
      <c r="PDS156" s="86"/>
      <c r="PDT156" s="86"/>
      <c r="PDU156" s="86"/>
      <c r="PDV156" s="86"/>
      <c r="PDW156" s="86"/>
      <c r="PDX156" s="86"/>
      <c r="PDY156" s="86"/>
      <c r="PDZ156" s="86"/>
      <c r="PEA156" s="86"/>
      <c r="PEB156" s="86"/>
      <c r="PEC156" s="86"/>
      <c r="PED156" s="86"/>
      <c r="PEE156" s="86"/>
      <c r="PEF156" s="86"/>
      <c r="PEG156" s="86"/>
      <c r="PEH156" s="86"/>
      <c r="PEI156" s="86"/>
      <c r="PEJ156" s="86"/>
      <c r="PEK156" s="86"/>
      <c r="PEL156" s="86"/>
      <c r="PEM156" s="86"/>
      <c r="PEN156" s="86"/>
      <c r="PEO156" s="86"/>
      <c r="PEP156" s="86"/>
      <c r="PEQ156" s="186"/>
      <c r="PER156" s="186"/>
      <c r="PES156" s="186"/>
      <c r="PET156" s="186"/>
      <c r="PEU156" s="186"/>
      <c r="PEV156" s="186"/>
      <c r="PEW156" s="86"/>
      <c r="PEX156" s="86"/>
      <c r="PEY156" s="86"/>
      <c r="PEZ156" s="86"/>
      <c r="PFA156" s="86"/>
      <c r="PFB156" s="86"/>
      <c r="PFC156" s="86"/>
      <c r="PFD156" s="86"/>
      <c r="PFE156" s="86"/>
      <c r="PFF156" s="86"/>
      <c r="PFG156" s="86"/>
      <c r="PFH156" s="86"/>
      <c r="PFI156" s="86"/>
      <c r="PFJ156" s="86"/>
      <c r="PFK156" s="86"/>
      <c r="PFL156" s="86"/>
      <c r="PFM156" s="86"/>
      <c r="PFN156" s="86"/>
      <c r="PFO156" s="86"/>
      <c r="PFP156" s="86"/>
      <c r="PFQ156" s="86"/>
      <c r="PFR156" s="86"/>
      <c r="PFS156" s="86"/>
      <c r="PFT156" s="86"/>
      <c r="PFU156" s="86"/>
      <c r="PFV156" s="86"/>
      <c r="PFW156" s="86"/>
      <c r="PFX156" s="86"/>
      <c r="PFY156" s="86"/>
      <c r="PFZ156" s="86"/>
      <c r="PGA156" s="86"/>
      <c r="PGB156" s="86"/>
      <c r="PGC156" s="86"/>
      <c r="PGD156" s="86"/>
      <c r="PGE156" s="86"/>
      <c r="PGF156" s="86"/>
      <c r="PGG156" s="86"/>
      <c r="PGH156" s="86"/>
      <c r="PGI156" s="86"/>
      <c r="PGJ156" s="86"/>
      <c r="PGK156" s="86"/>
      <c r="PGL156" s="86"/>
      <c r="PGM156" s="86"/>
      <c r="PGN156" s="86"/>
      <c r="PGO156" s="86"/>
      <c r="PGP156" s="86"/>
      <c r="PGQ156" s="86"/>
      <c r="PGR156" s="86"/>
      <c r="PGS156" s="86"/>
      <c r="PGT156" s="86"/>
      <c r="PGU156" s="86"/>
      <c r="PGV156" s="86"/>
      <c r="PGW156" s="86"/>
      <c r="PGX156" s="86"/>
      <c r="PGY156" s="86"/>
      <c r="PGZ156" s="86"/>
      <c r="PHA156" s="86"/>
      <c r="PHB156" s="86"/>
      <c r="PHC156" s="86"/>
      <c r="PHD156" s="86"/>
      <c r="PHE156" s="86"/>
      <c r="PHF156" s="86"/>
      <c r="PHG156" s="86"/>
      <c r="PHH156" s="86"/>
      <c r="PHI156" s="86"/>
      <c r="PHJ156" s="86"/>
      <c r="PHK156" s="86"/>
      <c r="PHL156" s="86"/>
      <c r="PHM156" s="86"/>
      <c r="PHN156" s="86"/>
      <c r="PHO156" s="86"/>
      <c r="PHP156" s="86"/>
      <c r="PHQ156" s="86"/>
      <c r="PHR156" s="86"/>
      <c r="PHS156" s="86"/>
      <c r="PHT156" s="86"/>
      <c r="PHU156" s="86"/>
      <c r="PHV156" s="86"/>
      <c r="PHW156" s="86"/>
      <c r="PHX156" s="86"/>
      <c r="PHY156" s="86"/>
      <c r="PHZ156" s="86"/>
      <c r="PIA156" s="86"/>
      <c r="PIB156" s="86"/>
      <c r="PIC156" s="86"/>
      <c r="PID156" s="86"/>
      <c r="PIE156" s="86"/>
      <c r="PIF156" s="86"/>
      <c r="PIG156" s="86"/>
      <c r="PIH156" s="86"/>
      <c r="PII156" s="86"/>
      <c r="PIJ156" s="86"/>
      <c r="PIK156" s="86"/>
      <c r="PIL156" s="86"/>
      <c r="PIM156" s="86"/>
      <c r="PIN156" s="86"/>
      <c r="PIO156" s="86"/>
      <c r="PIP156" s="86"/>
      <c r="PIQ156" s="86"/>
      <c r="PIR156" s="86"/>
      <c r="PIS156" s="86"/>
      <c r="PIT156" s="86"/>
      <c r="PIU156" s="86"/>
      <c r="PIV156" s="86"/>
      <c r="PIW156" s="86"/>
      <c r="PIX156" s="86"/>
      <c r="PIY156" s="86"/>
      <c r="PIZ156" s="86"/>
      <c r="PJA156" s="86"/>
      <c r="PJB156" s="86"/>
      <c r="PJC156" s="86"/>
      <c r="PJD156" s="86"/>
      <c r="PJE156" s="86"/>
      <c r="PJF156" s="86"/>
      <c r="PJG156" s="86"/>
      <c r="PJH156" s="86"/>
      <c r="PJI156" s="86"/>
      <c r="PJJ156" s="86"/>
      <c r="PJK156" s="86"/>
      <c r="PJL156" s="86"/>
      <c r="PJM156" s="86"/>
      <c r="PJN156" s="86"/>
      <c r="PJO156" s="86"/>
      <c r="PJP156" s="86"/>
      <c r="PJQ156" s="86"/>
      <c r="PJR156" s="86"/>
      <c r="PJS156" s="86"/>
      <c r="PJT156" s="86"/>
      <c r="PJU156" s="86"/>
      <c r="PJV156" s="86"/>
      <c r="PJW156" s="86"/>
      <c r="PJX156" s="86"/>
      <c r="PJY156" s="86"/>
      <c r="PJZ156" s="86"/>
      <c r="PKA156" s="86"/>
      <c r="PKB156" s="86"/>
      <c r="PKC156" s="86"/>
      <c r="PKD156" s="86"/>
      <c r="PKE156" s="86"/>
      <c r="PKF156" s="86"/>
      <c r="PKG156" s="86"/>
      <c r="PKH156" s="86"/>
      <c r="PKI156" s="86"/>
      <c r="PKJ156" s="86"/>
      <c r="PKK156" s="86"/>
      <c r="PKL156" s="86"/>
      <c r="PKM156" s="86"/>
      <c r="PKN156" s="86"/>
      <c r="PKO156" s="86"/>
      <c r="PKP156" s="86"/>
      <c r="PKQ156" s="86"/>
      <c r="PKR156" s="86"/>
      <c r="PKS156" s="86"/>
      <c r="PKT156" s="86"/>
      <c r="PKU156" s="86"/>
      <c r="PKV156" s="86"/>
      <c r="PKW156" s="86"/>
      <c r="PKX156" s="86"/>
      <c r="PKY156" s="86"/>
      <c r="PKZ156" s="86"/>
      <c r="PLA156" s="86"/>
      <c r="PLB156" s="86"/>
      <c r="PLC156" s="86"/>
      <c r="PLD156" s="86"/>
      <c r="PLE156" s="86"/>
      <c r="PLF156" s="86"/>
      <c r="PLG156" s="86"/>
      <c r="PLH156" s="86"/>
      <c r="PLI156" s="86"/>
      <c r="PLJ156" s="86"/>
      <c r="PLK156" s="86"/>
      <c r="PLL156" s="86"/>
      <c r="PLM156" s="86"/>
      <c r="PLN156" s="86"/>
      <c r="PLO156" s="86"/>
      <c r="PLP156" s="86"/>
      <c r="PLQ156" s="86"/>
      <c r="PLR156" s="86"/>
      <c r="PLS156" s="86"/>
      <c r="PLT156" s="86"/>
      <c r="PLU156" s="86"/>
      <c r="PLV156" s="86"/>
      <c r="PLW156" s="86"/>
      <c r="PLX156" s="86"/>
      <c r="PLY156" s="86"/>
      <c r="PLZ156" s="86"/>
      <c r="PMA156" s="86"/>
      <c r="PMB156" s="86"/>
      <c r="PMC156" s="86"/>
      <c r="PMD156" s="86"/>
      <c r="PME156" s="86"/>
      <c r="PMF156" s="86"/>
      <c r="PMG156" s="86"/>
      <c r="PMH156" s="86"/>
      <c r="PMI156" s="86"/>
      <c r="PMJ156" s="86"/>
      <c r="PMK156" s="86"/>
      <c r="PML156" s="86"/>
      <c r="PMM156" s="86"/>
      <c r="PMN156" s="86"/>
      <c r="PMO156" s="86"/>
      <c r="PMP156" s="86"/>
      <c r="PMQ156" s="86"/>
      <c r="PMR156" s="86"/>
      <c r="PMS156" s="86"/>
      <c r="PMT156" s="86"/>
      <c r="PMU156" s="86"/>
      <c r="PMV156" s="86"/>
      <c r="PMW156" s="86"/>
      <c r="PMX156" s="86"/>
      <c r="PMY156" s="86"/>
      <c r="PMZ156" s="86"/>
      <c r="PNA156" s="86"/>
      <c r="PNB156" s="86"/>
      <c r="PNC156" s="86"/>
      <c r="PND156" s="86"/>
      <c r="PNE156" s="86"/>
      <c r="PNF156" s="86"/>
      <c r="PNG156" s="86"/>
      <c r="PNH156" s="86"/>
      <c r="PNI156" s="86"/>
      <c r="PNJ156" s="86"/>
      <c r="PNK156" s="86"/>
      <c r="PNL156" s="86"/>
      <c r="PNM156" s="86"/>
      <c r="PNN156" s="86"/>
      <c r="PNO156" s="86"/>
      <c r="PNP156" s="86"/>
      <c r="PNQ156" s="86"/>
      <c r="PNR156" s="86"/>
      <c r="PNS156" s="86"/>
      <c r="PNT156" s="86"/>
      <c r="PNU156" s="86"/>
      <c r="PNV156" s="86"/>
      <c r="PNW156" s="86"/>
      <c r="PNX156" s="86"/>
      <c r="PNY156" s="86"/>
      <c r="PNZ156" s="86"/>
      <c r="POA156" s="86"/>
      <c r="POB156" s="86"/>
      <c r="POC156" s="86"/>
      <c r="POD156" s="86"/>
      <c r="POE156" s="86"/>
      <c r="POF156" s="86"/>
      <c r="POG156" s="86"/>
      <c r="POH156" s="86"/>
      <c r="POI156" s="86"/>
      <c r="POJ156" s="86"/>
      <c r="POK156" s="86"/>
      <c r="POL156" s="86"/>
      <c r="POM156" s="186"/>
      <c r="PON156" s="186"/>
      <c r="POO156" s="186"/>
      <c r="POP156" s="186"/>
      <c r="POQ156" s="186"/>
      <c r="POR156" s="186"/>
      <c r="POS156" s="86"/>
      <c r="POT156" s="86"/>
      <c r="POU156" s="86"/>
      <c r="POV156" s="86"/>
      <c r="POW156" s="86"/>
      <c r="POX156" s="86"/>
      <c r="POY156" s="86"/>
      <c r="POZ156" s="86"/>
      <c r="PPA156" s="86"/>
      <c r="PPB156" s="86"/>
      <c r="PPC156" s="86"/>
      <c r="PPD156" s="86"/>
      <c r="PPE156" s="86"/>
      <c r="PPF156" s="86"/>
      <c r="PPG156" s="86"/>
      <c r="PPH156" s="86"/>
      <c r="PPI156" s="86"/>
      <c r="PPJ156" s="86"/>
      <c r="PPK156" s="86"/>
      <c r="PPL156" s="86"/>
      <c r="PPM156" s="86"/>
      <c r="PPN156" s="86"/>
      <c r="PPO156" s="86"/>
      <c r="PPP156" s="86"/>
      <c r="PPQ156" s="86"/>
      <c r="PPR156" s="86"/>
      <c r="PPS156" s="86"/>
      <c r="PPT156" s="86"/>
      <c r="PPU156" s="86"/>
      <c r="PPV156" s="86"/>
      <c r="PPW156" s="86"/>
      <c r="PPX156" s="86"/>
      <c r="PPY156" s="86"/>
      <c r="PPZ156" s="86"/>
      <c r="PQA156" s="86"/>
      <c r="PQB156" s="86"/>
      <c r="PQC156" s="86"/>
      <c r="PQD156" s="86"/>
      <c r="PQE156" s="86"/>
      <c r="PQF156" s="86"/>
      <c r="PQG156" s="86"/>
      <c r="PQH156" s="86"/>
      <c r="PQI156" s="86"/>
      <c r="PQJ156" s="86"/>
      <c r="PQK156" s="86"/>
      <c r="PQL156" s="86"/>
      <c r="PQM156" s="86"/>
      <c r="PQN156" s="86"/>
      <c r="PQO156" s="86"/>
      <c r="PQP156" s="86"/>
      <c r="PQQ156" s="86"/>
      <c r="PQR156" s="86"/>
      <c r="PQS156" s="86"/>
      <c r="PQT156" s="86"/>
      <c r="PQU156" s="86"/>
      <c r="PQV156" s="86"/>
      <c r="PQW156" s="86"/>
      <c r="PQX156" s="86"/>
      <c r="PQY156" s="86"/>
      <c r="PQZ156" s="86"/>
      <c r="PRA156" s="86"/>
      <c r="PRB156" s="86"/>
      <c r="PRC156" s="86"/>
      <c r="PRD156" s="86"/>
      <c r="PRE156" s="86"/>
      <c r="PRF156" s="86"/>
      <c r="PRG156" s="86"/>
      <c r="PRH156" s="86"/>
      <c r="PRI156" s="86"/>
      <c r="PRJ156" s="86"/>
      <c r="PRK156" s="86"/>
      <c r="PRL156" s="86"/>
      <c r="PRM156" s="86"/>
      <c r="PRN156" s="86"/>
      <c r="PRO156" s="86"/>
      <c r="PRP156" s="86"/>
      <c r="PRQ156" s="86"/>
      <c r="PRR156" s="86"/>
      <c r="PRS156" s="86"/>
      <c r="PRT156" s="86"/>
      <c r="PRU156" s="86"/>
      <c r="PRV156" s="86"/>
      <c r="PRW156" s="86"/>
      <c r="PRX156" s="86"/>
      <c r="PRY156" s="86"/>
      <c r="PRZ156" s="86"/>
      <c r="PSA156" s="86"/>
      <c r="PSB156" s="86"/>
      <c r="PSC156" s="86"/>
      <c r="PSD156" s="86"/>
      <c r="PSE156" s="86"/>
      <c r="PSF156" s="86"/>
      <c r="PSG156" s="86"/>
      <c r="PSH156" s="86"/>
      <c r="PSI156" s="86"/>
      <c r="PSJ156" s="86"/>
      <c r="PSK156" s="86"/>
      <c r="PSL156" s="86"/>
      <c r="PSM156" s="86"/>
      <c r="PSN156" s="86"/>
      <c r="PSO156" s="86"/>
      <c r="PSP156" s="86"/>
      <c r="PSQ156" s="86"/>
      <c r="PSR156" s="86"/>
      <c r="PSS156" s="86"/>
      <c r="PST156" s="86"/>
      <c r="PSU156" s="86"/>
      <c r="PSV156" s="86"/>
      <c r="PSW156" s="86"/>
      <c r="PSX156" s="86"/>
      <c r="PSY156" s="86"/>
      <c r="PSZ156" s="86"/>
      <c r="PTA156" s="86"/>
      <c r="PTB156" s="86"/>
      <c r="PTC156" s="86"/>
      <c r="PTD156" s="86"/>
      <c r="PTE156" s="86"/>
      <c r="PTF156" s="86"/>
      <c r="PTG156" s="86"/>
      <c r="PTH156" s="86"/>
      <c r="PTI156" s="86"/>
      <c r="PTJ156" s="86"/>
      <c r="PTK156" s="86"/>
      <c r="PTL156" s="86"/>
      <c r="PTM156" s="86"/>
      <c r="PTN156" s="86"/>
      <c r="PTO156" s="86"/>
      <c r="PTP156" s="86"/>
      <c r="PTQ156" s="86"/>
      <c r="PTR156" s="86"/>
      <c r="PTS156" s="86"/>
      <c r="PTT156" s="86"/>
      <c r="PTU156" s="86"/>
      <c r="PTV156" s="86"/>
      <c r="PTW156" s="86"/>
      <c r="PTX156" s="86"/>
      <c r="PTY156" s="86"/>
      <c r="PTZ156" s="86"/>
      <c r="PUA156" s="86"/>
      <c r="PUB156" s="86"/>
      <c r="PUC156" s="86"/>
      <c r="PUD156" s="86"/>
      <c r="PUE156" s="86"/>
      <c r="PUF156" s="86"/>
      <c r="PUG156" s="86"/>
      <c r="PUH156" s="86"/>
      <c r="PUI156" s="86"/>
      <c r="PUJ156" s="86"/>
      <c r="PUK156" s="86"/>
      <c r="PUL156" s="86"/>
      <c r="PUM156" s="86"/>
      <c r="PUN156" s="86"/>
      <c r="PUO156" s="86"/>
      <c r="PUP156" s="86"/>
      <c r="PUQ156" s="86"/>
      <c r="PUR156" s="86"/>
      <c r="PUS156" s="86"/>
      <c r="PUT156" s="86"/>
      <c r="PUU156" s="86"/>
      <c r="PUV156" s="86"/>
      <c r="PUW156" s="86"/>
      <c r="PUX156" s="86"/>
      <c r="PUY156" s="86"/>
      <c r="PUZ156" s="86"/>
      <c r="PVA156" s="86"/>
      <c r="PVB156" s="86"/>
      <c r="PVC156" s="86"/>
      <c r="PVD156" s="86"/>
      <c r="PVE156" s="86"/>
      <c r="PVF156" s="86"/>
      <c r="PVG156" s="86"/>
      <c r="PVH156" s="86"/>
      <c r="PVI156" s="86"/>
      <c r="PVJ156" s="86"/>
      <c r="PVK156" s="86"/>
      <c r="PVL156" s="86"/>
      <c r="PVM156" s="86"/>
      <c r="PVN156" s="86"/>
      <c r="PVO156" s="86"/>
      <c r="PVP156" s="86"/>
      <c r="PVQ156" s="86"/>
      <c r="PVR156" s="86"/>
      <c r="PVS156" s="86"/>
      <c r="PVT156" s="86"/>
      <c r="PVU156" s="86"/>
      <c r="PVV156" s="86"/>
      <c r="PVW156" s="86"/>
      <c r="PVX156" s="86"/>
      <c r="PVY156" s="86"/>
      <c r="PVZ156" s="86"/>
      <c r="PWA156" s="86"/>
      <c r="PWB156" s="86"/>
      <c r="PWC156" s="86"/>
      <c r="PWD156" s="86"/>
      <c r="PWE156" s="86"/>
      <c r="PWF156" s="86"/>
      <c r="PWG156" s="86"/>
      <c r="PWH156" s="86"/>
      <c r="PWI156" s="86"/>
      <c r="PWJ156" s="86"/>
      <c r="PWK156" s="86"/>
      <c r="PWL156" s="86"/>
      <c r="PWM156" s="86"/>
      <c r="PWN156" s="86"/>
      <c r="PWO156" s="86"/>
      <c r="PWP156" s="86"/>
      <c r="PWQ156" s="86"/>
      <c r="PWR156" s="86"/>
      <c r="PWS156" s="86"/>
      <c r="PWT156" s="86"/>
      <c r="PWU156" s="86"/>
      <c r="PWV156" s="86"/>
      <c r="PWW156" s="86"/>
      <c r="PWX156" s="86"/>
      <c r="PWY156" s="86"/>
      <c r="PWZ156" s="86"/>
      <c r="PXA156" s="86"/>
      <c r="PXB156" s="86"/>
      <c r="PXC156" s="86"/>
      <c r="PXD156" s="86"/>
      <c r="PXE156" s="86"/>
      <c r="PXF156" s="86"/>
      <c r="PXG156" s="86"/>
      <c r="PXH156" s="86"/>
      <c r="PXI156" s="86"/>
      <c r="PXJ156" s="86"/>
      <c r="PXK156" s="86"/>
      <c r="PXL156" s="86"/>
      <c r="PXM156" s="86"/>
      <c r="PXN156" s="86"/>
      <c r="PXO156" s="86"/>
      <c r="PXP156" s="86"/>
      <c r="PXQ156" s="86"/>
      <c r="PXR156" s="86"/>
      <c r="PXS156" s="86"/>
      <c r="PXT156" s="86"/>
      <c r="PXU156" s="86"/>
      <c r="PXV156" s="86"/>
      <c r="PXW156" s="86"/>
      <c r="PXX156" s="86"/>
      <c r="PXY156" s="86"/>
      <c r="PXZ156" s="86"/>
      <c r="PYA156" s="86"/>
      <c r="PYB156" s="86"/>
      <c r="PYC156" s="86"/>
      <c r="PYD156" s="86"/>
      <c r="PYE156" s="86"/>
      <c r="PYF156" s="86"/>
      <c r="PYG156" s="86"/>
      <c r="PYH156" s="86"/>
      <c r="PYI156" s="186"/>
      <c r="PYJ156" s="186"/>
      <c r="PYK156" s="186"/>
      <c r="PYL156" s="186"/>
      <c r="PYM156" s="186"/>
      <c r="PYN156" s="186"/>
      <c r="PYO156" s="86"/>
      <c r="PYP156" s="86"/>
      <c r="PYQ156" s="86"/>
      <c r="PYR156" s="86"/>
      <c r="PYS156" s="86"/>
      <c r="PYT156" s="86"/>
      <c r="PYU156" s="86"/>
      <c r="PYV156" s="86"/>
      <c r="PYW156" s="86"/>
      <c r="PYX156" s="86"/>
      <c r="PYY156" s="86"/>
      <c r="PYZ156" s="86"/>
      <c r="PZA156" s="86"/>
      <c r="PZB156" s="86"/>
      <c r="PZC156" s="86"/>
      <c r="PZD156" s="86"/>
      <c r="PZE156" s="86"/>
      <c r="PZF156" s="86"/>
      <c r="PZG156" s="86"/>
      <c r="PZH156" s="86"/>
      <c r="PZI156" s="86"/>
      <c r="PZJ156" s="86"/>
      <c r="PZK156" s="86"/>
      <c r="PZL156" s="86"/>
      <c r="PZM156" s="86"/>
      <c r="PZN156" s="86"/>
      <c r="PZO156" s="86"/>
      <c r="PZP156" s="86"/>
      <c r="PZQ156" s="86"/>
      <c r="PZR156" s="86"/>
      <c r="PZS156" s="86"/>
      <c r="PZT156" s="86"/>
      <c r="PZU156" s="86"/>
      <c r="PZV156" s="86"/>
      <c r="PZW156" s="86"/>
      <c r="PZX156" s="86"/>
      <c r="PZY156" s="86"/>
      <c r="PZZ156" s="86"/>
      <c r="QAA156" s="86"/>
      <c r="QAB156" s="86"/>
      <c r="QAC156" s="86"/>
      <c r="QAD156" s="86"/>
      <c r="QAE156" s="86"/>
      <c r="QAF156" s="86"/>
      <c r="QAG156" s="86"/>
      <c r="QAH156" s="86"/>
      <c r="QAI156" s="86"/>
      <c r="QAJ156" s="86"/>
      <c r="QAK156" s="86"/>
      <c r="QAL156" s="86"/>
      <c r="QAM156" s="86"/>
      <c r="QAN156" s="86"/>
      <c r="QAO156" s="86"/>
      <c r="QAP156" s="86"/>
      <c r="QAQ156" s="86"/>
      <c r="QAR156" s="86"/>
      <c r="QAS156" s="86"/>
      <c r="QAT156" s="86"/>
      <c r="QAU156" s="86"/>
      <c r="QAV156" s="86"/>
      <c r="QAW156" s="86"/>
      <c r="QAX156" s="86"/>
      <c r="QAY156" s="86"/>
      <c r="QAZ156" s="86"/>
      <c r="QBA156" s="86"/>
      <c r="QBB156" s="86"/>
      <c r="QBC156" s="86"/>
      <c r="QBD156" s="86"/>
      <c r="QBE156" s="86"/>
      <c r="QBF156" s="86"/>
      <c r="QBG156" s="86"/>
      <c r="QBH156" s="86"/>
      <c r="QBI156" s="86"/>
      <c r="QBJ156" s="86"/>
      <c r="QBK156" s="86"/>
      <c r="QBL156" s="86"/>
      <c r="QBM156" s="86"/>
      <c r="QBN156" s="86"/>
      <c r="QBO156" s="86"/>
      <c r="QBP156" s="86"/>
      <c r="QBQ156" s="86"/>
      <c r="QBR156" s="86"/>
      <c r="QBS156" s="86"/>
      <c r="QBT156" s="86"/>
      <c r="QBU156" s="86"/>
      <c r="QBV156" s="86"/>
      <c r="QBW156" s="86"/>
      <c r="QBX156" s="86"/>
      <c r="QBY156" s="86"/>
      <c r="QBZ156" s="86"/>
      <c r="QCA156" s="86"/>
      <c r="QCB156" s="86"/>
      <c r="QCC156" s="86"/>
      <c r="QCD156" s="86"/>
      <c r="QCE156" s="86"/>
      <c r="QCF156" s="86"/>
      <c r="QCG156" s="86"/>
      <c r="QCH156" s="86"/>
      <c r="QCI156" s="86"/>
      <c r="QCJ156" s="86"/>
      <c r="QCK156" s="86"/>
      <c r="QCL156" s="86"/>
      <c r="QCM156" s="86"/>
      <c r="QCN156" s="86"/>
      <c r="QCO156" s="86"/>
      <c r="QCP156" s="86"/>
      <c r="QCQ156" s="86"/>
      <c r="QCR156" s="86"/>
      <c r="QCS156" s="86"/>
      <c r="QCT156" s="86"/>
      <c r="QCU156" s="86"/>
      <c r="QCV156" s="86"/>
      <c r="QCW156" s="86"/>
      <c r="QCX156" s="86"/>
      <c r="QCY156" s="86"/>
      <c r="QCZ156" s="86"/>
      <c r="QDA156" s="86"/>
      <c r="QDB156" s="86"/>
      <c r="QDC156" s="86"/>
      <c r="QDD156" s="86"/>
      <c r="QDE156" s="86"/>
      <c r="QDF156" s="86"/>
      <c r="QDG156" s="86"/>
      <c r="QDH156" s="86"/>
      <c r="QDI156" s="86"/>
      <c r="QDJ156" s="86"/>
      <c r="QDK156" s="86"/>
      <c r="QDL156" s="86"/>
      <c r="QDM156" s="86"/>
      <c r="QDN156" s="86"/>
      <c r="QDO156" s="86"/>
      <c r="QDP156" s="86"/>
      <c r="QDQ156" s="86"/>
      <c r="QDR156" s="86"/>
      <c r="QDS156" s="86"/>
      <c r="QDT156" s="86"/>
      <c r="QDU156" s="86"/>
      <c r="QDV156" s="86"/>
      <c r="QDW156" s="86"/>
      <c r="QDX156" s="86"/>
      <c r="QDY156" s="86"/>
      <c r="QDZ156" s="86"/>
      <c r="QEA156" s="86"/>
      <c r="QEB156" s="86"/>
      <c r="QEC156" s="86"/>
      <c r="QED156" s="86"/>
      <c r="QEE156" s="86"/>
      <c r="QEF156" s="86"/>
      <c r="QEG156" s="86"/>
      <c r="QEH156" s="86"/>
      <c r="QEI156" s="86"/>
      <c r="QEJ156" s="86"/>
      <c r="QEK156" s="86"/>
      <c r="QEL156" s="86"/>
      <c r="QEM156" s="86"/>
      <c r="QEN156" s="86"/>
      <c r="QEO156" s="86"/>
      <c r="QEP156" s="86"/>
      <c r="QEQ156" s="86"/>
      <c r="QER156" s="86"/>
      <c r="QES156" s="86"/>
      <c r="QET156" s="86"/>
      <c r="QEU156" s="86"/>
      <c r="QEV156" s="86"/>
      <c r="QEW156" s="86"/>
      <c r="QEX156" s="86"/>
      <c r="QEY156" s="86"/>
      <c r="QEZ156" s="86"/>
      <c r="QFA156" s="86"/>
      <c r="QFB156" s="86"/>
      <c r="QFC156" s="86"/>
      <c r="QFD156" s="86"/>
      <c r="QFE156" s="86"/>
      <c r="QFF156" s="86"/>
      <c r="QFG156" s="86"/>
      <c r="QFH156" s="86"/>
      <c r="QFI156" s="86"/>
      <c r="QFJ156" s="86"/>
      <c r="QFK156" s="86"/>
      <c r="QFL156" s="86"/>
      <c r="QFM156" s="86"/>
      <c r="QFN156" s="86"/>
      <c r="QFO156" s="86"/>
      <c r="QFP156" s="86"/>
      <c r="QFQ156" s="86"/>
      <c r="QFR156" s="86"/>
      <c r="QFS156" s="86"/>
      <c r="QFT156" s="86"/>
      <c r="QFU156" s="86"/>
      <c r="QFV156" s="86"/>
      <c r="QFW156" s="86"/>
      <c r="QFX156" s="86"/>
      <c r="QFY156" s="86"/>
      <c r="QFZ156" s="86"/>
      <c r="QGA156" s="86"/>
      <c r="QGB156" s="86"/>
      <c r="QGC156" s="86"/>
      <c r="QGD156" s="86"/>
      <c r="QGE156" s="86"/>
      <c r="QGF156" s="86"/>
      <c r="QGG156" s="86"/>
      <c r="QGH156" s="86"/>
      <c r="QGI156" s="86"/>
      <c r="QGJ156" s="86"/>
      <c r="QGK156" s="86"/>
      <c r="QGL156" s="86"/>
      <c r="QGM156" s="86"/>
      <c r="QGN156" s="86"/>
      <c r="QGO156" s="86"/>
      <c r="QGP156" s="86"/>
      <c r="QGQ156" s="86"/>
      <c r="QGR156" s="86"/>
      <c r="QGS156" s="86"/>
      <c r="QGT156" s="86"/>
      <c r="QGU156" s="86"/>
      <c r="QGV156" s="86"/>
      <c r="QGW156" s="86"/>
      <c r="QGX156" s="86"/>
      <c r="QGY156" s="86"/>
      <c r="QGZ156" s="86"/>
      <c r="QHA156" s="86"/>
      <c r="QHB156" s="86"/>
      <c r="QHC156" s="86"/>
      <c r="QHD156" s="86"/>
      <c r="QHE156" s="86"/>
      <c r="QHF156" s="86"/>
      <c r="QHG156" s="86"/>
      <c r="QHH156" s="86"/>
      <c r="QHI156" s="86"/>
      <c r="QHJ156" s="86"/>
      <c r="QHK156" s="86"/>
      <c r="QHL156" s="86"/>
      <c r="QHM156" s="86"/>
      <c r="QHN156" s="86"/>
      <c r="QHO156" s="86"/>
      <c r="QHP156" s="86"/>
      <c r="QHQ156" s="86"/>
      <c r="QHR156" s="86"/>
      <c r="QHS156" s="86"/>
      <c r="QHT156" s="86"/>
      <c r="QHU156" s="86"/>
      <c r="QHV156" s="86"/>
      <c r="QHW156" s="86"/>
      <c r="QHX156" s="86"/>
      <c r="QHY156" s="86"/>
      <c r="QHZ156" s="86"/>
      <c r="QIA156" s="86"/>
      <c r="QIB156" s="86"/>
      <c r="QIC156" s="86"/>
      <c r="QID156" s="86"/>
      <c r="QIE156" s="186"/>
      <c r="QIF156" s="186"/>
      <c r="QIG156" s="186"/>
      <c r="QIH156" s="186"/>
      <c r="QII156" s="186"/>
      <c r="QIJ156" s="186"/>
      <c r="QIK156" s="86"/>
      <c r="QIL156" s="86"/>
      <c r="QIM156" s="86"/>
      <c r="QIN156" s="86"/>
      <c r="QIO156" s="86"/>
      <c r="QIP156" s="86"/>
      <c r="QIQ156" s="86"/>
      <c r="QIR156" s="86"/>
      <c r="QIS156" s="86"/>
      <c r="QIT156" s="86"/>
      <c r="QIU156" s="86"/>
      <c r="QIV156" s="86"/>
      <c r="QIW156" s="86"/>
      <c r="QIX156" s="86"/>
      <c r="QIY156" s="86"/>
      <c r="QIZ156" s="86"/>
      <c r="QJA156" s="86"/>
      <c r="QJB156" s="86"/>
      <c r="QJC156" s="86"/>
      <c r="QJD156" s="86"/>
      <c r="QJE156" s="86"/>
      <c r="QJF156" s="86"/>
      <c r="QJG156" s="86"/>
      <c r="QJH156" s="86"/>
      <c r="QJI156" s="86"/>
      <c r="QJJ156" s="86"/>
      <c r="QJK156" s="86"/>
      <c r="QJL156" s="86"/>
      <c r="QJM156" s="86"/>
      <c r="QJN156" s="86"/>
      <c r="QJO156" s="86"/>
      <c r="QJP156" s="86"/>
      <c r="QJQ156" s="86"/>
      <c r="QJR156" s="86"/>
      <c r="QJS156" s="86"/>
      <c r="QJT156" s="86"/>
      <c r="QJU156" s="86"/>
      <c r="QJV156" s="86"/>
      <c r="QJW156" s="86"/>
      <c r="QJX156" s="86"/>
      <c r="QJY156" s="86"/>
      <c r="QJZ156" s="86"/>
      <c r="QKA156" s="86"/>
      <c r="QKB156" s="86"/>
      <c r="QKC156" s="86"/>
      <c r="QKD156" s="86"/>
      <c r="QKE156" s="86"/>
      <c r="QKF156" s="86"/>
      <c r="QKG156" s="86"/>
      <c r="QKH156" s="86"/>
      <c r="QKI156" s="86"/>
      <c r="QKJ156" s="86"/>
      <c r="QKK156" s="86"/>
      <c r="QKL156" s="86"/>
      <c r="QKM156" s="86"/>
      <c r="QKN156" s="86"/>
      <c r="QKO156" s="86"/>
      <c r="QKP156" s="86"/>
      <c r="QKQ156" s="86"/>
      <c r="QKR156" s="86"/>
      <c r="QKS156" s="86"/>
      <c r="QKT156" s="86"/>
      <c r="QKU156" s="86"/>
      <c r="QKV156" s="86"/>
      <c r="QKW156" s="86"/>
      <c r="QKX156" s="86"/>
      <c r="QKY156" s="86"/>
      <c r="QKZ156" s="86"/>
      <c r="QLA156" s="86"/>
      <c r="QLB156" s="86"/>
      <c r="QLC156" s="86"/>
      <c r="QLD156" s="86"/>
      <c r="QLE156" s="86"/>
      <c r="QLF156" s="86"/>
      <c r="QLG156" s="86"/>
      <c r="QLH156" s="86"/>
      <c r="QLI156" s="86"/>
      <c r="QLJ156" s="86"/>
      <c r="QLK156" s="86"/>
      <c r="QLL156" s="86"/>
      <c r="QLM156" s="86"/>
      <c r="QLN156" s="86"/>
      <c r="QLO156" s="86"/>
      <c r="QLP156" s="86"/>
      <c r="QLQ156" s="86"/>
      <c r="QLR156" s="86"/>
      <c r="QLS156" s="86"/>
      <c r="QLT156" s="86"/>
      <c r="QLU156" s="86"/>
      <c r="QLV156" s="86"/>
      <c r="QLW156" s="86"/>
      <c r="QLX156" s="86"/>
      <c r="QLY156" s="86"/>
      <c r="QLZ156" s="86"/>
      <c r="QMA156" s="86"/>
      <c r="QMB156" s="86"/>
      <c r="QMC156" s="86"/>
      <c r="QMD156" s="86"/>
      <c r="QME156" s="86"/>
      <c r="QMF156" s="86"/>
      <c r="QMG156" s="86"/>
      <c r="QMH156" s="86"/>
      <c r="QMI156" s="86"/>
      <c r="QMJ156" s="86"/>
      <c r="QMK156" s="86"/>
      <c r="QML156" s="86"/>
      <c r="QMM156" s="86"/>
      <c r="QMN156" s="86"/>
      <c r="QMO156" s="86"/>
      <c r="QMP156" s="86"/>
      <c r="QMQ156" s="86"/>
      <c r="QMR156" s="86"/>
      <c r="QMS156" s="86"/>
      <c r="QMT156" s="86"/>
      <c r="QMU156" s="86"/>
      <c r="QMV156" s="86"/>
      <c r="QMW156" s="86"/>
      <c r="QMX156" s="86"/>
      <c r="QMY156" s="86"/>
      <c r="QMZ156" s="86"/>
      <c r="QNA156" s="86"/>
      <c r="QNB156" s="86"/>
      <c r="QNC156" s="86"/>
      <c r="QND156" s="86"/>
      <c r="QNE156" s="86"/>
      <c r="QNF156" s="86"/>
      <c r="QNG156" s="86"/>
      <c r="QNH156" s="86"/>
      <c r="QNI156" s="86"/>
      <c r="QNJ156" s="86"/>
      <c r="QNK156" s="86"/>
      <c r="QNL156" s="86"/>
      <c r="QNM156" s="86"/>
      <c r="QNN156" s="86"/>
      <c r="QNO156" s="86"/>
      <c r="QNP156" s="86"/>
      <c r="QNQ156" s="86"/>
      <c r="QNR156" s="86"/>
      <c r="QNS156" s="86"/>
      <c r="QNT156" s="86"/>
      <c r="QNU156" s="86"/>
      <c r="QNV156" s="86"/>
      <c r="QNW156" s="86"/>
      <c r="QNX156" s="86"/>
      <c r="QNY156" s="86"/>
      <c r="QNZ156" s="86"/>
      <c r="QOA156" s="86"/>
      <c r="QOB156" s="86"/>
      <c r="QOC156" s="86"/>
      <c r="QOD156" s="86"/>
      <c r="QOE156" s="86"/>
      <c r="QOF156" s="86"/>
      <c r="QOG156" s="86"/>
      <c r="QOH156" s="86"/>
      <c r="QOI156" s="86"/>
      <c r="QOJ156" s="86"/>
      <c r="QOK156" s="86"/>
      <c r="QOL156" s="86"/>
      <c r="QOM156" s="86"/>
      <c r="QON156" s="86"/>
      <c r="QOO156" s="86"/>
      <c r="QOP156" s="86"/>
      <c r="QOQ156" s="86"/>
      <c r="QOR156" s="86"/>
      <c r="QOS156" s="86"/>
      <c r="QOT156" s="86"/>
      <c r="QOU156" s="86"/>
      <c r="QOV156" s="86"/>
      <c r="QOW156" s="86"/>
      <c r="QOX156" s="86"/>
      <c r="QOY156" s="86"/>
      <c r="QOZ156" s="86"/>
      <c r="QPA156" s="86"/>
      <c r="QPB156" s="86"/>
      <c r="QPC156" s="86"/>
      <c r="QPD156" s="86"/>
      <c r="QPE156" s="86"/>
      <c r="QPF156" s="86"/>
      <c r="QPG156" s="86"/>
      <c r="QPH156" s="86"/>
      <c r="QPI156" s="86"/>
      <c r="QPJ156" s="86"/>
      <c r="QPK156" s="86"/>
      <c r="QPL156" s="86"/>
      <c r="QPM156" s="86"/>
      <c r="QPN156" s="86"/>
      <c r="QPO156" s="86"/>
      <c r="QPP156" s="86"/>
      <c r="QPQ156" s="86"/>
      <c r="QPR156" s="86"/>
      <c r="QPS156" s="86"/>
      <c r="QPT156" s="86"/>
      <c r="QPU156" s="86"/>
      <c r="QPV156" s="86"/>
      <c r="QPW156" s="86"/>
      <c r="QPX156" s="86"/>
      <c r="QPY156" s="86"/>
      <c r="QPZ156" s="86"/>
      <c r="QQA156" s="86"/>
      <c r="QQB156" s="86"/>
      <c r="QQC156" s="86"/>
      <c r="QQD156" s="86"/>
      <c r="QQE156" s="86"/>
      <c r="QQF156" s="86"/>
      <c r="QQG156" s="86"/>
      <c r="QQH156" s="86"/>
      <c r="QQI156" s="86"/>
      <c r="QQJ156" s="86"/>
      <c r="QQK156" s="86"/>
      <c r="QQL156" s="86"/>
      <c r="QQM156" s="86"/>
      <c r="QQN156" s="86"/>
      <c r="QQO156" s="86"/>
      <c r="QQP156" s="86"/>
      <c r="QQQ156" s="86"/>
      <c r="QQR156" s="86"/>
      <c r="QQS156" s="86"/>
      <c r="QQT156" s="86"/>
      <c r="QQU156" s="86"/>
      <c r="QQV156" s="86"/>
      <c r="QQW156" s="86"/>
      <c r="QQX156" s="86"/>
      <c r="QQY156" s="86"/>
      <c r="QQZ156" s="86"/>
      <c r="QRA156" s="86"/>
      <c r="QRB156" s="86"/>
      <c r="QRC156" s="86"/>
      <c r="QRD156" s="86"/>
      <c r="QRE156" s="86"/>
      <c r="QRF156" s="86"/>
      <c r="QRG156" s="86"/>
      <c r="QRH156" s="86"/>
      <c r="QRI156" s="86"/>
      <c r="QRJ156" s="86"/>
      <c r="QRK156" s="86"/>
      <c r="QRL156" s="86"/>
      <c r="QRM156" s="86"/>
      <c r="QRN156" s="86"/>
      <c r="QRO156" s="86"/>
      <c r="QRP156" s="86"/>
      <c r="QRQ156" s="86"/>
      <c r="QRR156" s="86"/>
      <c r="QRS156" s="86"/>
      <c r="QRT156" s="86"/>
      <c r="QRU156" s="86"/>
      <c r="QRV156" s="86"/>
      <c r="QRW156" s="86"/>
      <c r="QRX156" s="86"/>
      <c r="QRY156" s="86"/>
      <c r="QRZ156" s="86"/>
      <c r="QSA156" s="186"/>
      <c r="QSB156" s="186"/>
      <c r="QSC156" s="186"/>
      <c r="QSD156" s="186"/>
      <c r="QSE156" s="186"/>
      <c r="QSF156" s="186"/>
      <c r="QSG156" s="86"/>
      <c r="QSH156" s="86"/>
      <c r="QSI156" s="86"/>
      <c r="QSJ156" s="86"/>
      <c r="QSK156" s="86"/>
      <c r="QSL156" s="86"/>
      <c r="QSM156" s="86"/>
      <c r="QSN156" s="86"/>
      <c r="QSO156" s="86"/>
      <c r="QSP156" s="86"/>
      <c r="QSQ156" s="86"/>
      <c r="QSR156" s="86"/>
      <c r="QSS156" s="86"/>
      <c r="QST156" s="86"/>
      <c r="QSU156" s="86"/>
      <c r="QSV156" s="86"/>
      <c r="QSW156" s="86"/>
      <c r="QSX156" s="86"/>
      <c r="QSY156" s="86"/>
      <c r="QSZ156" s="86"/>
      <c r="QTA156" s="86"/>
      <c r="QTB156" s="86"/>
      <c r="QTC156" s="86"/>
      <c r="QTD156" s="86"/>
      <c r="QTE156" s="86"/>
      <c r="QTF156" s="86"/>
      <c r="QTG156" s="86"/>
      <c r="QTH156" s="86"/>
      <c r="QTI156" s="86"/>
      <c r="QTJ156" s="86"/>
      <c r="QTK156" s="86"/>
      <c r="QTL156" s="86"/>
      <c r="QTM156" s="86"/>
      <c r="QTN156" s="86"/>
      <c r="QTO156" s="86"/>
      <c r="QTP156" s="86"/>
      <c r="QTQ156" s="86"/>
      <c r="QTR156" s="86"/>
      <c r="QTS156" s="86"/>
      <c r="QTT156" s="86"/>
      <c r="QTU156" s="86"/>
      <c r="QTV156" s="86"/>
      <c r="QTW156" s="86"/>
      <c r="QTX156" s="86"/>
      <c r="QTY156" s="86"/>
      <c r="QTZ156" s="86"/>
      <c r="QUA156" s="86"/>
      <c r="QUB156" s="86"/>
      <c r="QUC156" s="86"/>
      <c r="QUD156" s="86"/>
      <c r="QUE156" s="86"/>
      <c r="QUF156" s="86"/>
      <c r="QUG156" s="86"/>
      <c r="QUH156" s="86"/>
      <c r="QUI156" s="86"/>
      <c r="QUJ156" s="86"/>
      <c r="QUK156" s="86"/>
      <c r="QUL156" s="86"/>
      <c r="QUM156" s="86"/>
      <c r="QUN156" s="86"/>
      <c r="QUO156" s="86"/>
      <c r="QUP156" s="86"/>
      <c r="QUQ156" s="86"/>
      <c r="QUR156" s="86"/>
      <c r="QUS156" s="86"/>
      <c r="QUT156" s="86"/>
      <c r="QUU156" s="86"/>
      <c r="QUV156" s="86"/>
      <c r="QUW156" s="86"/>
      <c r="QUX156" s="86"/>
      <c r="QUY156" s="86"/>
      <c r="QUZ156" s="86"/>
      <c r="QVA156" s="86"/>
      <c r="QVB156" s="86"/>
      <c r="QVC156" s="86"/>
      <c r="QVD156" s="86"/>
      <c r="QVE156" s="86"/>
      <c r="QVF156" s="86"/>
      <c r="QVG156" s="86"/>
      <c r="QVH156" s="86"/>
      <c r="QVI156" s="86"/>
      <c r="QVJ156" s="86"/>
      <c r="QVK156" s="86"/>
      <c r="QVL156" s="86"/>
      <c r="QVM156" s="86"/>
      <c r="QVN156" s="86"/>
      <c r="QVO156" s="86"/>
      <c r="QVP156" s="86"/>
      <c r="QVQ156" s="86"/>
      <c r="QVR156" s="86"/>
      <c r="QVS156" s="86"/>
      <c r="QVT156" s="86"/>
      <c r="QVU156" s="86"/>
      <c r="QVV156" s="86"/>
      <c r="QVW156" s="86"/>
      <c r="QVX156" s="86"/>
      <c r="QVY156" s="86"/>
      <c r="QVZ156" s="86"/>
      <c r="QWA156" s="86"/>
      <c r="QWB156" s="86"/>
      <c r="QWC156" s="86"/>
      <c r="QWD156" s="86"/>
      <c r="QWE156" s="86"/>
      <c r="QWF156" s="86"/>
      <c r="QWG156" s="86"/>
      <c r="QWH156" s="86"/>
      <c r="QWI156" s="86"/>
      <c r="QWJ156" s="86"/>
      <c r="QWK156" s="86"/>
      <c r="QWL156" s="86"/>
      <c r="QWM156" s="86"/>
      <c r="QWN156" s="86"/>
      <c r="QWO156" s="86"/>
      <c r="QWP156" s="86"/>
      <c r="QWQ156" s="86"/>
      <c r="QWR156" s="86"/>
      <c r="QWS156" s="86"/>
      <c r="QWT156" s="86"/>
      <c r="QWU156" s="86"/>
      <c r="QWV156" s="86"/>
      <c r="QWW156" s="86"/>
      <c r="QWX156" s="86"/>
      <c r="QWY156" s="86"/>
      <c r="QWZ156" s="86"/>
      <c r="QXA156" s="86"/>
      <c r="QXB156" s="86"/>
      <c r="QXC156" s="86"/>
      <c r="QXD156" s="86"/>
      <c r="QXE156" s="86"/>
      <c r="QXF156" s="86"/>
      <c r="QXG156" s="86"/>
      <c r="QXH156" s="86"/>
      <c r="QXI156" s="86"/>
      <c r="QXJ156" s="86"/>
      <c r="QXK156" s="86"/>
      <c r="QXL156" s="86"/>
      <c r="QXM156" s="86"/>
      <c r="QXN156" s="86"/>
      <c r="QXO156" s="86"/>
      <c r="QXP156" s="86"/>
      <c r="QXQ156" s="86"/>
      <c r="QXR156" s="86"/>
      <c r="QXS156" s="86"/>
      <c r="QXT156" s="86"/>
      <c r="QXU156" s="86"/>
      <c r="QXV156" s="86"/>
      <c r="QXW156" s="86"/>
      <c r="QXX156" s="86"/>
      <c r="QXY156" s="86"/>
      <c r="QXZ156" s="86"/>
      <c r="QYA156" s="86"/>
      <c r="QYB156" s="86"/>
      <c r="QYC156" s="86"/>
      <c r="QYD156" s="86"/>
      <c r="QYE156" s="86"/>
      <c r="QYF156" s="86"/>
      <c r="QYG156" s="86"/>
      <c r="QYH156" s="86"/>
      <c r="QYI156" s="86"/>
      <c r="QYJ156" s="86"/>
      <c r="QYK156" s="86"/>
      <c r="QYL156" s="86"/>
      <c r="QYM156" s="86"/>
      <c r="QYN156" s="86"/>
      <c r="QYO156" s="86"/>
      <c r="QYP156" s="86"/>
      <c r="QYQ156" s="86"/>
      <c r="QYR156" s="86"/>
      <c r="QYS156" s="86"/>
      <c r="QYT156" s="86"/>
      <c r="QYU156" s="86"/>
      <c r="QYV156" s="86"/>
      <c r="QYW156" s="86"/>
      <c r="QYX156" s="86"/>
      <c r="QYY156" s="86"/>
      <c r="QYZ156" s="86"/>
      <c r="QZA156" s="86"/>
      <c r="QZB156" s="86"/>
      <c r="QZC156" s="86"/>
      <c r="QZD156" s="86"/>
      <c r="QZE156" s="86"/>
      <c r="QZF156" s="86"/>
      <c r="QZG156" s="86"/>
      <c r="QZH156" s="86"/>
      <c r="QZI156" s="86"/>
      <c r="QZJ156" s="86"/>
      <c r="QZK156" s="86"/>
      <c r="QZL156" s="86"/>
      <c r="QZM156" s="86"/>
      <c r="QZN156" s="86"/>
      <c r="QZO156" s="86"/>
      <c r="QZP156" s="86"/>
      <c r="QZQ156" s="86"/>
      <c r="QZR156" s="86"/>
      <c r="QZS156" s="86"/>
      <c r="QZT156" s="86"/>
      <c r="QZU156" s="86"/>
      <c r="QZV156" s="86"/>
      <c r="QZW156" s="86"/>
      <c r="QZX156" s="86"/>
      <c r="QZY156" s="86"/>
      <c r="QZZ156" s="86"/>
      <c r="RAA156" s="86"/>
      <c r="RAB156" s="86"/>
      <c r="RAC156" s="86"/>
      <c r="RAD156" s="86"/>
      <c r="RAE156" s="86"/>
      <c r="RAF156" s="86"/>
      <c r="RAG156" s="86"/>
      <c r="RAH156" s="86"/>
      <c r="RAI156" s="86"/>
      <c r="RAJ156" s="86"/>
      <c r="RAK156" s="86"/>
      <c r="RAL156" s="86"/>
      <c r="RAM156" s="86"/>
      <c r="RAN156" s="86"/>
      <c r="RAO156" s="86"/>
      <c r="RAP156" s="86"/>
      <c r="RAQ156" s="86"/>
      <c r="RAR156" s="86"/>
      <c r="RAS156" s="86"/>
      <c r="RAT156" s="86"/>
      <c r="RAU156" s="86"/>
      <c r="RAV156" s="86"/>
      <c r="RAW156" s="86"/>
      <c r="RAX156" s="86"/>
      <c r="RAY156" s="86"/>
      <c r="RAZ156" s="86"/>
      <c r="RBA156" s="86"/>
      <c r="RBB156" s="86"/>
      <c r="RBC156" s="86"/>
      <c r="RBD156" s="86"/>
      <c r="RBE156" s="86"/>
      <c r="RBF156" s="86"/>
      <c r="RBG156" s="86"/>
      <c r="RBH156" s="86"/>
      <c r="RBI156" s="86"/>
      <c r="RBJ156" s="86"/>
      <c r="RBK156" s="86"/>
      <c r="RBL156" s="86"/>
      <c r="RBM156" s="86"/>
      <c r="RBN156" s="86"/>
      <c r="RBO156" s="86"/>
      <c r="RBP156" s="86"/>
      <c r="RBQ156" s="86"/>
      <c r="RBR156" s="86"/>
      <c r="RBS156" s="86"/>
      <c r="RBT156" s="86"/>
      <c r="RBU156" s="86"/>
      <c r="RBV156" s="86"/>
      <c r="RBW156" s="186"/>
      <c r="RBX156" s="186"/>
      <c r="RBY156" s="186"/>
      <c r="RBZ156" s="186"/>
      <c r="RCA156" s="186"/>
      <c r="RCB156" s="186"/>
      <c r="RCC156" s="86"/>
      <c r="RCD156" s="86"/>
      <c r="RCE156" s="86"/>
      <c r="RCF156" s="86"/>
      <c r="RCG156" s="86"/>
      <c r="RCH156" s="86"/>
      <c r="RCI156" s="86"/>
      <c r="RCJ156" s="86"/>
      <c r="RCK156" s="86"/>
      <c r="RCL156" s="86"/>
      <c r="RCM156" s="86"/>
      <c r="RCN156" s="86"/>
      <c r="RCO156" s="86"/>
      <c r="RCP156" s="86"/>
      <c r="RCQ156" s="86"/>
      <c r="RCR156" s="86"/>
      <c r="RCS156" s="86"/>
      <c r="RCT156" s="86"/>
      <c r="RCU156" s="86"/>
      <c r="RCV156" s="86"/>
      <c r="RCW156" s="86"/>
      <c r="RCX156" s="86"/>
      <c r="RCY156" s="86"/>
      <c r="RCZ156" s="86"/>
      <c r="RDA156" s="86"/>
      <c r="RDB156" s="86"/>
      <c r="RDC156" s="86"/>
      <c r="RDD156" s="86"/>
      <c r="RDE156" s="86"/>
      <c r="RDF156" s="86"/>
      <c r="RDG156" s="86"/>
      <c r="RDH156" s="86"/>
      <c r="RDI156" s="86"/>
      <c r="RDJ156" s="86"/>
      <c r="RDK156" s="86"/>
      <c r="RDL156" s="86"/>
      <c r="RDM156" s="86"/>
      <c r="RDN156" s="86"/>
      <c r="RDO156" s="86"/>
      <c r="RDP156" s="86"/>
      <c r="RDQ156" s="86"/>
      <c r="RDR156" s="86"/>
      <c r="RDS156" s="86"/>
      <c r="RDT156" s="86"/>
      <c r="RDU156" s="86"/>
      <c r="RDV156" s="86"/>
      <c r="RDW156" s="86"/>
      <c r="RDX156" s="86"/>
      <c r="RDY156" s="86"/>
      <c r="RDZ156" s="86"/>
      <c r="REA156" s="86"/>
      <c r="REB156" s="86"/>
      <c r="REC156" s="86"/>
      <c r="RED156" s="86"/>
      <c r="REE156" s="86"/>
      <c r="REF156" s="86"/>
      <c r="REG156" s="86"/>
      <c r="REH156" s="86"/>
      <c r="REI156" s="86"/>
      <c r="REJ156" s="86"/>
      <c r="REK156" s="86"/>
      <c r="REL156" s="86"/>
      <c r="REM156" s="86"/>
      <c r="REN156" s="86"/>
      <c r="REO156" s="86"/>
      <c r="REP156" s="86"/>
      <c r="REQ156" s="86"/>
      <c r="RER156" s="86"/>
      <c r="RES156" s="86"/>
      <c r="RET156" s="86"/>
      <c r="REU156" s="86"/>
      <c r="REV156" s="86"/>
      <c r="REW156" s="86"/>
      <c r="REX156" s="86"/>
      <c r="REY156" s="86"/>
      <c r="REZ156" s="86"/>
      <c r="RFA156" s="86"/>
      <c r="RFB156" s="86"/>
      <c r="RFC156" s="86"/>
      <c r="RFD156" s="86"/>
      <c r="RFE156" s="86"/>
      <c r="RFF156" s="86"/>
      <c r="RFG156" s="86"/>
      <c r="RFH156" s="86"/>
      <c r="RFI156" s="86"/>
      <c r="RFJ156" s="86"/>
      <c r="RFK156" s="86"/>
      <c r="RFL156" s="86"/>
      <c r="RFM156" s="86"/>
      <c r="RFN156" s="86"/>
      <c r="RFO156" s="86"/>
      <c r="RFP156" s="86"/>
      <c r="RFQ156" s="86"/>
      <c r="RFR156" s="86"/>
      <c r="RFS156" s="86"/>
      <c r="RFT156" s="86"/>
      <c r="RFU156" s="86"/>
      <c r="RFV156" s="86"/>
      <c r="RFW156" s="86"/>
      <c r="RFX156" s="86"/>
      <c r="RFY156" s="86"/>
      <c r="RFZ156" s="86"/>
      <c r="RGA156" s="86"/>
      <c r="RGB156" s="86"/>
      <c r="RGC156" s="86"/>
      <c r="RGD156" s="86"/>
      <c r="RGE156" s="86"/>
      <c r="RGF156" s="86"/>
      <c r="RGG156" s="86"/>
      <c r="RGH156" s="86"/>
      <c r="RGI156" s="86"/>
      <c r="RGJ156" s="86"/>
      <c r="RGK156" s="86"/>
      <c r="RGL156" s="86"/>
      <c r="RGM156" s="86"/>
      <c r="RGN156" s="86"/>
      <c r="RGO156" s="86"/>
      <c r="RGP156" s="86"/>
      <c r="RGQ156" s="86"/>
      <c r="RGR156" s="86"/>
      <c r="RGS156" s="86"/>
      <c r="RGT156" s="86"/>
      <c r="RGU156" s="86"/>
      <c r="RGV156" s="86"/>
      <c r="RGW156" s="86"/>
      <c r="RGX156" s="86"/>
      <c r="RGY156" s="86"/>
      <c r="RGZ156" s="86"/>
      <c r="RHA156" s="86"/>
      <c r="RHB156" s="86"/>
      <c r="RHC156" s="86"/>
      <c r="RHD156" s="86"/>
      <c r="RHE156" s="86"/>
      <c r="RHF156" s="86"/>
      <c r="RHG156" s="86"/>
      <c r="RHH156" s="86"/>
      <c r="RHI156" s="86"/>
      <c r="RHJ156" s="86"/>
      <c r="RHK156" s="86"/>
      <c r="RHL156" s="86"/>
      <c r="RHM156" s="86"/>
      <c r="RHN156" s="86"/>
      <c r="RHO156" s="86"/>
      <c r="RHP156" s="86"/>
      <c r="RHQ156" s="86"/>
      <c r="RHR156" s="86"/>
      <c r="RHS156" s="86"/>
      <c r="RHT156" s="86"/>
      <c r="RHU156" s="86"/>
      <c r="RHV156" s="86"/>
      <c r="RHW156" s="86"/>
      <c r="RHX156" s="86"/>
      <c r="RHY156" s="86"/>
      <c r="RHZ156" s="86"/>
      <c r="RIA156" s="86"/>
      <c r="RIB156" s="86"/>
      <c r="RIC156" s="86"/>
      <c r="RID156" s="86"/>
      <c r="RIE156" s="86"/>
      <c r="RIF156" s="86"/>
      <c r="RIG156" s="86"/>
      <c r="RIH156" s="86"/>
      <c r="RII156" s="86"/>
      <c r="RIJ156" s="86"/>
      <c r="RIK156" s="86"/>
      <c r="RIL156" s="86"/>
      <c r="RIM156" s="86"/>
      <c r="RIN156" s="86"/>
      <c r="RIO156" s="86"/>
      <c r="RIP156" s="86"/>
      <c r="RIQ156" s="86"/>
      <c r="RIR156" s="86"/>
      <c r="RIS156" s="86"/>
      <c r="RIT156" s="86"/>
      <c r="RIU156" s="86"/>
      <c r="RIV156" s="86"/>
      <c r="RIW156" s="86"/>
      <c r="RIX156" s="86"/>
      <c r="RIY156" s="86"/>
      <c r="RIZ156" s="86"/>
      <c r="RJA156" s="86"/>
      <c r="RJB156" s="86"/>
      <c r="RJC156" s="86"/>
      <c r="RJD156" s="86"/>
      <c r="RJE156" s="86"/>
      <c r="RJF156" s="86"/>
      <c r="RJG156" s="86"/>
      <c r="RJH156" s="86"/>
      <c r="RJI156" s="86"/>
      <c r="RJJ156" s="86"/>
      <c r="RJK156" s="86"/>
      <c r="RJL156" s="86"/>
      <c r="RJM156" s="86"/>
      <c r="RJN156" s="86"/>
      <c r="RJO156" s="86"/>
      <c r="RJP156" s="86"/>
      <c r="RJQ156" s="86"/>
      <c r="RJR156" s="86"/>
      <c r="RJS156" s="86"/>
      <c r="RJT156" s="86"/>
      <c r="RJU156" s="86"/>
      <c r="RJV156" s="86"/>
      <c r="RJW156" s="86"/>
      <c r="RJX156" s="86"/>
      <c r="RJY156" s="86"/>
      <c r="RJZ156" s="86"/>
      <c r="RKA156" s="86"/>
      <c r="RKB156" s="86"/>
      <c r="RKC156" s="86"/>
      <c r="RKD156" s="86"/>
      <c r="RKE156" s="86"/>
      <c r="RKF156" s="86"/>
      <c r="RKG156" s="86"/>
      <c r="RKH156" s="86"/>
      <c r="RKI156" s="86"/>
      <c r="RKJ156" s="86"/>
      <c r="RKK156" s="86"/>
      <c r="RKL156" s="86"/>
      <c r="RKM156" s="86"/>
      <c r="RKN156" s="86"/>
      <c r="RKO156" s="86"/>
      <c r="RKP156" s="86"/>
      <c r="RKQ156" s="86"/>
      <c r="RKR156" s="86"/>
      <c r="RKS156" s="86"/>
      <c r="RKT156" s="86"/>
      <c r="RKU156" s="86"/>
      <c r="RKV156" s="86"/>
      <c r="RKW156" s="86"/>
      <c r="RKX156" s="86"/>
      <c r="RKY156" s="86"/>
      <c r="RKZ156" s="86"/>
      <c r="RLA156" s="86"/>
      <c r="RLB156" s="86"/>
      <c r="RLC156" s="86"/>
      <c r="RLD156" s="86"/>
      <c r="RLE156" s="86"/>
      <c r="RLF156" s="86"/>
      <c r="RLG156" s="86"/>
      <c r="RLH156" s="86"/>
      <c r="RLI156" s="86"/>
      <c r="RLJ156" s="86"/>
      <c r="RLK156" s="86"/>
      <c r="RLL156" s="86"/>
      <c r="RLM156" s="86"/>
      <c r="RLN156" s="86"/>
      <c r="RLO156" s="86"/>
      <c r="RLP156" s="86"/>
      <c r="RLQ156" s="86"/>
      <c r="RLR156" s="86"/>
      <c r="RLS156" s="186"/>
      <c r="RLT156" s="186"/>
      <c r="RLU156" s="186"/>
      <c r="RLV156" s="186"/>
      <c r="RLW156" s="186"/>
      <c r="RLX156" s="186"/>
      <c r="RLY156" s="86"/>
      <c r="RLZ156" s="86"/>
      <c r="RMA156" s="86"/>
      <c r="RMB156" s="86"/>
      <c r="RMC156" s="86"/>
      <c r="RMD156" s="86"/>
      <c r="RME156" s="86"/>
      <c r="RMF156" s="86"/>
      <c r="RMG156" s="86"/>
      <c r="RMH156" s="86"/>
      <c r="RMI156" s="86"/>
      <c r="RMJ156" s="86"/>
      <c r="RMK156" s="86"/>
      <c r="RML156" s="86"/>
      <c r="RMM156" s="86"/>
      <c r="RMN156" s="86"/>
      <c r="RMO156" s="86"/>
      <c r="RMP156" s="86"/>
      <c r="RMQ156" s="86"/>
      <c r="RMR156" s="86"/>
      <c r="RMS156" s="86"/>
      <c r="RMT156" s="86"/>
      <c r="RMU156" s="86"/>
      <c r="RMV156" s="86"/>
      <c r="RMW156" s="86"/>
      <c r="RMX156" s="86"/>
      <c r="RMY156" s="86"/>
      <c r="RMZ156" s="86"/>
      <c r="RNA156" s="86"/>
      <c r="RNB156" s="86"/>
      <c r="RNC156" s="86"/>
      <c r="RND156" s="86"/>
      <c r="RNE156" s="86"/>
      <c r="RNF156" s="86"/>
      <c r="RNG156" s="86"/>
      <c r="RNH156" s="86"/>
      <c r="RNI156" s="86"/>
      <c r="RNJ156" s="86"/>
      <c r="RNK156" s="86"/>
      <c r="RNL156" s="86"/>
      <c r="RNM156" s="86"/>
      <c r="RNN156" s="86"/>
      <c r="RNO156" s="86"/>
      <c r="RNP156" s="86"/>
      <c r="RNQ156" s="86"/>
      <c r="RNR156" s="86"/>
      <c r="RNS156" s="86"/>
      <c r="RNT156" s="86"/>
      <c r="RNU156" s="86"/>
      <c r="RNV156" s="86"/>
      <c r="RNW156" s="86"/>
      <c r="RNX156" s="86"/>
      <c r="RNY156" s="86"/>
      <c r="RNZ156" s="86"/>
      <c r="ROA156" s="86"/>
      <c r="ROB156" s="86"/>
      <c r="ROC156" s="86"/>
      <c r="ROD156" s="86"/>
      <c r="ROE156" s="86"/>
      <c r="ROF156" s="86"/>
      <c r="ROG156" s="86"/>
      <c r="ROH156" s="86"/>
      <c r="ROI156" s="86"/>
      <c r="ROJ156" s="86"/>
      <c r="ROK156" s="86"/>
      <c r="ROL156" s="86"/>
      <c r="ROM156" s="86"/>
      <c r="RON156" s="86"/>
      <c r="ROO156" s="86"/>
      <c r="ROP156" s="86"/>
      <c r="ROQ156" s="86"/>
      <c r="ROR156" s="86"/>
      <c r="ROS156" s="86"/>
      <c r="ROT156" s="86"/>
      <c r="ROU156" s="86"/>
      <c r="ROV156" s="86"/>
      <c r="ROW156" s="86"/>
      <c r="ROX156" s="86"/>
      <c r="ROY156" s="86"/>
      <c r="ROZ156" s="86"/>
      <c r="RPA156" s="86"/>
      <c r="RPB156" s="86"/>
      <c r="RPC156" s="86"/>
      <c r="RPD156" s="86"/>
      <c r="RPE156" s="86"/>
      <c r="RPF156" s="86"/>
      <c r="RPG156" s="86"/>
      <c r="RPH156" s="86"/>
      <c r="RPI156" s="86"/>
      <c r="RPJ156" s="86"/>
      <c r="RPK156" s="86"/>
      <c r="RPL156" s="86"/>
      <c r="RPM156" s="86"/>
      <c r="RPN156" s="86"/>
      <c r="RPO156" s="86"/>
      <c r="RPP156" s="86"/>
      <c r="RPQ156" s="86"/>
      <c r="RPR156" s="86"/>
      <c r="RPS156" s="86"/>
      <c r="RPT156" s="86"/>
      <c r="RPU156" s="86"/>
      <c r="RPV156" s="86"/>
      <c r="RPW156" s="86"/>
      <c r="RPX156" s="86"/>
      <c r="RPY156" s="86"/>
      <c r="RPZ156" s="86"/>
      <c r="RQA156" s="86"/>
      <c r="RQB156" s="86"/>
      <c r="RQC156" s="86"/>
      <c r="RQD156" s="86"/>
      <c r="RQE156" s="86"/>
      <c r="RQF156" s="86"/>
      <c r="RQG156" s="86"/>
      <c r="RQH156" s="86"/>
      <c r="RQI156" s="86"/>
      <c r="RQJ156" s="86"/>
      <c r="RQK156" s="86"/>
      <c r="RQL156" s="86"/>
      <c r="RQM156" s="86"/>
      <c r="RQN156" s="86"/>
      <c r="RQO156" s="86"/>
      <c r="RQP156" s="86"/>
      <c r="RQQ156" s="86"/>
      <c r="RQR156" s="86"/>
      <c r="RQS156" s="86"/>
      <c r="RQT156" s="86"/>
      <c r="RQU156" s="86"/>
      <c r="RQV156" s="86"/>
      <c r="RQW156" s="86"/>
      <c r="RQX156" s="86"/>
      <c r="RQY156" s="86"/>
      <c r="RQZ156" s="86"/>
      <c r="RRA156" s="86"/>
      <c r="RRB156" s="86"/>
      <c r="RRC156" s="86"/>
      <c r="RRD156" s="86"/>
      <c r="RRE156" s="86"/>
      <c r="RRF156" s="86"/>
      <c r="RRG156" s="86"/>
      <c r="RRH156" s="86"/>
      <c r="RRI156" s="86"/>
      <c r="RRJ156" s="86"/>
      <c r="RRK156" s="86"/>
      <c r="RRL156" s="86"/>
      <c r="RRM156" s="86"/>
      <c r="RRN156" s="86"/>
      <c r="RRO156" s="86"/>
      <c r="RRP156" s="86"/>
      <c r="RRQ156" s="86"/>
      <c r="RRR156" s="86"/>
      <c r="RRS156" s="86"/>
      <c r="RRT156" s="86"/>
      <c r="RRU156" s="86"/>
      <c r="RRV156" s="86"/>
      <c r="RRW156" s="86"/>
      <c r="RRX156" s="86"/>
      <c r="RRY156" s="86"/>
      <c r="RRZ156" s="86"/>
      <c r="RSA156" s="86"/>
      <c r="RSB156" s="86"/>
      <c r="RSC156" s="86"/>
      <c r="RSD156" s="86"/>
      <c r="RSE156" s="86"/>
      <c r="RSF156" s="86"/>
      <c r="RSG156" s="86"/>
      <c r="RSH156" s="86"/>
      <c r="RSI156" s="86"/>
      <c r="RSJ156" s="86"/>
      <c r="RSK156" s="86"/>
      <c r="RSL156" s="86"/>
      <c r="RSM156" s="86"/>
      <c r="RSN156" s="86"/>
      <c r="RSO156" s="86"/>
      <c r="RSP156" s="86"/>
      <c r="RSQ156" s="86"/>
      <c r="RSR156" s="86"/>
      <c r="RSS156" s="86"/>
      <c r="RST156" s="86"/>
      <c r="RSU156" s="86"/>
      <c r="RSV156" s="86"/>
      <c r="RSW156" s="86"/>
      <c r="RSX156" s="86"/>
      <c r="RSY156" s="86"/>
      <c r="RSZ156" s="86"/>
      <c r="RTA156" s="86"/>
      <c r="RTB156" s="86"/>
      <c r="RTC156" s="86"/>
      <c r="RTD156" s="86"/>
      <c r="RTE156" s="86"/>
      <c r="RTF156" s="86"/>
      <c r="RTG156" s="86"/>
      <c r="RTH156" s="86"/>
      <c r="RTI156" s="86"/>
      <c r="RTJ156" s="86"/>
      <c r="RTK156" s="86"/>
      <c r="RTL156" s="86"/>
      <c r="RTM156" s="86"/>
      <c r="RTN156" s="86"/>
      <c r="RTO156" s="86"/>
      <c r="RTP156" s="86"/>
      <c r="RTQ156" s="86"/>
      <c r="RTR156" s="86"/>
      <c r="RTS156" s="86"/>
      <c r="RTT156" s="86"/>
      <c r="RTU156" s="86"/>
      <c r="RTV156" s="86"/>
      <c r="RTW156" s="86"/>
      <c r="RTX156" s="86"/>
      <c r="RTY156" s="86"/>
      <c r="RTZ156" s="86"/>
      <c r="RUA156" s="86"/>
      <c r="RUB156" s="86"/>
      <c r="RUC156" s="86"/>
      <c r="RUD156" s="86"/>
      <c r="RUE156" s="86"/>
      <c r="RUF156" s="86"/>
      <c r="RUG156" s="86"/>
      <c r="RUH156" s="86"/>
      <c r="RUI156" s="86"/>
      <c r="RUJ156" s="86"/>
      <c r="RUK156" s="86"/>
      <c r="RUL156" s="86"/>
      <c r="RUM156" s="86"/>
      <c r="RUN156" s="86"/>
      <c r="RUO156" s="86"/>
      <c r="RUP156" s="86"/>
      <c r="RUQ156" s="86"/>
      <c r="RUR156" s="86"/>
      <c r="RUS156" s="86"/>
      <c r="RUT156" s="86"/>
      <c r="RUU156" s="86"/>
      <c r="RUV156" s="86"/>
      <c r="RUW156" s="86"/>
      <c r="RUX156" s="86"/>
      <c r="RUY156" s="86"/>
      <c r="RUZ156" s="86"/>
      <c r="RVA156" s="86"/>
      <c r="RVB156" s="86"/>
      <c r="RVC156" s="86"/>
      <c r="RVD156" s="86"/>
      <c r="RVE156" s="86"/>
      <c r="RVF156" s="86"/>
      <c r="RVG156" s="86"/>
      <c r="RVH156" s="86"/>
      <c r="RVI156" s="86"/>
      <c r="RVJ156" s="86"/>
      <c r="RVK156" s="86"/>
      <c r="RVL156" s="86"/>
      <c r="RVM156" s="86"/>
      <c r="RVN156" s="86"/>
      <c r="RVO156" s="186"/>
      <c r="RVP156" s="186"/>
      <c r="RVQ156" s="186"/>
      <c r="RVR156" s="186"/>
      <c r="RVS156" s="186"/>
      <c r="RVT156" s="186"/>
      <c r="RVU156" s="86"/>
      <c r="RVV156" s="86"/>
      <c r="RVW156" s="86"/>
      <c r="RVX156" s="86"/>
      <c r="RVY156" s="86"/>
      <c r="RVZ156" s="86"/>
      <c r="RWA156" s="86"/>
      <c r="RWB156" s="86"/>
      <c r="RWC156" s="86"/>
      <c r="RWD156" s="86"/>
      <c r="RWE156" s="86"/>
      <c r="RWF156" s="86"/>
      <c r="RWG156" s="86"/>
      <c r="RWH156" s="86"/>
      <c r="RWI156" s="86"/>
      <c r="RWJ156" s="86"/>
      <c r="RWK156" s="86"/>
      <c r="RWL156" s="86"/>
      <c r="RWM156" s="86"/>
      <c r="RWN156" s="86"/>
      <c r="RWO156" s="86"/>
      <c r="RWP156" s="86"/>
      <c r="RWQ156" s="86"/>
      <c r="RWR156" s="86"/>
      <c r="RWS156" s="86"/>
      <c r="RWT156" s="86"/>
      <c r="RWU156" s="86"/>
      <c r="RWV156" s="86"/>
      <c r="RWW156" s="86"/>
      <c r="RWX156" s="86"/>
      <c r="RWY156" s="86"/>
      <c r="RWZ156" s="86"/>
      <c r="RXA156" s="86"/>
      <c r="RXB156" s="86"/>
      <c r="RXC156" s="86"/>
      <c r="RXD156" s="86"/>
      <c r="RXE156" s="86"/>
      <c r="RXF156" s="86"/>
      <c r="RXG156" s="86"/>
      <c r="RXH156" s="86"/>
      <c r="RXI156" s="86"/>
      <c r="RXJ156" s="86"/>
      <c r="RXK156" s="86"/>
      <c r="RXL156" s="86"/>
      <c r="RXM156" s="86"/>
      <c r="RXN156" s="86"/>
      <c r="RXO156" s="86"/>
      <c r="RXP156" s="86"/>
      <c r="RXQ156" s="86"/>
      <c r="RXR156" s="86"/>
      <c r="RXS156" s="86"/>
      <c r="RXT156" s="86"/>
      <c r="RXU156" s="86"/>
      <c r="RXV156" s="86"/>
      <c r="RXW156" s="86"/>
      <c r="RXX156" s="86"/>
      <c r="RXY156" s="86"/>
      <c r="RXZ156" s="86"/>
      <c r="RYA156" s="86"/>
      <c r="RYB156" s="86"/>
      <c r="RYC156" s="86"/>
      <c r="RYD156" s="86"/>
      <c r="RYE156" s="86"/>
      <c r="RYF156" s="86"/>
      <c r="RYG156" s="86"/>
      <c r="RYH156" s="86"/>
      <c r="RYI156" s="86"/>
      <c r="RYJ156" s="86"/>
      <c r="RYK156" s="86"/>
      <c r="RYL156" s="86"/>
      <c r="RYM156" s="86"/>
      <c r="RYN156" s="86"/>
      <c r="RYO156" s="86"/>
      <c r="RYP156" s="86"/>
      <c r="RYQ156" s="86"/>
      <c r="RYR156" s="86"/>
      <c r="RYS156" s="86"/>
      <c r="RYT156" s="86"/>
      <c r="RYU156" s="86"/>
      <c r="RYV156" s="86"/>
      <c r="RYW156" s="86"/>
      <c r="RYX156" s="86"/>
      <c r="RYY156" s="86"/>
      <c r="RYZ156" s="86"/>
      <c r="RZA156" s="86"/>
      <c r="RZB156" s="86"/>
      <c r="RZC156" s="86"/>
      <c r="RZD156" s="86"/>
      <c r="RZE156" s="86"/>
      <c r="RZF156" s="86"/>
      <c r="RZG156" s="86"/>
      <c r="RZH156" s="86"/>
      <c r="RZI156" s="86"/>
      <c r="RZJ156" s="86"/>
      <c r="RZK156" s="86"/>
      <c r="RZL156" s="86"/>
      <c r="RZM156" s="86"/>
      <c r="RZN156" s="86"/>
      <c r="RZO156" s="86"/>
      <c r="RZP156" s="86"/>
      <c r="RZQ156" s="86"/>
      <c r="RZR156" s="86"/>
      <c r="RZS156" s="86"/>
      <c r="RZT156" s="86"/>
      <c r="RZU156" s="86"/>
      <c r="RZV156" s="86"/>
      <c r="RZW156" s="86"/>
      <c r="RZX156" s="86"/>
      <c r="RZY156" s="86"/>
      <c r="RZZ156" s="86"/>
      <c r="SAA156" s="86"/>
      <c r="SAB156" s="86"/>
      <c r="SAC156" s="86"/>
      <c r="SAD156" s="86"/>
      <c r="SAE156" s="86"/>
      <c r="SAF156" s="86"/>
      <c r="SAG156" s="86"/>
      <c r="SAH156" s="86"/>
      <c r="SAI156" s="86"/>
      <c r="SAJ156" s="86"/>
      <c r="SAK156" s="86"/>
      <c r="SAL156" s="86"/>
      <c r="SAM156" s="86"/>
      <c r="SAN156" s="86"/>
      <c r="SAO156" s="86"/>
      <c r="SAP156" s="86"/>
      <c r="SAQ156" s="86"/>
      <c r="SAR156" s="86"/>
      <c r="SAS156" s="86"/>
      <c r="SAT156" s="86"/>
      <c r="SAU156" s="86"/>
      <c r="SAV156" s="86"/>
      <c r="SAW156" s="86"/>
      <c r="SAX156" s="86"/>
      <c r="SAY156" s="86"/>
      <c r="SAZ156" s="86"/>
      <c r="SBA156" s="86"/>
      <c r="SBB156" s="86"/>
      <c r="SBC156" s="86"/>
      <c r="SBD156" s="86"/>
      <c r="SBE156" s="86"/>
      <c r="SBF156" s="86"/>
      <c r="SBG156" s="86"/>
      <c r="SBH156" s="86"/>
      <c r="SBI156" s="86"/>
      <c r="SBJ156" s="86"/>
      <c r="SBK156" s="86"/>
      <c r="SBL156" s="86"/>
      <c r="SBM156" s="86"/>
      <c r="SBN156" s="86"/>
      <c r="SBO156" s="86"/>
      <c r="SBP156" s="86"/>
      <c r="SBQ156" s="86"/>
      <c r="SBR156" s="86"/>
      <c r="SBS156" s="86"/>
      <c r="SBT156" s="86"/>
      <c r="SBU156" s="86"/>
      <c r="SBV156" s="86"/>
      <c r="SBW156" s="86"/>
      <c r="SBX156" s="86"/>
      <c r="SBY156" s="86"/>
      <c r="SBZ156" s="86"/>
      <c r="SCA156" s="86"/>
      <c r="SCB156" s="86"/>
      <c r="SCC156" s="86"/>
      <c r="SCD156" s="86"/>
      <c r="SCE156" s="86"/>
      <c r="SCF156" s="86"/>
      <c r="SCG156" s="86"/>
      <c r="SCH156" s="86"/>
      <c r="SCI156" s="86"/>
      <c r="SCJ156" s="86"/>
      <c r="SCK156" s="86"/>
      <c r="SCL156" s="86"/>
      <c r="SCM156" s="86"/>
      <c r="SCN156" s="86"/>
      <c r="SCO156" s="86"/>
      <c r="SCP156" s="86"/>
      <c r="SCQ156" s="86"/>
      <c r="SCR156" s="86"/>
      <c r="SCS156" s="86"/>
      <c r="SCT156" s="86"/>
      <c r="SCU156" s="86"/>
      <c r="SCV156" s="86"/>
      <c r="SCW156" s="86"/>
      <c r="SCX156" s="86"/>
      <c r="SCY156" s="86"/>
      <c r="SCZ156" s="86"/>
      <c r="SDA156" s="86"/>
      <c r="SDB156" s="86"/>
      <c r="SDC156" s="86"/>
      <c r="SDD156" s="86"/>
      <c r="SDE156" s="86"/>
      <c r="SDF156" s="86"/>
      <c r="SDG156" s="86"/>
      <c r="SDH156" s="86"/>
      <c r="SDI156" s="86"/>
      <c r="SDJ156" s="86"/>
      <c r="SDK156" s="86"/>
      <c r="SDL156" s="86"/>
      <c r="SDM156" s="86"/>
      <c r="SDN156" s="86"/>
      <c r="SDO156" s="86"/>
      <c r="SDP156" s="86"/>
      <c r="SDQ156" s="86"/>
      <c r="SDR156" s="86"/>
      <c r="SDS156" s="86"/>
      <c r="SDT156" s="86"/>
      <c r="SDU156" s="86"/>
      <c r="SDV156" s="86"/>
      <c r="SDW156" s="86"/>
      <c r="SDX156" s="86"/>
      <c r="SDY156" s="86"/>
      <c r="SDZ156" s="86"/>
      <c r="SEA156" s="86"/>
      <c r="SEB156" s="86"/>
      <c r="SEC156" s="86"/>
      <c r="SED156" s="86"/>
      <c r="SEE156" s="86"/>
      <c r="SEF156" s="86"/>
      <c r="SEG156" s="86"/>
      <c r="SEH156" s="86"/>
      <c r="SEI156" s="86"/>
      <c r="SEJ156" s="86"/>
      <c r="SEK156" s="86"/>
      <c r="SEL156" s="86"/>
      <c r="SEM156" s="86"/>
      <c r="SEN156" s="86"/>
      <c r="SEO156" s="86"/>
      <c r="SEP156" s="86"/>
      <c r="SEQ156" s="86"/>
      <c r="SER156" s="86"/>
      <c r="SES156" s="86"/>
      <c r="SET156" s="86"/>
      <c r="SEU156" s="86"/>
      <c r="SEV156" s="86"/>
      <c r="SEW156" s="86"/>
      <c r="SEX156" s="86"/>
      <c r="SEY156" s="86"/>
      <c r="SEZ156" s="86"/>
      <c r="SFA156" s="86"/>
      <c r="SFB156" s="86"/>
      <c r="SFC156" s="86"/>
      <c r="SFD156" s="86"/>
      <c r="SFE156" s="86"/>
      <c r="SFF156" s="86"/>
      <c r="SFG156" s="86"/>
      <c r="SFH156" s="86"/>
      <c r="SFI156" s="86"/>
      <c r="SFJ156" s="86"/>
      <c r="SFK156" s="186"/>
      <c r="SFL156" s="186"/>
      <c r="SFM156" s="186"/>
      <c r="SFN156" s="186"/>
      <c r="SFO156" s="186"/>
      <c r="SFP156" s="186"/>
      <c r="SFQ156" s="86"/>
      <c r="SFR156" s="86"/>
      <c r="SFS156" s="86"/>
      <c r="SFT156" s="86"/>
      <c r="SFU156" s="86"/>
      <c r="SFV156" s="86"/>
      <c r="SFW156" s="86"/>
      <c r="SFX156" s="86"/>
      <c r="SFY156" s="86"/>
      <c r="SFZ156" s="86"/>
      <c r="SGA156" s="86"/>
      <c r="SGB156" s="86"/>
      <c r="SGC156" s="86"/>
      <c r="SGD156" s="86"/>
      <c r="SGE156" s="86"/>
      <c r="SGF156" s="86"/>
      <c r="SGG156" s="86"/>
      <c r="SGH156" s="86"/>
      <c r="SGI156" s="86"/>
      <c r="SGJ156" s="86"/>
      <c r="SGK156" s="86"/>
      <c r="SGL156" s="86"/>
      <c r="SGM156" s="86"/>
      <c r="SGN156" s="86"/>
      <c r="SGO156" s="86"/>
      <c r="SGP156" s="86"/>
      <c r="SGQ156" s="86"/>
      <c r="SGR156" s="86"/>
      <c r="SGS156" s="86"/>
      <c r="SGT156" s="86"/>
      <c r="SGU156" s="86"/>
      <c r="SGV156" s="86"/>
      <c r="SGW156" s="86"/>
      <c r="SGX156" s="86"/>
      <c r="SGY156" s="86"/>
      <c r="SGZ156" s="86"/>
      <c r="SHA156" s="86"/>
      <c r="SHB156" s="86"/>
      <c r="SHC156" s="86"/>
      <c r="SHD156" s="86"/>
      <c r="SHE156" s="86"/>
      <c r="SHF156" s="86"/>
      <c r="SHG156" s="86"/>
      <c r="SHH156" s="86"/>
      <c r="SHI156" s="86"/>
      <c r="SHJ156" s="86"/>
      <c r="SHK156" s="86"/>
      <c r="SHL156" s="86"/>
      <c r="SHM156" s="86"/>
      <c r="SHN156" s="86"/>
      <c r="SHO156" s="86"/>
      <c r="SHP156" s="86"/>
      <c r="SHQ156" s="86"/>
      <c r="SHR156" s="86"/>
      <c r="SHS156" s="86"/>
      <c r="SHT156" s="86"/>
      <c r="SHU156" s="86"/>
      <c r="SHV156" s="86"/>
      <c r="SHW156" s="86"/>
      <c r="SHX156" s="86"/>
      <c r="SHY156" s="86"/>
      <c r="SHZ156" s="86"/>
      <c r="SIA156" s="86"/>
      <c r="SIB156" s="86"/>
      <c r="SIC156" s="86"/>
      <c r="SID156" s="86"/>
      <c r="SIE156" s="86"/>
      <c r="SIF156" s="86"/>
      <c r="SIG156" s="86"/>
      <c r="SIH156" s="86"/>
      <c r="SII156" s="86"/>
      <c r="SIJ156" s="86"/>
      <c r="SIK156" s="86"/>
      <c r="SIL156" s="86"/>
      <c r="SIM156" s="86"/>
      <c r="SIN156" s="86"/>
      <c r="SIO156" s="86"/>
      <c r="SIP156" s="86"/>
      <c r="SIQ156" s="86"/>
      <c r="SIR156" s="86"/>
      <c r="SIS156" s="86"/>
      <c r="SIT156" s="86"/>
      <c r="SIU156" s="86"/>
      <c r="SIV156" s="86"/>
      <c r="SIW156" s="86"/>
      <c r="SIX156" s="86"/>
      <c r="SIY156" s="86"/>
      <c r="SIZ156" s="86"/>
      <c r="SJA156" s="86"/>
      <c r="SJB156" s="86"/>
      <c r="SJC156" s="86"/>
      <c r="SJD156" s="86"/>
      <c r="SJE156" s="86"/>
      <c r="SJF156" s="86"/>
      <c r="SJG156" s="86"/>
      <c r="SJH156" s="86"/>
      <c r="SJI156" s="86"/>
      <c r="SJJ156" s="86"/>
      <c r="SJK156" s="86"/>
      <c r="SJL156" s="86"/>
      <c r="SJM156" s="86"/>
      <c r="SJN156" s="86"/>
      <c r="SJO156" s="86"/>
      <c r="SJP156" s="86"/>
      <c r="SJQ156" s="86"/>
      <c r="SJR156" s="86"/>
      <c r="SJS156" s="86"/>
      <c r="SJT156" s="86"/>
      <c r="SJU156" s="86"/>
      <c r="SJV156" s="86"/>
      <c r="SJW156" s="86"/>
      <c r="SJX156" s="86"/>
      <c r="SJY156" s="86"/>
      <c r="SJZ156" s="86"/>
      <c r="SKA156" s="86"/>
      <c r="SKB156" s="86"/>
      <c r="SKC156" s="86"/>
      <c r="SKD156" s="86"/>
      <c r="SKE156" s="86"/>
      <c r="SKF156" s="86"/>
      <c r="SKG156" s="86"/>
      <c r="SKH156" s="86"/>
      <c r="SKI156" s="86"/>
      <c r="SKJ156" s="86"/>
      <c r="SKK156" s="86"/>
      <c r="SKL156" s="86"/>
      <c r="SKM156" s="86"/>
      <c r="SKN156" s="86"/>
      <c r="SKO156" s="86"/>
      <c r="SKP156" s="86"/>
      <c r="SKQ156" s="86"/>
      <c r="SKR156" s="86"/>
      <c r="SKS156" s="86"/>
      <c r="SKT156" s="86"/>
      <c r="SKU156" s="86"/>
      <c r="SKV156" s="86"/>
      <c r="SKW156" s="86"/>
      <c r="SKX156" s="86"/>
      <c r="SKY156" s="86"/>
      <c r="SKZ156" s="86"/>
      <c r="SLA156" s="86"/>
      <c r="SLB156" s="86"/>
      <c r="SLC156" s="86"/>
      <c r="SLD156" s="86"/>
      <c r="SLE156" s="86"/>
      <c r="SLF156" s="86"/>
      <c r="SLG156" s="86"/>
      <c r="SLH156" s="86"/>
      <c r="SLI156" s="86"/>
      <c r="SLJ156" s="86"/>
      <c r="SLK156" s="86"/>
      <c r="SLL156" s="86"/>
      <c r="SLM156" s="86"/>
      <c r="SLN156" s="86"/>
      <c r="SLO156" s="86"/>
      <c r="SLP156" s="86"/>
      <c r="SLQ156" s="86"/>
      <c r="SLR156" s="86"/>
      <c r="SLS156" s="86"/>
      <c r="SLT156" s="86"/>
      <c r="SLU156" s="86"/>
      <c r="SLV156" s="86"/>
      <c r="SLW156" s="86"/>
      <c r="SLX156" s="86"/>
      <c r="SLY156" s="86"/>
      <c r="SLZ156" s="86"/>
      <c r="SMA156" s="86"/>
      <c r="SMB156" s="86"/>
      <c r="SMC156" s="86"/>
      <c r="SMD156" s="86"/>
      <c r="SME156" s="86"/>
      <c r="SMF156" s="86"/>
      <c r="SMG156" s="86"/>
      <c r="SMH156" s="86"/>
      <c r="SMI156" s="86"/>
      <c r="SMJ156" s="86"/>
      <c r="SMK156" s="86"/>
      <c r="SML156" s="86"/>
      <c r="SMM156" s="86"/>
      <c r="SMN156" s="86"/>
      <c r="SMO156" s="86"/>
      <c r="SMP156" s="86"/>
      <c r="SMQ156" s="86"/>
      <c r="SMR156" s="86"/>
      <c r="SMS156" s="86"/>
      <c r="SMT156" s="86"/>
      <c r="SMU156" s="86"/>
      <c r="SMV156" s="86"/>
      <c r="SMW156" s="86"/>
      <c r="SMX156" s="86"/>
      <c r="SMY156" s="86"/>
      <c r="SMZ156" s="86"/>
      <c r="SNA156" s="86"/>
      <c r="SNB156" s="86"/>
      <c r="SNC156" s="86"/>
      <c r="SND156" s="86"/>
      <c r="SNE156" s="86"/>
      <c r="SNF156" s="86"/>
      <c r="SNG156" s="86"/>
      <c r="SNH156" s="86"/>
      <c r="SNI156" s="86"/>
      <c r="SNJ156" s="86"/>
      <c r="SNK156" s="86"/>
      <c r="SNL156" s="86"/>
      <c r="SNM156" s="86"/>
      <c r="SNN156" s="86"/>
      <c r="SNO156" s="86"/>
      <c r="SNP156" s="86"/>
      <c r="SNQ156" s="86"/>
      <c r="SNR156" s="86"/>
      <c r="SNS156" s="86"/>
      <c r="SNT156" s="86"/>
      <c r="SNU156" s="86"/>
      <c r="SNV156" s="86"/>
      <c r="SNW156" s="86"/>
      <c r="SNX156" s="86"/>
      <c r="SNY156" s="86"/>
      <c r="SNZ156" s="86"/>
      <c r="SOA156" s="86"/>
      <c r="SOB156" s="86"/>
      <c r="SOC156" s="86"/>
      <c r="SOD156" s="86"/>
      <c r="SOE156" s="86"/>
      <c r="SOF156" s="86"/>
      <c r="SOG156" s="86"/>
      <c r="SOH156" s="86"/>
      <c r="SOI156" s="86"/>
      <c r="SOJ156" s="86"/>
      <c r="SOK156" s="86"/>
      <c r="SOL156" s="86"/>
      <c r="SOM156" s="86"/>
      <c r="SON156" s="86"/>
      <c r="SOO156" s="86"/>
      <c r="SOP156" s="86"/>
      <c r="SOQ156" s="86"/>
      <c r="SOR156" s="86"/>
      <c r="SOS156" s="86"/>
      <c r="SOT156" s="86"/>
      <c r="SOU156" s="86"/>
      <c r="SOV156" s="86"/>
      <c r="SOW156" s="86"/>
      <c r="SOX156" s="86"/>
      <c r="SOY156" s="86"/>
      <c r="SOZ156" s="86"/>
      <c r="SPA156" s="86"/>
      <c r="SPB156" s="86"/>
      <c r="SPC156" s="86"/>
      <c r="SPD156" s="86"/>
      <c r="SPE156" s="86"/>
      <c r="SPF156" s="86"/>
      <c r="SPG156" s="186"/>
      <c r="SPH156" s="186"/>
      <c r="SPI156" s="186"/>
      <c r="SPJ156" s="186"/>
      <c r="SPK156" s="186"/>
      <c r="SPL156" s="186"/>
      <c r="SPM156" s="86"/>
      <c r="SPN156" s="86"/>
      <c r="SPO156" s="86"/>
      <c r="SPP156" s="86"/>
      <c r="SPQ156" s="86"/>
      <c r="SPR156" s="86"/>
      <c r="SPS156" s="86"/>
      <c r="SPT156" s="86"/>
      <c r="SPU156" s="86"/>
      <c r="SPV156" s="86"/>
      <c r="SPW156" s="86"/>
      <c r="SPX156" s="86"/>
      <c r="SPY156" s="86"/>
      <c r="SPZ156" s="86"/>
      <c r="SQA156" s="86"/>
      <c r="SQB156" s="86"/>
      <c r="SQC156" s="86"/>
      <c r="SQD156" s="86"/>
      <c r="SQE156" s="86"/>
      <c r="SQF156" s="86"/>
      <c r="SQG156" s="86"/>
      <c r="SQH156" s="86"/>
      <c r="SQI156" s="86"/>
      <c r="SQJ156" s="86"/>
      <c r="SQK156" s="86"/>
      <c r="SQL156" s="86"/>
      <c r="SQM156" s="86"/>
      <c r="SQN156" s="86"/>
      <c r="SQO156" s="86"/>
      <c r="SQP156" s="86"/>
      <c r="SQQ156" s="86"/>
      <c r="SQR156" s="86"/>
      <c r="SQS156" s="86"/>
      <c r="SQT156" s="86"/>
      <c r="SQU156" s="86"/>
      <c r="SQV156" s="86"/>
      <c r="SQW156" s="86"/>
      <c r="SQX156" s="86"/>
      <c r="SQY156" s="86"/>
      <c r="SQZ156" s="86"/>
      <c r="SRA156" s="86"/>
      <c r="SRB156" s="86"/>
      <c r="SRC156" s="86"/>
      <c r="SRD156" s="86"/>
      <c r="SRE156" s="86"/>
      <c r="SRF156" s="86"/>
      <c r="SRG156" s="86"/>
      <c r="SRH156" s="86"/>
      <c r="SRI156" s="86"/>
      <c r="SRJ156" s="86"/>
      <c r="SRK156" s="86"/>
      <c r="SRL156" s="86"/>
      <c r="SRM156" s="86"/>
      <c r="SRN156" s="86"/>
      <c r="SRO156" s="86"/>
      <c r="SRP156" s="86"/>
      <c r="SRQ156" s="86"/>
      <c r="SRR156" s="86"/>
      <c r="SRS156" s="86"/>
      <c r="SRT156" s="86"/>
      <c r="SRU156" s="86"/>
      <c r="SRV156" s="86"/>
      <c r="SRW156" s="86"/>
      <c r="SRX156" s="86"/>
      <c r="SRY156" s="86"/>
      <c r="SRZ156" s="86"/>
      <c r="SSA156" s="86"/>
      <c r="SSB156" s="86"/>
      <c r="SSC156" s="86"/>
      <c r="SSD156" s="86"/>
      <c r="SSE156" s="86"/>
      <c r="SSF156" s="86"/>
      <c r="SSG156" s="86"/>
      <c r="SSH156" s="86"/>
      <c r="SSI156" s="86"/>
      <c r="SSJ156" s="86"/>
      <c r="SSK156" s="86"/>
      <c r="SSL156" s="86"/>
      <c r="SSM156" s="86"/>
      <c r="SSN156" s="86"/>
      <c r="SSO156" s="86"/>
      <c r="SSP156" s="86"/>
      <c r="SSQ156" s="86"/>
      <c r="SSR156" s="86"/>
      <c r="SSS156" s="86"/>
      <c r="SST156" s="86"/>
      <c r="SSU156" s="86"/>
      <c r="SSV156" s="86"/>
      <c r="SSW156" s="86"/>
      <c r="SSX156" s="86"/>
      <c r="SSY156" s="86"/>
      <c r="SSZ156" s="86"/>
      <c r="STA156" s="86"/>
      <c r="STB156" s="86"/>
      <c r="STC156" s="86"/>
      <c r="STD156" s="86"/>
      <c r="STE156" s="86"/>
      <c r="STF156" s="86"/>
      <c r="STG156" s="86"/>
      <c r="STH156" s="86"/>
      <c r="STI156" s="86"/>
      <c r="STJ156" s="86"/>
      <c r="STK156" s="86"/>
      <c r="STL156" s="86"/>
      <c r="STM156" s="86"/>
      <c r="STN156" s="86"/>
      <c r="STO156" s="86"/>
      <c r="STP156" s="86"/>
      <c r="STQ156" s="86"/>
      <c r="STR156" s="86"/>
      <c r="STS156" s="86"/>
      <c r="STT156" s="86"/>
      <c r="STU156" s="86"/>
      <c r="STV156" s="86"/>
      <c r="STW156" s="86"/>
      <c r="STX156" s="86"/>
      <c r="STY156" s="86"/>
      <c r="STZ156" s="86"/>
      <c r="SUA156" s="86"/>
      <c r="SUB156" s="86"/>
      <c r="SUC156" s="86"/>
      <c r="SUD156" s="86"/>
      <c r="SUE156" s="86"/>
      <c r="SUF156" s="86"/>
      <c r="SUG156" s="86"/>
      <c r="SUH156" s="86"/>
      <c r="SUI156" s="86"/>
      <c r="SUJ156" s="86"/>
      <c r="SUK156" s="86"/>
      <c r="SUL156" s="86"/>
      <c r="SUM156" s="86"/>
      <c r="SUN156" s="86"/>
      <c r="SUO156" s="86"/>
      <c r="SUP156" s="86"/>
      <c r="SUQ156" s="86"/>
      <c r="SUR156" s="86"/>
      <c r="SUS156" s="86"/>
      <c r="SUT156" s="86"/>
      <c r="SUU156" s="86"/>
      <c r="SUV156" s="86"/>
      <c r="SUW156" s="86"/>
      <c r="SUX156" s="86"/>
      <c r="SUY156" s="86"/>
      <c r="SUZ156" s="86"/>
      <c r="SVA156" s="86"/>
      <c r="SVB156" s="86"/>
      <c r="SVC156" s="86"/>
      <c r="SVD156" s="86"/>
      <c r="SVE156" s="86"/>
      <c r="SVF156" s="86"/>
      <c r="SVG156" s="86"/>
      <c r="SVH156" s="86"/>
      <c r="SVI156" s="86"/>
      <c r="SVJ156" s="86"/>
      <c r="SVK156" s="86"/>
      <c r="SVL156" s="86"/>
      <c r="SVM156" s="86"/>
      <c r="SVN156" s="86"/>
      <c r="SVO156" s="86"/>
      <c r="SVP156" s="86"/>
      <c r="SVQ156" s="86"/>
      <c r="SVR156" s="86"/>
      <c r="SVS156" s="86"/>
      <c r="SVT156" s="86"/>
      <c r="SVU156" s="86"/>
      <c r="SVV156" s="86"/>
      <c r="SVW156" s="86"/>
      <c r="SVX156" s="86"/>
      <c r="SVY156" s="86"/>
      <c r="SVZ156" s="86"/>
      <c r="SWA156" s="86"/>
      <c r="SWB156" s="86"/>
      <c r="SWC156" s="86"/>
      <c r="SWD156" s="86"/>
      <c r="SWE156" s="86"/>
      <c r="SWF156" s="86"/>
      <c r="SWG156" s="86"/>
      <c r="SWH156" s="86"/>
      <c r="SWI156" s="86"/>
      <c r="SWJ156" s="86"/>
      <c r="SWK156" s="86"/>
      <c r="SWL156" s="86"/>
      <c r="SWM156" s="86"/>
      <c r="SWN156" s="86"/>
      <c r="SWO156" s="86"/>
      <c r="SWP156" s="86"/>
      <c r="SWQ156" s="86"/>
      <c r="SWR156" s="86"/>
      <c r="SWS156" s="86"/>
      <c r="SWT156" s="86"/>
      <c r="SWU156" s="86"/>
      <c r="SWV156" s="86"/>
      <c r="SWW156" s="86"/>
      <c r="SWX156" s="86"/>
      <c r="SWY156" s="86"/>
      <c r="SWZ156" s="86"/>
      <c r="SXA156" s="86"/>
      <c r="SXB156" s="86"/>
      <c r="SXC156" s="86"/>
      <c r="SXD156" s="86"/>
      <c r="SXE156" s="86"/>
      <c r="SXF156" s="86"/>
      <c r="SXG156" s="86"/>
      <c r="SXH156" s="86"/>
      <c r="SXI156" s="86"/>
      <c r="SXJ156" s="86"/>
      <c r="SXK156" s="86"/>
      <c r="SXL156" s="86"/>
      <c r="SXM156" s="86"/>
      <c r="SXN156" s="86"/>
      <c r="SXO156" s="86"/>
      <c r="SXP156" s="86"/>
      <c r="SXQ156" s="86"/>
      <c r="SXR156" s="86"/>
      <c r="SXS156" s="86"/>
      <c r="SXT156" s="86"/>
      <c r="SXU156" s="86"/>
      <c r="SXV156" s="86"/>
      <c r="SXW156" s="86"/>
      <c r="SXX156" s="86"/>
      <c r="SXY156" s="86"/>
      <c r="SXZ156" s="86"/>
      <c r="SYA156" s="86"/>
      <c r="SYB156" s="86"/>
      <c r="SYC156" s="86"/>
      <c r="SYD156" s="86"/>
      <c r="SYE156" s="86"/>
      <c r="SYF156" s="86"/>
      <c r="SYG156" s="86"/>
      <c r="SYH156" s="86"/>
      <c r="SYI156" s="86"/>
      <c r="SYJ156" s="86"/>
      <c r="SYK156" s="86"/>
      <c r="SYL156" s="86"/>
      <c r="SYM156" s="86"/>
      <c r="SYN156" s="86"/>
      <c r="SYO156" s="86"/>
      <c r="SYP156" s="86"/>
      <c r="SYQ156" s="86"/>
      <c r="SYR156" s="86"/>
      <c r="SYS156" s="86"/>
      <c r="SYT156" s="86"/>
      <c r="SYU156" s="86"/>
      <c r="SYV156" s="86"/>
      <c r="SYW156" s="86"/>
      <c r="SYX156" s="86"/>
      <c r="SYY156" s="86"/>
      <c r="SYZ156" s="86"/>
      <c r="SZA156" s="86"/>
      <c r="SZB156" s="86"/>
      <c r="SZC156" s="186"/>
      <c r="SZD156" s="186"/>
      <c r="SZE156" s="186"/>
      <c r="SZF156" s="186"/>
      <c r="SZG156" s="186"/>
      <c r="SZH156" s="186"/>
      <c r="SZI156" s="86"/>
      <c r="SZJ156" s="86"/>
      <c r="SZK156" s="86"/>
      <c r="SZL156" s="86"/>
      <c r="SZM156" s="86"/>
      <c r="SZN156" s="86"/>
      <c r="SZO156" s="86"/>
      <c r="SZP156" s="86"/>
      <c r="SZQ156" s="86"/>
      <c r="SZR156" s="86"/>
      <c r="SZS156" s="86"/>
      <c r="SZT156" s="86"/>
      <c r="SZU156" s="86"/>
      <c r="SZV156" s="86"/>
      <c r="SZW156" s="86"/>
      <c r="SZX156" s="86"/>
      <c r="SZY156" s="86"/>
      <c r="SZZ156" s="86"/>
      <c r="TAA156" s="86"/>
      <c r="TAB156" s="86"/>
      <c r="TAC156" s="86"/>
      <c r="TAD156" s="86"/>
      <c r="TAE156" s="86"/>
      <c r="TAF156" s="86"/>
      <c r="TAG156" s="86"/>
      <c r="TAH156" s="86"/>
      <c r="TAI156" s="86"/>
      <c r="TAJ156" s="86"/>
      <c r="TAK156" s="86"/>
      <c r="TAL156" s="86"/>
      <c r="TAM156" s="86"/>
      <c r="TAN156" s="86"/>
      <c r="TAO156" s="86"/>
      <c r="TAP156" s="86"/>
      <c r="TAQ156" s="86"/>
      <c r="TAR156" s="86"/>
      <c r="TAS156" s="86"/>
      <c r="TAT156" s="86"/>
      <c r="TAU156" s="86"/>
      <c r="TAV156" s="86"/>
      <c r="TAW156" s="86"/>
      <c r="TAX156" s="86"/>
      <c r="TAY156" s="86"/>
      <c r="TAZ156" s="86"/>
      <c r="TBA156" s="86"/>
      <c r="TBB156" s="86"/>
      <c r="TBC156" s="86"/>
      <c r="TBD156" s="86"/>
      <c r="TBE156" s="86"/>
      <c r="TBF156" s="86"/>
      <c r="TBG156" s="86"/>
      <c r="TBH156" s="86"/>
      <c r="TBI156" s="86"/>
      <c r="TBJ156" s="86"/>
      <c r="TBK156" s="86"/>
      <c r="TBL156" s="86"/>
      <c r="TBM156" s="86"/>
      <c r="TBN156" s="86"/>
      <c r="TBO156" s="86"/>
      <c r="TBP156" s="86"/>
      <c r="TBQ156" s="86"/>
      <c r="TBR156" s="86"/>
      <c r="TBS156" s="86"/>
      <c r="TBT156" s="86"/>
      <c r="TBU156" s="86"/>
      <c r="TBV156" s="86"/>
      <c r="TBW156" s="86"/>
      <c r="TBX156" s="86"/>
      <c r="TBY156" s="86"/>
      <c r="TBZ156" s="86"/>
      <c r="TCA156" s="86"/>
      <c r="TCB156" s="86"/>
      <c r="TCC156" s="86"/>
      <c r="TCD156" s="86"/>
      <c r="TCE156" s="86"/>
      <c r="TCF156" s="86"/>
      <c r="TCG156" s="86"/>
      <c r="TCH156" s="86"/>
      <c r="TCI156" s="86"/>
      <c r="TCJ156" s="86"/>
      <c r="TCK156" s="86"/>
      <c r="TCL156" s="86"/>
      <c r="TCM156" s="86"/>
      <c r="TCN156" s="86"/>
      <c r="TCO156" s="86"/>
      <c r="TCP156" s="86"/>
      <c r="TCQ156" s="86"/>
      <c r="TCR156" s="86"/>
      <c r="TCS156" s="86"/>
      <c r="TCT156" s="86"/>
      <c r="TCU156" s="86"/>
      <c r="TCV156" s="86"/>
      <c r="TCW156" s="86"/>
      <c r="TCX156" s="86"/>
      <c r="TCY156" s="86"/>
      <c r="TCZ156" s="86"/>
      <c r="TDA156" s="86"/>
      <c r="TDB156" s="86"/>
      <c r="TDC156" s="86"/>
      <c r="TDD156" s="86"/>
      <c r="TDE156" s="86"/>
      <c r="TDF156" s="86"/>
      <c r="TDG156" s="86"/>
      <c r="TDH156" s="86"/>
      <c r="TDI156" s="86"/>
      <c r="TDJ156" s="86"/>
      <c r="TDK156" s="86"/>
      <c r="TDL156" s="86"/>
      <c r="TDM156" s="86"/>
      <c r="TDN156" s="86"/>
      <c r="TDO156" s="86"/>
      <c r="TDP156" s="86"/>
      <c r="TDQ156" s="86"/>
      <c r="TDR156" s="86"/>
      <c r="TDS156" s="86"/>
      <c r="TDT156" s="86"/>
      <c r="TDU156" s="86"/>
      <c r="TDV156" s="86"/>
      <c r="TDW156" s="86"/>
      <c r="TDX156" s="86"/>
      <c r="TDY156" s="86"/>
      <c r="TDZ156" s="86"/>
      <c r="TEA156" s="86"/>
      <c r="TEB156" s="86"/>
      <c r="TEC156" s="86"/>
      <c r="TED156" s="86"/>
      <c r="TEE156" s="86"/>
      <c r="TEF156" s="86"/>
      <c r="TEG156" s="86"/>
      <c r="TEH156" s="86"/>
      <c r="TEI156" s="86"/>
      <c r="TEJ156" s="86"/>
      <c r="TEK156" s="86"/>
      <c r="TEL156" s="86"/>
      <c r="TEM156" s="86"/>
      <c r="TEN156" s="86"/>
      <c r="TEO156" s="86"/>
      <c r="TEP156" s="86"/>
      <c r="TEQ156" s="86"/>
      <c r="TER156" s="86"/>
      <c r="TES156" s="86"/>
      <c r="TET156" s="86"/>
      <c r="TEU156" s="86"/>
      <c r="TEV156" s="86"/>
      <c r="TEW156" s="86"/>
      <c r="TEX156" s="86"/>
      <c r="TEY156" s="86"/>
      <c r="TEZ156" s="86"/>
      <c r="TFA156" s="86"/>
      <c r="TFB156" s="86"/>
      <c r="TFC156" s="86"/>
      <c r="TFD156" s="86"/>
      <c r="TFE156" s="86"/>
      <c r="TFF156" s="86"/>
      <c r="TFG156" s="86"/>
      <c r="TFH156" s="86"/>
      <c r="TFI156" s="86"/>
      <c r="TFJ156" s="86"/>
      <c r="TFK156" s="86"/>
      <c r="TFL156" s="86"/>
      <c r="TFM156" s="86"/>
      <c r="TFN156" s="86"/>
      <c r="TFO156" s="86"/>
      <c r="TFP156" s="86"/>
      <c r="TFQ156" s="86"/>
      <c r="TFR156" s="86"/>
      <c r="TFS156" s="86"/>
      <c r="TFT156" s="86"/>
      <c r="TFU156" s="86"/>
      <c r="TFV156" s="86"/>
      <c r="TFW156" s="86"/>
      <c r="TFX156" s="86"/>
      <c r="TFY156" s="86"/>
      <c r="TFZ156" s="86"/>
      <c r="TGA156" s="86"/>
      <c r="TGB156" s="86"/>
      <c r="TGC156" s="86"/>
      <c r="TGD156" s="86"/>
      <c r="TGE156" s="86"/>
      <c r="TGF156" s="86"/>
      <c r="TGG156" s="86"/>
      <c r="TGH156" s="86"/>
      <c r="TGI156" s="86"/>
      <c r="TGJ156" s="86"/>
      <c r="TGK156" s="86"/>
      <c r="TGL156" s="86"/>
      <c r="TGM156" s="86"/>
      <c r="TGN156" s="86"/>
      <c r="TGO156" s="86"/>
      <c r="TGP156" s="86"/>
      <c r="TGQ156" s="86"/>
      <c r="TGR156" s="86"/>
      <c r="TGS156" s="86"/>
      <c r="TGT156" s="86"/>
      <c r="TGU156" s="86"/>
      <c r="TGV156" s="86"/>
      <c r="TGW156" s="86"/>
      <c r="TGX156" s="86"/>
      <c r="TGY156" s="86"/>
      <c r="TGZ156" s="86"/>
      <c r="THA156" s="86"/>
      <c r="THB156" s="86"/>
      <c r="THC156" s="86"/>
      <c r="THD156" s="86"/>
      <c r="THE156" s="86"/>
      <c r="THF156" s="86"/>
      <c r="THG156" s="86"/>
      <c r="THH156" s="86"/>
      <c r="THI156" s="86"/>
      <c r="THJ156" s="86"/>
      <c r="THK156" s="86"/>
      <c r="THL156" s="86"/>
      <c r="THM156" s="86"/>
      <c r="THN156" s="86"/>
      <c r="THO156" s="86"/>
      <c r="THP156" s="86"/>
      <c r="THQ156" s="86"/>
      <c r="THR156" s="86"/>
      <c r="THS156" s="86"/>
      <c r="THT156" s="86"/>
      <c r="THU156" s="86"/>
      <c r="THV156" s="86"/>
      <c r="THW156" s="86"/>
      <c r="THX156" s="86"/>
      <c r="THY156" s="86"/>
      <c r="THZ156" s="86"/>
      <c r="TIA156" s="86"/>
      <c r="TIB156" s="86"/>
      <c r="TIC156" s="86"/>
      <c r="TID156" s="86"/>
      <c r="TIE156" s="86"/>
      <c r="TIF156" s="86"/>
      <c r="TIG156" s="86"/>
      <c r="TIH156" s="86"/>
      <c r="TII156" s="86"/>
      <c r="TIJ156" s="86"/>
      <c r="TIK156" s="86"/>
      <c r="TIL156" s="86"/>
      <c r="TIM156" s="86"/>
      <c r="TIN156" s="86"/>
      <c r="TIO156" s="86"/>
      <c r="TIP156" s="86"/>
      <c r="TIQ156" s="86"/>
      <c r="TIR156" s="86"/>
      <c r="TIS156" s="86"/>
      <c r="TIT156" s="86"/>
      <c r="TIU156" s="86"/>
      <c r="TIV156" s="86"/>
      <c r="TIW156" s="86"/>
      <c r="TIX156" s="86"/>
      <c r="TIY156" s="186"/>
      <c r="TIZ156" s="186"/>
      <c r="TJA156" s="186"/>
      <c r="TJB156" s="186"/>
      <c r="TJC156" s="186"/>
      <c r="TJD156" s="186"/>
      <c r="TJE156" s="86"/>
      <c r="TJF156" s="86"/>
      <c r="TJG156" s="86"/>
      <c r="TJH156" s="86"/>
      <c r="TJI156" s="86"/>
      <c r="TJJ156" s="86"/>
      <c r="TJK156" s="86"/>
      <c r="TJL156" s="86"/>
      <c r="TJM156" s="86"/>
      <c r="TJN156" s="86"/>
      <c r="TJO156" s="86"/>
      <c r="TJP156" s="86"/>
      <c r="TJQ156" s="86"/>
      <c r="TJR156" s="86"/>
      <c r="TJS156" s="86"/>
      <c r="TJT156" s="86"/>
      <c r="TJU156" s="86"/>
      <c r="TJV156" s="86"/>
      <c r="TJW156" s="86"/>
      <c r="TJX156" s="86"/>
      <c r="TJY156" s="86"/>
      <c r="TJZ156" s="86"/>
      <c r="TKA156" s="86"/>
      <c r="TKB156" s="86"/>
      <c r="TKC156" s="86"/>
      <c r="TKD156" s="86"/>
      <c r="TKE156" s="86"/>
      <c r="TKF156" s="86"/>
      <c r="TKG156" s="86"/>
      <c r="TKH156" s="86"/>
      <c r="TKI156" s="86"/>
      <c r="TKJ156" s="86"/>
      <c r="TKK156" s="86"/>
      <c r="TKL156" s="86"/>
      <c r="TKM156" s="86"/>
      <c r="TKN156" s="86"/>
      <c r="TKO156" s="86"/>
      <c r="TKP156" s="86"/>
      <c r="TKQ156" s="86"/>
      <c r="TKR156" s="86"/>
      <c r="TKS156" s="86"/>
      <c r="TKT156" s="86"/>
      <c r="TKU156" s="86"/>
      <c r="TKV156" s="86"/>
      <c r="TKW156" s="86"/>
      <c r="TKX156" s="86"/>
      <c r="TKY156" s="86"/>
      <c r="TKZ156" s="86"/>
      <c r="TLA156" s="86"/>
      <c r="TLB156" s="86"/>
      <c r="TLC156" s="86"/>
      <c r="TLD156" s="86"/>
      <c r="TLE156" s="86"/>
      <c r="TLF156" s="86"/>
      <c r="TLG156" s="86"/>
      <c r="TLH156" s="86"/>
      <c r="TLI156" s="86"/>
      <c r="TLJ156" s="86"/>
      <c r="TLK156" s="86"/>
      <c r="TLL156" s="86"/>
      <c r="TLM156" s="86"/>
      <c r="TLN156" s="86"/>
      <c r="TLO156" s="86"/>
      <c r="TLP156" s="86"/>
      <c r="TLQ156" s="86"/>
      <c r="TLR156" s="86"/>
      <c r="TLS156" s="86"/>
      <c r="TLT156" s="86"/>
      <c r="TLU156" s="86"/>
      <c r="TLV156" s="86"/>
      <c r="TLW156" s="86"/>
      <c r="TLX156" s="86"/>
      <c r="TLY156" s="86"/>
      <c r="TLZ156" s="86"/>
      <c r="TMA156" s="86"/>
      <c r="TMB156" s="86"/>
      <c r="TMC156" s="86"/>
      <c r="TMD156" s="86"/>
      <c r="TME156" s="86"/>
      <c r="TMF156" s="86"/>
      <c r="TMG156" s="86"/>
      <c r="TMH156" s="86"/>
      <c r="TMI156" s="86"/>
      <c r="TMJ156" s="86"/>
      <c r="TMK156" s="86"/>
      <c r="TML156" s="86"/>
      <c r="TMM156" s="86"/>
      <c r="TMN156" s="86"/>
      <c r="TMO156" s="86"/>
      <c r="TMP156" s="86"/>
      <c r="TMQ156" s="86"/>
      <c r="TMR156" s="86"/>
      <c r="TMS156" s="86"/>
      <c r="TMT156" s="86"/>
      <c r="TMU156" s="86"/>
      <c r="TMV156" s="86"/>
      <c r="TMW156" s="86"/>
      <c r="TMX156" s="86"/>
      <c r="TMY156" s="86"/>
      <c r="TMZ156" s="86"/>
      <c r="TNA156" s="86"/>
      <c r="TNB156" s="86"/>
      <c r="TNC156" s="86"/>
      <c r="TND156" s="86"/>
      <c r="TNE156" s="86"/>
      <c r="TNF156" s="86"/>
      <c r="TNG156" s="86"/>
      <c r="TNH156" s="86"/>
      <c r="TNI156" s="86"/>
      <c r="TNJ156" s="86"/>
      <c r="TNK156" s="86"/>
      <c r="TNL156" s="86"/>
      <c r="TNM156" s="86"/>
      <c r="TNN156" s="86"/>
      <c r="TNO156" s="86"/>
      <c r="TNP156" s="86"/>
      <c r="TNQ156" s="86"/>
      <c r="TNR156" s="86"/>
      <c r="TNS156" s="86"/>
      <c r="TNT156" s="86"/>
      <c r="TNU156" s="86"/>
      <c r="TNV156" s="86"/>
      <c r="TNW156" s="86"/>
      <c r="TNX156" s="86"/>
      <c r="TNY156" s="86"/>
      <c r="TNZ156" s="86"/>
      <c r="TOA156" s="86"/>
      <c r="TOB156" s="86"/>
      <c r="TOC156" s="86"/>
      <c r="TOD156" s="86"/>
      <c r="TOE156" s="86"/>
      <c r="TOF156" s="86"/>
      <c r="TOG156" s="86"/>
      <c r="TOH156" s="86"/>
      <c r="TOI156" s="86"/>
      <c r="TOJ156" s="86"/>
      <c r="TOK156" s="86"/>
      <c r="TOL156" s="86"/>
      <c r="TOM156" s="86"/>
      <c r="TON156" s="86"/>
      <c r="TOO156" s="86"/>
      <c r="TOP156" s="86"/>
      <c r="TOQ156" s="86"/>
      <c r="TOR156" s="86"/>
      <c r="TOS156" s="86"/>
      <c r="TOT156" s="86"/>
      <c r="TOU156" s="86"/>
      <c r="TOV156" s="86"/>
      <c r="TOW156" s="86"/>
      <c r="TOX156" s="86"/>
      <c r="TOY156" s="86"/>
      <c r="TOZ156" s="86"/>
      <c r="TPA156" s="86"/>
      <c r="TPB156" s="86"/>
      <c r="TPC156" s="86"/>
      <c r="TPD156" s="86"/>
      <c r="TPE156" s="86"/>
      <c r="TPF156" s="86"/>
      <c r="TPG156" s="86"/>
      <c r="TPH156" s="86"/>
      <c r="TPI156" s="86"/>
      <c r="TPJ156" s="86"/>
      <c r="TPK156" s="86"/>
      <c r="TPL156" s="86"/>
      <c r="TPM156" s="86"/>
      <c r="TPN156" s="86"/>
      <c r="TPO156" s="86"/>
      <c r="TPP156" s="86"/>
      <c r="TPQ156" s="86"/>
      <c r="TPR156" s="86"/>
      <c r="TPS156" s="86"/>
      <c r="TPT156" s="86"/>
      <c r="TPU156" s="86"/>
      <c r="TPV156" s="86"/>
      <c r="TPW156" s="86"/>
      <c r="TPX156" s="86"/>
      <c r="TPY156" s="86"/>
      <c r="TPZ156" s="86"/>
      <c r="TQA156" s="86"/>
      <c r="TQB156" s="86"/>
      <c r="TQC156" s="86"/>
      <c r="TQD156" s="86"/>
      <c r="TQE156" s="86"/>
      <c r="TQF156" s="86"/>
      <c r="TQG156" s="86"/>
      <c r="TQH156" s="86"/>
      <c r="TQI156" s="86"/>
      <c r="TQJ156" s="86"/>
      <c r="TQK156" s="86"/>
      <c r="TQL156" s="86"/>
      <c r="TQM156" s="86"/>
      <c r="TQN156" s="86"/>
      <c r="TQO156" s="86"/>
      <c r="TQP156" s="86"/>
      <c r="TQQ156" s="86"/>
      <c r="TQR156" s="86"/>
      <c r="TQS156" s="86"/>
      <c r="TQT156" s="86"/>
      <c r="TQU156" s="86"/>
      <c r="TQV156" s="86"/>
      <c r="TQW156" s="86"/>
      <c r="TQX156" s="86"/>
      <c r="TQY156" s="86"/>
      <c r="TQZ156" s="86"/>
      <c r="TRA156" s="86"/>
      <c r="TRB156" s="86"/>
      <c r="TRC156" s="86"/>
      <c r="TRD156" s="86"/>
      <c r="TRE156" s="86"/>
      <c r="TRF156" s="86"/>
      <c r="TRG156" s="86"/>
      <c r="TRH156" s="86"/>
      <c r="TRI156" s="86"/>
      <c r="TRJ156" s="86"/>
      <c r="TRK156" s="86"/>
      <c r="TRL156" s="86"/>
      <c r="TRM156" s="86"/>
      <c r="TRN156" s="86"/>
      <c r="TRO156" s="86"/>
      <c r="TRP156" s="86"/>
      <c r="TRQ156" s="86"/>
      <c r="TRR156" s="86"/>
      <c r="TRS156" s="86"/>
      <c r="TRT156" s="86"/>
      <c r="TRU156" s="86"/>
      <c r="TRV156" s="86"/>
      <c r="TRW156" s="86"/>
      <c r="TRX156" s="86"/>
      <c r="TRY156" s="86"/>
      <c r="TRZ156" s="86"/>
      <c r="TSA156" s="86"/>
      <c r="TSB156" s="86"/>
      <c r="TSC156" s="86"/>
      <c r="TSD156" s="86"/>
      <c r="TSE156" s="86"/>
      <c r="TSF156" s="86"/>
      <c r="TSG156" s="86"/>
      <c r="TSH156" s="86"/>
      <c r="TSI156" s="86"/>
      <c r="TSJ156" s="86"/>
      <c r="TSK156" s="86"/>
      <c r="TSL156" s="86"/>
      <c r="TSM156" s="86"/>
      <c r="TSN156" s="86"/>
      <c r="TSO156" s="86"/>
      <c r="TSP156" s="86"/>
      <c r="TSQ156" s="86"/>
      <c r="TSR156" s="86"/>
      <c r="TSS156" s="86"/>
      <c r="TST156" s="86"/>
      <c r="TSU156" s="186"/>
      <c r="TSV156" s="186"/>
      <c r="TSW156" s="186"/>
      <c r="TSX156" s="186"/>
      <c r="TSY156" s="186"/>
      <c r="TSZ156" s="186"/>
      <c r="TTA156" s="86"/>
      <c r="TTB156" s="86"/>
      <c r="TTC156" s="86"/>
      <c r="TTD156" s="86"/>
      <c r="TTE156" s="86"/>
      <c r="TTF156" s="86"/>
      <c r="TTG156" s="86"/>
      <c r="TTH156" s="86"/>
      <c r="TTI156" s="86"/>
      <c r="TTJ156" s="86"/>
      <c r="TTK156" s="86"/>
      <c r="TTL156" s="86"/>
      <c r="TTM156" s="86"/>
      <c r="TTN156" s="86"/>
      <c r="TTO156" s="86"/>
      <c r="TTP156" s="86"/>
      <c r="TTQ156" s="86"/>
      <c r="TTR156" s="86"/>
      <c r="TTS156" s="86"/>
      <c r="TTT156" s="86"/>
      <c r="TTU156" s="86"/>
      <c r="TTV156" s="86"/>
      <c r="TTW156" s="86"/>
      <c r="TTX156" s="86"/>
      <c r="TTY156" s="86"/>
      <c r="TTZ156" s="86"/>
      <c r="TUA156" s="86"/>
      <c r="TUB156" s="86"/>
      <c r="TUC156" s="86"/>
      <c r="TUD156" s="86"/>
      <c r="TUE156" s="86"/>
      <c r="TUF156" s="86"/>
      <c r="TUG156" s="86"/>
      <c r="TUH156" s="86"/>
      <c r="TUI156" s="86"/>
      <c r="TUJ156" s="86"/>
      <c r="TUK156" s="86"/>
      <c r="TUL156" s="86"/>
      <c r="TUM156" s="86"/>
      <c r="TUN156" s="86"/>
      <c r="TUO156" s="86"/>
      <c r="TUP156" s="86"/>
      <c r="TUQ156" s="86"/>
      <c r="TUR156" s="86"/>
      <c r="TUS156" s="86"/>
      <c r="TUT156" s="86"/>
      <c r="TUU156" s="86"/>
      <c r="TUV156" s="86"/>
      <c r="TUW156" s="86"/>
      <c r="TUX156" s="86"/>
      <c r="TUY156" s="86"/>
      <c r="TUZ156" s="86"/>
      <c r="TVA156" s="86"/>
      <c r="TVB156" s="86"/>
      <c r="TVC156" s="86"/>
      <c r="TVD156" s="86"/>
      <c r="TVE156" s="86"/>
      <c r="TVF156" s="86"/>
      <c r="TVG156" s="86"/>
      <c r="TVH156" s="86"/>
      <c r="TVI156" s="86"/>
      <c r="TVJ156" s="86"/>
      <c r="TVK156" s="86"/>
      <c r="TVL156" s="86"/>
      <c r="TVM156" s="86"/>
      <c r="TVN156" s="86"/>
      <c r="TVO156" s="86"/>
      <c r="TVP156" s="86"/>
      <c r="TVQ156" s="86"/>
      <c r="TVR156" s="86"/>
      <c r="TVS156" s="86"/>
      <c r="TVT156" s="86"/>
      <c r="TVU156" s="86"/>
      <c r="TVV156" s="86"/>
      <c r="TVW156" s="86"/>
      <c r="TVX156" s="86"/>
      <c r="TVY156" s="86"/>
      <c r="TVZ156" s="86"/>
      <c r="TWA156" s="86"/>
      <c r="TWB156" s="86"/>
      <c r="TWC156" s="86"/>
      <c r="TWD156" s="86"/>
      <c r="TWE156" s="86"/>
      <c r="TWF156" s="86"/>
      <c r="TWG156" s="86"/>
      <c r="TWH156" s="86"/>
      <c r="TWI156" s="86"/>
      <c r="TWJ156" s="86"/>
      <c r="TWK156" s="86"/>
      <c r="TWL156" s="86"/>
      <c r="TWM156" s="86"/>
      <c r="TWN156" s="86"/>
      <c r="TWO156" s="86"/>
      <c r="TWP156" s="86"/>
      <c r="TWQ156" s="86"/>
      <c r="TWR156" s="86"/>
      <c r="TWS156" s="86"/>
      <c r="TWT156" s="86"/>
      <c r="TWU156" s="86"/>
      <c r="TWV156" s="86"/>
      <c r="TWW156" s="86"/>
      <c r="TWX156" s="86"/>
      <c r="TWY156" s="86"/>
      <c r="TWZ156" s="86"/>
      <c r="TXA156" s="86"/>
      <c r="TXB156" s="86"/>
      <c r="TXC156" s="86"/>
      <c r="TXD156" s="86"/>
      <c r="TXE156" s="86"/>
      <c r="TXF156" s="86"/>
      <c r="TXG156" s="86"/>
      <c r="TXH156" s="86"/>
      <c r="TXI156" s="86"/>
      <c r="TXJ156" s="86"/>
      <c r="TXK156" s="86"/>
      <c r="TXL156" s="86"/>
      <c r="TXM156" s="86"/>
      <c r="TXN156" s="86"/>
      <c r="TXO156" s="86"/>
      <c r="TXP156" s="86"/>
      <c r="TXQ156" s="86"/>
      <c r="TXR156" s="86"/>
      <c r="TXS156" s="86"/>
      <c r="TXT156" s="86"/>
      <c r="TXU156" s="86"/>
      <c r="TXV156" s="86"/>
      <c r="TXW156" s="86"/>
      <c r="TXX156" s="86"/>
      <c r="TXY156" s="86"/>
      <c r="TXZ156" s="86"/>
      <c r="TYA156" s="86"/>
      <c r="TYB156" s="86"/>
      <c r="TYC156" s="86"/>
      <c r="TYD156" s="86"/>
      <c r="TYE156" s="86"/>
      <c r="TYF156" s="86"/>
      <c r="TYG156" s="86"/>
      <c r="TYH156" s="86"/>
      <c r="TYI156" s="86"/>
      <c r="TYJ156" s="86"/>
      <c r="TYK156" s="86"/>
      <c r="TYL156" s="86"/>
      <c r="TYM156" s="86"/>
      <c r="TYN156" s="86"/>
      <c r="TYO156" s="86"/>
      <c r="TYP156" s="86"/>
      <c r="TYQ156" s="86"/>
      <c r="TYR156" s="86"/>
      <c r="TYS156" s="86"/>
      <c r="TYT156" s="86"/>
      <c r="TYU156" s="86"/>
      <c r="TYV156" s="86"/>
      <c r="TYW156" s="86"/>
      <c r="TYX156" s="86"/>
      <c r="TYY156" s="86"/>
      <c r="TYZ156" s="86"/>
      <c r="TZA156" s="86"/>
      <c r="TZB156" s="86"/>
      <c r="TZC156" s="86"/>
      <c r="TZD156" s="86"/>
      <c r="TZE156" s="86"/>
      <c r="TZF156" s="86"/>
      <c r="TZG156" s="86"/>
      <c r="TZH156" s="86"/>
      <c r="TZI156" s="86"/>
      <c r="TZJ156" s="86"/>
      <c r="TZK156" s="86"/>
      <c r="TZL156" s="86"/>
      <c r="TZM156" s="86"/>
      <c r="TZN156" s="86"/>
      <c r="TZO156" s="86"/>
      <c r="TZP156" s="86"/>
      <c r="TZQ156" s="86"/>
      <c r="TZR156" s="86"/>
      <c r="TZS156" s="86"/>
      <c r="TZT156" s="86"/>
      <c r="TZU156" s="86"/>
      <c r="TZV156" s="86"/>
      <c r="TZW156" s="86"/>
      <c r="TZX156" s="86"/>
      <c r="TZY156" s="86"/>
      <c r="TZZ156" s="86"/>
      <c r="UAA156" s="86"/>
      <c r="UAB156" s="86"/>
      <c r="UAC156" s="86"/>
      <c r="UAD156" s="86"/>
      <c r="UAE156" s="86"/>
      <c r="UAF156" s="86"/>
      <c r="UAG156" s="86"/>
      <c r="UAH156" s="86"/>
      <c r="UAI156" s="86"/>
      <c r="UAJ156" s="86"/>
      <c r="UAK156" s="86"/>
      <c r="UAL156" s="86"/>
      <c r="UAM156" s="86"/>
      <c r="UAN156" s="86"/>
      <c r="UAO156" s="86"/>
      <c r="UAP156" s="86"/>
      <c r="UAQ156" s="86"/>
      <c r="UAR156" s="86"/>
      <c r="UAS156" s="86"/>
      <c r="UAT156" s="86"/>
      <c r="UAU156" s="86"/>
      <c r="UAV156" s="86"/>
      <c r="UAW156" s="86"/>
      <c r="UAX156" s="86"/>
      <c r="UAY156" s="86"/>
      <c r="UAZ156" s="86"/>
      <c r="UBA156" s="86"/>
      <c r="UBB156" s="86"/>
      <c r="UBC156" s="86"/>
      <c r="UBD156" s="86"/>
      <c r="UBE156" s="86"/>
      <c r="UBF156" s="86"/>
      <c r="UBG156" s="86"/>
      <c r="UBH156" s="86"/>
      <c r="UBI156" s="86"/>
      <c r="UBJ156" s="86"/>
      <c r="UBK156" s="86"/>
      <c r="UBL156" s="86"/>
      <c r="UBM156" s="86"/>
      <c r="UBN156" s="86"/>
      <c r="UBO156" s="86"/>
      <c r="UBP156" s="86"/>
      <c r="UBQ156" s="86"/>
      <c r="UBR156" s="86"/>
      <c r="UBS156" s="86"/>
      <c r="UBT156" s="86"/>
      <c r="UBU156" s="86"/>
      <c r="UBV156" s="86"/>
      <c r="UBW156" s="86"/>
      <c r="UBX156" s="86"/>
      <c r="UBY156" s="86"/>
      <c r="UBZ156" s="86"/>
      <c r="UCA156" s="86"/>
      <c r="UCB156" s="86"/>
      <c r="UCC156" s="86"/>
      <c r="UCD156" s="86"/>
      <c r="UCE156" s="86"/>
      <c r="UCF156" s="86"/>
      <c r="UCG156" s="86"/>
      <c r="UCH156" s="86"/>
      <c r="UCI156" s="86"/>
      <c r="UCJ156" s="86"/>
      <c r="UCK156" s="86"/>
      <c r="UCL156" s="86"/>
      <c r="UCM156" s="86"/>
      <c r="UCN156" s="86"/>
      <c r="UCO156" s="86"/>
      <c r="UCP156" s="86"/>
      <c r="UCQ156" s="186"/>
      <c r="UCR156" s="186"/>
      <c r="UCS156" s="186"/>
      <c r="UCT156" s="186"/>
      <c r="UCU156" s="186"/>
      <c r="UCV156" s="186"/>
      <c r="UCW156" s="86"/>
      <c r="UCX156" s="86"/>
      <c r="UCY156" s="86"/>
      <c r="UCZ156" s="86"/>
      <c r="UDA156" s="86"/>
      <c r="UDB156" s="86"/>
      <c r="UDC156" s="86"/>
      <c r="UDD156" s="86"/>
      <c r="UDE156" s="86"/>
      <c r="UDF156" s="86"/>
      <c r="UDG156" s="86"/>
      <c r="UDH156" s="86"/>
      <c r="UDI156" s="86"/>
      <c r="UDJ156" s="86"/>
      <c r="UDK156" s="86"/>
      <c r="UDL156" s="86"/>
      <c r="UDM156" s="86"/>
      <c r="UDN156" s="86"/>
      <c r="UDO156" s="86"/>
      <c r="UDP156" s="86"/>
      <c r="UDQ156" s="86"/>
      <c r="UDR156" s="86"/>
      <c r="UDS156" s="86"/>
      <c r="UDT156" s="86"/>
      <c r="UDU156" s="86"/>
      <c r="UDV156" s="86"/>
      <c r="UDW156" s="86"/>
      <c r="UDX156" s="86"/>
      <c r="UDY156" s="86"/>
      <c r="UDZ156" s="86"/>
      <c r="UEA156" s="86"/>
      <c r="UEB156" s="86"/>
      <c r="UEC156" s="86"/>
      <c r="UED156" s="86"/>
      <c r="UEE156" s="86"/>
      <c r="UEF156" s="86"/>
      <c r="UEG156" s="86"/>
      <c r="UEH156" s="86"/>
      <c r="UEI156" s="86"/>
      <c r="UEJ156" s="86"/>
      <c r="UEK156" s="86"/>
      <c r="UEL156" s="86"/>
      <c r="UEM156" s="86"/>
      <c r="UEN156" s="86"/>
      <c r="UEO156" s="86"/>
      <c r="UEP156" s="86"/>
      <c r="UEQ156" s="86"/>
      <c r="UER156" s="86"/>
      <c r="UES156" s="86"/>
      <c r="UET156" s="86"/>
      <c r="UEU156" s="86"/>
      <c r="UEV156" s="86"/>
      <c r="UEW156" s="86"/>
      <c r="UEX156" s="86"/>
      <c r="UEY156" s="86"/>
      <c r="UEZ156" s="86"/>
      <c r="UFA156" s="86"/>
      <c r="UFB156" s="86"/>
      <c r="UFC156" s="86"/>
      <c r="UFD156" s="86"/>
      <c r="UFE156" s="86"/>
      <c r="UFF156" s="86"/>
      <c r="UFG156" s="86"/>
      <c r="UFH156" s="86"/>
      <c r="UFI156" s="86"/>
      <c r="UFJ156" s="86"/>
      <c r="UFK156" s="86"/>
      <c r="UFL156" s="86"/>
      <c r="UFM156" s="86"/>
      <c r="UFN156" s="86"/>
      <c r="UFO156" s="86"/>
      <c r="UFP156" s="86"/>
      <c r="UFQ156" s="86"/>
      <c r="UFR156" s="86"/>
      <c r="UFS156" s="86"/>
      <c r="UFT156" s="86"/>
      <c r="UFU156" s="86"/>
      <c r="UFV156" s="86"/>
      <c r="UFW156" s="86"/>
      <c r="UFX156" s="86"/>
      <c r="UFY156" s="86"/>
      <c r="UFZ156" s="86"/>
      <c r="UGA156" s="86"/>
      <c r="UGB156" s="86"/>
      <c r="UGC156" s="86"/>
      <c r="UGD156" s="86"/>
      <c r="UGE156" s="86"/>
      <c r="UGF156" s="86"/>
      <c r="UGG156" s="86"/>
      <c r="UGH156" s="86"/>
      <c r="UGI156" s="86"/>
      <c r="UGJ156" s="86"/>
      <c r="UGK156" s="86"/>
      <c r="UGL156" s="86"/>
      <c r="UGM156" s="86"/>
      <c r="UGN156" s="86"/>
      <c r="UGO156" s="86"/>
      <c r="UGP156" s="86"/>
      <c r="UGQ156" s="86"/>
      <c r="UGR156" s="86"/>
      <c r="UGS156" s="86"/>
      <c r="UGT156" s="86"/>
      <c r="UGU156" s="86"/>
      <c r="UGV156" s="86"/>
      <c r="UGW156" s="86"/>
      <c r="UGX156" s="86"/>
      <c r="UGY156" s="86"/>
      <c r="UGZ156" s="86"/>
      <c r="UHA156" s="86"/>
      <c r="UHB156" s="86"/>
      <c r="UHC156" s="86"/>
      <c r="UHD156" s="86"/>
      <c r="UHE156" s="86"/>
      <c r="UHF156" s="86"/>
      <c r="UHG156" s="86"/>
      <c r="UHH156" s="86"/>
      <c r="UHI156" s="86"/>
      <c r="UHJ156" s="86"/>
      <c r="UHK156" s="86"/>
      <c r="UHL156" s="86"/>
      <c r="UHM156" s="86"/>
      <c r="UHN156" s="86"/>
      <c r="UHO156" s="86"/>
      <c r="UHP156" s="86"/>
      <c r="UHQ156" s="86"/>
      <c r="UHR156" s="86"/>
      <c r="UHS156" s="86"/>
      <c r="UHT156" s="86"/>
      <c r="UHU156" s="86"/>
      <c r="UHV156" s="86"/>
      <c r="UHW156" s="86"/>
      <c r="UHX156" s="86"/>
      <c r="UHY156" s="86"/>
      <c r="UHZ156" s="86"/>
      <c r="UIA156" s="86"/>
      <c r="UIB156" s="86"/>
      <c r="UIC156" s="86"/>
      <c r="UID156" s="86"/>
      <c r="UIE156" s="86"/>
      <c r="UIF156" s="86"/>
      <c r="UIG156" s="86"/>
      <c r="UIH156" s="86"/>
      <c r="UII156" s="86"/>
      <c r="UIJ156" s="86"/>
      <c r="UIK156" s="86"/>
      <c r="UIL156" s="86"/>
      <c r="UIM156" s="86"/>
      <c r="UIN156" s="86"/>
      <c r="UIO156" s="86"/>
      <c r="UIP156" s="86"/>
      <c r="UIQ156" s="86"/>
      <c r="UIR156" s="86"/>
      <c r="UIS156" s="86"/>
      <c r="UIT156" s="86"/>
      <c r="UIU156" s="86"/>
      <c r="UIV156" s="86"/>
      <c r="UIW156" s="86"/>
      <c r="UIX156" s="86"/>
      <c r="UIY156" s="86"/>
      <c r="UIZ156" s="86"/>
      <c r="UJA156" s="86"/>
      <c r="UJB156" s="86"/>
      <c r="UJC156" s="86"/>
      <c r="UJD156" s="86"/>
      <c r="UJE156" s="86"/>
      <c r="UJF156" s="86"/>
      <c r="UJG156" s="86"/>
      <c r="UJH156" s="86"/>
      <c r="UJI156" s="86"/>
      <c r="UJJ156" s="86"/>
      <c r="UJK156" s="86"/>
      <c r="UJL156" s="86"/>
      <c r="UJM156" s="86"/>
      <c r="UJN156" s="86"/>
      <c r="UJO156" s="86"/>
      <c r="UJP156" s="86"/>
      <c r="UJQ156" s="86"/>
      <c r="UJR156" s="86"/>
      <c r="UJS156" s="86"/>
      <c r="UJT156" s="86"/>
      <c r="UJU156" s="86"/>
      <c r="UJV156" s="86"/>
      <c r="UJW156" s="86"/>
      <c r="UJX156" s="86"/>
      <c r="UJY156" s="86"/>
      <c r="UJZ156" s="86"/>
      <c r="UKA156" s="86"/>
      <c r="UKB156" s="86"/>
      <c r="UKC156" s="86"/>
      <c r="UKD156" s="86"/>
      <c r="UKE156" s="86"/>
      <c r="UKF156" s="86"/>
      <c r="UKG156" s="86"/>
      <c r="UKH156" s="86"/>
      <c r="UKI156" s="86"/>
      <c r="UKJ156" s="86"/>
      <c r="UKK156" s="86"/>
      <c r="UKL156" s="86"/>
      <c r="UKM156" s="86"/>
      <c r="UKN156" s="86"/>
      <c r="UKO156" s="86"/>
      <c r="UKP156" s="86"/>
      <c r="UKQ156" s="86"/>
      <c r="UKR156" s="86"/>
      <c r="UKS156" s="86"/>
      <c r="UKT156" s="86"/>
      <c r="UKU156" s="86"/>
      <c r="UKV156" s="86"/>
      <c r="UKW156" s="86"/>
      <c r="UKX156" s="86"/>
      <c r="UKY156" s="86"/>
      <c r="UKZ156" s="86"/>
      <c r="ULA156" s="86"/>
      <c r="ULB156" s="86"/>
      <c r="ULC156" s="86"/>
      <c r="ULD156" s="86"/>
      <c r="ULE156" s="86"/>
      <c r="ULF156" s="86"/>
      <c r="ULG156" s="86"/>
      <c r="ULH156" s="86"/>
      <c r="ULI156" s="86"/>
      <c r="ULJ156" s="86"/>
      <c r="ULK156" s="86"/>
      <c r="ULL156" s="86"/>
      <c r="ULM156" s="86"/>
      <c r="ULN156" s="86"/>
      <c r="ULO156" s="86"/>
      <c r="ULP156" s="86"/>
      <c r="ULQ156" s="86"/>
      <c r="ULR156" s="86"/>
      <c r="ULS156" s="86"/>
      <c r="ULT156" s="86"/>
      <c r="ULU156" s="86"/>
      <c r="ULV156" s="86"/>
      <c r="ULW156" s="86"/>
      <c r="ULX156" s="86"/>
      <c r="ULY156" s="86"/>
      <c r="ULZ156" s="86"/>
      <c r="UMA156" s="86"/>
      <c r="UMB156" s="86"/>
      <c r="UMC156" s="86"/>
      <c r="UMD156" s="86"/>
      <c r="UME156" s="86"/>
      <c r="UMF156" s="86"/>
      <c r="UMG156" s="86"/>
      <c r="UMH156" s="86"/>
      <c r="UMI156" s="86"/>
      <c r="UMJ156" s="86"/>
      <c r="UMK156" s="86"/>
      <c r="UML156" s="86"/>
      <c r="UMM156" s="186"/>
      <c r="UMN156" s="186"/>
      <c r="UMO156" s="186"/>
      <c r="UMP156" s="186"/>
      <c r="UMQ156" s="186"/>
      <c r="UMR156" s="186"/>
      <c r="UMS156" s="86"/>
      <c r="UMT156" s="86"/>
      <c r="UMU156" s="86"/>
      <c r="UMV156" s="86"/>
      <c r="UMW156" s="86"/>
      <c r="UMX156" s="86"/>
      <c r="UMY156" s="86"/>
      <c r="UMZ156" s="86"/>
      <c r="UNA156" s="86"/>
      <c r="UNB156" s="86"/>
      <c r="UNC156" s="86"/>
      <c r="UND156" s="86"/>
      <c r="UNE156" s="86"/>
      <c r="UNF156" s="86"/>
      <c r="UNG156" s="86"/>
      <c r="UNH156" s="86"/>
      <c r="UNI156" s="86"/>
      <c r="UNJ156" s="86"/>
      <c r="UNK156" s="86"/>
      <c r="UNL156" s="86"/>
      <c r="UNM156" s="86"/>
      <c r="UNN156" s="86"/>
      <c r="UNO156" s="86"/>
      <c r="UNP156" s="86"/>
      <c r="UNQ156" s="86"/>
      <c r="UNR156" s="86"/>
      <c r="UNS156" s="86"/>
      <c r="UNT156" s="86"/>
      <c r="UNU156" s="86"/>
      <c r="UNV156" s="86"/>
      <c r="UNW156" s="86"/>
      <c r="UNX156" s="86"/>
      <c r="UNY156" s="86"/>
      <c r="UNZ156" s="86"/>
      <c r="UOA156" s="86"/>
      <c r="UOB156" s="86"/>
      <c r="UOC156" s="86"/>
      <c r="UOD156" s="86"/>
      <c r="UOE156" s="86"/>
      <c r="UOF156" s="86"/>
      <c r="UOG156" s="86"/>
      <c r="UOH156" s="86"/>
      <c r="UOI156" s="86"/>
      <c r="UOJ156" s="86"/>
      <c r="UOK156" s="86"/>
      <c r="UOL156" s="86"/>
      <c r="UOM156" s="86"/>
      <c r="UON156" s="86"/>
      <c r="UOO156" s="86"/>
      <c r="UOP156" s="86"/>
      <c r="UOQ156" s="86"/>
      <c r="UOR156" s="86"/>
      <c r="UOS156" s="86"/>
      <c r="UOT156" s="86"/>
      <c r="UOU156" s="86"/>
      <c r="UOV156" s="86"/>
      <c r="UOW156" s="86"/>
      <c r="UOX156" s="86"/>
      <c r="UOY156" s="86"/>
      <c r="UOZ156" s="86"/>
      <c r="UPA156" s="86"/>
      <c r="UPB156" s="86"/>
      <c r="UPC156" s="86"/>
      <c r="UPD156" s="86"/>
      <c r="UPE156" s="86"/>
      <c r="UPF156" s="86"/>
      <c r="UPG156" s="86"/>
      <c r="UPH156" s="86"/>
      <c r="UPI156" s="86"/>
      <c r="UPJ156" s="86"/>
      <c r="UPK156" s="86"/>
      <c r="UPL156" s="86"/>
      <c r="UPM156" s="86"/>
      <c r="UPN156" s="86"/>
      <c r="UPO156" s="86"/>
      <c r="UPP156" s="86"/>
      <c r="UPQ156" s="86"/>
      <c r="UPR156" s="86"/>
      <c r="UPS156" s="86"/>
      <c r="UPT156" s="86"/>
      <c r="UPU156" s="86"/>
      <c r="UPV156" s="86"/>
      <c r="UPW156" s="86"/>
      <c r="UPX156" s="86"/>
      <c r="UPY156" s="86"/>
      <c r="UPZ156" s="86"/>
      <c r="UQA156" s="86"/>
      <c r="UQB156" s="86"/>
      <c r="UQC156" s="86"/>
      <c r="UQD156" s="86"/>
      <c r="UQE156" s="86"/>
      <c r="UQF156" s="86"/>
      <c r="UQG156" s="86"/>
      <c r="UQH156" s="86"/>
      <c r="UQI156" s="86"/>
      <c r="UQJ156" s="86"/>
      <c r="UQK156" s="86"/>
      <c r="UQL156" s="86"/>
      <c r="UQM156" s="86"/>
      <c r="UQN156" s="86"/>
      <c r="UQO156" s="86"/>
      <c r="UQP156" s="86"/>
      <c r="UQQ156" s="86"/>
      <c r="UQR156" s="86"/>
      <c r="UQS156" s="86"/>
      <c r="UQT156" s="86"/>
      <c r="UQU156" s="86"/>
      <c r="UQV156" s="86"/>
      <c r="UQW156" s="86"/>
      <c r="UQX156" s="86"/>
      <c r="UQY156" s="86"/>
      <c r="UQZ156" s="86"/>
      <c r="URA156" s="86"/>
      <c r="URB156" s="86"/>
      <c r="URC156" s="86"/>
      <c r="URD156" s="86"/>
      <c r="URE156" s="86"/>
      <c r="URF156" s="86"/>
      <c r="URG156" s="86"/>
      <c r="URH156" s="86"/>
      <c r="URI156" s="86"/>
      <c r="URJ156" s="86"/>
      <c r="URK156" s="86"/>
      <c r="URL156" s="86"/>
      <c r="URM156" s="86"/>
      <c r="URN156" s="86"/>
      <c r="URO156" s="86"/>
      <c r="URP156" s="86"/>
      <c r="URQ156" s="86"/>
      <c r="URR156" s="86"/>
      <c r="URS156" s="86"/>
      <c r="URT156" s="86"/>
      <c r="URU156" s="86"/>
      <c r="URV156" s="86"/>
      <c r="URW156" s="86"/>
      <c r="URX156" s="86"/>
      <c r="URY156" s="86"/>
      <c r="URZ156" s="86"/>
      <c r="USA156" s="86"/>
      <c r="USB156" s="86"/>
      <c r="USC156" s="86"/>
      <c r="USD156" s="86"/>
      <c r="USE156" s="86"/>
      <c r="USF156" s="86"/>
      <c r="USG156" s="86"/>
      <c r="USH156" s="86"/>
      <c r="USI156" s="86"/>
      <c r="USJ156" s="86"/>
      <c r="USK156" s="86"/>
      <c r="USL156" s="86"/>
      <c r="USM156" s="86"/>
      <c r="USN156" s="86"/>
      <c r="USO156" s="86"/>
      <c r="USP156" s="86"/>
      <c r="USQ156" s="86"/>
      <c r="USR156" s="86"/>
      <c r="USS156" s="86"/>
      <c r="UST156" s="86"/>
      <c r="USU156" s="86"/>
      <c r="USV156" s="86"/>
      <c r="USW156" s="86"/>
      <c r="USX156" s="86"/>
      <c r="USY156" s="86"/>
      <c r="USZ156" s="86"/>
      <c r="UTA156" s="86"/>
      <c r="UTB156" s="86"/>
      <c r="UTC156" s="86"/>
      <c r="UTD156" s="86"/>
      <c r="UTE156" s="86"/>
      <c r="UTF156" s="86"/>
      <c r="UTG156" s="86"/>
      <c r="UTH156" s="86"/>
      <c r="UTI156" s="86"/>
      <c r="UTJ156" s="86"/>
      <c r="UTK156" s="86"/>
      <c r="UTL156" s="86"/>
      <c r="UTM156" s="86"/>
      <c r="UTN156" s="86"/>
      <c r="UTO156" s="86"/>
      <c r="UTP156" s="86"/>
      <c r="UTQ156" s="86"/>
      <c r="UTR156" s="86"/>
      <c r="UTS156" s="86"/>
      <c r="UTT156" s="86"/>
      <c r="UTU156" s="86"/>
      <c r="UTV156" s="86"/>
      <c r="UTW156" s="86"/>
      <c r="UTX156" s="86"/>
      <c r="UTY156" s="86"/>
      <c r="UTZ156" s="86"/>
      <c r="UUA156" s="86"/>
      <c r="UUB156" s="86"/>
      <c r="UUC156" s="86"/>
      <c r="UUD156" s="86"/>
      <c r="UUE156" s="86"/>
      <c r="UUF156" s="86"/>
      <c r="UUG156" s="86"/>
      <c r="UUH156" s="86"/>
      <c r="UUI156" s="86"/>
      <c r="UUJ156" s="86"/>
      <c r="UUK156" s="86"/>
      <c r="UUL156" s="86"/>
      <c r="UUM156" s="86"/>
      <c r="UUN156" s="86"/>
      <c r="UUO156" s="86"/>
      <c r="UUP156" s="86"/>
      <c r="UUQ156" s="86"/>
      <c r="UUR156" s="86"/>
      <c r="UUS156" s="86"/>
      <c r="UUT156" s="86"/>
      <c r="UUU156" s="86"/>
      <c r="UUV156" s="86"/>
      <c r="UUW156" s="86"/>
      <c r="UUX156" s="86"/>
      <c r="UUY156" s="86"/>
      <c r="UUZ156" s="86"/>
      <c r="UVA156" s="86"/>
      <c r="UVB156" s="86"/>
      <c r="UVC156" s="86"/>
      <c r="UVD156" s="86"/>
      <c r="UVE156" s="86"/>
      <c r="UVF156" s="86"/>
      <c r="UVG156" s="86"/>
      <c r="UVH156" s="86"/>
      <c r="UVI156" s="86"/>
      <c r="UVJ156" s="86"/>
      <c r="UVK156" s="86"/>
      <c r="UVL156" s="86"/>
      <c r="UVM156" s="86"/>
      <c r="UVN156" s="86"/>
      <c r="UVO156" s="86"/>
      <c r="UVP156" s="86"/>
      <c r="UVQ156" s="86"/>
      <c r="UVR156" s="86"/>
      <c r="UVS156" s="86"/>
      <c r="UVT156" s="86"/>
      <c r="UVU156" s="86"/>
      <c r="UVV156" s="86"/>
      <c r="UVW156" s="86"/>
      <c r="UVX156" s="86"/>
      <c r="UVY156" s="86"/>
      <c r="UVZ156" s="86"/>
      <c r="UWA156" s="86"/>
      <c r="UWB156" s="86"/>
      <c r="UWC156" s="86"/>
      <c r="UWD156" s="86"/>
      <c r="UWE156" s="86"/>
      <c r="UWF156" s="86"/>
      <c r="UWG156" s="86"/>
      <c r="UWH156" s="86"/>
      <c r="UWI156" s="186"/>
      <c r="UWJ156" s="186"/>
      <c r="UWK156" s="186"/>
      <c r="UWL156" s="186"/>
      <c r="UWM156" s="186"/>
      <c r="UWN156" s="186"/>
      <c r="UWO156" s="86"/>
      <c r="UWP156" s="86"/>
      <c r="UWQ156" s="86"/>
      <c r="UWR156" s="86"/>
      <c r="UWS156" s="86"/>
      <c r="UWT156" s="86"/>
      <c r="UWU156" s="86"/>
      <c r="UWV156" s="86"/>
      <c r="UWW156" s="86"/>
      <c r="UWX156" s="86"/>
      <c r="UWY156" s="86"/>
      <c r="UWZ156" s="86"/>
      <c r="UXA156" s="86"/>
      <c r="UXB156" s="86"/>
      <c r="UXC156" s="86"/>
      <c r="UXD156" s="86"/>
      <c r="UXE156" s="86"/>
      <c r="UXF156" s="86"/>
      <c r="UXG156" s="86"/>
      <c r="UXH156" s="86"/>
      <c r="UXI156" s="86"/>
      <c r="UXJ156" s="86"/>
      <c r="UXK156" s="86"/>
      <c r="UXL156" s="86"/>
      <c r="UXM156" s="86"/>
      <c r="UXN156" s="86"/>
      <c r="UXO156" s="86"/>
      <c r="UXP156" s="86"/>
      <c r="UXQ156" s="86"/>
      <c r="UXR156" s="86"/>
      <c r="UXS156" s="86"/>
      <c r="UXT156" s="86"/>
      <c r="UXU156" s="86"/>
      <c r="UXV156" s="86"/>
      <c r="UXW156" s="86"/>
      <c r="UXX156" s="86"/>
      <c r="UXY156" s="86"/>
      <c r="UXZ156" s="86"/>
      <c r="UYA156" s="86"/>
      <c r="UYB156" s="86"/>
      <c r="UYC156" s="86"/>
      <c r="UYD156" s="86"/>
      <c r="UYE156" s="86"/>
      <c r="UYF156" s="86"/>
      <c r="UYG156" s="86"/>
      <c r="UYH156" s="86"/>
      <c r="UYI156" s="86"/>
      <c r="UYJ156" s="86"/>
      <c r="UYK156" s="86"/>
      <c r="UYL156" s="86"/>
      <c r="UYM156" s="86"/>
      <c r="UYN156" s="86"/>
      <c r="UYO156" s="86"/>
      <c r="UYP156" s="86"/>
      <c r="UYQ156" s="86"/>
      <c r="UYR156" s="86"/>
      <c r="UYS156" s="86"/>
      <c r="UYT156" s="86"/>
      <c r="UYU156" s="86"/>
      <c r="UYV156" s="86"/>
      <c r="UYW156" s="86"/>
      <c r="UYX156" s="86"/>
      <c r="UYY156" s="86"/>
      <c r="UYZ156" s="86"/>
      <c r="UZA156" s="86"/>
      <c r="UZB156" s="86"/>
      <c r="UZC156" s="86"/>
      <c r="UZD156" s="86"/>
      <c r="UZE156" s="86"/>
      <c r="UZF156" s="86"/>
      <c r="UZG156" s="86"/>
      <c r="UZH156" s="86"/>
      <c r="UZI156" s="86"/>
      <c r="UZJ156" s="86"/>
      <c r="UZK156" s="86"/>
      <c r="UZL156" s="86"/>
      <c r="UZM156" s="86"/>
      <c r="UZN156" s="86"/>
      <c r="UZO156" s="86"/>
      <c r="UZP156" s="86"/>
      <c r="UZQ156" s="86"/>
      <c r="UZR156" s="86"/>
      <c r="UZS156" s="86"/>
      <c r="UZT156" s="86"/>
      <c r="UZU156" s="86"/>
      <c r="UZV156" s="86"/>
      <c r="UZW156" s="86"/>
      <c r="UZX156" s="86"/>
      <c r="UZY156" s="86"/>
      <c r="UZZ156" s="86"/>
      <c r="VAA156" s="86"/>
      <c r="VAB156" s="86"/>
      <c r="VAC156" s="86"/>
      <c r="VAD156" s="86"/>
      <c r="VAE156" s="86"/>
      <c r="VAF156" s="86"/>
      <c r="VAG156" s="86"/>
      <c r="VAH156" s="86"/>
      <c r="VAI156" s="86"/>
      <c r="VAJ156" s="86"/>
      <c r="VAK156" s="86"/>
      <c r="VAL156" s="86"/>
      <c r="VAM156" s="86"/>
      <c r="VAN156" s="86"/>
      <c r="VAO156" s="86"/>
      <c r="VAP156" s="86"/>
      <c r="VAQ156" s="86"/>
      <c r="VAR156" s="86"/>
      <c r="VAS156" s="86"/>
      <c r="VAT156" s="86"/>
      <c r="VAU156" s="86"/>
      <c r="VAV156" s="86"/>
      <c r="VAW156" s="86"/>
      <c r="VAX156" s="86"/>
      <c r="VAY156" s="86"/>
      <c r="VAZ156" s="86"/>
      <c r="VBA156" s="86"/>
      <c r="VBB156" s="86"/>
      <c r="VBC156" s="86"/>
      <c r="VBD156" s="86"/>
      <c r="VBE156" s="86"/>
      <c r="VBF156" s="86"/>
      <c r="VBG156" s="86"/>
      <c r="VBH156" s="86"/>
      <c r="VBI156" s="86"/>
      <c r="VBJ156" s="86"/>
      <c r="VBK156" s="86"/>
      <c r="VBL156" s="86"/>
      <c r="VBM156" s="86"/>
      <c r="VBN156" s="86"/>
      <c r="VBO156" s="86"/>
      <c r="VBP156" s="86"/>
      <c r="VBQ156" s="86"/>
      <c r="VBR156" s="86"/>
      <c r="VBS156" s="86"/>
      <c r="VBT156" s="86"/>
      <c r="VBU156" s="86"/>
      <c r="VBV156" s="86"/>
      <c r="VBW156" s="86"/>
      <c r="VBX156" s="86"/>
      <c r="VBY156" s="86"/>
      <c r="VBZ156" s="86"/>
      <c r="VCA156" s="86"/>
      <c r="VCB156" s="86"/>
      <c r="VCC156" s="86"/>
      <c r="VCD156" s="86"/>
      <c r="VCE156" s="86"/>
      <c r="VCF156" s="86"/>
      <c r="VCG156" s="86"/>
      <c r="VCH156" s="86"/>
      <c r="VCI156" s="86"/>
      <c r="VCJ156" s="86"/>
      <c r="VCK156" s="86"/>
      <c r="VCL156" s="86"/>
      <c r="VCM156" s="86"/>
      <c r="VCN156" s="86"/>
      <c r="VCO156" s="86"/>
      <c r="VCP156" s="86"/>
      <c r="VCQ156" s="86"/>
      <c r="VCR156" s="86"/>
      <c r="VCS156" s="86"/>
      <c r="VCT156" s="86"/>
      <c r="VCU156" s="86"/>
      <c r="VCV156" s="86"/>
      <c r="VCW156" s="86"/>
      <c r="VCX156" s="86"/>
      <c r="VCY156" s="86"/>
      <c r="VCZ156" s="86"/>
      <c r="VDA156" s="86"/>
      <c r="VDB156" s="86"/>
      <c r="VDC156" s="86"/>
      <c r="VDD156" s="86"/>
      <c r="VDE156" s="86"/>
      <c r="VDF156" s="86"/>
      <c r="VDG156" s="86"/>
      <c r="VDH156" s="86"/>
      <c r="VDI156" s="86"/>
      <c r="VDJ156" s="86"/>
      <c r="VDK156" s="86"/>
      <c r="VDL156" s="86"/>
      <c r="VDM156" s="86"/>
      <c r="VDN156" s="86"/>
      <c r="VDO156" s="86"/>
      <c r="VDP156" s="86"/>
      <c r="VDQ156" s="86"/>
      <c r="VDR156" s="86"/>
      <c r="VDS156" s="86"/>
      <c r="VDT156" s="86"/>
      <c r="VDU156" s="86"/>
      <c r="VDV156" s="86"/>
      <c r="VDW156" s="86"/>
      <c r="VDX156" s="86"/>
      <c r="VDY156" s="86"/>
      <c r="VDZ156" s="86"/>
      <c r="VEA156" s="86"/>
      <c r="VEB156" s="86"/>
      <c r="VEC156" s="86"/>
      <c r="VED156" s="86"/>
      <c r="VEE156" s="86"/>
      <c r="VEF156" s="86"/>
      <c r="VEG156" s="86"/>
      <c r="VEH156" s="86"/>
      <c r="VEI156" s="86"/>
      <c r="VEJ156" s="86"/>
      <c r="VEK156" s="86"/>
      <c r="VEL156" s="86"/>
      <c r="VEM156" s="86"/>
      <c r="VEN156" s="86"/>
      <c r="VEO156" s="86"/>
      <c r="VEP156" s="86"/>
      <c r="VEQ156" s="86"/>
      <c r="VER156" s="86"/>
      <c r="VES156" s="86"/>
      <c r="VET156" s="86"/>
      <c r="VEU156" s="86"/>
      <c r="VEV156" s="86"/>
      <c r="VEW156" s="86"/>
      <c r="VEX156" s="86"/>
      <c r="VEY156" s="86"/>
      <c r="VEZ156" s="86"/>
      <c r="VFA156" s="86"/>
      <c r="VFB156" s="86"/>
      <c r="VFC156" s="86"/>
      <c r="VFD156" s="86"/>
      <c r="VFE156" s="86"/>
      <c r="VFF156" s="86"/>
      <c r="VFG156" s="86"/>
      <c r="VFH156" s="86"/>
      <c r="VFI156" s="86"/>
      <c r="VFJ156" s="86"/>
      <c r="VFK156" s="86"/>
      <c r="VFL156" s="86"/>
      <c r="VFM156" s="86"/>
      <c r="VFN156" s="86"/>
      <c r="VFO156" s="86"/>
      <c r="VFP156" s="86"/>
      <c r="VFQ156" s="86"/>
      <c r="VFR156" s="86"/>
      <c r="VFS156" s="86"/>
      <c r="VFT156" s="86"/>
      <c r="VFU156" s="86"/>
      <c r="VFV156" s="86"/>
      <c r="VFW156" s="86"/>
      <c r="VFX156" s="86"/>
      <c r="VFY156" s="86"/>
      <c r="VFZ156" s="86"/>
      <c r="VGA156" s="86"/>
      <c r="VGB156" s="86"/>
      <c r="VGC156" s="86"/>
      <c r="VGD156" s="86"/>
      <c r="VGE156" s="186"/>
      <c r="VGF156" s="186"/>
      <c r="VGG156" s="186"/>
      <c r="VGH156" s="186"/>
      <c r="VGI156" s="186"/>
      <c r="VGJ156" s="186"/>
      <c r="VGK156" s="86"/>
      <c r="VGL156" s="86"/>
      <c r="VGM156" s="86"/>
      <c r="VGN156" s="86"/>
      <c r="VGO156" s="86"/>
      <c r="VGP156" s="86"/>
      <c r="VGQ156" s="86"/>
      <c r="VGR156" s="86"/>
      <c r="VGS156" s="86"/>
      <c r="VGT156" s="86"/>
      <c r="VGU156" s="86"/>
      <c r="VGV156" s="86"/>
      <c r="VGW156" s="86"/>
      <c r="VGX156" s="86"/>
      <c r="VGY156" s="86"/>
      <c r="VGZ156" s="86"/>
      <c r="VHA156" s="86"/>
      <c r="VHB156" s="86"/>
      <c r="VHC156" s="86"/>
      <c r="VHD156" s="86"/>
      <c r="VHE156" s="86"/>
      <c r="VHF156" s="86"/>
      <c r="VHG156" s="86"/>
      <c r="VHH156" s="86"/>
      <c r="VHI156" s="86"/>
      <c r="VHJ156" s="86"/>
      <c r="VHK156" s="86"/>
      <c r="VHL156" s="86"/>
      <c r="VHM156" s="86"/>
      <c r="VHN156" s="86"/>
      <c r="VHO156" s="86"/>
      <c r="VHP156" s="86"/>
      <c r="VHQ156" s="86"/>
      <c r="VHR156" s="86"/>
      <c r="VHS156" s="86"/>
      <c r="VHT156" s="86"/>
      <c r="VHU156" s="86"/>
      <c r="VHV156" s="86"/>
      <c r="VHW156" s="86"/>
      <c r="VHX156" s="86"/>
      <c r="VHY156" s="86"/>
      <c r="VHZ156" s="86"/>
      <c r="VIA156" s="86"/>
      <c r="VIB156" s="86"/>
      <c r="VIC156" s="86"/>
      <c r="VID156" s="86"/>
      <c r="VIE156" s="86"/>
      <c r="VIF156" s="86"/>
      <c r="VIG156" s="86"/>
      <c r="VIH156" s="86"/>
      <c r="VII156" s="86"/>
      <c r="VIJ156" s="86"/>
      <c r="VIK156" s="86"/>
      <c r="VIL156" s="86"/>
      <c r="VIM156" s="86"/>
      <c r="VIN156" s="86"/>
      <c r="VIO156" s="86"/>
      <c r="VIP156" s="86"/>
      <c r="VIQ156" s="86"/>
      <c r="VIR156" s="86"/>
      <c r="VIS156" s="86"/>
      <c r="VIT156" s="86"/>
      <c r="VIU156" s="86"/>
      <c r="VIV156" s="86"/>
      <c r="VIW156" s="86"/>
      <c r="VIX156" s="86"/>
      <c r="VIY156" s="86"/>
      <c r="VIZ156" s="86"/>
      <c r="VJA156" s="86"/>
      <c r="VJB156" s="86"/>
      <c r="VJC156" s="86"/>
      <c r="VJD156" s="86"/>
      <c r="VJE156" s="86"/>
      <c r="VJF156" s="86"/>
      <c r="VJG156" s="86"/>
      <c r="VJH156" s="86"/>
      <c r="VJI156" s="86"/>
      <c r="VJJ156" s="86"/>
      <c r="VJK156" s="86"/>
      <c r="VJL156" s="86"/>
      <c r="VJM156" s="86"/>
      <c r="VJN156" s="86"/>
      <c r="VJO156" s="86"/>
      <c r="VJP156" s="86"/>
      <c r="VJQ156" s="86"/>
      <c r="VJR156" s="86"/>
      <c r="VJS156" s="86"/>
      <c r="VJT156" s="86"/>
      <c r="VJU156" s="86"/>
      <c r="VJV156" s="86"/>
      <c r="VJW156" s="86"/>
      <c r="VJX156" s="86"/>
      <c r="VJY156" s="86"/>
      <c r="VJZ156" s="86"/>
      <c r="VKA156" s="86"/>
      <c r="VKB156" s="86"/>
      <c r="VKC156" s="86"/>
      <c r="VKD156" s="86"/>
      <c r="VKE156" s="86"/>
      <c r="VKF156" s="86"/>
      <c r="VKG156" s="86"/>
      <c r="VKH156" s="86"/>
      <c r="VKI156" s="86"/>
      <c r="VKJ156" s="86"/>
      <c r="VKK156" s="86"/>
      <c r="VKL156" s="86"/>
      <c r="VKM156" s="86"/>
      <c r="VKN156" s="86"/>
      <c r="VKO156" s="86"/>
      <c r="VKP156" s="86"/>
      <c r="VKQ156" s="86"/>
      <c r="VKR156" s="86"/>
      <c r="VKS156" s="86"/>
      <c r="VKT156" s="86"/>
      <c r="VKU156" s="86"/>
      <c r="VKV156" s="86"/>
      <c r="VKW156" s="86"/>
      <c r="VKX156" s="86"/>
      <c r="VKY156" s="86"/>
      <c r="VKZ156" s="86"/>
      <c r="VLA156" s="86"/>
      <c r="VLB156" s="86"/>
      <c r="VLC156" s="86"/>
      <c r="VLD156" s="86"/>
      <c r="VLE156" s="86"/>
      <c r="VLF156" s="86"/>
      <c r="VLG156" s="86"/>
      <c r="VLH156" s="86"/>
      <c r="VLI156" s="86"/>
      <c r="VLJ156" s="86"/>
      <c r="VLK156" s="86"/>
      <c r="VLL156" s="86"/>
      <c r="VLM156" s="86"/>
      <c r="VLN156" s="86"/>
      <c r="VLO156" s="86"/>
      <c r="VLP156" s="86"/>
      <c r="VLQ156" s="86"/>
      <c r="VLR156" s="86"/>
      <c r="VLS156" s="86"/>
      <c r="VLT156" s="86"/>
      <c r="VLU156" s="86"/>
      <c r="VLV156" s="86"/>
      <c r="VLW156" s="86"/>
      <c r="VLX156" s="86"/>
      <c r="VLY156" s="86"/>
      <c r="VLZ156" s="86"/>
      <c r="VMA156" s="86"/>
      <c r="VMB156" s="86"/>
      <c r="VMC156" s="86"/>
      <c r="VMD156" s="86"/>
      <c r="VME156" s="86"/>
      <c r="VMF156" s="86"/>
      <c r="VMG156" s="86"/>
      <c r="VMH156" s="86"/>
      <c r="VMI156" s="86"/>
      <c r="VMJ156" s="86"/>
      <c r="VMK156" s="86"/>
      <c r="VML156" s="86"/>
      <c r="VMM156" s="86"/>
      <c r="VMN156" s="86"/>
      <c r="VMO156" s="86"/>
      <c r="VMP156" s="86"/>
      <c r="VMQ156" s="86"/>
      <c r="VMR156" s="86"/>
      <c r="VMS156" s="86"/>
      <c r="VMT156" s="86"/>
      <c r="VMU156" s="86"/>
      <c r="VMV156" s="86"/>
      <c r="VMW156" s="86"/>
      <c r="VMX156" s="86"/>
      <c r="VMY156" s="86"/>
      <c r="VMZ156" s="86"/>
      <c r="VNA156" s="86"/>
      <c r="VNB156" s="86"/>
      <c r="VNC156" s="86"/>
      <c r="VND156" s="86"/>
      <c r="VNE156" s="86"/>
      <c r="VNF156" s="86"/>
      <c r="VNG156" s="86"/>
      <c r="VNH156" s="86"/>
      <c r="VNI156" s="86"/>
      <c r="VNJ156" s="86"/>
      <c r="VNK156" s="86"/>
      <c r="VNL156" s="86"/>
      <c r="VNM156" s="86"/>
      <c r="VNN156" s="86"/>
      <c r="VNO156" s="86"/>
      <c r="VNP156" s="86"/>
      <c r="VNQ156" s="86"/>
      <c r="VNR156" s="86"/>
      <c r="VNS156" s="86"/>
      <c r="VNT156" s="86"/>
      <c r="VNU156" s="86"/>
      <c r="VNV156" s="86"/>
      <c r="VNW156" s="86"/>
      <c r="VNX156" s="86"/>
      <c r="VNY156" s="86"/>
      <c r="VNZ156" s="86"/>
      <c r="VOA156" s="86"/>
      <c r="VOB156" s="86"/>
      <c r="VOC156" s="86"/>
      <c r="VOD156" s="86"/>
      <c r="VOE156" s="86"/>
      <c r="VOF156" s="86"/>
      <c r="VOG156" s="86"/>
      <c r="VOH156" s="86"/>
      <c r="VOI156" s="86"/>
      <c r="VOJ156" s="86"/>
      <c r="VOK156" s="86"/>
      <c r="VOL156" s="86"/>
      <c r="VOM156" s="86"/>
      <c r="VON156" s="86"/>
      <c r="VOO156" s="86"/>
      <c r="VOP156" s="86"/>
      <c r="VOQ156" s="86"/>
      <c r="VOR156" s="86"/>
      <c r="VOS156" s="86"/>
      <c r="VOT156" s="86"/>
      <c r="VOU156" s="86"/>
      <c r="VOV156" s="86"/>
      <c r="VOW156" s="86"/>
      <c r="VOX156" s="86"/>
      <c r="VOY156" s="86"/>
      <c r="VOZ156" s="86"/>
      <c r="VPA156" s="86"/>
      <c r="VPB156" s="86"/>
      <c r="VPC156" s="86"/>
      <c r="VPD156" s="86"/>
      <c r="VPE156" s="86"/>
      <c r="VPF156" s="86"/>
      <c r="VPG156" s="86"/>
      <c r="VPH156" s="86"/>
      <c r="VPI156" s="86"/>
      <c r="VPJ156" s="86"/>
      <c r="VPK156" s="86"/>
      <c r="VPL156" s="86"/>
      <c r="VPM156" s="86"/>
      <c r="VPN156" s="86"/>
      <c r="VPO156" s="86"/>
      <c r="VPP156" s="86"/>
      <c r="VPQ156" s="86"/>
      <c r="VPR156" s="86"/>
      <c r="VPS156" s="86"/>
      <c r="VPT156" s="86"/>
      <c r="VPU156" s="86"/>
      <c r="VPV156" s="86"/>
      <c r="VPW156" s="86"/>
      <c r="VPX156" s="86"/>
      <c r="VPY156" s="86"/>
      <c r="VPZ156" s="86"/>
      <c r="VQA156" s="186"/>
      <c r="VQB156" s="186"/>
      <c r="VQC156" s="186"/>
      <c r="VQD156" s="186"/>
      <c r="VQE156" s="186"/>
      <c r="VQF156" s="186"/>
      <c r="VQG156" s="86"/>
      <c r="VQH156" s="86"/>
      <c r="VQI156" s="86"/>
      <c r="VQJ156" s="86"/>
      <c r="VQK156" s="86"/>
      <c r="VQL156" s="86"/>
      <c r="VQM156" s="86"/>
      <c r="VQN156" s="86"/>
      <c r="VQO156" s="86"/>
      <c r="VQP156" s="86"/>
      <c r="VQQ156" s="86"/>
      <c r="VQR156" s="86"/>
      <c r="VQS156" s="86"/>
      <c r="VQT156" s="86"/>
      <c r="VQU156" s="86"/>
      <c r="VQV156" s="86"/>
      <c r="VQW156" s="86"/>
      <c r="VQX156" s="86"/>
      <c r="VQY156" s="86"/>
      <c r="VQZ156" s="86"/>
      <c r="VRA156" s="86"/>
      <c r="VRB156" s="86"/>
      <c r="VRC156" s="86"/>
      <c r="VRD156" s="86"/>
      <c r="VRE156" s="86"/>
      <c r="VRF156" s="86"/>
      <c r="VRG156" s="86"/>
      <c r="VRH156" s="86"/>
      <c r="VRI156" s="86"/>
      <c r="VRJ156" s="86"/>
      <c r="VRK156" s="86"/>
      <c r="VRL156" s="86"/>
      <c r="VRM156" s="86"/>
      <c r="VRN156" s="86"/>
      <c r="VRO156" s="86"/>
      <c r="VRP156" s="86"/>
      <c r="VRQ156" s="86"/>
      <c r="VRR156" s="86"/>
      <c r="VRS156" s="86"/>
      <c r="VRT156" s="86"/>
      <c r="VRU156" s="86"/>
      <c r="VRV156" s="86"/>
      <c r="VRW156" s="86"/>
      <c r="VRX156" s="86"/>
      <c r="VRY156" s="86"/>
      <c r="VRZ156" s="86"/>
      <c r="VSA156" s="86"/>
      <c r="VSB156" s="86"/>
      <c r="VSC156" s="86"/>
      <c r="VSD156" s="86"/>
      <c r="VSE156" s="86"/>
      <c r="VSF156" s="86"/>
      <c r="VSG156" s="86"/>
      <c r="VSH156" s="86"/>
      <c r="VSI156" s="86"/>
      <c r="VSJ156" s="86"/>
      <c r="VSK156" s="86"/>
      <c r="VSL156" s="86"/>
      <c r="VSM156" s="86"/>
      <c r="VSN156" s="86"/>
      <c r="VSO156" s="86"/>
      <c r="VSP156" s="86"/>
      <c r="VSQ156" s="86"/>
      <c r="VSR156" s="86"/>
      <c r="VSS156" s="86"/>
      <c r="VST156" s="86"/>
      <c r="VSU156" s="86"/>
      <c r="VSV156" s="86"/>
      <c r="VSW156" s="86"/>
      <c r="VSX156" s="86"/>
      <c r="VSY156" s="86"/>
      <c r="VSZ156" s="86"/>
      <c r="VTA156" s="86"/>
      <c r="VTB156" s="86"/>
      <c r="VTC156" s="86"/>
      <c r="VTD156" s="86"/>
      <c r="VTE156" s="86"/>
      <c r="VTF156" s="86"/>
      <c r="VTG156" s="86"/>
      <c r="VTH156" s="86"/>
      <c r="VTI156" s="86"/>
      <c r="VTJ156" s="86"/>
      <c r="VTK156" s="86"/>
      <c r="VTL156" s="86"/>
      <c r="VTM156" s="86"/>
      <c r="VTN156" s="86"/>
      <c r="VTO156" s="86"/>
      <c r="VTP156" s="86"/>
      <c r="VTQ156" s="86"/>
      <c r="VTR156" s="86"/>
      <c r="VTS156" s="86"/>
      <c r="VTT156" s="86"/>
      <c r="VTU156" s="86"/>
      <c r="VTV156" s="86"/>
      <c r="VTW156" s="86"/>
      <c r="VTX156" s="86"/>
      <c r="VTY156" s="86"/>
      <c r="VTZ156" s="86"/>
      <c r="VUA156" s="86"/>
      <c r="VUB156" s="86"/>
      <c r="VUC156" s="86"/>
      <c r="VUD156" s="86"/>
      <c r="VUE156" s="86"/>
      <c r="VUF156" s="86"/>
      <c r="VUG156" s="86"/>
      <c r="VUH156" s="86"/>
      <c r="VUI156" s="86"/>
      <c r="VUJ156" s="86"/>
      <c r="VUK156" s="86"/>
      <c r="VUL156" s="86"/>
      <c r="VUM156" s="86"/>
      <c r="VUN156" s="86"/>
      <c r="VUO156" s="86"/>
      <c r="VUP156" s="86"/>
      <c r="VUQ156" s="86"/>
      <c r="VUR156" s="86"/>
      <c r="VUS156" s="86"/>
      <c r="VUT156" s="86"/>
      <c r="VUU156" s="86"/>
      <c r="VUV156" s="86"/>
      <c r="VUW156" s="86"/>
      <c r="VUX156" s="86"/>
      <c r="VUY156" s="86"/>
      <c r="VUZ156" s="86"/>
      <c r="VVA156" s="86"/>
      <c r="VVB156" s="86"/>
      <c r="VVC156" s="86"/>
      <c r="VVD156" s="86"/>
      <c r="VVE156" s="86"/>
      <c r="VVF156" s="86"/>
      <c r="VVG156" s="86"/>
      <c r="VVH156" s="86"/>
      <c r="VVI156" s="86"/>
      <c r="VVJ156" s="86"/>
      <c r="VVK156" s="86"/>
      <c r="VVL156" s="86"/>
      <c r="VVM156" s="86"/>
      <c r="VVN156" s="86"/>
      <c r="VVO156" s="86"/>
      <c r="VVP156" s="86"/>
      <c r="VVQ156" s="86"/>
      <c r="VVR156" s="86"/>
      <c r="VVS156" s="86"/>
      <c r="VVT156" s="86"/>
      <c r="VVU156" s="86"/>
      <c r="VVV156" s="86"/>
      <c r="VVW156" s="86"/>
      <c r="VVX156" s="86"/>
      <c r="VVY156" s="86"/>
      <c r="VVZ156" s="86"/>
      <c r="VWA156" s="86"/>
      <c r="VWB156" s="86"/>
      <c r="VWC156" s="86"/>
      <c r="VWD156" s="86"/>
      <c r="VWE156" s="86"/>
      <c r="VWF156" s="86"/>
      <c r="VWG156" s="86"/>
      <c r="VWH156" s="86"/>
      <c r="VWI156" s="86"/>
      <c r="VWJ156" s="86"/>
      <c r="VWK156" s="86"/>
      <c r="VWL156" s="86"/>
      <c r="VWM156" s="86"/>
      <c r="VWN156" s="86"/>
      <c r="VWO156" s="86"/>
      <c r="VWP156" s="86"/>
      <c r="VWQ156" s="86"/>
      <c r="VWR156" s="86"/>
      <c r="VWS156" s="86"/>
      <c r="VWT156" s="86"/>
      <c r="VWU156" s="86"/>
      <c r="VWV156" s="86"/>
      <c r="VWW156" s="86"/>
      <c r="VWX156" s="86"/>
      <c r="VWY156" s="86"/>
      <c r="VWZ156" s="86"/>
      <c r="VXA156" s="86"/>
      <c r="VXB156" s="86"/>
      <c r="VXC156" s="86"/>
      <c r="VXD156" s="86"/>
      <c r="VXE156" s="86"/>
      <c r="VXF156" s="86"/>
      <c r="VXG156" s="86"/>
      <c r="VXH156" s="86"/>
      <c r="VXI156" s="86"/>
      <c r="VXJ156" s="86"/>
      <c r="VXK156" s="86"/>
      <c r="VXL156" s="86"/>
      <c r="VXM156" s="86"/>
      <c r="VXN156" s="86"/>
      <c r="VXO156" s="86"/>
      <c r="VXP156" s="86"/>
      <c r="VXQ156" s="86"/>
      <c r="VXR156" s="86"/>
      <c r="VXS156" s="86"/>
      <c r="VXT156" s="86"/>
      <c r="VXU156" s="86"/>
      <c r="VXV156" s="86"/>
      <c r="VXW156" s="86"/>
      <c r="VXX156" s="86"/>
      <c r="VXY156" s="86"/>
      <c r="VXZ156" s="86"/>
      <c r="VYA156" s="86"/>
      <c r="VYB156" s="86"/>
      <c r="VYC156" s="86"/>
      <c r="VYD156" s="86"/>
      <c r="VYE156" s="86"/>
      <c r="VYF156" s="86"/>
      <c r="VYG156" s="86"/>
      <c r="VYH156" s="86"/>
      <c r="VYI156" s="86"/>
      <c r="VYJ156" s="86"/>
      <c r="VYK156" s="86"/>
      <c r="VYL156" s="86"/>
      <c r="VYM156" s="86"/>
      <c r="VYN156" s="86"/>
      <c r="VYO156" s="86"/>
      <c r="VYP156" s="86"/>
      <c r="VYQ156" s="86"/>
      <c r="VYR156" s="86"/>
      <c r="VYS156" s="86"/>
      <c r="VYT156" s="86"/>
      <c r="VYU156" s="86"/>
      <c r="VYV156" s="86"/>
      <c r="VYW156" s="86"/>
      <c r="VYX156" s="86"/>
      <c r="VYY156" s="86"/>
      <c r="VYZ156" s="86"/>
      <c r="VZA156" s="86"/>
      <c r="VZB156" s="86"/>
      <c r="VZC156" s="86"/>
      <c r="VZD156" s="86"/>
      <c r="VZE156" s="86"/>
      <c r="VZF156" s="86"/>
      <c r="VZG156" s="86"/>
      <c r="VZH156" s="86"/>
      <c r="VZI156" s="86"/>
      <c r="VZJ156" s="86"/>
      <c r="VZK156" s="86"/>
      <c r="VZL156" s="86"/>
      <c r="VZM156" s="86"/>
      <c r="VZN156" s="86"/>
      <c r="VZO156" s="86"/>
      <c r="VZP156" s="86"/>
      <c r="VZQ156" s="86"/>
      <c r="VZR156" s="86"/>
      <c r="VZS156" s="86"/>
      <c r="VZT156" s="86"/>
      <c r="VZU156" s="86"/>
      <c r="VZV156" s="86"/>
      <c r="VZW156" s="186"/>
      <c r="VZX156" s="186"/>
      <c r="VZY156" s="186"/>
      <c r="VZZ156" s="186"/>
      <c r="WAA156" s="186"/>
      <c r="WAB156" s="186"/>
      <c r="WAC156" s="86"/>
      <c r="WAD156" s="86"/>
      <c r="WAE156" s="86"/>
      <c r="WAF156" s="86"/>
      <c r="WAG156" s="86"/>
      <c r="WAH156" s="86"/>
      <c r="WAI156" s="86"/>
      <c r="WAJ156" s="86"/>
      <c r="WAK156" s="86"/>
      <c r="WAL156" s="86"/>
      <c r="WAM156" s="86"/>
      <c r="WAN156" s="86"/>
      <c r="WAO156" s="86"/>
      <c r="WAP156" s="86"/>
      <c r="WAQ156" s="86"/>
      <c r="WAR156" s="86"/>
      <c r="WAS156" s="86"/>
      <c r="WAT156" s="86"/>
      <c r="WAU156" s="86"/>
      <c r="WAV156" s="86"/>
      <c r="WAW156" s="86"/>
      <c r="WAX156" s="86"/>
      <c r="WAY156" s="86"/>
      <c r="WAZ156" s="86"/>
      <c r="WBA156" s="86"/>
      <c r="WBB156" s="86"/>
      <c r="WBC156" s="86"/>
      <c r="WBD156" s="86"/>
      <c r="WBE156" s="86"/>
      <c r="WBF156" s="86"/>
      <c r="WBG156" s="86"/>
      <c r="WBH156" s="86"/>
      <c r="WBI156" s="86"/>
      <c r="WBJ156" s="86"/>
      <c r="WBK156" s="86"/>
      <c r="WBL156" s="86"/>
      <c r="WBM156" s="86"/>
      <c r="WBN156" s="86"/>
      <c r="WBO156" s="86"/>
      <c r="WBP156" s="86"/>
      <c r="WBQ156" s="86"/>
      <c r="WBR156" s="86"/>
      <c r="WBS156" s="86"/>
      <c r="WBT156" s="86"/>
      <c r="WBU156" s="86"/>
      <c r="WBV156" s="86"/>
      <c r="WBW156" s="86"/>
      <c r="WBX156" s="86"/>
      <c r="WBY156" s="86"/>
      <c r="WBZ156" s="86"/>
      <c r="WCA156" s="86"/>
      <c r="WCB156" s="86"/>
      <c r="WCC156" s="86"/>
      <c r="WCD156" s="86"/>
      <c r="WCE156" s="86"/>
      <c r="WCF156" s="86"/>
      <c r="WCG156" s="86"/>
      <c r="WCH156" s="86"/>
      <c r="WCI156" s="86"/>
      <c r="WCJ156" s="86"/>
      <c r="WCK156" s="86"/>
      <c r="WCL156" s="86"/>
      <c r="WCM156" s="86"/>
      <c r="WCN156" s="86"/>
      <c r="WCO156" s="86"/>
      <c r="WCP156" s="86"/>
      <c r="WCQ156" s="86"/>
      <c r="WCR156" s="86"/>
      <c r="WCS156" s="86"/>
      <c r="WCT156" s="86"/>
      <c r="WCU156" s="86"/>
      <c r="WCV156" s="86"/>
      <c r="WCW156" s="86"/>
      <c r="WCX156" s="86"/>
      <c r="WCY156" s="86"/>
      <c r="WCZ156" s="86"/>
      <c r="WDA156" s="86"/>
      <c r="WDB156" s="86"/>
      <c r="WDC156" s="86"/>
      <c r="WDD156" s="86"/>
      <c r="WDE156" s="86"/>
      <c r="WDF156" s="86"/>
      <c r="WDG156" s="86"/>
      <c r="WDH156" s="86"/>
      <c r="WDI156" s="86"/>
      <c r="WDJ156" s="86"/>
      <c r="WDK156" s="86"/>
      <c r="WDL156" s="86"/>
      <c r="WDM156" s="86"/>
      <c r="WDN156" s="86"/>
      <c r="WDO156" s="86"/>
      <c r="WDP156" s="86"/>
      <c r="WDQ156" s="86"/>
      <c r="WDR156" s="86"/>
      <c r="WDS156" s="86"/>
      <c r="WDT156" s="86"/>
      <c r="WDU156" s="86"/>
      <c r="WDV156" s="86"/>
      <c r="WDW156" s="86"/>
      <c r="WDX156" s="86"/>
      <c r="WDY156" s="86"/>
      <c r="WDZ156" s="86"/>
      <c r="WEA156" s="86"/>
      <c r="WEB156" s="86"/>
      <c r="WEC156" s="86"/>
      <c r="WED156" s="86"/>
      <c r="WEE156" s="86"/>
      <c r="WEF156" s="86"/>
      <c r="WEG156" s="86"/>
      <c r="WEH156" s="86"/>
      <c r="WEI156" s="86"/>
      <c r="WEJ156" s="86"/>
      <c r="WEK156" s="86"/>
      <c r="WEL156" s="86"/>
      <c r="WEM156" s="86"/>
      <c r="WEN156" s="86"/>
      <c r="WEO156" s="86"/>
      <c r="WEP156" s="86"/>
      <c r="WEQ156" s="86"/>
      <c r="WER156" s="86"/>
      <c r="WES156" s="86"/>
      <c r="WET156" s="86"/>
      <c r="WEU156" s="86"/>
      <c r="WEV156" s="86"/>
      <c r="WEW156" s="86"/>
      <c r="WEX156" s="86"/>
      <c r="WEY156" s="86"/>
      <c r="WEZ156" s="86"/>
      <c r="WFA156" s="86"/>
      <c r="WFB156" s="86"/>
      <c r="WFC156" s="86"/>
      <c r="WFD156" s="86"/>
      <c r="WFE156" s="86"/>
      <c r="WFF156" s="86"/>
      <c r="WFG156" s="86"/>
      <c r="WFH156" s="86"/>
      <c r="WFI156" s="86"/>
      <c r="WFJ156" s="86"/>
      <c r="WFK156" s="86"/>
      <c r="WFL156" s="86"/>
      <c r="WFM156" s="86"/>
      <c r="WFN156" s="86"/>
      <c r="WFO156" s="86"/>
      <c r="WFP156" s="86"/>
      <c r="WFQ156" s="86"/>
      <c r="WFR156" s="86"/>
      <c r="WFS156" s="86"/>
      <c r="WFT156" s="86"/>
      <c r="WFU156" s="86"/>
      <c r="WFV156" s="86"/>
      <c r="WFW156" s="86"/>
      <c r="WFX156" s="86"/>
      <c r="WFY156" s="86"/>
      <c r="WFZ156" s="86"/>
      <c r="WGA156" s="86"/>
      <c r="WGB156" s="86"/>
      <c r="WGC156" s="86"/>
      <c r="WGD156" s="86"/>
      <c r="WGE156" s="86"/>
      <c r="WGF156" s="86"/>
      <c r="WGG156" s="86"/>
      <c r="WGH156" s="86"/>
      <c r="WGI156" s="86"/>
      <c r="WGJ156" s="86"/>
      <c r="WGK156" s="86"/>
      <c r="WGL156" s="86"/>
      <c r="WGM156" s="86"/>
      <c r="WGN156" s="86"/>
      <c r="WGO156" s="86"/>
      <c r="WGP156" s="86"/>
      <c r="WGQ156" s="86"/>
      <c r="WGR156" s="86"/>
      <c r="WGS156" s="86"/>
      <c r="WGT156" s="86"/>
      <c r="WGU156" s="86"/>
      <c r="WGV156" s="86"/>
      <c r="WGW156" s="86"/>
      <c r="WGX156" s="86"/>
      <c r="WGY156" s="86"/>
      <c r="WGZ156" s="86"/>
      <c r="WHA156" s="86"/>
      <c r="WHB156" s="86"/>
      <c r="WHC156" s="86"/>
      <c r="WHD156" s="86"/>
      <c r="WHE156" s="86"/>
      <c r="WHF156" s="86"/>
      <c r="WHG156" s="86"/>
      <c r="WHH156" s="86"/>
      <c r="WHI156" s="86"/>
      <c r="WHJ156" s="86"/>
      <c r="WHK156" s="86"/>
      <c r="WHL156" s="86"/>
      <c r="WHM156" s="86"/>
      <c r="WHN156" s="86"/>
      <c r="WHO156" s="86"/>
      <c r="WHP156" s="86"/>
      <c r="WHQ156" s="86"/>
      <c r="WHR156" s="86"/>
      <c r="WHS156" s="86"/>
      <c r="WHT156" s="86"/>
      <c r="WHU156" s="86"/>
      <c r="WHV156" s="86"/>
      <c r="WHW156" s="86"/>
      <c r="WHX156" s="86"/>
      <c r="WHY156" s="86"/>
      <c r="WHZ156" s="86"/>
      <c r="WIA156" s="86"/>
      <c r="WIB156" s="86"/>
      <c r="WIC156" s="86"/>
      <c r="WID156" s="86"/>
      <c r="WIE156" s="86"/>
      <c r="WIF156" s="86"/>
      <c r="WIG156" s="86"/>
      <c r="WIH156" s="86"/>
      <c r="WII156" s="86"/>
      <c r="WIJ156" s="86"/>
      <c r="WIK156" s="86"/>
      <c r="WIL156" s="86"/>
      <c r="WIM156" s="86"/>
      <c r="WIN156" s="86"/>
      <c r="WIO156" s="86"/>
      <c r="WIP156" s="86"/>
      <c r="WIQ156" s="86"/>
      <c r="WIR156" s="86"/>
      <c r="WIS156" s="86"/>
      <c r="WIT156" s="86"/>
      <c r="WIU156" s="86"/>
      <c r="WIV156" s="86"/>
      <c r="WIW156" s="86"/>
      <c r="WIX156" s="86"/>
      <c r="WIY156" s="86"/>
      <c r="WIZ156" s="86"/>
      <c r="WJA156" s="86"/>
      <c r="WJB156" s="86"/>
      <c r="WJC156" s="86"/>
      <c r="WJD156" s="86"/>
      <c r="WJE156" s="86"/>
      <c r="WJF156" s="86"/>
      <c r="WJG156" s="86"/>
      <c r="WJH156" s="86"/>
      <c r="WJI156" s="86"/>
      <c r="WJJ156" s="86"/>
      <c r="WJK156" s="86"/>
      <c r="WJL156" s="86"/>
      <c r="WJM156" s="86"/>
      <c r="WJN156" s="86"/>
      <c r="WJO156" s="86"/>
      <c r="WJP156" s="86"/>
      <c r="WJQ156" s="86"/>
      <c r="WJR156" s="86"/>
      <c r="WJS156" s="186"/>
      <c r="WJT156" s="186"/>
      <c r="WJU156" s="186"/>
      <c r="WJV156" s="186"/>
      <c r="WJW156" s="186"/>
      <c r="WJX156" s="186"/>
      <c r="WJY156" s="86"/>
      <c r="WJZ156" s="86"/>
      <c r="WKA156" s="86"/>
      <c r="WKB156" s="86"/>
      <c r="WKC156" s="86"/>
      <c r="WKD156" s="86"/>
      <c r="WKE156" s="86"/>
      <c r="WKF156" s="86"/>
      <c r="WKG156" s="86"/>
      <c r="WKH156" s="86"/>
      <c r="WKI156" s="86"/>
      <c r="WKJ156" s="86"/>
      <c r="WKK156" s="86"/>
      <c r="WKL156" s="86"/>
      <c r="WKM156" s="86"/>
      <c r="WKN156" s="86"/>
      <c r="WKO156" s="86"/>
      <c r="WKP156" s="86"/>
      <c r="WKQ156" s="86"/>
      <c r="WKR156" s="86"/>
      <c r="WKS156" s="86"/>
      <c r="WKT156" s="86"/>
      <c r="WKU156" s="86"/>
      <c r="WKV156" s="86"/>
      <c r="WKW156" s="86"/>
      <c r="WKX156" s="86"/>
      <c r="WKY156" s="86"/>
      <c r="WKZ156" s="86"/>
      <c r="WLA156" s="86"/>
      <c r="WLB156" s="86"/>
      <c r="WLC156" s="86"/>
      <c r="WLD156" s="86"/>
      <c r="WLE156" s="86"/>
      <c r="WLF156" s="86"/>
      <c r="WLG156" s="86"/>
      <c r="WLH156" s="86"/>
      <c r="WLI156" s="86"/>
      <c r="WLJ156" s="86"/>
      <c r="WLK156" s="86"/>
      <c r="WLL156" s="86"/>
      <c r="WLM156" s="86"/>
      <c r="WLN156" s="86"/>
      <c r="WLO156" s="86"/>
      <c r="WLP156" s="86"/>
      <c r="WLQ156" s="86"/>
      <c r="WLR156" s="86"/>
      <c r="WLS156" s="86"/>
      <c r="WLT156" s="86"/>
      <c r="WLU156" s="86"/>
      <c r="WLV156" s="86"/>
      <c r="WLW156" s="86"/>
      <c r="WLX156" s="86"/>
      <c r="WLY156" s="86"/>
      <c r="WLZ156" s="86"/>
      <c r="WMA156" s="86"/>
      <c r="WMB156" s="86"/>
      <c r="WMC156" s="86"/>
      <c r="WMD156" s="86"/>
      <c r="WME156" s="86"/>
      <c r="WMF156" s="86"/>
      <c r="WMG156" s="86"/>
      <c r="WMH156" s="86"/>
      <c r="WMI156" s="86"/>
      <c r="WMJ156" s="86"/>
      <c r="WMK156" s="86"/>
      <c r="WML156" s="86"/>
      <c r="WMM156" s="86"/>
      <c r="WMN156" s="86"/>
      <c r="WMO156" s="86"/>
      <c r="WMP156" s="86"/>
      <c r="WMQ156" s="86"/>
      <c r="WMR156" s="86"/>
      <c r="WMS156" s="86"/>
      <c r="WMT156" s="86"/>
      <c r="WMU156" s="86"/>
      <c r="WMV156" s="86"/>
      <c r="WMW156" s="86"/>
      <c r="WMX156" s="86"/>
      <c r="WMY156" s="86"/>
      <c r="WMZ156" s="86"/>
      <c r="WNA156" s="86"/>
      <c r="WNB156" s="86"/>
      <c r="WNC156" s="86"/>
      <c r="WND156" s="86"/>
      <c r="WNE156" s="86"/>
      <c r="WNF156" s="86"/>
      <c r="WNG156" s="86"/>
      <c r="WNH156" s="86"/>
      <c r="WNI156" s="86"/>
      <c r="WNJ156" s="86"/>
      <c r="WNK156" s="86"/>
      <c r="WNL156" s="86"/>
      <c r="WNM156" s="86"/>
      <c r="WNN156" s="86"/>
      <c r="WNO156" s="86"/>
      <c r="WNP156" s="86"/>
      <c r="WNQ156" s="86"/>
      <c r="WNR156" s="86"/>
      <c r="WNS156" s="86"/>
      <c r="WNT156" s="86"/>
      <c r="WNU156" s="86"/>
      <c r="WNV156" s="86"/>
      <c r="WNW156" s="86"/>
      <c r="WNX156" s="86"/>
      <c r="WNY156" s="86"/>
      <c r="WNZ156" s="86"/>
      <c r="WOA156" s="86"/>
      <c r="WOB156" s="86"/>
      <c r="WOC156" s="86"/>
      <c r="WOD156" s="86"/>
      <c r="WOE156" s="86"/>
      <c r="WOF156" s="86"/>
      <c r="WOG156" s="86"/>
      <c r="WOH156" s="86"/>
      <c r="WOI156" s="86"/>
      <c r="WOJ156" s="86"/>
      <c r="WOK156" s="86"/>
      <c r="WOL156" s="86"/>
      <c r="WOM156" s="86"/>
      <c r="WON156" s="86"/>
      <c r="WOO156" s="86"/>
      <c r="WOP156" s="86"/>
      <c r="WOQ156" s="86"/>
      <c r="WOR156" s="86"/>
      <c r="WOS156" s="86"/>
      <c r="WOT156" s="86"/>
      <c r="WOU156" s="86"/>
      <c r="WOV156" s="86"/>
      <c r="WOW156" s="86"/>
      <c r="WOX156" s="86"/>
      <c r="WOY156" s="86"/>
      <c r="WOZ156" s="86"/>
      <c r="WPA156" s="86"/>
      <c r="WPB156" s="86"/>
      <c r="WPC156" s="86"/>
      <c r="WPD156" s="86"/>
      <c r="WPE156" s="86"/>
      <c r="WPF156" s="86"/>
      <c r="WPG156" s="86"/>
      <c r="WPH156" s="86"/>
      <c r="WPI156" s="86"/>
      <c r="WPJ156" s="86"/>
      <c r="WPK156" s="86"/>
      <c r="WPL156" s="86"/>
      <c r="WPM156" s="86"/>
      <c r="WPN156" s="86"/>
      <c r="WPO156" s="86"/>
      <c r="WPP156" s="86"/>
      <c r="WPQ156" s="86"/>
      <c r="WPR156" s="86"/>
      <c r="WPS156" s="86"/>
      <c r="WPT156" s="86"/>
      <c r="WPU156" s="86"/>
      <c r="WPV156" s="86"/>
      <c r="WPW156" s="86"/>
      <c r="WPX156" s="86"/>
      <c r="WPY156" s="86"/>
      <c r="WPZ156" s="86"/>
      <c r="WQA156" s="86"/>
      <c r="WQB156" s="86"/>
      <c r="WQC156" s="86"/>
      <c r="WQD156" s="86"/>
      <c r="WQE156" s="86"/>
      <c r="WQF156" s="86"/>
      <c r="WQG156" s="86"/>
      <c r="WQH156" s="86"/>
      <c r="WQI156" s="86"/>
      <c r="WQJ156" s="86"/>
      <c r="WQK156" s="86"/>
      <c r="WQL156" s="86"/>
      <c r="WQM156" s="86"/>
      <c r="WQN156" s="86"/>
      <c r="WQO156" s="86"/>
      <c r="WQP156" s="86"/>
      <c r="WQQ156" s="86"/>
      <c r="WQR156" s="86"/>
      <c r="WQS156" s="86"/>
      <c r="WQT156" s="86"/>
      <c r="WQU156" s="86"/>
      <c r="WQV156" s="86"/>
      <c r="WQW156" s="86"/>
      <c r="WQX156" s="86"/>
      <c r="WQY156" s="86"/>
      <c r="WQZ156" s="86"/>
      <c r="WRA156" s="86"/>
      <c r="WRB156" s="86"/>
      <c r="WRC156" s="86"/>
      <c r="WRD156" s="86"/>
      <c r="WRE156" s="86"/>
      <c r="WRF156" s="86"/>
      <c r="WRG156" s="86"/>
      <c r="WRH156" s="86"/>
      <c r="WRI156" s="86"/>
      <c r="WRJ156" s="86"/>
      <c r="WRK156" s="86"/>
      <c r="WRL156" s="86"/>
      <c r="WRM156" s="86"/>
      <c r="WRN156" s="86"/>
      <c r="WRO156" s="86"/>
      <c r="WRP156" s="86"/>
      <c r="WRQ156" s="86"/>
      <c r="WRR156" s="86"/>
      <c r="WRS156" s="86"/>
      <c r="WRT156" s="86"/>
      <c r="WRU156" s="86"/>
      <c r="WRV156" s="86"/>
      <c r="WRW156" s="86"/>
      <c r="WRX156" s="86"/>
      <c r="WRY156" s="86"/>
      <c r="WRZ156" s="86"/>
      <c r="WSA156" s="86"/>
      <c r="WSB156" s="86"/>
      <c r="WSC156" s="86"/>
      <c r="WSD156" s="86"/>
      <c r="WSE156" s="86"/>
      <c r="WSF156" s="86"/>
      <c r="WSG156" s="86"/>
      <c r="WSH156" s="86"/>
      <c r="WSI156" s="86"/>
      <c r="WSJ156" s="86"/>
      <c r="WSK156" s="86"/>
      <c r="WSL156" s="86"/>
      <c r="WSM156" s="86"/>
      <c r="WSN156" s="86"/>
      <c r="WSO156" s="86"/>
      <c r="WSP156" s="86"/>
      <c r="WSQ156" s="86"/>
      <c r="WSR156" s="86"/>
      <c r="WSS156" s="86"/>
      <c r="WST156" s="86"/>
      <c r="WSU156" s="86"/>
      <c r="WSV156" s="86"/>
      <c r="WSW156" s="86"/>
      <c r="WSX156" s="86"/>
      <c r="WSY156" s="86"/>
      <c r="WSZ156" s="86"/>
      <c r="WTA156" s="86"/>
      <c r="WTB156" s="86"/>
      <c r="WTC156" s="86"/>
      <c r="WTD156" s="86"/>
      <c r="WTE156" s="86"/>
      <c r="WTF156" s="86"/>
      <c r="WTG156" s="86"/>
      <c r="WTH156" s="86"/>
      <c r="WTI156" s="86"/>
      <c r="WTJ156" s="86"/>
      <c r="WTK156" s="86"/>
      <c r="WTL156" s="86"/>
      <c r="WTM156" s="86"/>
      <c r="WTN156" s="86"/>
      <c r="WTO156" s="186"/>
      <c r="WTP156" s="186"/>
      <c r="WTQ156" s="186"/>
      <c r="WTR156" s="186"/>
      <c r="WTS156" s="186"/>
      <c r="WTT156" s="186"/>
      <c r="WTU156" s="86"/>
      <c r="WTV156" s="86"/>
      <c r="WTW156" s="86"/>
      <c r="WTX156" s="86"/>
      <c r="WTY156" s="86"/>
      <c r="WTZ156" s="86"/>
      <c r="WUA156" s="86"/>
      <c r="WUB156" s="86"/>
      <c r="WUC156" s="86"/>
      <c r="WUD156" s="86"/>
      <c r="WUE156" s="86"/>
      <c r="WUF156" s="86"/>
      <c r="WUG156" s="86"/>
      <c r="WUH156" s="86"/>
      <c r="WUI156" s="86"/>
      <c r="WUJ156" s="86"/>
      <c r="WUK156" s="86"/>
      <c r="WUL156" s="86"/>
      <c r="WUM156" s="86"/>
      <c r="WUN156" s="86"/>
      <c r="WUO156" s="86"/>
      <c r="WUP156" s="86"/>
      <c r="WUQ156" s="86"/>
      <c r="WUR156" s="86"/>
      <c r="WUS156" s="86"/>
      <c r="WUT156" s="86"/>
      <c r="WUU156" s="86"/>
      <c r="WUV156" s="86"/>
      <c r="WUW156" s="86"/>
      <c r="WUX156" s="86"/>
      <c r="WUY156" s="86"/>
      <c r="WUZ156" s="86"/>
      <c r="WVA156" s="86"/>
      <c r="WVB156" s="86"/>
      <c r="WVC156" s="86"/>
      <c r="WVD156" s="86"/>
      <c r="WVE156" s="86"/>
      <c r="WVF156" s="86"/>
      <c r="WVG156" s="86"/>
      <c r="WVH156" s="86"/>
      <c r="WVI156" s="86"/>
      <c r="WVJ156" s="86"/>
      <c r="WVK156" s="86"/>
      <c r="WVL156" s="86"/>
      <c r="WVM156" s="86"/>
      <c r="WVN156" s="86"/>
      <c r="WVO156" s="86"/>
      <c r="WVP156" s="86"/>
      <c r="WVQ156" s="86"/>
      <c r="WVR156" s="86"/>
      <c r="WVS156" s="86"/>
      <c r="WVT156" s="86"/>
      <c r="WVU156" s="86"/>
      <c r="WVV156" s="86"/>
      <c r="WVW156" s="86"/>
      <c r="WVX156" s="86"/>
      <c r="WVY156" s="86"/>
      <c r="WVZ156" s="86"/>
      <c r="WWA156" s="86"/>
      <c r="WWB156" s="86"/>
      <c r="WWC156" s="86"/>
      <c r="WWD156" s="86"/>
      <c r="WWE156" s="86"/>
      <c r="WWF156" s="86"/>
      <c r="WWG156" s="86"/>
      <c r="WWH156" s="86"/>
      <c r="WWI156" s="86"/>
      <c r="WWJ156" s="86"/>
      <c r="WWK156" s="86"/>
      <c r="WWL156" s="86"/>
      <c r="WWM156" s="86"/>
      <c r="WWN156" s="86"/>
      <c r="WWO156" s="86"/>
      <c r="WWP156" s="86"/>
      <c r="WWQ156" s="86"/>
      <c r="WWR156" s="86"/>
      <c r="WWS156" s="86"/>
      <c r="WWT156" s="86"/>
      <c r="WWU156" s="86"/>
      <c r="WWV156" s="86"/>
      <c r="WWW156" s="86"/>
      <c r="WWX156" s="86"/>
      <c r="WWY156" s="86"/>
      <c r="WWZ156" s="86"/>
      <c r="WXA156" s="86"/>
      <c r="WXB156" s="86"/>
      <c r="WXC156" s="86"/>
      <c r="WXD156" s="86"/>
      <c r="WXE156" s="86"/>
      <c r="WXF156" s="86"/>
      <c r="WXG156" s="86"/>
      <c r="WXH156" s="86"/>
      <c r="WXI156" s="86"/>
      <c r="WXJ156" s="86"/>
      <c r="WXK156" s="86"/>
      <c r="WXL156" s="86"/>
      <c r="WXM156" s="86"/>
      <c r="WXN156" s="86"/>
      <c r="WXO156" s="86"/>
      <c r="WXP156" s="86"/>
      <c r="WXQ156" s="86"/>
      <c r="WXR156" s="86"/>
      <c r="WXS156" s="86"/>
      <c r="WXT156" s="86"/>
      <c r="WXU156" s="86"/>
      <c r="WXV156" s="86"/>
      <c r="WXW156" s="86"/>
      <c r="WXX156" s="86"/>
      <c r="WXY156" s="86"/>
      <c r="WXZ156" s="86"/>
      <c r="WYA156" s="86"/>
      <c r="WYB156" s="86"/>
      <c r="WYC156" s="86"/>
      <c r="WYD156" s="86"/>
      <c r="WYE156" s="86"/>
      <c r="WYF156" s="86"/>
      <c r="WYG156" s="86"/>
      <c r="WYH156" s="86"/>
      <c r="WYI156" s="86"/>
      <c r="WYJ156" s="86"/>
      <c r="WYK156" s="86"/>
      <c r="WYL156" s="86"/>
      <c r="WYM156" s="86"/>
      <c r="WYN156" s="86"/>
      <c r="WYO156" s="86"/>
      <c r="WYP156" s="86"/>
      <c r="WYQ156" s="86"/>
      <c r="WYR156" s="86"/>
      <c r="WYS156" s="86"/>
      <c r="WYT156" s="86"/>
      <c r="WYU156" s="86"/>
      <c r="WYV156" s="86"/>
      <c r="WYW156" s="86"/>
      <c r="WYX156" s="86"/>
      <c r="WYY156" s="86"/>
      <c r="WYZ156" s="86"/>
      <c r="WZA156" s="86"/>
      <c r="WZB156" s="86"/>
      <c r="WZC156" s="86"/>
      <c r="WZD156" s="86"/>
      <c r="WZE156" s="86"/>
      <c r="WZF156" s="86"/>
      <c r="WZG156" s="86"/>
      <c r="WZH156" s="86"/>
      <c r="WZI156" s="86"/>
      <c r="WZJ156" s="86"/>
      <c r="WZK156" s="86"/>
      <c r="WZL156" s="86"/>
      <c r="WZM156" s="86"/>
      <c r="WZN156" s="86"/>
      <c r="WZO156" s="86"/>
      <c r="WZP156" s="86"/>
      <c r="WZQ156" s="86"/>
      <c r="WZR156" s="86"/>
      <c r="WZS156" s="86"/>
      <c r="WZT156" s="86"/>
      <c r="WZU156" s="86"/>
      <c r="WZV156" s="86"/>
      <c r="WZW156" s="86"/>
      <c r="WZX156" s="86"/>
      <c r="WZY156" s="86"/>
      <c r="WZZ156" s="86"/>
      <c r="XAA156" s="86"/>
      <c r="XAB156" s="86"/>
      <c r="XAC156" s="86"/>
      <c r="XAD156" s="86"/>
      <c r="XAE156" s="86"/>
      <c r="XAF156" s="86"/>
      <c r="XAG156" s="86"/>
      <c r="XAH156" s="86"/>
      <c r="XAI156" s="86"/>
      <c r="XAJ156" s="86"/>
      <c r="XAK156" s="86"/>
      <c r="XAL156" s="86"/>
      <c r="XAM156" s="86"/>
      <c r="XAN156" s="86"/>
      <c r="XAO156" s="86"/>
      <c r="XAP156" s="86"/>
      <c r="XAQ156" s="86"/>
      <c r="XAR156" s="86"/>
      <c r="XAS156" s="86"/>
      <c r="XAT156" s="86"/>
      <c r="XAU156" s="86"/>
      <c r="XAV156" s="86"/>
      <c r="XAW156" s="86"/>
      <c r="XAX156" s="86"/>
      <c r="XAY156" s="86"/>
      <c r="XAZ156" s="86"/>
      <c r="XBA156" s="86"/>
      <c r="XBB156" s="86"/>
      <c r="XBC156" s="86"/>
      <c r="XBD156" s="86"/>
      <c r="XBE156" s="86"/>
      <c r="XBF156" s="86"/>
      <c r="XBG156" s="86"/>
      <c r="XBH156" s="86"/>
      <c r="XBI156" s="86"/>
      <c r="XBJ156" s="86"/>
      <c r="XBK156" s="86"/>
      <c r="XBL156" s="86"/>
      <c r="XBM156" s="86"/>
      <c r="XBN156" s="86"/>
      <c r="XBO156" s="86"/>
      <c r="XBP156" s="86"/>
      <c r="XBQ156" s="86"/>
      <c r="XBR156" s="86"/>
      <c r="XBS156" s="86"/>
      <c r="XBT156" s="86"/>
      <c r="XBU156" s="86"/>
      <c r="XBV156" s="86"/>
      <c r="XBW156" s="86"/>
      <c r="XBX156" s="86"/>
      <c r="XBY156" s="86"/>
      <c r="XBZ156" s="86"/>
      <c r="XCA156" s="86"/>
      <c r="XCB156" s="86"/>
      <c r="XCC156" s="86"/>
      <c r="XCD156" s="86"/>
      <c r="XCE156" s="86"/>
      <c r="XCF156" s="86"/>
      <c r="XCG156" s="86"/>
      <c r="XCH156" s="86"/>
      <c r="XCI156" s="86"/>
      <c r="XCJ156" s="86"/>
      <c r="XCK156" s="86"/>
      <c r="XCL156" s="86"/>
      <c r="XCM156" s="86"/>
      <c r="XCN156" s="86"/>
      <c r="XCO156" s="86"/>
      <c r="XCP156" s="86"/>
      <c r="XCQ156" s="86"/>
      <c r="XCR156" s="86"/>
      <c r="XCS156" s="86"/>
      <c r="XCT156" s="86"/>
      <c r="XCU156" s="86"/>
      <c r="XCV156" s="86"/>
      <c r="XCW156" s="86"/>
      <c r="XCX156" s="86"/>
      <c r="XCY156" s="86"/>
      <c r="XCZ156" s="86"/>
      <c r="XDA156" s="86"/>
      <c r="XDB156" s="86"/>
      <c r="XDC156" s="86"/>
      <c r="XDD156" s="86"/>
      <c r="XDE156" s="86"/>
    </row>
    <row r="157" spans="1:16333" s="32" customFormat="1" ht="15.75" x14ac:dyDescent="0.25">
      <c r="A157" s="221"/>
      <c r="B157" s="222"/>
      <c r="C157" s="222"/>
      <c r="D157" s="184"/>
      <c r="E157" s="184"/>
      <c r="F157" s="184"/>
      <c r="H157" s="33"/>
      <c r="I157" s="33"/>
      <c r="J157" s="33"/>
      <c r="K157" s="33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86"/>
      <c r="AO157" s="86"/>
      <c r="AP157" s="86"/>
      <c r="AQ157" s="86"/>
      <c r="AR157" s="86"/>
      <c r="AS157" s="86"/>
      <c r="AT157" s="86"/>
      <c r="AU157" s="86"/>
      <c r="AV157" s="86"/>
      <c r="AW157" s="86"/>
      <c r="AX157" s="86"/>
      <c r="AY157" s="86"/>
      <c r="AZ157" s="86"/>
      <c r="BA157" s="86"/>
      <c r="BB157" s="86"/>
      <c r="BC157" s="86"/>
      <c r="BD157" s="86"/>
      <c r="BE157" s="86"/>
      <c r="BF157" s="86"/>
      <c r="BG157" s="86"/>
      <c r="BH157" s="86"/>
      <c r="BI157" s="86"/>
      <c r="BJ157" s="86"/>
      <c r="BK157" s="86"/>
      <c r="BL157" s="86"/>
      <c r="BM157" s="86"/>
      <c r="BN157" s="86"/>
      <c r="BO157" s="86"/>
      <c r="BP157" s="86"/>
      <c r="BQ157" s="86"/>
      <c r="BR157" s="86"/>
      <c r="BS157" s="86"/>
      <c r="BT157" s="86"/>
      <c r="BU157" s="86"/>
      <c r="BV157" s="86"/>
      <c r="BW157" s="86"/>
      <c r="BX157" s="86"/>
      <c r="BY157" s="86"/>
      <c r="BZ157" s="86"/>
      <c r="CA157" s="86"/>
      <c r="CB157" s="86"/>
      <c r="CC157" s="86"/>
      <c r="CD157" s="86"/>
      <c r="CE157" s="86"/>
      <c r="CF157" s="86"/>
      <c r="CG157" s="86"/>
      <c r="CH157" s="86"/>
      <c r="CI157" s="86"/>
      <c r="CJ157" s="86"/>
      <c r="CK157" s="86"/>
      <c r="CL157" s="86"/>
      <c r="CM157" s="86"/>
      <c r="CN157" s="86"/>
      <c r="CO157" s="86"/>
      <c r="CP157" s="86"/>
      <c r="CQ157" s="86"/>
      <c r="CR157" s="86"/>
      <c r="CS157" s="86"/>
      <c r="CT157" s="86"/>
      <c r="CU157" s="86"/>
      <c r="CV157" s="86"/>
      <c r="CW157" s="86"/>
      <c r="CX157" s="86"/>
      <c r="CY157" s="86"/>
      <c r="CZ157" s="86"/>
      <c r="DA157" s="86"/>
      <c r="DB157" s="86"/>
      <c r="DC157" s="86"/>
      <c r="DD157" s="86"/>
      <c r="DE157" s="86"/>
      <c r="DF157" s="86"/>
      <c r="DG157" s="86"/>
      <c r="DH157" s="86"/>
      <c r="DI157" s="86"/>
      <c r="DJ157" s="86"/>
      <c r="DK157" s="86"/>
      <c r="DL157" s="86"/>
      <c r="DM157" s="86"/>
      <c r="DN157" s="86"/>
      <c r="DO157" s="86"/>
      <c r="DP157" s="86"/>
      <c r="DQ157" s="86"/>
      <c r="DR157" s="86"/>
      <c r="DS157" s="86"/>
      <c r="DT157" s="86"/>
      <c r="DU157" s="86"/>
      <c r="DV157" s="86"/>
      <c r="DW157" s="86"/>
      <c r="DX157" s="86"/>
      <c r="DY157" s="86"/>
      <c r="DZ157" s="86"/>
      <c r="EA157" s="86"/>
      <c r="EB157" s="86"/>
      <c r="EC157" s="86"/>
      <c r="ED157" s="86"/>
      <c r="EE157" s="86"/>
      <c r="EF157" s="86"/>
      <c r="EG157" s="86"/>
      <c r="EH157" s="86"/>
      <c r="EI157" s="86"/>
      <c r="EJ157" s="86"/>
      <c r="EK157" s="86"/>
      <c r="EL157" s="86"/>
      <c r="EM157" s="86"/>
      <c r="EN157" s="86"/>
      <c r="EO157" s="86"/>
      <c r="EP157" s="86"/>
      <c r="EQ157" s="86"/>
      <c r="ER157" s="86"/>
      <c r="ES157" s="86"/>
      <c r="ET157" s="86"/>
      <c r="EU157" s="86"/>
      <c r="EV157" s="86"/>
      <c r="EW157" s="86"/>
      <c r="EX157" s="86"/>
      <c r="EY157" s="86"/>
      <c r="EZ157" s="86"/>
      <c r="FA157" s="86"/>
      <c r="FB157" s="86"/>
      <c r="FC157" s="86"/>
      <c r="FD157" s="86"/>
      <c r="FE157" s="86"/>
      <c r="FF157" s="86"/>
      <c r="FG157" s="86"/>
      <c r="FH157" s="86"/>
      <c r="FI157" s="86"/>
      <c r="FJ157" s="86"/>
      <c r="FK157" s="86"/>
      <c r="FL157" s="86"/>
      <c r="FM157" s="86"/>
      <c r="FN157" s="86"/>
      <c r="FO157" s="86"/>
      <c r="FP157" s="86"/>
      <c r="FQ157" s="86"/>
      <c r="FR157" s="86"/>
      <c r="FS157" s="86"/>
      <c r="FT157" s="86"/>
      <c r="FU157" s="86"/>
      <c r="FV157" s="86"/>
      <c r="FW157" s="86"/>
      <c r="FX157" s="86"/>
      <c r="FY157" s="86"/>
      <c r="FZ157" s="86"/>
      <c r="GA157" s="86"/>
      <c r="GB157" s="86"/>
      <c r="GC157" s="86"/>
      <c r="GD157" s="86"/>
      <c r="GE157" s="86"/>
      <c r="GF157" s="86"/>
      <c r="GG157" s="86"/>
      <c r="GH157" s="86"/>
      <c r="GI157" s="86"/>
      <c r="GJ157" s="86"/>
      <c r="GK157" s="86"/>
      <c r="GL157" s="86"/>
      <c r="GM157" s="86"/>
      <c r="GN157" s="86"/>
      <c r="GO157" s="86"/>
      <c r="GP157" s="86"/>
      <c r="GQ157" s="86"/>
      <c r="GR157" s="86"/>
      <c r="GS157" s="86"/>
      <c r="GT157" s="86"/>
      <c r="GU157" s="86"/>
      <c r="GV157" s="86"/>
      <c r="GW157" s="86"/>
      <c r="GX157" s="86"/>
      <c r="GY157" s="86"/>
      <c r="GZ157" s="86"/>
      <c r="HA157" s="86"/>
      <c r="HB157" s="86"/>
      <c r="HC157" s="186"/>
      <c r="HD157" s="186"/>
      <c r="HE157" s="186"/>
      <c r="HF157" s="186"/>
      <c r="HG157" s="186"/>
      <c r="HH157" s="186"/>
      <c r="HI157" s="86"/>
      <c r="HJ157" s="86"/>
      <c r="HK157" s="86"/>
      <c r="HL157" s="86"/>
      <c r="HM157" s="86"/>
      <c r="HN157" s="86"/>
      <c r="HO157" s="86"/>
      <c r="HP157" s="86"/>
      <c r="HQ157" s="86"/>
      <c r="HR157" s="86"/>
      <c r="HS157" s="86"/>
      <c r="HT157" s="86"/>
      <c r="HU157" s="86"/>
      <c r="HV157" s="86"/>
      <c r="HW157" s="86"/>
      <c r="HX157" s="86"/>
      <c r="HY157" s="86"/>
      <c r="HZ157" s="86"/>
      <c r="IA157" s="86"/>
      <c r="IB157" s="86"/>
      <c r="IC157" s="86"/>
      <c r="ID157" s="86"/>
      <c r="IE157" s="86"/>
      <c r="IF157" s="86"/>
      <c r="IG157" s="86"/>
      <c r="IH157" s="86"/>
      <c r="II157" s="86"/>
      <c r="IJ157" s="86"/>
      <c r="IK157" s="86"/>
      <c r="IL157" s="86"/>
      <c r="IM157" s="86"/>
      <c r="IN157" s="86"/>
      <c r="IO157" s="86"/>
      <c r="IP157" s="86"/>
      <c r="IQ157" s="86"/>
      <c r="IR157" s="86"/>
      <c r="IS157" s="86"/>
      <c r="IT157" s="86"/>
      <c r="IU157" s="86"/>
      <c r="IV157" s="86"/>
      <c r="IW157" s="86"/>
      <c r="IX157" s="86"/>
      <c r="IY157" s="86"/>
      <c r="IZ157" s="86"/>
      <c r="JA157" s="86"/>
      <c r="JB157" s="86"/>
      <c r="JC157" s="86"/>
      <c r="JD157" s="86"/>
      <c r="JE157" s="86"/>
      <c r="JF157" s="86"/>
      <c r="JG157" s="86"/>
      <c r="JH157" s="86"/>
      <c r="JI157" s="86"/>
      <c r="JJ157" s="86"/>
      <c r="JK157" s="86"/>
      <c r="JL157" s="86"/>
      <c r="JM157" s="86"/>
      <c r="JN157" s="86"/>
      <c r="JO157" s="86"/>
      <c r="JP157" s="86"/>
      <c r="JQ157" s="86"/>
      <c r="JR157" s="86"/>
      <c r="JS157" s="86"/>
      <c r="JT157" s="86"/>
      <c r="JU157" s="86"/>
      <c r="JV157" s="86"/>
      <c r="JW157" s="86"/>
      <c r="JX157" s="86"/>
      <c r="JY157" s="86"/>
      <c r="JZ157" s="86"/>
      <c r="KA157" s="86"/>
      <c r="KB157" s="86"/>
      <c r="KC157" s="86"/>
      <c r="KD157" s="86"/>
      <c r="KE157" s="86"/>
      <c r="KF157" s="86"/>
      <c r="KG157" s="86"/>
      <c r="KH157" s="86"/>
      <c r="KI157" s="86"/>
      <c r="KJ157" s="86"/>
      <c r="KK157" s="86"/>
      <c r="KL157" s="86"/>
      <c r="KM157" s="86"/>
      <c r="KN157" s="86"/>
      <c r="KO157" s="86"/>
      <c r="KP157" s="86"/>
      <c r="KQ157" s="86"/>
      <c r="KR157" s="86"/>
      <c r="KS157" s="86"/>
      <c r="KT157" s="86"/>
      <c r="KU157" s="86"/>
      <c r="KV157" s="86"/>
      <c r="KW157" s="86"/>
      <c r="KX157" s="86"/>
      <c r="KY157" s="86"/>
      <c r="KZ157" s="86"/>
      <c r="LA157" s="86"/>
      <c r="LB157" s="86"/>
      <c r="LC157" s="86"/>
      <c r="LD157" s="86"/>
      <c r="LE157" s="86"/>
      <c r="LF157" s="86"/>
      <c r="LG157" s="86"/>
      <c r="LH157" s="86"/>
      <c r="LI157" s="86"/>
      <c r="LJ157" s="86"/>
      <c r="LK157" s="86"/>
      <c r="LL157" s="86"/>
      <c r="LM157" s="86"/>
      <c r="LN157" s="86"/>
      <c r="LO157" s="86"/>
      <c r="LP157" s="86"/>
      <c r="LQ157" s="86"/>
      <c r="LR157" s="86"/>
      <c r="LS157" s="86"/>
      <c r="LT157" s="86"/>
      <c r="LU157" s="86"/>
      <c r="LV157" s="86"/>
      <c r="LW157" s="86"/>
      <c r="LX157" s="86"/>
      <c r="LY157" s="86"/>
      <c r="LZ157" s="86"/>
      <c r="MA157" s="86"/>
      <c r="MB157" s="86"/>
      <c r="MC157" s="86"/>
      <c r="MD157" s="86"/>
      <c r="ME157" s="86"/>
      <c r="MF157" s="86"/>
      <c r="MG157" s="86"/>
      <c r="MH157" s="86"/>
      <c r="MI157" s="86"/>
      <c r="MJ157" s="86"/>
      <c r="MK157" s="86"/>
      <c r="ML157" s="86"/>
      <c r="MM157" s="86"/>
      <c r="MN157" s="86"/>
      <c r="MO157" s="86"/>
      <c r="MP157" s="86"/>
      <c r="MQ157" s="86"/>
      <c r="MR157" s="86"/>
      <c r="MS157" s="86"/>
      <c r="MT157" s="86"/>
      <c r="MU157" s="86"/>
      <c r="MV157" s="86"/>
      <c r="MW157" s="86"/>
      <c r="MX157" s="86"/>
      <c r="MY157" s="86"/>
      <c r="MZ157" s="86"/>
      <c r="NA157" s="86"/>
      <c r="NB157" s="86"/>
      <c r="NC157" s="86"/>
      <c r="ND157" s="86"/>
      <c r="NE157" s="86"/>
      <c r="NF157" s="86"/>
      <c r="NG157" s="86"/>
      <c r="NH157" s="86"/>
      <c r="NI157" s="86"/>
      <c r="NJ157" s="86"/>
      <c r="NK157" s="86"/>
      <c r="NL157" s="86"/>
      <c r="NM157" s="86"/>
      <c r="NN157" s="86"/>
      <c r="NO157" s="86"/>
      <c r="NP157" s="86"/>
      <c r="NQ157" s="86"/>
      <c r="NR157" s="86"/>
      <c r="NS157" s="86"/>
      <c r="NT157" s="86"/>
      <c r="NU157" s="86"/>
      <c r="NV157" s="86"/>
      <c r="NW157" s="86"/>
      <c r="NX157" s="86"/>
      <c r="NY157" s="86"/>
      <c r="NZ157" s="86"/>
      <c r="OA157" s="86"/>
      <c r="OB157" s="86"/>
      <c r="OC157" s="86"/>
      <c r="OD157" s="86"/>
      <c r="OE157" s="86"/>
      <c r="OF157" s="86"/>
      <c r="OG157" s="86"/>
      <c r="OH157" s="86"/>
      <c r="OI157" s="86"/>
      <c r="OJ157" s="86"/>
      <c r="OK157" s="86"/>
      <c r="OL157" s="86"/>
      <c r="OM157" s="86"/>
      <c r="ON157" s="86"/>
      <c r="OO157" s="86"/>
      <c r="OP157" s="86"/>
      <c r="OQ157" s="86"/>
      <c r="OR157" s="86"/>
      <c r="OS157" s="86"/>
      <c r="OT157" s="86"/>
      <c r="OU157" s="86"/>
      <c r="OV157" s="86"/>
      <c r="OW157" s="86"/>
      <c r="OX157" s="86"/>
      <c r="OY157" s="86"/>
      <c r="OZ157" s="86"/>
      <c r="PA157" s="86"/>
      <c r="PB157" s="86"/>
      <c r="PC157" s="86"/>
      <c r="PD157" s="86"/>
      <c r="PE157" s="86"/>
      <c r="PF157" s="86"/>
      <c r="PG157" s="86"/>
      <c r="PH157" s="86"/>
      <c r="PI157" s="86"/>
      <c r="PJ157" s="86"/>
      <c r="PK157" s="86"/>
      <c r="PL157" s="86"/>
      <c r="PM157" s="86"/>
      <c r="PN157" s="86"/>
      <c r="PO157" s="86"/>
      <c r="PP157" s="86"/>
      <c r="PQ157" s="86"/>
      <c r="PR157" s="86"/>
      <c r="PS157" s="86"/>
      <c r="PT157" s="86"/>
      <c r="PU157" s="86"/>
      <c r="PV157" s="86"/>
      <c r="PW157" s="86"/>
      <c r="PX157" s="86"/>
      <c r="PY157" s="86"/>
      <c r="PZ157" s="86"/>
      <c r="QA157" s="86"/>
      <c r="QB157" s="86"/>
      <c r="QC157" s="86"/>
      <c r="QD157" s="86"/>
      <c r="QE157" s="86"/>
      <c r="QF157" s="86"/>
      <c r="QG157" s="86"/>
      <c r="QH157" s="86"/>
      <c r="QI157" s="86"/>
      <c r="QJ157" s="86"/>
      <c r="QK157" s="86"/>
      <c r="QL157" s="86"/>
      <c r="QM157" s="86"/>
      <c r="QN157" s="86"/>
      <c r="QO157" s="86"/>
      <c r="QP157" s="86"/>
      <c r="QQ157" s="86"/>
      <c r="QR157" s="86"/>
      <c r="QS157" s="86"/>
      <c r="QT157" s="86"/>
      <c r="QU157" s="86"/>
      <c r="QV157" s="86"/>
      <c r="QW157" s="86"/>
      <c r="QX157" s="86"/>
      <c r="QY157" s="186"/>
      <c r="QZ157" s="186"/>
      <c r="RA157" s="186"/>
      <c r="RB157" s="186"/>
      <c r="RC157" s="186"/>
      <c r="RD157" s="186"/>
      <c r="RE157" s="86"/>
      <c r="RF157" s="86"/>
      <c r="RG157" s="86"/>
      <c r="RH157" s="86"/>
      <c r="RI157" s="86"/>
      <c r="RJ157" s="86"/>
      <c r="RK157" s="86"/>
      <c r="RL157" s="86"/>
      <c r="RM157" s="86"/>
      <c r="RN157" s="86"/>
      <c r="RO157" s="86"/>
      <c r="RP157" s="86"/>
      <c r="RQ157" s="86"/>
      <c r="RR157" s="86"/>
      <c r="RS157" s="86"/>
      <c r="RT157" s="86"/>
      <c r="RU157" s="86"/>
      <c r="RV157" s="86"/>
      <c r="RW157" s="86"/>
      <c r="RX157" s="86"/>
      <c r="RY157" s="86"/>
      <c r="RZ157" s="86"/>
      <c r="SA157" s="86"/>
      <c r="SB157" s="86"/>
      <c r="SC157" s="86"/>
      <c r="SD157" s="86"/>
      <c r="SE157" s="86"/>
      <c r="SF157" s="86"/>
      <c r="SG157" s="86"/>
      <c r="SH157" s="86"/>
      <c r="SI157" s="86"/>
      <c r="SJ157" s="86"/>
      <c r="SK157" s="86"/>
      <c r="SL157" s="86"/>
      <c r="SM157" s="86"/>
      <c r="SN157" s="86"/>
      <c r="SO157" s="86"/>
      <c r="SP157" s="86"/>
      <c r="SQ157" s="86"/>
      <c r="SR157" s="86"/>
      <c r="SS157" s="86"/>
      <c r="ST157" s="86"/>
      <c r="SU157" s="86"/>
      <c r="SV157" s="86"/>
      <c r="SW157" s="86"/>
      <c r="SX157" s="86"/>
      <c r="SY157" s="86"/>
      <c r="SZ157" s="86"/>
      <c r="TA157" s="86"/>
      <c r="TB157" s="86"/>
      <c r="TC157" s="86"/>
      <c r="TD157" s="86"/>
      <c r="TE157" s="86"/>
      <c r="TF157" s="86"/>
      <c r="TG157" s="86"/>
      <c r="TH157" s="86"/>
      <c r="TI157" s="86"/>
      <c r="TJ157" s="86"/>
      <c r="TK157" s="86"/>
      <c r="TL157" s="86"/>
      <c r="TM157" s="86"/>
      <c r="TN157" s="86"/>
      <c r="TO157" s="86"/>
      <c r="TP157" s="86"/>
      <c r="TQ157" s="86"/>
      <c r="TR157" s="86"/>
      <c r="TS157" s="86"/>
      <c r="TT157" s="86"/>
      <c r="TU157" s="86"/>
      <c r="TV157" s="86"/>
      <c r="TW157" s="86"/>
      <c r="TX157" s="86"/>
      <c r="TY157" s="86"/>
      <c r="TZ157" s="86"/>
      <c r="UA157" s="86"/>
      <c r="UB157" s="86"/>
      <c r="UC157" s="86"/>
      <c r="UD157" s="86"/>
      <c r="UE157" s="86"/>
      <c r="UF157" s="86"/>
      <c r="UG157" s="86"/>
      <c r="UH157" s="86"/>
      <c r="UI157" s="86"/>
      <c r="UJ157" s="86"/>
      <c r="UK157" s="86"/>
      <c r="UL157" s="86"/>
      <c r="UM157" s="86"/>
      <c r="UN157" s="86"/>
      <c r="UO157" s="86"/>
      <c r="UP157" s="86"/>
      <c r="UQ157" s="86"/>
      <c r="UR157" s="86"/>
      <c r="US157" s="86"/>
      <c r="UT157" s="86"/>
      <c r="UU157" s="86"/>
      <c r="UV157" s="86"/>
      <c r="UW157" s="86"/>
      <c r="UX157" s="86"/>
      <c r="UY157" s="86"/>
      <c r="UZ157" s="86"/>
      <c r="VA157" s="86"/>
      <c r="VB157" s="86"/>
      <c r="VC157" s="86"/>
      <c r="VD157" s="86"/>
      <c r="VE157" s="86"/>
      <c r="VF157" s="86"/>
      <c r="VG157" s="86"/>
      <c r="VH157" s="86"/>
      <c r="VI157" s="86"/>
      <c r="VJ157" s="86"/>
      <c r="VK157" s="86"/>
      <c r="VL157" s="86"/>
      <c r="VM157" s="86"/>
      <c r="VN157" s="86"/>
      <c r="VO157" s="86"/>
      <c r="VP157" s="86"/>
      <c r="VQ157" s="86"/>
      <c r="VR157" s="86"/>
      <c r="VS157" s="86"/>
      <c r="VT157" s="86"/>
      <c r="VU157" s="86"/>
      <c r="VV157" s="86"/>
      <c r="VW157" s="86"/>
      <c r="VX157" s="86"/>
      <c r="VY157" s="86"/>
      <c r="VZ157" s="86"/>
      <c r="WA157" s="86"/>
      <c r="WB157" s="86"/>
      <c r="WC157" s="86"/>
      <c r="WD157" s="86"/>
      <c r="WE157" s="86"/>
      <c r="WF157" s="86"/>
      <c r="WG157" s="86"/>
      <c r="WH157" s="86"/>
      <c r="WI157" s="86"/>
      <c r="WJ157" s="86"/>
      <c r="WK157" s="86"/>
      <c r="WL157" s="86"/>
      <c r="WM157" s="86"/>
      <c r="WN157" s="86"/>
      <c r="WO157" s="86"/>
      <c r="WP157" s="86"/>
      <c r="WQ157" s="86"/>
      <c r="WR157" s="86"/>
      <c r="WS157" s="86"/>
      <c r="WT157" s="86"/>
      <c r="WU157" s="86"/>
      <c r="WV157" s="86"/>
      <c r="WW157" s="86"/>
      <c r="WX157" s="86"/>
      <c r="WY157" s="86"/>
      <c r="WZ157" s="86"/>
      <c r="XA157" s="86"/>
      <c r="XB157" s="86"/>
      <c r="XC157" s="86"/>
      <c r="XD157" s="86"/>
      <c r="XE157" s="86"/>
      <c r="XF157" s="86"/>
      <c r="XG157" s="86"/>
      <c r="XH157" s="86"/>
      <c r="XI157" s="86"/>
      <c r="XJ157" s="86"/>
      <c r="XK157" s="86"/>
      <c r="XL157" s="86"/>
      <c r="XM157" s="86"/>
      <c r="XN157" s="86"/>
      <c r="XO157" s="86"/>
      <c r="XP157" s="86"/>
      <c r="XQ157" s="86"/>
      <c r="XR157" s="86"/>
      <c r="XS157" s="86"/>
      <c r="XT157" s="86"/>
      <c r="XU157" s="86"/>
      <c r="XV157" s="86"/>
      <c r="XW157" s="86"/>
      <c r="XX157" s="86"/>
      <c r="XY157" s="86"/>
      <c r="XZ157" s="86"/>
      <c r="YA157" s="86"/>
      <c r="YB157" s="86"/>
      <c r="YC157" s="86"/>
      <c r="YD157" s="86"/>
      <c r="YE157" s="86"/>
      <c r="YF157" s="86"/>
      <c r="YG157" s="86"/>
      <c r="YH157" s="86"/>
      <c r="YI157" s="86"/>
      <c r="YJ157" s="86"/>
      <c r="YK157" s="86"/>
      <c r="YL157" s="86"/>
      <c r="YM157" s="86"/>
      <c r="YN157" s="86"/>
      <c r="YO157" s="86"/>
      <c r="YP157" s="86"/>
      <c r="YQ157" s="86"/>
      <c r="YR157" s="86"/>
      <c r="YS157" s="86"/>
      <c r="YT157" s="86"/>
      <c r="YU157" s="86"/>
      <c r="YV157" s="86"/>
      <c r="YW157" s="86"/>
      <c r="YX157" s="86"/>
      <c r="YY157" s="86"/>
      <c r="YZ157" s="86"/>
      <c r="ZA157" s="86"/>
      <c r="ZB157" s="86"/>
      <c r="ZC157" s="86"/>
      <c r="ZD157" s="86"/>
      <c r="ZE157" s="86"/>
      <c r="ZF157" s="86"/>
      <c r="ZG157" s="86"/>
      <c r="ZH157" s="86"/>
      <c r="ZI157" s="86"/>
      <c r="ZJ157" s="86"/>
      <c r="ZK157" s="86"/>
      <c r="ZL157" s="86"/>
      <c r="ZM157" s="86"/>
      <c r="ZN157" s="86"/>
      <c r="ZO157" s="86"/>
      <c r="ZP157" s="86"/>
      <c r="ZQ157" s="86"/>
      <c r="ZR157" s="86"/>
      <c r="ZS157" s="86"/>
      <c r="ZT157" s="86"/>
      <c r="ZU157" s="86"/>
      <c r="ZV157" s="86"/>
      <c r="ZW157" s="86"/>
      <c r="ZX157" s="86"/>
      <c r="ZY157" s="86"/>
      <c r="ZZ157" s="86"/>
      <c r="AAA157" s="86"/>
      <c r="AAB157" s="86"/>
      <c r="AAC157" s="86"/>
      <c r="AAD157" s="86"/>
      <c r="AAE157" s="86"/>
      <c r="AAF157" s="86"/>
      <c r="AAG157" s="86"/>
      <c r="AAH157" s="86"/>
      <c r="AAI157" s="86"/>
      <c r="AAJ157" s="86"/>
      <c r="AAK157" s="86"/>
      <c r="AAL157" s="86"/>
      <c r="AAM157" s="86"/>
      <c r="AAN157" s="86"/>
      <c r="AAO157" s="86"/>
      <c r="AAP157" s="86"/>
      <c r="AAQ157" s="86"/>
      <c r="AAR157" s="86"/>
      <c r="AAS157" s="86"/>
      <c r="AAT157" s="86"/>
      <c r="AAU157" s="186"/>
      <c r="AAV157" s="186"/>
      <c r="AAW157" s="186"/>
      <c r="AAX157" s="186"/>
      <c r="AAY157" s="186"/>
      <c r="AAZ157" s="186"/>
      <c r="ABA157" s="86"/>
      <c r="ABB157" s="86"/>
      <c r="ABC157" s="86"/>
      <c r="ABD157" s="86"/>
      <c r="ABE157" s="86"/>
      <c r="ABF157" s="86"/>
      <c r="ABG157" s="86"/>
      <c r="ABH157" s="86"/>
      <c r="ABI157" s="86"/>
      <c r="ABJ157" s="86"/>
      <c r="ABK157" s="86"/>
      <c r="ABL157" s="86"/>
      <c r="ABM157" s="86"/>
      <c r="ABN157" s="86"/>
      <c r="ABO157" s="86"/>
      <c r="ABP157" s="86"/>
      <c r="ABQ157" s="86"/>
      <c r="ABR157" s="86"/>
      <c r="ABS157" s="86"/>
      <c r="ABT157" s="86"/>
      <c r="ABU157" s="86"/>
      <c r="ABV157" s="86"/>
      <c r="ABW157" s="86"/>
      <c r="ABX157" s="86"/>
      <c r="ABY157" s="86"/>
      <c r="ABZ157" s="86"/>
      <c r="ACA157" s="86"/>
      <c r="ACB157" s="86"/>
      <c r="ACC157" s="86"/>
      <c r="ACD157" s="86"/>
      <c r="ACE157" s="86"/>
      <c r="ACF157" s="86"/>
      <c r="ACG157" s="86"/>
      <c r="ACH157" s="86"/>
      <c r="ACI157" s="86"/>
      <c r="ACJ157" s="86"/>
      <c r="ACK157" s="86"/>
      <c r="ACL157" s="86"/>
      <c r="ACM157" s="86"/>
      <c r="ACN157" s="86"/>
      <c r="ACO157" s="86"/>
      <c r="ACP157" s="86"/>
      <c r="ACQ157" s="86"/>
      <c r="ACR157" s="86"/>
      <c r="ACS157" s="86"/>
      <c r="ACT157" s="86"/>
      <c r="ACU157" s="86"/>
      <c r="ACV157" s="86"/>
      <c r="ACW157" s="86"/>
      <c r="ACX157" s="86"/>
      <c r="ACY157" s="86"/>
      <c r="ACZ157" s="86"/>
      <c r="ADA157" s="86"/>
      <c r="ADB157" s="86"/>
      <c r="ADC157" s="86"/>
      <c r="ADD157" s="86"/>
      <c r="ADE157" s="86"/>
      <c r="ADF157" s="86"/>
      <c r="ADG157" s="86"/>
      <c r="ADH157" s="86"/>
      <c r="ADI157" s="86"/>
      <c r="ADJ157" s="86"/>
      <c r="ADK157" s="86"/>
      <c r="ADL157" s="86"/>
      <c r="ADM157" s="86"/>
      <c r="ADN157" s="86"/>
      <c r="ADO157" s="86"/>
      <c r="ADP157" s="86"/>
      <c r="ADQ157" s="86"/>
      <c r="ADR157" s="86"/>
      <c r="ADS157" s="86"/>
      <c r="ADT157" s="86"/>
      <c r="ADU157" s="86"/>
      <c r="ADV157" s="86"/>
      <c r="ADW157" s="86"/>
      <c r="ADX157" s="86"/>
      <c r="ADY157" s="86"/>
      <c r="ADZ157" s="86"/>
      <c r="AEA157" s="86"/>
      <c r="AEB157" s="86"/>
      <c r="AEC157" s="86"/>
      <c r="AED157" s="86"/>
      <c r="AEE157" s="86"/>
      <c r="AEF157" s="86"/>
      <c r="AEG157" s="86"/>
      <c r="AEH157" s="86"/>
      <c r="AEI157" s="86"/>
      <c r="AEJ157" s="86"/>
      <c r="AEK157" s="86"/>
      <c r="AEL157" s="86"/>
      <c r="AEM157" s="86"/>
      <c r="AEN157" s="86"/>
      <c r="AEO157" s="86"/>
      <c r="AEP157" s="86"/>
      <c r="AEQ157" s="86"/>
      <c r="AER157" s="86"/>
      <c r="AES157" s="86"/>
      <c r="AET157" s="86"/>
      <c r="AEU157" s="86"/>
      <c r="AEV157" s="86"/>
      <c r="AEW157" s="86"/>
      <c r="AEX157" s="86"/>
      <c r="AEY157" s="86"/>
      <c r="AEZ157" s="86"/>
      <c r="AFA157" s="86"/>
      <c r="AFB157" s="86"/>
      <c r="AFC157" s="86"/>
      <c r="AFD157" s="86"/>
      <c r="AFE157" s="86"/>
      <c r="AFF157" s="86"/>
      <c r="AFG157" s="86"/>
      <c r="AFH157" s="86"/>
      <c r="AFI157" s="86"/>
      <c r="AFJ157" s="86"/>
      <c r="AFK157" s="86"/>
      <c r="AFL157" s="86"/>
      <c r="AFM157" s="86"/>
      <c r="AFN157" s="86"/>
      <c r="AFO157" s="86"/>
      <c r="AFP157" s="86"/>
      <c r="AFQ157" s="86"/>
      <c r="AFR157" s="86"/>
      <c r="AFS157" s="86"/>
      <c r="AFT157" s="86"/>
      <c r="AFU157" s="86"/>
      <c r="AFV157" s="86"/>
      <c r="AFW157" s="86"/>
      <c r="AFX157" s="86"/>
      <c r="AFY157" s="86"/>
      <c r="AFZ157" s="86"/>
      <c r="AGA157" s="86"/>
      <c r="AGB157" s="86"/>
      <c r="AGC157" s="86"/>
      <c r="AGD157" s="86"/>
      <c r="AGE157" s="86"/>
      <c r="AGF157" s="86"/>
      <c r="AGG157" s="86"/>
      <c r="AGH157" s="86"/>
      <c r="AGI157" s="86"/>
      <c r="AGJ157" s="86"/>
      <c r="AGK157" s="86"/>
      <c r="AGL157" s="86"/>
      <c r="AGM157" s="86"/>
      <c r="AGN157" s="86"/>
      <c r="AGO157" s="86"/>
      <c r="AGP157" s="86"/>
      <c r="AGQ157" s="86"/>
      <c r="AGR157" s="86"/>
      <c r="AGS157" s="86"/>
      <c r="AGT157" s="86"/>
      <c r="AGU157" s="86"/>
      <c r="AGV157" s="86"/>
      <c r="AGW157" s="86"/>
      <c r="AGX157" s="86"/>
      <c r="AGY157" s="86"/>
      <c r="AGZ157" s="86"/>
      <c r="AHA157" s="86"/>
      <c r="AHB157" s="86"/>
      <c r="AHC157" s="86"/>
      <c r="AHD157" s="86"/>
      <c r="AHE157" s="86"/>
      <c r="AHF157" s="86"/>
      <c r="AHG157" s="86"/>
      <c r="AHH157" s="86"/>
      <c r="AHI157" s="86"/>
      <c r="AHJ157" s="86"/>
      <c r="AHK157" s="86"/>
      <c r="AHL157" s="86"/>
      <c r="AHM157" s="86"/>
      <c r="AHN157" s="86"/>
      <c r="AHO157" s="86"/>
      <c r="AHP157" s="86"/>
      <c r="AHQ157" s="86"/>
      <c r="AHR157" s="86"/>
      <c r="AHS157" s="86"/>
      <c r="AHT157" s="86"/>
      <c r="AHU157" s="86"/>
      <c r="AHV157" s="86"/>
      <c r="AHW157" s="86"/>
      <c r="AHX157" s="86"/>
      <c r="AHY157" s="86"/>
      <c r="AHZ157" s="86"/>
      <c r="AIA157" s="86"/>
      <c r="AIB157" s="86"/>
      <c r="AIC157" s="86"/>
      <c r="AID157" s="86"/>
      <c r="AIE157" s="86"/>
      <c r="AIF157" s="86"/>
      <c r="AIG157" s="86"/>
      <c r="AIH157" s="86"/>
      <c r="AII157" s="86"/>
      <c r="AIJ157" s="86"/>
      <c r="AIK157" s="86"/>
      <c r="AIL157" s="86"/>
      <c r="AIM157" s="86"/>
      <c r="AIN157" s="86"/>
      <c r="AIO157" s="86"/>
      <c r="AIP157" s="86"/>
      <c r="AIQ157" s="86"/>
      <c r="AIR157" s="86"/>
      <c r="AIS157" s="86"/>
      <c r="AIT157" s="86"/>
      <c r="AIU157" s="86"/>
      <c r="AIV157" s="86"/>
      <c r="AIW157" s="86"/>
      <c r="AIX157" s="86"/>
      <c r="AIY157" s="86"/>
      <c r="AIZ157" s="86"/>
      <c r="AJA157" s="86"/>
      <c r="AJB157" s="86"/>
      <c r="AJC157" s="86"/>
      <c r="AJD157" s="86"/>
      <c r="AJE157" s="86"/>
      <c r="AJF157" s="86"/>
      <c r="AJG157" s="86"/>
      <c r="AJH157" s="86"/>
      <c r="AJI157" s="86"/>
      <c r="AJJ157" s="86"/>
      <c r="AJK157" s="86"/>
      <c r="AJL157" s="86"/>
      <c r="AJM157" s="86"/>
      <c r="AJN157" s="86"/>
      <c r="AJO157" s="86"/>
      <c r="AJP157" s="86"/>
      <c r="AJQ157" s="86"/>
      <c r="AJR157" s="86"/>
      <c r="AJS157" s="86"/>
      <c r="AJT157" s="86"/>
      <c r="AJU157" s="86"/>
      <c r="AJV157" s="86"/>
      <c r="AJW157" s="86"/>
      <c r="AJX157" s="86"/>
      <c r="AJY157" s="86"/>
      <c r="AJZ157" s="86"/>
      <c r="AKA157" s="86"/>
      <c r="AKB157" s="86"/>
      <c r="AKC157" s="86"/>
      <c r="AKD157" s="86"/>
      <c r="AKE157" s="86"/>
      <c r="AKF157" s="86"/>
      <c r="AKG157" s="86"/>
      <c r="AKH157" s="86"/>
      <c r="AKI157" s="86"/>
      <c r="AKJ157" s="86"/>
      <c r="AKK157" s="86"/>
      <c r="AKL157" s="86"/>
      <c r="AKM157" s="86"/>
      <c r="AKN157" s="86"/>
      <c r="AKO157" s="86"/>
      <c r="AKP157" s="86"/>
      <c r="AKQ157" s="186"/>
      <c r="AKR157" s="186"/>
      <c r="AKS157" s="186"/>
      <c r="AKT157" s="186"/>
      <c r="AKU157" s="186"/>
      <c r="AKV157" s="186"/>
      <c r="AKW157" s="86"/>
      <c r="AKX157" s="86"/>
      <c r="AKY157" s="86"/>
      <c r="AKZ157" s="86"/>
      <c r="ALA157" s="86"/>
      <c r="ALB157" s="86"/>
      <c r="ALC157" s="86"/>
      <c r="ALD157" s="86"/>
      <c r="ALE157" s="86"/>
      <c r="ALF157" s="86"/>
      <c r="ALG157" s="86"/>
      <c r="ALH157" s="86"/>
      <c r="ALI157" s="86"/>
      <c r="ALJ157" s="86"/>
      <c r="ALK157" s="86"/>
      <c r="ALL157" s="86"/>
      <c r="ALM157" s="86"/>
      <c r="ALN157" s="86"/>
      <c r="ALO157" s="86"/>
      <c r="ALP157" s="86"/>
      <c r="ALQ157" s="86"/>
      <c r="ALR157" s="86"/>
      <c r="ALS157" s="86"/>
      <c r="ALT157" s="86"/>
      <c r="ALU157" s="86"/>
      <c r="ALV157" s="86"/>
      <c r="ALW157" s="86"/>
      <c r="ALX157" s="86"/>
      <c r="ALY157" s="86"/>
      <c r="ALZ157" s="86"/>
      <c r="AMA157" s="86"/>
      <c r="AMB157" s="86"/>
      <c r="AMC157" s="86"/>
      <c r="AMD157" s="86"/>
      <c r="AME157" s="86"/>
      <c r="AMF157" s="86"/>
      <c r="AMG157" s="86"/>
      <c r="AMH157" s="86"/>
      <c r="AMI157" s="86"/>
      <c r="AMJ157" s="86"/>
      <c r="AMK157" s="86"/>
      <c r="AML157" s="86"/>
      <c r="AMM157" s="86"/>
      <c r="AMN157" s="86"/>
      <c r="AMO157" s="86"/>
      <c r="AMP157" s="86"/>
      <c r="AMQ157" s="86"/>
      <c r="AMR157" s="86"/>
      <c r="AMS157" s="86"/>
      <c r="AMT157" s="86"/>
      <c r="AMU157" s="86"/>
      <c r="AMV157" s="86"/>
      <c r="AMW157" s="86"/>
      <c r="AMX157" s="86"/>
      <c r="AMY157" s="86"/>
      <c r="AMZ157" s="86"/>
      <c r="ANA157" s="86"/>
      <c r="ANB157" s="86"/>
      <c r="ANC157" s="86"/>
      <c r="AND157" s="86"/>
      <c r="ANE157" s="86"/>
      <c r="ANF157" s="86"/>
      <c r="ANG157" s="86"/>
      <c r="ANH157" s="86"/>
      <c r="ANI157" s="86"/>
      <c r="ANJ157" s="86"/>
      <c r="ANK157" s="86"/>
      <c r="ANL157" s="86"/>
      <c r="ANM157" s="86"/>
      <c r="ANN157" s="86"/>
      <c r="ANO157" s="86"/>
      <c r="ANP157" s="86"/>
      <c r="ANQ157" s="86"/>
      <c r="ANR157" s="86"/>
      <c r="ANS157" s="86"/>
      <c r="ANT157" s="86"/>
      <c r="ANU157" s="86"/>
      <c r="ANV157" s="86"/>
      <c r="ANW157" s="86"/>
      <c r="ANX157" s="86"/>
      <c r="ANY157" s="86"/>
      <c r="ANZ157" s="86"/>
      <c r="AOA157" s="86"/>
      <c r="AOB157" s="86"/>
      <c r="AOC157" s="86"/>
      <c r="AOD157" s="86"/>
      <c r="AOE157" s="86"/>
      <c r="AOF157" s="86"/>
      <c r="AOG157" s="86"/>
      <c r="AOH157" s="86"/>
      <c r="AOI157" s="86"/>
      <c r="AOJ157" s="86"/>
      <c r="AOK157" s="86"/>
      <c r="AOL157" s="86"/>
      <c r="AOM157" s="86"/>
      <c r="AON157" s="86"/>
      <c r="AOO157" s="86"/>
      <c r="AOP157" s="86"/>
      <c r="AOQ157" s="86"/>
      <c r="AOR157" s="86"/>
      <c r="AOS157" s="86"/>
      <c r="AOT157" s="86"/>
      <c r="AOU157" s="86"/>
      <c r="AOV157" s="86"/>
      <c r="AOW157" s="86"/>
      <c r="AOX157" s="86"/>
      <c r="AOY157" s="86"/>
      <c r="AOZ157" s="86"/>
      <c r="APA157" s="86"/>
      <c r="APB157" s="86"/>
      <c r="APC157" s="86"/>
      <c r="APD157" s="86"/>
      <c r="APE157" s="86"/>
      <c r="APF157" s="86"/>
      <c r="APG157" s="86"/>
      <c r="APH157" s="86"/>
      <c r="API157" s="86"/>
      <c r="APJ157" s="86"/>
      <c r="APK157" s="86"/>
      <c r="APL157" s="86"/>
      <c r="APM157" s="86"/>
      <c r="APN157" s="86"/>
      <c r="APO157" s="86"/>
      <c r="APP157" s="86"/>
      <c r="APQ157" s="86"/>
      <c r="APR157" s="86"/>
      <c r="APS157" s="86"/>
      <c r="APT157" s="86"/>
      <c r="APU157" s="86"/>
      <c r="APV157" s="86"/>
      <c r="APW157" s="86"/>
      <c r="APX157" s="86"/>
      <c r="APY157" s="86"/>
      <c r="APZ157" s="86"/>
      <c r="AQA157" s="86"/>
      <c r="AQB157" s="86"/>
      <c r="AQC157" s="86"/>
      <c r="AQD157" s="86"/>
      <c r="AQE157" s="86"/>
      <c r="AQF157" s="86"/>
      <c r="AQG157" s="86"/>
      <c r="AQH157" s="86"/>
      <c r="AQI157" s="86"/>
      <c r="AQJ157" s="86"/>
      <c r="AQK157" s="86"/>
      <c r="AQL157" s="86"/>
      <c r="AQM157" s="86"/>
      <c r="AQN157" s="86"/>
      <c r="AQO157" s="86"/>
      <c r="AQP157" s="86"/>
      <c r="AQQ157" s="86"/>
      <c r="AQR157" s="86"/>
      <c r="AQS157" s="86"/>
      <c r="AQT157" s="86"/>
      <c r="AQU157" s="86"/>
      <c r="AQV157" s="86"/>
      <c r="AQW157" s="86"/>
      <c r="AQX157" s="86"/>
      <c r="AQY157" s="86"/>
      <c r="AQZ157" s="86"/>
      <c r="ARA157" s="86"/>
      <c r="ARB157" s="86"/>
      <c r="ARC157" s="86"/>
      <c r="ARD157" s="86"/>
      <c r="ARE157" s="86"/>
      <c r="ARF157" s="86"/>
      <c r="ARG157" s="86"/>
      <c r="ARH157" s="86"/>
      <c r="ARI157" s="86"/>
      <c r="ARJ157" s="86"/>
      <c r="ARK157" s="86"/>
      <c r="ARL157" s="86"/>
      <c r="ARM157" s="86"/>
      <c r="ARN157" s="86"/>
      <c r="ARO157" s="86"/>
      <c r="ARP157" s="86"/>
      <c r="ARQ157" s="86"/>
      <c r="ARR157" s="86"/>
      <c r="ARS157" s="86"/>
      <c r="ART157" s="86"/>
      <c r="ARU157" s="86"/>
      <c r="ARV157" s="86"/>
      <c r="ARW157" s="86"/>
      <c r="ARX157" s="86"/>
      <c r="ARY157" s="86"/>
      <c r="ARZ157" s="86"/>
      <c r="ASA157" s="86"/>
      <c r="ASB157" s="86"/>
      <c r="ASC157" s="86"/>
      <c r="ASD157" s="86"/>
      <c r="ASE157" s="86"/>
      <c r="ASF157" s="86"/>
      <c r="ASG157" s="86"/>
      <c r="ASH157" s="86"/>
      <c r="ASI157" s="86"/>
      <c r="ASJ157" s="86"/>
      <c r="ASK157" s="86"/>
      <c r="ASL157" s="86"/>
      <c r="ASM157" s="86"/>
      <c r="ASN157" s="86"/>
      <c r="ASO157" s="86"/>
      <c r="ASP157" s="86"/>
      <c r="ASQ157" s="86"/>
      <c r="ASR157" s="86"/>
      <c r="ASS157" s="86"/>
      <c r="AST157" s="86"/>
      <c r="ASU157" s="86"/>
      <c r="ASV157" s="86"/>
      <c r="ASW157" s="86"/>
      <c r="ASX157" s="86"/>
      <c r="ASY157" s="86"/>
      <c r="ASZ157" s="86"/>
      <c r="ATA157" s="86"/>
      <c r="ATB157" s="86"/>
      <c r="ATC157" s="86"/>
      <c r="ATD157" s="86"/>
      <c r="ATE157" s="86"/>
      <c r="ATF157" s="86"/>
      <c r="ATG157" s="86"/>
      <c r="ATH157" s="86"/>
      <c r="ATI157" s="86"/>
      <c r="ATJ157" s="86"/>
      <c r="ATK157" s="86"/>
      <c r="ATL157" s="86"/>
      <c r="ATM157" s="86"/>
      <c r="ATN157" s="86"/>
      <c r="ATO157" s="86"/>
      <c r="ATP157" s="86"/>
      <c r="ATQ157" s="86"/>
      <c r="ATR157" s="86"/>
      <c r="ATS157" s="86"/>
      <c r="ATT157" s="86"/>
      <c r="ATU157" s="86"/>
      <c r="ATV157" s="86"/>
      <c r="ATW157" s="86"/>
      <c r="ATX157" s="86"/>
      <c r="ATY157" s="86"/>
      <c r="ATZ157" s="86"/>
      <c r="AUA157" s="86"/>
      <c r="AUB157" s="86"/>
      <c r="AUC157" s="86"/>
      <c r="AUD157" s="86"/>
      <c r="AUE157" s="86"/>
      <c r="AUF157" s="86"/>
      <c r="AUG157" s="86"/>
      <c r="AUH157" s="86"/>
      <c r="AUI157" s="86"/>
      <c r="AUJ157" s="86"/>
      <c r="AUK157" s="86"/>
      <c r="AUL157" s="86"/>
      <c r="AUM157" s="186"/>
      <c r="AUN157" s="186"/>
      <c r="AUO157" s="186"/>
      <c r="AUP157" s="186"/>
      <c r="AUQ157" s="186"/>
      <c r="AUR157" s="186"/>
      <c r="AUS157" s="86"/>
      <c r="AUT157" s="86"/>
      <c r="AUU157" s="86"/>
      <c r="AUV157" s="86"/>
      <c r="AUW157" s="86"/>
      <c r="AUX157" s="86"/>
      <c r="AUY157" s="86"/>
      <c r="AUZ157" s="86"/>
      <c r="AVA157" s="86"/>
      <c r="AVB157" s="86"/>
      <c r="AVC157" s="86"/>
      <c r="AVD157" s="86"/>
      <c r="AVE157" s="86"/>
      <c r="AVF157" s="86"/>
      <c r="AVG157" s="86"/>
      <c r="AVH157" s="86"/>
      <c r="AVI157" s="86"/>
      <c r="AVJ157" s="86"/>
      <c r="AVK157" s="86"/>
      <c r="AVL157" s="86"/>
      <c r="AVM157" s="86"/>
      <c r="AVN157" s="86"/>
      <c r="AVO157" s="86"/>
      <c r="AVP157" s="86"/>
      <c r="AVQ157" s="86"/>
      <c r="AVR157" s="86"/>
      <c r="AVS157" s="86"/>
      <c r="AVT157" s="86"/>
      <c r="AVU157" s="86"/>
      <c r="AVV157" s="86"/>
      <c r="AVW157" s="86"/>
      <c r="AVX157" s="86"/>
      <c r="AVY157" s="86"/>
      <c r="AVZ157" s="86"/>
      <c r="AWA157" s="86"/>
      <c r="AWB157" s="86"/>
      <c r="AWC157" s="86"/>
      <c r="AWD157" s="86"/>
      <c r="AWE157" s="86"/>
      <c r="AWF157" s="86"/>
      <c r="AWG157" s="86"/>
      <c r="AWH157" s="86"/>
      <c r="AWI157" s="86"/>
      <c r="AWJ157" s="86"/>
      <c r="AWK157" s="86"/>
      <c r="AWL157" s="86"/>
      <c r="AWM157" s="86"/>
      <c r="AWN157" s="86"/>
      <c r="AWO157" s="86"/>
      <c r="AWP157" s="86"/>
      <c r="AWQ157" s="86"/>
      <c r="AWR157" s="86"/>
      <c r="AWS157" s="86"/>
      <c r="AWT157" s="86"/>
      <c r="AWU157" s="86"/>
      <c r="AWV157" s="86"/>
      <c r="AWW157" s="86"/>
      <c r="AWX157" s="86"/>
      <c r="AWY157" s="86"/>
      <c r="AWZ157" s="86"/>
      <c r="AXA157" s="86"/>
      <c r="AXB157" s="86"/>
      <c r="AXC157" s="86"/>
      <c r="AXD157" s="86"/>
      <c r="AXE157" s="86"/>
      <c r="AXF157" s="86"/>
      <c r="AXG157" s="86"/>
      <c r="AXH157" s="86"/>
      <c r="AXI157" s="86"/>
      <c r="AXJ157" s="86"/>
      <c r="AXK157" s="86"/>
      <c r="AXL157" s="86"/>
      <c r="AXM157" s="86"/>
      <c r="AXN157" s="86"/>
      <c r="AXO157" s="86"/>
      <c r="AXP157" s="86"/>
      <c r="AXQ157" s="86"/>
      <c r="AXR157" s="86"/>
      <c r="AXS157" s="86"/>
      <c r="AXT157" s="86"/>
      <c r="AXU157" s="86"/>
      <c r="AXV157" s="86"/>
      <c r="AXW157" s="86"/>
      <c r="AXX157" s="86"/>
      <c r="AXY157" s="86"/>
      <c r="AXZ157" s="86"/>
      <c r="AYA157" s="86"/>
      <c r="AYB157" s="86"/>
      <c r="AYC157" s="86"/>
      <c r="AYD157" s="86"/>
      <c r="AYE157" s="86"/>
      <c r="AYF157" s="86"/>
      <c r="AYG157" s="86"/>
      <c r="AYH157" s="86"/>
      <c r="AYI157" s="86"/>
      <c r="AYJ157" s="86"/>
      <c r="AYK157" s="86"/>
      <c r="AYL157" s="86"/>
      <c r="AYM157" s="86"/>
      <c r="AYN157" s="86"/>
      <c r="AYO157" s="86"/>
      <c r="AYP157" s="86"/>
      <c r="AYQ157" s="86"/>
      <c r="AYR157" s="86"/>
      <c r="AYS157" s="86"/>
      <c r="AYT157" s="86"/>
      <c r="AYU157" s="86"/>
      <c r="AYV157" s="86"/>
      <c r="AYW157" s="86"/>
      <c r="AYX157" s="86"/>
      <c r="AYY157" s="86"/>
      <c r="AYZ157" s="86"/>
      <c r="AZA157" s="86"/>
      <c r="AZB157" s="86"/>
      <c r="AZC157" s="86"/>
      <c r="AZD157" s="86"/>
      <c r="AZE157" s="86"/>
      <c r="AZF157" s="86"/>
      <c r="AZG157" s="86"/>
      <c r="AZH157" s="86"/>
      <c r="AZI157" s="86"/>
      <c r="AZJ157" s="86"/>
      <c r="AZK157" s="86"/>
      <c r="AZL157" s="86"/>
      <c r="AZM157" s="86"/>
      <c r="AZN157" s="86"/>
      <c r="AZO157" s="86"/>
      <c r="AZP157" s="86"/>
      <c r="AZQ157" s="86"/>
      <c r="AZR157" s="86"/>
      <c r="AZS157" s="86"/>
      <c r="AZT157" s="86"/>
      <c r="AZU157" s="86"/>
      <c r="AZV157" s="86"/>
      <c r="AZW157" s="86"/>
      <c r="AZX157" s="86"/>
      <c r="AZY157" s="86"/>
      <c r="AZZ157" s="86"/>
      <c r="BAA157" s="86"/>
      <c r="BAB157" s="86"/>
      <c r="BAC157" s="86"/>
      <c r="BAD157" s="86"/>
      <c r="BAE157" s="86"/>
      <c r="BAF157" s="86"/>
      <c r="BAG157" s="86"/>
      <c r="BAH157" s="86"/>
      <c r="BAI157" s="86"/>
      <c r="BAJ157" s="86"/>
      <c r="BAK157" s="86"/>
      <c r="BAL157" s="86"/>
      <c r="BAM157" s="86"/>
      <c r="BAN157" s="86"/>
      <c r="BAO157" s="86"/>
      <c r="BAP157" s="86"/>
      <c r="BAQ157" s="86"/>
      <c r="BAR157" s="86"/>
      <c r="BAS157" s="86"/>
      <c r="BAT157" s="86"/>
      <c r="BAU157" s="86"/>
      <c r="BAV157" s="86"/>
      <c r="BAW157" s="86"/>
      <c r="BAX157" s="86"/>
      <c r="BAY157" s="86"/>
      <c r="BAZ157" s="86"/>
      <c r="BBA157" s="86"/>
      <c r="BBB157" s="86"/>
      <c r="BBC157" s="86"/>
      <c r="BBD157" s="86"/>
      <c r="BBE157" s="86"/>
      <c r="BBF157" s="86"/>
      <c r="BBG157" s="86"/>
      <c r="BBH157" s="86"/>
      <c r="BBI157" s="86"/>
      <c r="BBJ157" s="86"/>
      <c r="BBK157" s="86"/>
      <c r="BBL157" s="86"/>
      <c r="BBM157" s="86"/>
      <c r="BBN157" s="86"/>
      <c r="BBO157" s="86"/>
      <c r="BBP157" s="86"/>
      <c r="BBQ157" s="86"/>
      <c r="BBR157" s="86"/>
      <c r="BBS157" s="86"/>
      <c r="BBT157" s="86"/>
      <c r="BBU157" s="86"/>
      <c r="BBV157" s="86"/>
      <c r="BBW157" s="86"/>
      <c r="BBX157" s="86"/>
      <c r="BBY157" s="86"/>
      <c r="BBZ157" s="86"/>
      <c r="BCA157" s="86"/>
      <c r="BCB157" s="86"/>
      <c r="BCC157" s="86"/>
      <c r="BCD157" s="86"/>
      <c r="BCE157" s="86"/>
      <c r="BCF157" s="86"/>
      <c r="BCG157" s="86"/>
      <c r="BCH157" s="86"/>
      <c r="BCI157" s="86"/>
      <c r="BCJ157" s="86"/>
      <c r="BCK157" s="86"/>
      <c r="BCL157" s="86"/>
      <c r="BCM157" s="86"/>
      <c r="BCN157" s="86"/>
      <c r="BCO157" s="86"/>
      <c r="BCP157" s="86"/>
      <c r="BCQ157" s="86"/>
      <c r="BCR157" s="86"/>
      <c r="BCS157" s="86"/>
      <c r="BCT157" s="86"/>
      <c r="BCU157" s="86"/>
      <c r="BCV157" s="86"/>
      <c r="BCW157" s="86"/>
      <c r="BCX157" s="86"/>
      <c r="BCY157" s="86"/>
      <c r="BCZ157" s="86"/>
      <c r="BDA157" s="86"/>
      <c r="BDB157" s="86"/>
      <c r="BDC157" s="86"/>
      <c r="BDD157" s="86"/>
      <c r="BDE157" s="86"/>
      <c r="BDF157" s="86"/>
      <c r="BDG157" s="86"/>
      <c r="BDH157" s="86"/>
      <c r="BDI157" s="86"/>
      <c r="BDJ157" s="86"/>
      <c r="BDK157" s="86"/>
      <c r="BDL157" s="86"/>
      <c r="BDM157" s="86"/>
      <c r="BDN157" s="86"/>
      <c r="BDO157" s="86"/>
      <c r="BDP157" s="86"/>
      <c r="BDQ157" s="86"/>
      <c r="BDR157" s="86"/>
      <c r="BDS157" s="86"/>
      <c r="BDT157" s="86"/>
      <c r="BDU157" s="86"/>
      <c r="BDV157" s="86"/>
      <c r="BDW157" s="86"/>
      <c r="BDX157" s="86"/>
      <c r="BDY157" s="86"/>
      <c r="BDZ157" s="86"/>
      <c r="BEA157" s="86"/>
      <c r="BEB157" s="86"/>
      <c r="BEC157" s="86"/>
      <c r="BED157" s="86"/>
      <c r="BEE157" s="86"/>
      <c r="BEF157" s="86"/>
      <c r="BEG157" s="86"/>
      <c r="BEH157" s="86"/>
      <c r="BEI157" s="186"/>
      <c r="BEJ157" s="186"/>
      <c r="BEK157" s="186"/>
      <c r="BEL157" s="186"/>
      <c r="BEM157" s="186"/>
      <c r="BEN157" s="186"/>
      <c r="BEO157" s="86"/>
      <c r="BEP157" s="86"/>
      <c r="BEQ157" s="86"/>
      <c r="BER157" s="86"/>
      <c r="BES157" s="86"/>
      <c r="BET157" s="86"/>
      <c r="BEU157" s="86"/>
      <c r="BEV157" s="86"/>
      <c r="BEW157" s="86"/>
      <c r="BEX157" s="86"/>
      <c r="BEY157" s="86"/>
      <c r="BEZ157" s="86"/>
      <c r="BFA157" s="86"/>
      <c r="BFB157" s="86"/>
      <c r="BFC157" s="86"/>
      <c r="BFD157" s="86"/>
      <c r="BFE157" s="86"/>
      <c r="BFF157" s="86"/>
      <c r="BFG157" s="86"/>
      <c r="BFH157" s="86"/>
      <c r="BFI157" s="86"/>
      <c r="BFJ157" s="86"/>
      <c r="BFK157" s="86"/>
      <c r="BFL157" s="86"/>
      <c r="BFM157" s="86"/>
      <c r="BFN157" s="86"/>
      <c r="BFO157" s="86"/>
      <c r="BFP157" s="86"/>
      <c r="BFQ157" s="86"/>
      <c r="BFR157" s="86"/>
      <c r="BFS157" s="86"/>
      <c r="BFT157" s="86"/>
      <c r="BFU157" s="86"/>
      <c r="BFV157" s="86"/>
      <c r="BFW157" s="86"/>
      <c r="BFX157" s="86"/>
      <c r="BFY157" s="86"/>
      <c r="BFZ157" s="86"/>
      <c r="BGA157" s="86"/>
      <c r="BGB157" s="86"/>
      <c r="BGC157" s="86"/>
      <c r="BGD157" s="86"/>
      <c r="BGE157" s="86"/>
      <c r="BGF157" s="86"/>
      <c r="BGG157" s="86"/>
      <c r="BGH157" s="86"/>
      <c r="BGI157" s="86"/>
      <c r="BGJ157" s="86"/>
      <c r="BGK157" s="86"/>
      <c r="BGL157" s="86"/>
      <c r="BGM157" s="86"/>
      <c r="BGN157" s="86"/>
      <c r="BGO157" s="86"/>
      <c r="BGP157" s="86"/>
      <c r="BGQ157" s="86"/>
      <c r="BGR157" s="86"/>
      <c r="BGS157" s="86"/>
      <c r="BGT157" s="86"/>
      <c r="BGU157" s="86"/>
      <c r="BGV157" s="86"/>
      <c r="BGW157" s="86"/>
      <c r="BGX157" s="86"/>
      <c r="BGY157" s="86"/>
      <c r="BGZ157" s="86"/>
      <c r="BHA157" s="86"/>
      <c r="BHB157" s="86"/>
      <c r="BHC157" s="86"/>
      <c r="BHD157" s="86"/>
      <c r="BHE157" s="86"/>
      <c r="BHF157" s="86"/>
      <c r="BHG157" s="86"/>
      <c r="BHH157" s="86"/>
      <c r="BHI157" s="86"/>
      <c r="BHJ157" s="86"/>
      <c r="BHK157" s="86"/>
      <c r="BHL157" s="86"/>
      <c r="BHM157" s="86"/>
      <c r="BHN157" s="86"/>
      <c r="BHO157" s="86"/>
      <c r="BHP157" s="86"/>
      <c r="BHQ157" s="86"/>
      <c r="BHR157" s="86"/>
      <c r="BHS157" s="86"/>
      <c r="BHT157" s="86"/>
      <c r="BHU157" s="86"/>
      <c r="BHV157" s="86"/>
      <c r="BHW157" s="86"/>
      <c r="BHX157" s="86"/>
      <c r="BHY157" s="86"/>
      <c r="BHZ157" s="86"/>
      <c r="BIA157" s="86"/>
      <c r="BIB157" s="86"/>
      <c r="BIC157" s="86"/>
      <c r="BID157" s="86"/>
      <c r="BIE157" s="86"/>
      <c r="BIF157" s="86"/>
      <c r="BIG157" s="86"/>
      <c r="BIH157" s="86"/>
      <c r="BII157" s="86"/>
      <c r="BIJ157" s="86"/>
      <c r="BIK157" s="86"/>
      <c r="BIL157" s="86"/>
      <c r="BIM157" s="86"/>
      <c r="BIN157" s="86"/>
      <c r="BIO157" s="86"/>
      <c r="BIP157" s="86"/>
      <c r="BIQ157" s="86"/>
      <c r="BIR157" s="86"/>
      <c r="BIS157" s="86"/>
      <c r="BIT157" s="86"/>
      <c r="BIU157" s="86"/>
      <c r="BIV157" s="86"/>
      <c r="BIW157" s="86"/>
      <c r="BIX157" s="86"/>
      <c r="BIY157" s="86"/>
      <c r="BIZ157" s="86"/>
      <c r="BJA157" s="86"/>
      <c r="BJB157" s="86"/>
      <c r="BJC157" s="86"/>
      <c r="BJD157" s="86"/>
      <c r="BJE157" s="86"/>
      <c r="BJF157" s="86"/>
      <c r="BJG157" s="86"/>
      <c r="BJH157" s="86"/>
      <c r="BJI157" s="86"/>
      <c r="BJJ157" s="86"/>
      <c r="BJK157" s="86"/>
      <c r="BJL157" s="86"/>
      <c r="BJM157" s="86"/>
      <c r="BJN157" s="86"/>
      <c r="BJO157" s="86"/>
      <c r="BJP157" s="86"/>
      <c r="BJQ157" s="86"/>
      <c r="BJR157" s="86"/>
      <c r="BJS157" s="86"/>
      <c r="BJT157" s="86"/>
      <c r="BJU157" s="86"/>
      <c r="BJV157" s="86"/>
      <c r="BJW157" s="86"/>
      <c r="BJX157" s="86"/>
      <c r="BJY157" s="86"/>
      <c r="BJZ157" s="86"/>
      <c r="BKA157" s="86"/>
      <c r="BKB157" s="86"/>
      <c r="BKC157" s="86"/>
      <c r="BKD157" s="86"/>
      <c r="BKE157" s="86"/>
      <c r="BKF157" s="86"/>
      <c r="BKG157" s="86"/>
      <c r="BKH157" s="86"/>
      <c r="BKI157" s="86"/>
      <c r="BKJ157" s="86"/>
      <c r="BKK157" s="86"/>
      <c r="BKL157" s="86"/>
      <c r="BKM157" s="86"/>
      <c r="BKN157" s="86"/>
      <c r="BKO157" s="86"/>
      <c r="BKP157" s="86"/>
      <c r="BKQ157" s="86"/>
      <c r="BKR157" s="86"/>
      <c r="BKS157" s="86"/>
      <c r="BKT157" s="86"/>
      <c r="BKU157" s="86"/>
      <c r="BKV157" s="86"/>
      <c r="BKW157" s="86"/>
      <c r="BKX157" s="86"/>
      <c r="BKY157" s="86"/>
      <c r="BKZ157" s="86"/>
      <c r="BLA157" s="86"/>
      <c r="BLB157" s="86"/>
      <c r="BLC157" s="86"/>
      <c r="BLD157" s="86"/>
      <c r="BLE157" s="86"/>
      <c r="BLF157" s="86"/>
      <c r="BLG157" s="86"/>
      <c r="BLH157" s="86"/>
      <c r="BLI157" s="86"/>
      <c r="BLJ157" s="86"/>
      <c r="BLK157" s="86"/>
      <c r="BLL157" s="86"/>
      <c r="BLM157" s="86"/>
      <c r="BLN157" s="86"/>
      <c r="BLO157" s="86"/>
      <c r="BLP157" s="86"/>
      <c r="BLQ157" s="86"/>
      <c r="BLR157" s="86"/>
      <c r="BLS157" s="86"/>
      <c r="BLT157" s="86"/>
      <c r="BLU157" s="86"/>
      <c r="BLV157" s="86"/>
      <c r="BLW157" s="86"/>
      <c r="BLX157" s="86"/>
      <c r="BLY157" s="86"/>
      <c r="BLZ157" s="86"/>
      <c r="BMA157" s="86"/>
      <c r="BMB157" s="86"/>
      <c r="BMC157" s="86"/>
      <c r="BMD157" s="86"/>
      <c r="BME157" s="86"/>
      <c r="BMF157" s="86"/>
      <c r="BMG157" s="86"/>
      <c r="BMH157" s="86"/>
      <c r="BMI157" s="86"/>
      <c r="BMJ157" s="86"/>
      <c r="BMK157" s="86"/>
      <c r="BML157" s="86"/>
      <c r="BMM157" s="86"/>
      <c r="BMN157" s="86"/>
      <c r="BMO157" s="86"/>
      <c r="BMP157" s="86"/>
      <c r="BMQ157" s="86"/>
      <c r="BMR157" s="86"/>
      <c r="BMS157" s="86"/>
      <c r="BMT157" s="86"/>
      <c r="BMU157" s="86"/>
      <c r="BMV157" s="86"/>
      <c r="BMW157" s="86"/>
      <c r="BMX157" s="86"/>
      <c r="BMY157" s="86"/>
      <c r="BMZ157" s="86"/>
      <c r="BNA157" s="86"/>
      <c r="BNB157" s="86"/>
      <c r="BNC157" s="86"/>
      <c r="BND157" s="86"/>
      <c r="BNE157" s="86"/>
      <c r="BNF157" s="86"/>
      <c r="BNG157" s="86"/>
      <c r="BNH157" s="86"/>
      <c r="BNI157" s="86"/>
      <c r="BNJ157" s="86"/>
      <c r="BNK157" s="86"/>
      <c r="BNL157" s="86"/>
      <c r="BNM157" s="86"/>
      <c r="BNN157" s="86"/>
      <c r="BNO157" s="86"/>
      <c r="BNP157" s="86"/>
      <c r="BNQ157" s="86"/>
      <c r="BNR157" s="86"/>
      <c r="BNS157" s="86"/>
      <c r="BNT157" s="86"/>
      <c r="BNU157" s="86"/>
      <c r="BNV157" s="86"/>
      <c r="BNW157" s="86"/>
      <c r="BNX157" s="86"/>
      <c r="BNY157" s="86"/>
      <c r="BNZ157" s="86"/>
      <c r="BOA157" s="86"/>
      <c r="BOB157" s="86"/>
      <c r="BOC157" s="86"/>
      <c r="BOD157" s="86"/>
      <c r="BOE157" s="186"/>
      <c r="BOF157" s="186"/>
      <c r="BOG157" s="186"/>
      <c r="BOH157" s="186"/>
      <c r="BOI157" s="186"/>
      <c r="BOJ157" s="186"/>
      <c r="BOK157" s="86"/>
      <c r="BOL157" s="86"/>
      <c r="BOM157" s="86"/>
      <c r="BON157" s="86"/>
      <c r="BOO157" s="86"/>
      <c r="BOP157" s="86"/>
      <c r="BOQ157" s="86"/>
      <c r="BOR157" s="86"/>
      <c r="BOS157" s="86"/>
      <c r="BOT157" s="86"/>
      <c r="BOU157" s="86"/>
      <c r="BOV157" s="86"/>
      <c r="BOW157" s="86"/>
      <c r="BOX157" s="86"/>
      <c r="BOY157" s="86"/>
      <c r="BOZ157" s="86"/>
      <c r="BPA157" s="86"/>
      <c r="BPB157" s="86"/>
      <c r="BPC157" s="86"/>
      <c r="BPD157" s="86"/>
      <c r="BPE157" s="86"/>
      <c r="BPF157" s="86"/>
      <c r="BPG157" s="86"/>
      <c r="BPH157" s="86"/>
      <c r="BPI157" s="86"/>
      <c r="BPJ157" s="86"/>
      <c r="BPK157" s="86"/>
      <c r="BPL157" s="86"/>
      <c r="BPM157" s="86"/>
      <c r="BPN157" s="86"/>
      <c r="BPO157" s="86"/>
      <c r="BPP157" s="86"/>
      <c r="BPQ157" s="86"/>
      <c r="BPR157" s="86"/>
      <c r="BPS157" s="86"/>
      <c r="BPT157" s="86"/>
      <c r="BPU157" s="86"/>
      <c r="BPV157" s="86"/>
      <c r="BPW157" s="86"/>
      <c r="BPX157" s="86"/>
      <c r="BPY157" s="86"/>
      <c r="BPZ157" s="86"/>
      <c r="BQA157" s="86"/>
      <c r="BQB157" s="86"/>
      <c r="BQC157" s="86"/>
      <c r="BQD157" s="86"/>
      <c r="BQE157" s="86"/>
      <c r="BQF157" s="86"/>
      <c r="BQG157" s="86"/>
      <c r="BQH157" s="86"/>
      <c r="BQI157" s="86"/>
      <c r="BQJ157" s="86"/>
      <c r="BQK157" s="86"/>
      <c r="BQL157" s="86"/>
      <c r="BQM157" s="86"/>
      <c r="BQN157" s="86"/>
      <c r="BQO157" s="86"/>
      <c r="BQP157" s="86"/>
      <c r="BQQ157" s="86"/>
      <c r="BQR157" s="86"/>
      <c r="BQS157" s="86"/>
      <c r="BQT157" s="86"/>
      <c r="BQU157" s="86"/>
      <c r="BQV157" s="86"/>
      <c r="BQW157" s="86"/>
      <c r="BQX157" s="86"/>
      <c r="BQY157" s="86"/>
      <c r="BQZ157" s="86"/>
      <c r="BRA157" s="86"/>
      <c r="BRB157" s="86"/>
      <c r="BRC157" s="86"/>
      <c r="BRD157" s="86"/>
      <c r="BRE157" s="86"/>
      <c r="BRF157" s="86"/>
      <c r="BRG157" s="86"/>
      <c r="BRH157" s="86"/>
      <c r="BRI157" s="86"/>
      <c r="BRJ157" s="86"/>
      <c r="BRK157" s="86"/>
      <c r="BRL157" s="86"/>
      <c r="BRM157" s="86"/>
      <c r="BRN157" s="86"/>
      <c r="BRO157" s="86"/>
      <c r="BRP157" s="86"/>
      <c r="BRQ157" s="86"/>
      <c r="BRR157" s="86"/>
      <c r="BRS157" s="86"/>
      <c r="BRT157" s="86"/>
      <c r="BRU157" s="86"/>
      <c r="BRV157" s="86"/>
      <c r="BRW157" s="86"/>
      <c r="BRX157" s="86"/>
      <c r="BRY157" s="86"/>
      <c r="BRZ157" s="86"/>
      <c r="BSA157" s="86"/>
      <c r="BSB157" s="86"/>
      <c r="BSC157" s="86"/>
      <c r="BSD157" s="86"/>
      <c r="BSE157" s="86"/>
      <c r="BSF157" s="86"/>
      <c r="BSG157" s="86"/>
      <c r="BSH157" s="86"/>
      <c r="BSI157" s="86"/>
      <c r="BSJ157" s="86"/>
      <c r="BSK157" s="86"/>
      <c r="BSL157" s="86"/>
      <c r="BSM157" s="86"/>
      <c r="BSN157" s="86"/>
      <c r="BSO157" s="86"/>
      <c r="BSP157" s="86"/>
      <c r="BSQ157" s="86"/>
      <c r="BSR157" s="86"/>
      <c r="BSS157" s="86"/>
      <c r="BST157" s="86"/>
      <c r="BSU157" s="86"/>
      <c r="BSV157" s="86"/>
      <c r="BSW157" s="86"/>
      <c r="BSX157" s="86"/>
      <c r="BSY157" s="86"/>
      <c r="BSZ157" s="86"/>
      <c r="BTA157" s="86"/>
      <c r="BTB157" s="86"/>
      <c r="BTC157" s="86"/>
      <c r="BTD157" s="86"/>
      <c r="BTE157" s="86"/>
      <c r="BTF157" s="86"/>
      <c r="BTG157" s="86"/>
      <c r="BTH157" s="86"/>
      <c r="BTI157" s="86"/>
      <c r="BTJ157" s="86"/>
      <c r="BTK157" s="86"/>
      <c r="BTL157" s="86"/>
      <c r="BTM157" s="86"/>
      <c r="BTN157" s="86"/>
      <c r="BTO157" s="86"/>
      <c r="BTP157" s="86"/>
      <c r="BTQ157" s="86"/>
      <c r="BTR157" s="86"/>
      <c r="BTS157" s="86"/>
      <c r="BTT157" s="86"/>
      <c r="BTU157" s="86"/>
      <c r="BTV157" s="86"/>
      <c r="BTW157" s="86"/>
      <c r="BTX157" s="86"/>
      <c r="BTY157" s="86"/>
      <c r="BTZ157" s="86"/>
      <c r="BUA157" s="86"/>
      <c r="BUB157" s="86"/>
      <c r="BUC157" s="86"/>
      <c r="BUD157" s="86"/>
      <c r="BUE157" s="86"/>
      <c r="BUF157" s="86"/>
      <c r="BUG157" s="86"/>
      <c r="BUH157" s="86"/>
      <c r="BUI157" s="86"/>
      <c r="BUJ157" s="86"/>
      <c r="BUK157" s="86"/>
      <c r="BUL157" s="86"/>
      <c r="BUM157" s="86"/>
      <c r="BUN157" s="86"/>
      <c r="BUO157" s="86"/>
      <c r="BUP157" s="86"/>
      <c r="BUQ157" s="86"/>
      <c r="BUR157" s="86"/>
      <c r="BUS157" s="86"/>
      <c r="BUT157" s="86"/>
      <c r="BUU157" s="86"/>
      <c r="BUV157" s="86"/>
      <c r="BUW157" s="86"/>
      <c r="BUX157" s="86"/>
      <c r="BUY157" s="86"/>
      <c r="BUZ157" s="86"/>
      <c r="BVA157" s="86"/>
      <c r="BVB157" s="86"/>
      <c r="BVC157" s="86"/>
      <c r="BVD157" s="86"/>
      <c r="BVE157" s="86"/>
      <c r="BVF157" s="86"/>
      <c r="BVG157" s="86"/>
      <c r="BVH157" s="86"/>
      <c r="BVI157" s="86"/>
      <c r="BVJ157" s="86"/>
      <c r="BVK157" s="86"/>
      <c r="BVL157" s="86"/>
      <c r="BVM157" s="86"/>
      <c r="BVN157" s="86"/>
      <c r="BVO157" s="86"/>
      <c r="BVP157" s="86"/>
      <c r="BVQ157" s="86"/>
      <c r="BVR157" s="86"/>
      <c r="BVS157" s="86"/>
      <c r="BVT157" s="86"/>
      <c r="BVU157" s="86"/>
      <c r="BVV157" s="86"/>
      <c r="BVW157" s="86"/>
      <c r="BVX157" s="86"/>
      <c r="BVY157" s="86"/>
      <c r="BVZ157" s="86"/>
      <c r="BWA157" s="86"/>
      <c r="BWB157" s="86"/>
      <c r="BWC157" s="86"/>
      <c r="BWD157" s="86"/>
      <c r="BWE157" s="86"/>
      <c r="BWF157" s="86"/>
      <c r="BWG157" s="86"/>
      <c r="BWH157" s="86"/>
      <c r="BWI157" s="86"/>
      <c r="BWJ157" s="86"/>
      <c r="BWK157" s="86"/>
      <c r="BWL157" s="86"/>
      <c r="BWM157" s="86"/>
      <c r="BWN157" s="86"/>
      <c r="BWO157" s="86"/>
      <c r="BWP157" s="86"/>
      <c r="BWQ157" s="86"/>
      <c r="BWR157" s="86"/>
      <c r="BWS157" s="86"/>
      <c r="BWT157" s="86"/>
      <c r="BWU157" s="86"/>
      <c r="BWV157" s="86"/>
      <c r="BWW157" s="86"/>
      <c r="BWX157" s="86"/>
      <c r="BWY157" s="86"/>
      <c r="BWZ157" s="86"/>
      <c r="BXA157" s="86"/>
      <c r="BXB157" s="86"/>
      <c r="BXC157" s="86"/>
      <c r="BXD157" s="86"/>
      <c r="BXE157" s="86"/>
      <c r="BXF157" s="86"/>
      <c r="BXG157" s="86"/>
      <c r="BXH157" s="86"/>
      <c r="BXI157" s="86"/>
      <c r="BXJ157" s="86"/>
      <c r="BXK157" s="86"/>
      <c r="BXL157" s="86"/>
      <c r="BXM157" s="86"/>
      <c r="BXN157" s="86"/>
      <c r="BXO157" s="86"/>
      <c r="BXP157" s="86"/>
      <c r="BXQ157" s="86"/>
      <c r="BXR157" s="86"/>
      <c r="BXS157" s="86"/>
      <c r="BXT157" s="86"/>
      <c r="BXU157" s="86"/>
      <c r="BXV157" s="86"/>
      <c r="BXW157" s="86"/>
      <c r="BXX157" s="86"/>
      <c r="BXY157" s="86"/>
      <c r="BXZ157" s="86"/>
      <c r="BYA157" s="186"/>
      <c r="BYB157" s="186"/>
      <c r="BYC157" s="186"/>
      <c r="BYD157" s="186"/>
      <c r="BYE157" s="186"/>
      <c r="BYF157" s="186"/>
      <c r="BYG157" s="86"/>
      <c r="BYH157" s="86"/>
      <c r="BYI157" s="86"/>
      <c r="BYJ157" s="86"/>
      <c r="BYK157" s="86"/>
      <c r="BYL157" s="86"/>
      <c r="BYM157" s="86"/>
      <c r="BYN157" s="86"/>
      <c r="BYO157" s="86"/>
      <c r="BYP157" s="86"/>
      <c r="BYQ157" s="86"/>
      <c r="BYR157" s="86"/>
      <c r="BYS157" s="86"/>
      <c r="BYT157" s="86"/>
      <c r="BYU157" s="86"/>
      <c r="BYV157" s="86"/>
      <c r="BYW157" s="86"/>
      <c r="BYX157" s="86"/>
      <c r="BYY157" s="86"/>
      <c r="BYZ157" s="86"/>
      <c r="BZA157" s="86"/>
      <c r="BZB157" s="86"/>
      <c r="BZC157" s="86"/>
      <c r="BZD157" s="86"/>
      <c r="BZE157" s="86"/>
      <c r="BZF157" s="86"/>
      <c r="BZG157" s="86"/>
      <c r="BZH157" s="86"/>
      <c r="BZI157" s="86"/>
      <c r="BZJ157" s="86"/>
      <c r="BZK157" s="86"/>
      <c r="BZL157" s="86"/>
      <c r="BZM157" s="86"/>
      <c r="BZN157" s="86"/>
      <c r="BZO157" s="86"/>
      <c r="BZP157" s="86"/>
      <c r="BZQ157" s="86"/>
      <c r="BZR157" s="86"/>
      <c r="BZS157" s="86"/>
      <c r="BZT157" s="86"/>
      <c r="BZU157" s="86"/>
      <c r="BZV157" s="86"/>
      <c r="BZW157" s="86"/>
      <c r="BZX157" s="86"/>
      <c r="BZY157" s="86"/>
      <c r="BZZ157" s="86"/>
      <c r="CAA157" s="86"/>
      <c r="CAB157" s="86"/>
      <c r="CAC157" s="86"/>
      <c r="CAD157" s="86"/>
      <c r="CAE157" s="86"/>
      <c r="CAF157" s="86"/>
      <c r="CAG157" s="86"/>
      <c r="CAH157" s="86"/>
      <c r="CAI157" s="86"/>
      <c r="CAJ157" s="86"/>
      <c r="CAK157" s="86"/>
      <c r="CAL157" s="86"/>
      <c r="CAM157" s="86"/>
      <c r="CAN157" s="86"/>
      <c r="CAO157" s="86"/>
      <c r="CAP157" s="86"/>
      <c r="CAQ157" s="86"/>
      <c r="CAR157" s="86"/>
      <c r="CAS157" s="86"/>
      <c r="CAT157" s="86"/>
      <c r="CAU157" s="86"/>
      <c r="CAV157" s="86"/>
      <c r="CAW157" s="86"/>
      <c r="CAX157" s="86"/>
      <c r="CAY157" s="86"/>
      <c r="CAZ157" s="86"/>
      <c r="CBA157" s="86"/>
      <c r="CBB157" s="86"/>
      <c r="CBC157" s="86"/>
      <c r="CBD157" s="86"/>
      <c r="CBE157" s="86"/>
      <c r="CBF157" s="86"/>
      <c r="CBG157" s="86"/>
      <c r="CBH157" s="86"/>
      <c r="CBI157" s="86"/>
      <c r="CBJ157" s="86"/>
      <c r="CBK157" s="86"/>
      <c r="CBL157" s="86"/>
      <c r="CBM157" s="86"/>
      <c r="CBN157" s="86"/>
      <c r="CBO157" s="86"/>
      <c r="CBP157" s="86"/>
      <c r="CBQ157" s="86"/>
      <c r="CBR157" s="86"/>
      <c r="CBS157" s="86"/>
      <c r="CBT157" s="86"/>
      <c r="CBU157" s="86"/>
      <c r="CBV157" s="86"/>
      <c r="CBW157" s="86"/>
      <c r="CBX157" s="86"/>
      <c r="CBY157" s="86"/>
      <c r="CBZ157" s="86"/>
      <c r="CCA157" s="86"/>
      <c r="CCB157" s="86"/>
      <c r="CCC157" s="86"/>
      <c r="CCD157" s="86"/>
      <c r="CCE157" s="86"/>
      <c r="CCF157" s="86"/>
      <c r="CCG157" s="86"/>
      <c r="CCH157" s="86"/>
      <c r="CCI157" s="86"/>
      <c r="CCJ157" s="86"/>
      <c r="CCK157" s="86"/>
      <c r="CCL157" s="86"/>
      <c r="CCM157" s="86"/>
      <c r="CCN157" s="86"/>
      <c r="CCO157" s="86"/>
      <c r="CCP157" s="86"/>
      <c r="CCQ157" s="86"/>
      <c r="CCR157" s="86"/>
      <c r="CCS157" s="86"/>
      <c r="CCT157" s="86"/>
      <c r="CCU157" s="86"/>
      <c r="CCV157" s="86"/>
      <c r="CCW157" s="86"/>
      <c r="CCX157" s="86"/>
      <c r="CCY157" s="86"/>
      <c r="CCZ157" s="86"/>
      <c r="CDA157" s="86"/>
      <c r="CDB157" s="86"/>
      <c r="CDC157" s="86"/>
      <c r="CDD157" s="86"/>
      <c r="CDE157" s="86"/>
      <c r="CDF157" s="86"/>
      <c r="CDG157" s="86"/>
      <c r="CDH157" s="86"/>
      <c r="CDI157" s="86"/>
      <c r="CDJ157" s="86"/>
      <c r="CDK157" s="86"/>
      <c r="CDL157" s="86"/>
      <c r="CDM157" s="86"/>
      <c r="CDN157" s="86"/>
      <c r="CDO157" s="86"/>
      <c r="CDP157" s="86"/>
      <c r="CDQ157" s="86"/>
      <c r="CDR157" s="86"/>
      <c r="CDS157" s="86"/>
      <c r="CDT157" s="86"/>
      <c r="CDU157" s="86"/>
      <c r="CDV157" s="86"/>
      <c r="CDW157" s="86"/>
      <c r="CDX157" s="86"/>
      <c r="CDY157" s="86"/>
      <c r="CDZ157" s="86"/>
      <c r="CEA157" s="86"/>
      <c r="CEB157" s="86"/>
      <c r="CEC157" s="86"/>
      <c r="CED157" s="86"/>
      <c r="CEE157" s="86"/>
      <c r="CEF157" s="86"/>
      <c r="CEG157" s="86"/>
      <c r="CEH157" s="86"/>
      <c r="CEI157" s="86"/>
      <c r="CEJ157" s="86"/>
      <c r="CEK157" s="86"/>
      <c r="CEL157" s="86"/>
      <c r="CEM157" s="86"/>
      <c r="CEN157" s="86"/>
      <c r="CEO157" s="86"/>
      <c r="CEP157" s="86"/>
      <c r="CEQ157" s="86"/>
      <c r="CER157" s="86"/>
      <c r="CES157" s="86"/>
      <c r="CET157" s="86"/>
      <c r="CEU157" s="86"/>
      <c r="CEV157" s="86"/>
      <c r="CEW157" s="86"/>
      <c r="CEX157" s="86"/>
      <c r="CEY157" s="86"/>
      <c r="CEZ157" s="86"/>
      <c r="CFA157" s="86"/>
      <c r="CFB157" s="86"/>
      <c r="CFC157" s="86"/>
      <c r="CFD157" s="86"/>
      <c r="CFE157" s="86"/>
      <c r="CFF157" s="86"/>
      <c r="CFG157" s="86"/>
      <c r="CFH157" s="86"/>
      <c r="CFI157" s="86"/>
      <c r="CFJ157" s="86"/>
      <c r="CFK157" s="86"/>
      <c r="CFL157" s="86"/>
      <c r="CFM157" s="86"/>
      <c r="CFN157" s="86"/>
      <c r="CFO157" s="86"/>
      <c r="CFP157" s="86"/>
      <c r="CFQ157" s="86"/>
      <c r="CFR157" s="86"/>
      <c r="CFS157" s="86"/>
      <c r="CFT157" s="86"/>
      <c r="CFU157" s="86"/>
      <c r="CFV157" s="86"/>
      <c r="CFW157" s="86"/>
      <c r="CFX157" s="86"/>
      <c r="CFY157" s="86"/>
      <c r="CFZ157" s="86"/>
      <c r="CGA157" s="86"/>
      <c r="CGB157" s="86"/>
      <c r="CGC157" s="86"/>
      <c r="CGD157" s="86"/>
      <c r="CGE157" s="86"/>
      <c r="CGF157" s="86"/>
      <c r="CGG157" s="86"/>
      <c r="CGH157" s="86"/>
      <c r="CGI157" s="86"/>
      <c r="CGJ157" s="86"/>
      <c r="CGK157" s="86"/>
      <c r="CGL157" s="86"/>
      <c r="CGM157" s="86"/>
      <c r="CGN157" s="86"/>
      <c r="CGO157" s="86"/>
      <c r="CGP157" s="86"/>
      <c r="CGQ157" s="86"/>
      <c r="CGR157" s="86"/>
      <c r="CGS157" s="86"/>
      <c r="CGT157" s="86"/>
      <c r="CGU157" s="86"/>
      <c r="CGV157" s="86"/>
      <c r="CGW157" s="86"/>
      <c r="CGX157" s="86"/>
      <c r="CGY157" s="86"/>
      <c r="CGZ157" s="86"/>
      <c r="CHA157" s="86"/>
      <c r="CHB157" s="86"/>
      <c r="CHC157" s="86"/>
      <c r="CHD157" s="86"/>
      <c r="CHE157" s="86"/>
      <c r="CHF157" s="86"/>
      <c r="CHG157" s="86"/>
      <c r="CHH157" s="86"/>
      <c r="CHI157" s="86"/>
      <c r="CHJ157" s="86"/>
      <c r="CHK157" s="86"/>
      <c r="CHL157" s="86"/>
      <c r="CHM157" s="86"/>
      <c r="CHN157" s="86"/>
      <c r="CHO157" s="86"/>
      <c r="CHP157" s="86"/>
      <c r="CHQ157" s="86"/>
      <c r="CHR157" s="86"/>
      <c r="CHS157" s="86"/>
      <c r="CHT157" s="86"/>
      <c r="CHU157" s="86"/>
      <c r="CHV157" s="86"/>
      <c r="CHW157" s="186"/>
      <c r="CHX157" s="186"/>
      <c r="CHY157" s="186"/>
      <c r="CHZ157" s="186"/>
      <c r="CIA157" s="186"/>
      <c r="CIB157" s="186"/>
      <c r="CIC157" s="86"/>
      <c r="CID157" s="86"/>
      <c r="CIE157" s="86"/>
      <c r="CIF157" s="86"/>
      <c r="CIG157" s="86"/>
      <c r="CIH157" s="86"/>
      <c r="CII157" s="86"/>
      <c r="CIJ157" s="86"/>
      <c r="CIK157" s="86"/>
      <c r="CIL157" s="86"/>
      <c r="CIM157" s="86"/>
      <c r="CIN157" s="86"/>
      <c r="CIO157" s="86"/>
      <c r="CIP157" s="86"/>
      <c r="CIQ157" s="86"/>
      <c r="CIR157" s="86"/>
      <c r="CIS157" s="86"/>
      <c r="CIT157" s="86"/>
      <c r="CIU157" s="86"/>
      <c r="CIV157" s="86"/>
      <c r="CIW157" s="86"/>
      <c r="CIX157" s="86"/>
      <c r="CIY157" s="86"/>
      <c r="CIZ157" s="86"/>
      <c r="CJA157" s="86"/>
      <c r="CJB157" s="86"/>
      <c r="CJC157" s="86"/>
      <c r="CJD157" s="86"/>
      <c r="CJE157" s="86"/>
      <c r="CJF157" s="86"/>
      <c r="CJG157" s="86"/>
      <c r="CJH157" s="86"/>
      <c r="CJI157" s="86"/>
      <c r="CJJ157" s="86"/>
      <c r="CJK157" s="86"/>
      <c r="CJL157" s="86"/>
      <c r="CJM157" s="86"/>
      <c r="CJN157" s="86"/>
      <c r="CJO157" s="86"/>
      <c r="CJP157" s="86"/>
      <c r="CJQ157" s="86"/>
      <c r="CJR157" s="86"/>
      <c r="CJS157" s="86"/>
      <c r="CJT157" s="86"/>
      <c r="CJU157" s="86"/>
      <c r="CJV157" s="86"/>
      <c r="CJW157" s="86"/>
      <c r="CJX157" s="86"/>
      <c r="CJY157" s="86"/>
      <c r="CJZ157" s="86"/>
      <c r="CKA157" s="86"/>
      <c r="CKB157" s="86"/>
      <c r="CKC157" s="86"/>
      <c r="CKD157" s="86"/>
      <c r="CKE157" s="86"/>
      <c r="CKF157" s="86"/>
      <c r="CKG157" s="86"/>
      <c r="CKH157" s="86"/>
      <c r="CKI157" s="86"/>
      <c r="CKJ157" s="86"/>
      <c r="CKK157" s="86"/>
      <c r="CKL157" s="86"/>
      <c r="CKM157" s="86"/>
      <c r="CKN157" s="86"/>
      <c r="CKO157" s="86"/>
      <c r="CKP157" s="86"/>
      <c r="CKQ157" s="86"/>
      <c r="CKR157" s="86"/>
      <c r="CKS157" s="86"/>
      <c r="CKT157" s="86"/>
      <c r="CKU157" s="86"/>
      <c r="CKV157" s="86"/>
      <c r="CKW157" s="86"/>
      <c r="CKX157" s="86"/>
      <c r="CKY157" s="86"/>
      <c r="CKZ157" s="86"/>
      <c r="CLA157" s="86"/>
      <c r="CLB157" s="86"/>
      <c r="CLC157" s="86"/>
      <c r="CLD157" s="86"/>
      <c r="CLE157" s="86"/>
      <c r="CLF157" s="86"/>
      <c r="CLG157" s="86"/>
      <c r="CLH157" s="86"/>
      <c r="CLI157" s="86"/>
      <c r="CLJ157" s="86"/>
      <c r="CLK157" s="86"/>
      <c r="CLL157" s="86"/>
      <c r="CLM157" s="86"/>
      <c r="CLN157" s="86"/>
      <c r="CLO157" s="86"/>
      <c r="CLP157" s="86"/>
      <c r="CLQ157" s="86"/>
      <c r="CLR157" s="86"/>
      <c r="CLS157" s="86"/>
      <c r="CLT157" s="86"/>
      <c r="CLU157" s="86"/>
      <c r="CLV157" s="86"/>
      <c r="CLW157" s="86"/>
      <c r="CLX157" s="86"/>
      <c r="CLY157" s="86"/>
      <c r="CLZ157" s="86"/>
      <c r="CMA157" s="86"/>
      <c r="CMB157" s="86"/>
      <c r="CMC157" s="86"/>
      <c r="CMD157" s="86"/>
      <c r="CME157" s="86"/>
      <c r="CMF157" s="86"/>
      <c r="CMG157" s="86"/>
      <c r="CMH157" s="86"/>
      <c r="CMI157" s="86"/>
      <c r="CMJ157" s="86"/>
      <c r="CMK157" s="86"/>
      <c r="CML157" s="86"/>
      <c r="CMM157" s="86"/>
      <c r="CMN157" s="86"/>
      <c r="CMO157" s="86"/>
      <c r="CMP157" s="86"/>
      <c r="CMQ157" s="86"/>
      <c r="CMR157" s="86"/>
      <c r="CMS157" s="86"/>
      <c r="CMT157" s="86"/>
      <c r="CMU157" s="86"/>
      <c r="CMV157" s="86"/>
      <c r="CMW157" s="86"/>
      <c r="CMX157" s="86"/>
      <c r="CMY157" s="86"/>
      <c r="CMZ157" s="86"/>
      <c r="CNA157" s="86"/>
      <c r="CNB157" s="86"/>
      <c r="CNC157" s="86"/>
      <c r="CND157" s="86"/>
      <c r="CNE157" s="86"/>
      <c r="CNF157" s="86"/>
      <c r="CNG157" s="86"/>
      <c r="CNH157" s="86"/>
      <c r="CNI157" s="86"/>
      <c r="CNJ157" s="86"/>
      <c r="CNK157" s="86"/>
      <c r="CNL157" s="86"/>
      <c r="CNM157" s="86"/>
      <c r="CNN157" s="86"/>
      <c r="CNO157" s="86"/>
      <c r="CNP157" s="86"/>
      <c r="CNQ157" s="86"/>
      <c r="CNR157" s="86"/>
      <c r="CNS157" s="86"/>
      <c r="CNT157" s="86"/>
      <c r="CNU157" s="86"/>
      <c r="CNV157" s="86"/>
      <c r="CNW157" s="86"/>
      <c r="CNX157" s="86"/>
      <c r="CNY157" s="86"/>
      <c r="CNZ157" s="86"/>
      <c r="COA157" s="86"/>
      <c r="COB157" s="86"/>
      <c r="COC157" s="86"/>
      <c r="COD157" s="86"/>
      <c r="COE157" s="86"/>
      <c r="COF157" s="86"/>
      <c r="COG157" s="86"/>
      <c r="COH157" s="86"/>
      <c r="COI157" s="86"/>
      <c r="COJ157" s="86"/>
      <c r="COK157" s="86"/>
      <c r="COL157" s="86"/>
      <c r="COM157" s="86"/>
      <c r="CON157" s="86"/>
      <c r="COO157" s="86"/>
      <c r="COP157" s="86"/>
      <c r="COQ157" s="86"/>
      <c r="COR157" s="86"/>
      <c r="COS157" s="86"/>
      <c r="COT157" s="86"/>
      <c r="COU157" s="86"/>
      <c r="COV157" s="86"/>
      <c r="COW157" s="86"/>
      <c r="COX157" s="86"/>
      <c r="COY157" s="86"/>
      <c r="COZ157" s="86"/>
      <c r="CPA157" s="86"/>
      <c r="CPB157" s="86"/>
      <c r="CPC157" s="86"/>
      <c r="CPD157" s="86"/>
      <c r="CPE157" s="86"/>
      <c r="CPF157" s="86"/>
      <c r="CPG157" s="86"/>
      <c r="CPH157" s="86"/>
      <c r="CPI157" s="86"/>
      <c r="CPJ157" s="86"/>
      <c r="CPK157" s="86"/>
      <c r="CPL157" s="86"/>
      <c r="CPM157" s="86"/>
      <c r="CPN157" s="86"/>
      <c r="CPO157" s="86"/>
      <c r="CPP157" s="86"/>
      <c r="CPQ157" s="86"/>
      <c r="CPR157" s="86"/>
      <c r="CPS157" s="86"/>
      <c r="CPT157" s="86"/>
      <c r="CPU157" s="86"/>
      <c r="CPV157" s="86"/>
      <c r="CPW157" s="86"/>
      <c r="CPX157" s="86"/>
      <c r="CPY157" s="86"/>
      <c r="CPZ157" s="86"/>
      <c r="CQA157" s="86"/>
      <c r="CQB157" s="86"/>
      <c r="CQC157" s="86"/>
      <c r="CQD157" s="86"/>
      <c r="CQE157" s="86"/>
      <c r="CQF157" s="86"/>
      <c r="CQG157" s="86"/>
      <c r="CQH157" s="86"/>
      <c r="CQI157" s="86"/>
      <c r="CQJ157" s="86"/>
      <c r="CQK157" s="86"/>
      <c r="CQL157" s="86"/>
      <c r="CQM157" s="86"/>
      <c r="CQN157" s="86"/>
      <c r="CQO157" s="86"/>
      <c r="CQP157" s="86"/>
      <c r="CQQ157" s="86"/>
      <c r="CQR157" s="86"/>
      <c r="CQS157" s="86"/>
      <c r="CQT157" s="86"/>
      <c r="CQU157" s="86"/>
      <c r="CQV157" s="86"/>
      <c r="CQW157" s="86"/>
      <c r="CQX157" s="86"/>
      <c r="CQY157" s="86"/>
      <c r="CQZ157" s="86"/>
      <c r="CRA157" s="86"/>
      <c r="CRB157" s="86"/>
      <c r="CRC157" s="86"/>
      <c r="CRD157" s="86"/>
      <c r="CRE157" s="86"/>
      <c r="CRF157" s="86"/>
      <c r="CRG157" s="86"/>
      <c r="CRH157" s="86"/>
      <c r="CRI157" s="86"/>
      <c r="CRJ157" s="86"/>
      <c r="CRK157" s="86"/>
      <c r="CRL157" s="86"/>
      <c r="CRM157" s="86"/>
      <c r="CRN157" s="86"/>
      <c r="CRO157" s="86"/>
      <c r="CRP157" s="86"/>
      <c r="CRQ157" s="86"/>
      <c r="CRR157" s="86"/>
      <c r="CRS157" s="186"/>
      <c r="CRT157" s="186"/>
      <c r="CRU157" s="186"/>
      <c r="CRV157" s="186"/>
      <c r="CRW157" s="186"/>
      <c r="CRX157" s="186"/>
      <c r="CRY157" s="86"/>
      <c r="CRZ157" s="86"/>
      <c r="CSA157" s="86"/>
      <c r="CSB157" s="86"/>
      <c r="CSC157" s="86"/>
      <c r="CSD157" s="86"/>
      <c r="CSE157" s="86"/>
      <c r="CSF157" s="86"/>
      <c r="CSG157" s="86"/>
      <c r="CSH157" s="86"/>
      <c r="CSI157" s="86"/>
      <c r="CSJ157" s="86"/>
      <c r="CSK157" s="86"/>
      <c r="CSL157" s="86"/>
      <c r="CSM157" s="86"/>
      <c r="CSN157" s="86"/>
      <c r="CSO157" s="86"/>
      <c r="CSP157" s="86"/>
      <c r="CSQ157" s="86"/>
      <c r="CSR157" s="86"/>
      <c r="CSS157" s="86"/>
      <c r="CST157" s="86"/>
      <c r="CSU157" s="86"/>
      <c r="CSV157" s="86"/>
      <c r="CSW157" s="86"/>
      <c r="CSX157" s="86"/>
      <c r="CSY157" s="86"/>
      <c r="CSZ157" s="86"/>
      <c r="CTA157" s="86"/>
      <c r="CTB157" s="86"/>
      <c r="CTC157" s="86"/>
      <c r="CTD157" s="86"/>
      <c r="CTE157" s="86"/>
      <c r="CTF157" s="86"/>
      <c r="CTG157" s="86"/>
      <c r="CTH157" s="86"/>
      <c r="CTI157" s="86"/>
      <c r="CTJ157" s="86"/>
      <c r="CTK157" s="86"/>
      <c r="CTL157" s="86"/>
      <c r="CTM157" s="86"/>
      <c r="CTN157" s="86"/>
      <c r="CTO157" s="86"/>
      <c r="CTP157" s="86"/>
      <c r="CTQ157" s="86"/>
      <c r="CTR157" s="86"/>
      <c r="CTS157" s="86"/>
      <c r="CTT157" s="86"/>
      <c r="CTU157" s="86"/>
      <c r="CTV157" s="86"/>
      <c r="CTW157" s="86"/>
      <c r="CTX157" s="86"/>
      <c r="CTY157" s="86"/>
      <c r="CTZ157" s="86"/>
      <c r="CUA157" s="86"/>
      <c r="CUB157" s="86"/>
      <c r="CUC157" s="86"/>
      <c r="CUD157" s="86"/>
      <c r="CUE157" s="86"/>
      <c r="CUF157" s="86"/>
      <c r="CUG157" s="86"/>
      <c r="CUH157" s="86"/>
      <c r="CUI157" s="86"/>
      <c r="CUJ157" s="86"/>
      <c r="CUK157" s="86"/>
      <c r="CUL157" s="86"/>
      <c r="CUM157" s="86"/>
      <c r="CUN157" s="86"/>
      <c r="CUO157" s="86"/>
      <c r="CUP157" s="86"/>
      <c r="CUQ157" s="86"/>
      <c r="CUR157" s="86"/>
      <c r="CUS157" s="86"/>
      <c r="CUT157" s="86"/>
      <c r="CUU157" s="86"/>
      <c r="CUV157" s="86"/>
      <c r="CUW157" s="86"/>
      <c r="CUX157" s="86"/>
      <c r="CUY157" s="86"/>
      <c r="CUZ157" s="86"/>
      <c r="CVA157" s="86"/>
      <c r="CVB157" s="86"/>
      <c r="CVC157" s="86"/>
      <c r="CVD157" s="86"/>
      <c r="CVE157" s="86"/>
      <c r="CVF157" s="86"/>
      <c r="CVG157" s="86"/>
      <c r="CVH157" s="86"/>
      <c r="CVI157" s="86"/>
      <c r="CVJ157" s="86"/>
      <c r="CVK157" s="86"/>
      <c r="CVL157" s="86"/>
      <c r="CVM157" s="86"/>
      <c r="CVN157" s="86"/>
      <c r="CVO157" s="86"/>
      <c r="CVP157" s="86"/>
      <c r="CVQ157" s="86"/>
      <c r="CVR157" s="86"/>
      <c r="CVS157" s="86"/>
      <c r="CVT157" s="86"/>
      <c r="CVU157" s="86"/>
      <c r="CVV157" s="86"/>
      <c r="CVW157" s="86"/>
      <c r="CVX157" s="86"/>
      <c r="CVY157" s="86"/>
      <c r="CVZ157" s="86"/>
      <c r="CWA157" s="86"/>
      <c r="CWB157" s="86"/>
      <c r="CWC157" s="86"/>
      <c r="CWD157" s="86"/>
      <c r="CWE157" s="86"/>
      <c r="CWF157" s="86"/>
      <c r="CWG157" s="86"/>
      <c r="CWH157" s="86"/>
      <c r="CWI157" s="86"/>
      <c r="CWJ157" s="86"/>
      <c r="CWK157" s="86"/>
      <c r="CWL157" s="86"/>
      <c r="CWM157" s="86"/>
      <c r="CWN157" s="86"/>
      <c r="CWO157" s="86"/>
      <c r="CWP157" s="86"/>
      <c r="CWQ157" s="86"/>
      <c r="CWR157" s="86"/>
      <c r="CWS157" s="86"/>
      <c r="CWT157" s="86"/>
      <c r="CWU157" s="86"/>
      <c r="CWV157" s="86"/>
      <c r="CWW157" s="86"/>
      <c r="CWX157" s="86"/>
      <c r="CWY157" s="86"/>
      <c r="CWZ157" s="86"/>
      <c r="CXA157" s="86"/>
      <c r="CXB157" s="86"/>
      <c r="CXC157" s="86"/>
      <c r="CXD157" s="86"/>
      <c r="CXE157" s="86"/>
      <c r="CXF157" s="86"/>
      <c r="CXG157" s="86"/>
      <c r="CXH157" s="86"/>
      <c r="CXI157" s="86"/>
      <c r="CXJ157" s="86"/>
      <c r="CXK157" s="86"/>
      <c r="CXL157" s="86"/>
      <c r="CXM157" s="86"/>
      <c r="CXN157" s="86"/>
      <c r="CXO157" s="86"/>
      <c r="CXP157" s="86"/>
      <c r="CXQ157" s="86"/>
      <c r="CXR157" s="86"/>
      <c r="CXS157" s="86"/>
      <c r="CXT157" s="86"/>
      <c r="CXU157" s="86"/>
      <c r="CXV157" s="86"/>
      <c r="CXW157" s="86"/>
      <c r="CXX157" s="86"/>
      <c r="CXY157" s="86"/>
      <c r="CXZ157" s="86"/>
      <c r="CYA157" s="86"/>
      <c r="CYB157" s="86"/>
      <c r="CYC157" s="86"/>
      <c r="CYD157" s="86"/>
      <c r="CYE157" s="86"/>
      <c r="CYF157" s="86"/>
      <c r="CYG157" s="86"/>
      <c r="CYH157" s="86"/>
      <c r="CYI157" s="86"/>
      <c r="CYJ157" s="86"/>
      <c r="CYK157" s="86"/>
      <c r="CYL157" s="86"/>
      <c r="CYM157" s="86"/>
      <c r="CYN157" s="86"/>
      <c r="CYO157" s="86"/>
      <c r="CYP157" s="86"/>
      <c r="CYQ157" s="86"/>
      <c r="CYR157" s="86"/>
      <c r="CYS157" s="86"/>
      <c r="CYT157" s="86"/>
      <c r="CYU157" s="86"/>
      <c r="CYV157" s="86"/>
      <c r="CYW157" s="86"/>
      <c r="CYX157" s="86"/>
      <c r="CYY157" s="86"/>
      <c r="CYZ157" s="86"/>
      <c r="CZA157" s="86"/>
      <c r="CZB157" s="86"/>
      <c r="CZC157" s="86"/>
      <c r="CZD157" s="86"/>
      <c r="CZE157" s="86"/>
      <c r="CZF157" s="86"/>
      <c r="CZG157" s="86"/>
      <c r="CZH157" s="86"/>
      <c r="CZI157" s="86"/>
      <c r="CZJ157" s="86"/>
      <c r="CZK157" s="86"/>
      <c r="CZL157" s="86"/>
      <c r="CZM157" s="86"/>
      <c r="CZN157" s="86"/>
      <c r="CZO157" s="86"/>
      <c r="CZP157" s="86"/>
      <c r="CZQ157" s="86"/>
      <c r="CZR157" s="86"/>
      <c r="CZS157" s="86"/>
      <c r="CZT157" s="86"/>
      <c r="CZU157" s="86"/>
      <c r="CZV157" s="86"/>
      <c r="CZW157" s="86"/>
      <c r="CZX157" s="86"/>
      <c r="CZY157" s="86"/>
      <c r="CZZ157" s="86"/>
      <c r="DAA157" s="86"/>
      <c r="DAB157" s="86"/>
      <c r="DAC157" s="86"/>
      <c r="DAD157" s="86"/>
      <c r="DAE157" s="86"/>
      <c r="DAF157" s="86"/>
      <c r="DAG157" s="86"/>
      <c r="DAH157" s="86"/>
      <c r="DAI157" s="86"/>
      <c r="DAJ157" s="86"/>
      <c r="DAK157" s="86"/>
      <c r="DAL157" s="86"/>
      <c r="DAM157" s="86"/>
      <c r="DAN157" s="86"/>
      <c r="DAO157" s="86"/>
      <c r="DAP157" s="86"/>
      <c r="DAQ157" s="86"/>
      <c r="DAR157" s="86"/>
      <c r="DAS157" s="86"/>
      <c r="DAT157" s="86"/>
      <c r="DAU157" s="86"/>
      <c r="DAV157" s="86"/>
      <c r="DAW157" s="86"/>
      <c r="DAX157" s="86"/>
      <c r="DAY157" s="86"/>
      <c r="DAZ157" s="86"/>
      <c r="DBA157" s="86"/>
      <c r="DBB157" s="86"/>
      <c r="DBC157" s="86"/>
      <c r="DBD157" s="86"/>
      <c r="DBE157" s="86"/>
      <c r="DBF157" s="86"/>
      <c r="DBG157" s="86"/>
      <c r="DBH157" s="86"/>
      <c r="DBI157" s="86"/>
      <c r="DBJ157" s="86"/>
      <c r="DBK157" s="86"/>
      <c r="DBL157" s="86"/>
      <c r="DBM157" s="86"/>
      <c r="DBN157" s="86"/>
      <c r="DBO157" s="186"/>
      <c r="DBP157" s="186"/>
      <c r="DBQ157" s="186"/>
      <c r="DBR157" s="186"/>
      <c r="DBS157" s="186"/>
      <c r="DBT157" s="186"/>
      <c r="DBU157" s="86"/>
      <c r="DBV157" s="86"/>
      <c r="DBW157" s="86"/>
      <c r="DBX157" s="86"/>
      <c r="DBY157" s="86"/>
      <c r="DBZ157" s="86"/>
      <c r="DCA157" s="86"/>
      <c r="DCB157" s="86"/>
      <c r="DCC157" s="86"/>
      <c r="DCD157" s="86"/>
      <c r="DCE157" s="86"/>
      <c r="DCF157" s="86"/>
      <c r="DCG157" s="86"/>
      <c r="DCH157" s="86"/>
      <c r="DCI157" s="86"/>
      <c r="DCJ157" s="86"/>
      <c r="DCK157" s="86"/>
      <c r="DCL157" s="86"/>
      <c r="DCM157" s="86"/>
      <c r="DCN157" s="86"/>
      <c r="DCO157" s="86"/>
      <c r="DCP157" s="86"/>
      <c r="DCQ157" s="86"/>
      <c r="DCR157" s="86"/>
      <c r="DCS157" s="86"/>
      <c r="DCT157" s="86"/>
      <c r="DCU157" s="86"/>
      <c r="DCV157" s="86"/>
      <c r="DCW157" s="86"/>
      <c r="DCX157" s="86"/>
      <c r="DCY157" s="86"/>
      <c r="DCZ157" s="86"/>
      <c r="DDA157" s="86"/>
      <c r="DDB157" s="86"/>
      <c r="DDC157" s="86"/>
      <c r="DDD157" s="86"/>
      <c r="DDE157" s="86"/>
      <c r="DDF157" s="86"/>
      <c r="DDG157" s="86"/>
      <c r="DDH157" s="86"/>
      <c r="DDI157" s="86"/>
      <c r="DDJ157" s="86"/>
      <c r="DDK157" s="86"/>
      <c r="DDL157" s="86"/>
      <c r="DDM157" s="86"/>
      <c r="DDN157" s="86"/>
      <c r="DDO157" s="86"/>
      <c r="DDP157" s="86"/>
      <c r="DDQ157" s="86"/>
      <c r="DDR157" s="86"/>
      <c r="DDS157" s="86"/>
      <c r="DDT157" s="86"/>
      <c r="DDU157" s="86"/>
      <c r="DDV157" s="86"/>
      <c r="DDW157" s="86"/>
      <c r="DDX157" s="86"/>
      <c r="DDY157" s="86"/>
      <c r="DDZ157" s="86"/>
      <c r="DEA157" s="86"/>
      <c r="DEB157" s="86"/>
      <c r="DEC157" s="86"/>
      <c r="DED157" s="86"/>
      <c r="DEE157" s="86"/>
      <c r="DEF157" s="86"/>
      <c r="DEG157" s="86"/>
      <c r="DEH157" s="86"/>
      <c r="DEI157" s="86"/>
      <c r="DEJ157" s="86"/>
      <c r="DEK157" s="86"/>
      <c r="DEL157" s="86"/>
      <c r="DEM157" s="86"/>
      <c r="DEN157" s="86"/>
      <c r="DEO157" s="86"/>
      <c r="DEP157" s="86"/>
      <c r="DEQ157" s="86"/>
      <c r="DER157" s="86"/>
      <c r="DES157" s="86"/>
      <c r="DET157" s="86"/>
      <c r="DEU157" s="86"/>
      <c r="DEV157" s="86"/>
      <c r="DEW157" s="86"/>
      <c r="DEX157" s="86"/>
      <c r="DEY157" s="86"/>
      <c r="DEZ157" s="86"/>
      <c r="DFA157" s="86"/>
      <c r="DFB157" s="86"/>
      <c r="DFC157" s="86"/>
      <c r="DFD157" s="86"/>
      <c r="DFE157" s="86"/>
      <c r="DFF157" s="86"/>
      <c r="DFG157" s="86"/>
      <c r="DFH157" s="86"/>
      <c r="DFI157" s="86"/>
      <c r="DFJ157" s="86"/>
      <c r="DFK157" s="86"/>
      <c r="DFL157" s="86"/>
      <c r="DFM157" s="86"/>
      <c r="DFN157" s="86"/>
      <c r="DFO157" s="86"/>
      <c r="DFP157" s="86"/>
      <c r="DFQ157" s="86"/>
      <c r="DFR157" s="86"/>
      <c r="DFS157" s="86"/>
      <c r="DFT157" s="86"/>
      <c r="DFU157" s="86"/>
      <c r="DFV157" s="86"/>
      <c r="DFW157" s="86"/>
      <c r="DFX157" s="86"/>
      <c r="DFY157" s="86"/>
      <c r="DFZ157" s="86"/>
      <c r="DGA157" s="86"/>
      <c r="DGB157" s="86"/>
      <c r="DGC157" s="86"/>
      <c r="DGD157" s="86"/>
      <c r="DGE157" s="86"/>
      <c r="DGF157" s="86"/>
      <c r="DGG157" s="86"/>
      <c r="DGH157" s="86"/>
      <c r="DGI157" s="86"/>
      <c r="DGJ157" s="86"/>
      <c r="DGK157" s="86"/>
      <c r="DGL157" s="86"/>
      <c r="DGM157" s="86"/>
      <c r="DGN157" s="86"/>
      <c r="DGO157" s="86"/>
      <c r="DGP157" s="86"/>
      <c r="DGQ157" s="86"/>
      <c r="DGR157" s="86"/>
      <c r="DGS157" s="86"/>
      <c r="DGT157" s="86"/>
      <c r="DGU157" s="86"/>
      <c r="DGV157" s="86"/>
      <c r="DGW157" s="86"/>
      <c r="DGX157" s="86"/>
      <c r="DGY157" s="86"/>
      <c r="DGZ157" s="86"/>
      <c r="DHA157" s="86"/>
      <c r="DHB157" s="86"/>
      <c r="DHC157" s="86"/>
      <c r="DHD157" s="86"/>
      <c r="DHE157" s="86"/>
      <c r="DHF157" s="86"/>
      <c r="DHG157" s="86"/>
      <c r="DHH157" s="86"/>
      <c r="DHI157" s="86"/>
      <c r="DHJ157" s="86"/>
      <c r="DHK157" s="86"/>
      <c r="DHL157" s="86"/>
      <c r="DHM157" s="86"/>
      <c r="DHN157" s="86"/>
      <c r="DHO157" s="86"/>
      <c r="DHP157" s="86"/>
      <c r="DHQ157" s="86"/>
      <c r="DHR157" s="86"/>
      <c r="DHS157" s="86"/>
      <c r="DHT157" s="86"/>
      <c r="DHU157" s="86"/>
      <c r="DHV157" s="86"/>
      <c r="DHW157" s="86"/>
      <c r="DHX157" s="86"/>
      <c r="DHY157" s="86"/>
      <c r="DHZ157" s="86"/>
      <c r="DIA157" s="86"/>
      <c r="DIB157" s="86"/>
      <c r="DIC157" s="86"/>
      <c r="DID157" s="86"/>
      <c r="DIE157" s="86"/>
      <c r="DIF157" s="86"/>
      <c r="DIG157" s="86"/>
      <c r="DIH157" s="86"/>
      <c r="DII157" s="86"/>
      <c r="DIJ157" s="86"/>
      <c r="DIK157" s="86"/>
      <c r="DIL157" s="86"/>
      <c r="DIM157" s="86"/>
      <c r="DIN157" s="86"/>
      <c r="DIO157" s="86"/>
      <c r="DIP157" s="86"/>
      <c r="DIQ157" s="86"/>
      <c r="DIR157" s="86"/>
      <c r="DIS157" s="86"/>
      <c r="DIT157" s="86"/>
      <c r="DIU157" s="86"/>
      <c r="DIV157" s="86"/>
      <c r="DIW157" s="86"/>
      <c r="DIX157" s="86"/>
      <c r="DIY157" s="86"/>
      <c r="DIZ157" s="86"/>
      <c r="DJA157" s="86"/>
      <c r="DJB157" s="86"/>
      <c r="DJC157" s="86"/>
      <c r="DJD157" s="86"/>
      <c r="DJE157" s="86"/>
      <c r="DJF157" s="86"/>
      <c r="DJG157" s="86"/>
      <c r="DJH157" s="86"/>
      <c r="DJI157" s="86"/>
      <c r="DJJ157" s="86"/>
      <c r="DJK157" s="86"/>
      <c r="DJL157" s="86"/>
      <c r="DJM157" s="86"/>
      <c r="DJN157" s="86"/>
      <c r="DJO157" s="86"/>
      <c r="DJP157" s="86"/>
      <c r="DJQ157" s="86"/>
      <c r="DJR157" s="86"/>
      <c r="DJS157" s="86"/>
      <c r="DJT157" s="86"/>
      <c r="DJU157" s="86"/>
      <c r="DJV157" s="86"/>
      <c r="DJW157" s="86"/>
      <c r="DJX157" s="86"/>
      <c r="DJY157" s="86"/>
      <c r="DJZ157" s="86"/>
      <c r="DKA157" s="86"/>
      <c r="DKB157" s="86"/>
      <c r="DKC157" s="86"/>
      <c r="DKD157" s="86"/>
      <c r="DKE157" s="86"/>
      <c r="DKF157" s="86"/>
      <c r="DKG157" s="86"/>
      <c r="DKH157" s="86"/>
      <c r="DKI157" s="86"/>
      <c r="DKJ157" s="86"/>
      <c r="DKK157" s="86"/>
      <c r="DKL157" s="86"/>
      <c r="DKM157" s="86"/>
      <c r="DKN157" s="86"/>
      <c r="DKO157" s="86"/>
      <c r="DKP157" s="86"/>
      <c r="DKQ157" s="86"/>
      <c r="DKR157" s="86"/>
      <c r="DKS157" s="86"/>
      <c r="DKT157" s="86"/>
      <c r="DKU157" s="86"/>
      <c r="DKV157" s="86"/>
      <c r="DKW157" s="86"/>
      <c r="DKX157" s="86"/>
      <c r="DKY157" s="86"/>
      <c r="DKZ157" s="86"/>
      <c r="DLA157" s="86"/>
      <c r="DLB157" s="86"/>
      <c r="DLC157" s="86"/>
      <c r="DLD157" s="86"/>
      <c r="DLE157" s="86"/>
      <c r="DLF157" s="86"/>
      <c r="DLG157" s="86"/>
      <c r="DLH157" s="86"/>
      <c r="DLI157" s="86"/>
      <c r="DLJ157" s="86"/>
      <c r="DLK157" s="186"/>
      <c r="DLL157" s="186"/>
      <c r="DLM157" s="186"/>
      <c r="DLN157" s="186"/>
      <c r="DLO157" s="186"/>
      <c r="DLP157" s="186"/>
      <c r="DLQ157" s="86"/>
      <c r="DLR157" s="86"/>
      <c r="DLS157" s="86"/>
      <c r="DLT157" s="86"/>
      <c r="DLU157" s="86"/>
      <c r="DLV157" s="86"/>
      <c r="DLW157" s="86"/>
      <c r="DLX157" s="86"/>
      <c r="DLY157" s="86"/>
      <c r="DLZ157" s="86"/>
      <c r="DMA157" s="86"/>
      <c r="DMB157" s="86"/>
      <c r="DMC157" s="86"/>
      <c r="DMD157" s="86"/>
      <c r="DME157" s="86"/>
      <c r="DMF157" s="86"/>
      <c r="DMG157" s="86"/>
      <c r="DMH157" s="86"/>
      <c r="DMI157" s="86"/>
      <c r="DMJ157" s="86"/>
      <c r="DMK157" s="86"/>
      <c r="DML157" s="86"/>
      <c r="DMM157" s="86"/>
      <c r="DMN157" s="86"/>
      <c r="DMO157" s="86"/>
      <c r="DMP157" s="86"/>
      <c r="DMQ157" s="86"/>
      <c r="DMR157" s="86"/>
      <c r="DMS157" s="86"/>
      <c r="DMT157" s="86"/>
      <c r="DMU157" s="86"/>
      <c r="DMV157" s="86"/>
      <c r="DMW157" s="86"/>
      <c r="DMX157" s="86"/>
      <c r="DMY157" s="86"/>
      <c r="DMZ157" s="86"/>
      <c r="DNA157" s="86"/>
      <c r="DNB157" s="86"/>
      <c r="DNC157" s="86"/>
      <c r="DND157" s="86"/>
      <c r="DNE157" s="86"/>
      <c r="DNF157" s="86"/>
      <c r="DNG157" s="86"/>
      <c r="DNH157" s="86"/>
      <c r="DNI157" s="86"/>
      <c r="DNJ157" s="86"/>
      <c r="DNK157" s="86"/>
      <c r="DNL157" s="86"/>
      <c r="DNM157" s="86"/>
      <c r="DNN157" s="86"/>
      <c r="DNO157" s="86"/>
      <c r="DNP157" s="86"/>
      <c r="DNQ157" s="86"/>
      <c r="DNR157" s="86"/>
      <c r="DNS157" s="86"/>
      <c r="DNT157" s="86"/>
      <c r="DNU157" s="86"/>
      <c r="DNV157" s="86"/>
      <c r="DNW157" s="86"/>
      <c r="DNX157" s="86"/>
      <c r="DNY157" s="86"/>
      <c r="DNZ157" s="86"/>
      <c r="DOA157" s="86"/>
      <c r="DOB157" s="86"/>
      <c r="DOC157" s="86"/>
      <c r="DOD157" s="86"/>
      <c r="DOE157" s="86"/>
      <c r="DOF157" s="86"/>
      <c r="DOG157" s="86"/>
      <c r="DOH157" s="86"/>
      <c r="DOI157" s="86"/>
      <c r="DOJ157" s="86"/>
      <c r="DOK157" s="86"/>
      <c r="DOL157" s="86"/>
      <c r="DOM157" s="86"/>
      <c r="DON157" s="86"/>
      <c r="DOO157" s="86"/>
      <c r="DOP157" s="86"/>
      <c r="DOQ157" s="86"/>
      <c r="DOR157" s="86"/>
      <c r="DOS157" s="86"/>
      <c r="DOT157" s="86"/>
      <c r="DOU157" s="86"/>
      <c r="DOV157" s="86"/>
      <c r="DOW157" s="86"/>
      <c r="DOX157" s="86"/>
      <c r="DOY157" s="86"/>
      <c r="DOZ157" s="86"/>
      <c r="DPA157" s="86"/>
      <c r="DPB157" s="86"/>
      <c r="DPC157" s="86"/>
      <c r="DPD157" s="86"/>
      <c r="DPE157" s="86"/>
      <c r="DPF157" s="86"/>
      <c r="DPG157" s="86"/>
      <c r="DPH157" s="86"/>
      <c r="DPI157" s="86"/>
      <c r="DPJ157" s="86"/>
      <c r="DPK157" s="86"/>
      <c r="DPL157" s="86"/>
      <c r="DPM157" s="86"/>
      <c r="DPN157" s="86"/>
      <c r="DPO157" s="86"/>
      <c r="DPP157" s="86"/>
      <c r="DPQ157" s="86"/>
      <c r="DPR157" s="86"/>
      <c r="DPS157" s="86"/>
      <c r="DPT157" s="86"/>
      <c r="DPU157" s="86"/>
      <c r="DPV157" s="86"/>
      <c r="DPW157" s="86"/>
      <c r="DPX157" s="86"/>
      <c r="DPY157" s="86"/>
      <c r="DPZ157" s="86"/>
      <c r="DQA157" s="86"/>
      <c r="DQB157" s="86"/>
      <c r="DQC157" s="86"/>
      <c r="DQD157" s="86"/>
      <c r="DQE157" s="86"/>
      <c r="DQF157" s="86"/>
      <c r="DQG157" s="86"/>
      <c r="DQH157" s="86"/>
      <c r="DQI157" s="86"/>
      <c r="DQJ157" s="86"/>
      <c r="DQK157" s="86"/>
      <c r="DQL157" s="86"/>
      <c r="DQM157" s="86"/>
      <c r="DQN157" s="86"/>
      <c r="DQO157" s="86"/>
      <c r="DQP157" s="86"/>
      <c r="DQQ157" s="86"/>
      <c r="DQR157" s="86"/>
      <c r="DQS157" s="86"/>
      <c r="DQT157" s="86"/>
      <c r="DQU157" s="86"/>
      <c r="DQV157" s="86"/>
      <c r="DQW157" s="86"/>
      <c r="DQX157" s="86"/>
      <c r="DQY157" s="86"/>
      <c r="DQZ157" s="86"/>
      <c r="DRA157" s="86"/>
      <c r="DRB157" s="86"/>
      <c r="DRC157" s="86"/>
      <c r="DRD157" s="86"/>
      <c r="DRE157" s="86"/>
      <c r="DRF157" s="86"/>
      <c r="DRG157" s="86"/>
      <c r="DRH157" s="86"/>
      <c r="DRI157" s="86"/>
      <c r="DRJ157" s="86"/>
      <c r="DRK157" s="86"/>
      <c r="DRL157" s="86"/>
      <c r="DRM157" s="86"/>
      <c r="DRN157" s="86"/>
      <c r="DRO157" s="86"/>
      <c r="DRP157" s="86"/>
      <c r="DRQ157" s="86"/>
      <c r="DRR157" s="86"/>
      <c r="DRS157" s="86"/>
      <c r="DRT157" s="86"/>
      <c r="DRU157" s="86"/>
      <c r="DRV157" s="86"/>
      <c r="DRW157" s="86"/>
      <c r="DRX157" s="86"/>
      <c r="DRY157" s="86"/>
      <c r="DRZ157" s="86"/>
      <c r="DSA157" s="86"/>
      <c r="DSB157" s="86"/>
      <c r="DSC157" s="86"/>
      <c r="DSD157" s="86"/>
      <c r="DSE157" s="86"/>
      <c r="DSF157" s="86"/>
      <c r="DSG157" s="86"/>
      <c r="DSH157" s="86"/>
      <c r="DSI157" s="86"/>
      <c r="DSJ157" s="86"/>
      <c r="DSK157" s="86"/>
      <c r="DSL157" s="86"/>
      <c r="DSM157" s="86"/>
      <c r="DSN157" s="86"/>
      <c r="DSO157" s="86"/>
      <c r="DSP157" s="86"/>
      <c r="DSQ157" s="86"/>
      <c r="DSR157" s="86"/>
      <c r="DSS157" s="86"/>
      <c r="DST157" s="86"/>
      <c r="DSU157" s="86"/>
      <c r="DSV157" s="86"/>
      <c r="DSW157" s="86"/>
      <c r="DSX157" s="86"/>
      <c r="DSY157" s="86"/>
      <c r="DSZ157" s="86"/>
      <c r="DTA157" s="86"/>
      <c r="DTB157" s="86"/>
      <c r="DTC157" s="86"/>
      <c r="DTD157" s="86"/>
      <c r="DTE157" s="86"/>
      <c r="DTF157" s="86"/>
      <c r="DTG157" s="86"/>
      <c r="DTH157" s="86"/>
      <c r="DTI157" s="86"/>
      <c r="DTJ157" s="86"/>
      <c r="DTK157" s="86"/>
      <c r="DTL157" s="86"/>
      <c r="DTM157" s="86"/>
      <c r="DTN157" s="86"/>
      <c r="DTO157" s="86"/>
      <c r="DTP157" s="86"/>
      <c r="DTQ157" s="86"/>
      <c r="DTR157" s="86"/>
      <c r="DTS157" s="86"/>
      <c r="DTT157" s="86"/>
      <c r="DTU157" s="86"/>
      <c r="DTV157" s="86"/>
      <c r="DTW157" s="86"/>
      <c r="DTX157" s="86"/>
      <c r="DTY157" s="86"/>
      <c r="DTZ157" s="86"/>
      <c r="DUA157" s="86"/>
      <c r="DUB157" s="86"/>
      <c r="DUC157" s="86"/>
      <c r="DUD157" s="86"/>
      <c r="DUE157" s="86"/>
      <c r="DUF157" s="86"/>
      <c r="DUG157" s="86"/>
      <c r="DUH157" s="86"/>
      <c r="DUI157" s="86"/>
      <c r="DUJ157" s="86"/>
      <c r="DUK157" s="86"/>
      <c r="DUL157" s="86"/>
      <c r="DUM157" s="86"/>
      <c r="DUN157" s="86"/>
      <c r="DUO157" s="86"/>
      <c r="DUP157" s="86"/>
      <c r="DUQ157" s="86"/>
      <c r="DUR157" s="86"/>
      <c r="DUS157" s="86"/>
      <c r="DUT157" s="86"/>
      <c r="DUU157" s="86"/>
      <c r="DUV157" s="86"/>
      <c r="DUW157" s="86"/>
      <c r="DUX157" s="86"/>
      <c r="DUY157" s="86"/>
      <c r="DUZ157" s="86"/>
      <c r="DVA157" s="86"/>
      <c r="DVB157" s="86"/>
      <c r="DVC157" s="86"/>
      <c r="DVD157" s="86"/>
      <c r="DVE157" s="86"/>
      <c r="DVF157" s="86"/>
      <c r="DVG157" s="186"/>
      <c r="DVH157" s="186"/>
      <c r="DVI157" s="186"/>
      <c r="DVJ157" s="186"/>
      <c r="DVK157" s="186"/>
      <c r="DVL157" s="186"/>
      <c r="DVM157" s="86"/>
      <c r="DVN157" s="86"/>
      <c r="DVO157" s="86"/>
      <c r="DVP157" s="86"/>
      <c r="DVQ157" s="86"/>
      <c r="DVR157" s="86"/>
      <c r="DVS157" s="86"/>
      <c r="DVT157" s="86"/>
      <c r="DVU157" s="86"/>
      <c r="DVV157" s="86"/>
      <c r="DVW157" s="86"/>
      <c r="DVX157" s="86"/>
      <c r="DVY157" s="86"/>
      <c r="DVZ157" s="86"/>
      <c r="DWA157" s="86"/>
      <c r="DWB157" s="86"/>
      <c r="DWC157" s="86"/>
      <c r="DWD157" s="86"/>
      <c r="DWE157" s="86"/>
      <c r="DWF157" s="86"/>
      <c r="DWG157" s="86"/>
      <c r="DWH157" s="86"/>
      <c r="DWI157" s="86"/>
      <c r="DWJ157" s="86"/>
      <c r="DWK157" s="86"/>
      <c r="DWL157" s="86"/>
      <c r="DWM157" s="86"/>
      <c r="DWN157" s="86"/>
      <c r="DWO157" s="86"/>
      <c r="DWP157" s="86"/>
      <c r="DWQ157" s="86"/>
      <c r="DWR157" s="86"/>
      <c r="DWS157" s="86"/>
      <c r="DWT157" s="86"/>
      <c r="DWU157" s="86"/>
      <c r="DWV157" s="86"/>
      <c r="DWW157" s="86"/>
      <c r="DWX157" s="86"/>
      <c r="DWY157" s="86"/>
      <c r="DWZ157" s="86"/>
      <c r="DXA157" s="86"/>
      <c r="DXB157" s="86"/>
      <c r="DXC157" s="86"/>
      <c r="DXD157" s="86"/>
      <c r="DXE157" s="86"/>
      <c r="DXF157" s="86"/>
      <c r="DXG157" s="86"/>
      <c r="DXH157" s="86"/>
      <c r="DXI157" s="86"/>
      <c r="DXJ157" s="86"/>
      <c r="DXK157" s="86"/>
      <c r="DXL157" s="86"/>
      <c r="DXM157" s="86"/>
      <c r="DXN157" s="86"/>
      <c r="DXO157" s="86"/>
      <c r="DXP157" s="86"/>
      <c r="DXQ157" s="86"/>
      <c r="DXR157" s="86"/>
      <c r="DXS157" s="86"/>
      <c r="DXT157" s="86"/>
      <c r="DXU157" s="86"/>
      <c r="DXV157" s="86"/>
      <c r="DXW157" s="86"/>
      <c r="DXX157" s="86"/>
      <c r="DXY157" s="86"/>
      <c r="DXZ157" s="86"/>
      <c r="DYA157" s="86"/>
      <c r="DYB157" s="86"/>
      <c r="DYC157" s="86"/>
      <c r="DYD157" s="86"/>
      <c r="DYE157" s="86"/>
      <c r="DYF157" s="86"/>
      <c r="DYG157" s="86"/>
      <c r="DYH157" s="86"/>
      <c r="DYI157" s="86"/>
      <c r="DYJ157" s="86"/>
      <c r="DYK157" s="86"/>
      <c r="DYL157" s="86"/>
      <c r="DYM157" s="86"/>
      <c r="DYN157" s="86"/>
      <c r="DYO157" s="86"/>
      <c r="DYP157" s="86"/>
      <c r="DYQ157" s="86"/>
      <c r="DYR157" s="86"/>
      <c r="DYS157" s="86"/>
      <c r="DYT157" s="86"/>
      <c r="DYU157" s="86"/>
      <c r="DYV157" s="86"/>
      <c r="DYW157" s="86"/>
      <c r="DYX157" s="86"/>
      <c r="DYY157" s="86"/>
      <c r="DYZ157" s="86"/>
      <c r="DZA157" s="86"/>
      <c r="DZB157" s="86"/>
      <c r="DZC157" s="86"/>
      <c r="DZD157" s="86"/>
      <c r="DZE157" s="86"/>
      <c r="DZF157" s="86"/>
      <c r="DZG157" s="86"/>
      <c r="DZH157" s="86"/>
      <c r="DZI157" s="86"/>
      <c r="DZJ157" s="86"/>
      <c r="DZK157" s="86"/>
      <c r="DZL157" s="86"/>
      <c r="DZM157" s="86"/>
      <c r="DZN157" s="86"/>
      <c r="DZO157" s="86"/>
      <c r="DZP157" s="86"/>
      <c r="DZQ157" s="86"/>
      <c r="DZR157" s="86"/>
      <c r="DZS157" s="86"/>
      <c r="DZT157" s="86"/>
      <c r="DZU157" s="86"/>
      <c r="DZV157" s="86"/>
      <c r="DZW157" s="86"/>
      <c r="DZX157" s="86"/>
      <c r="DZY157" s="86"/>
      <c r="DZZ157" s="86"/>
      <c r="EAA157" s="86"/>
      <c r="EAB157" s="86"/>
      <c r="EAC157" s="86"/>
      <c r="EAD157" s="86"/>
      <c r="EAE157" s="86"/>
      <c r="EAF157" s="86"/>
      <c r="EAG157" s="86"/>
      <c r="EAH157" s="86"/>
      <c r="EAI157" s="86"/>
      <c r="EAJ157" s="86"/>
      <c r="EAK157" s="86"/>
      <c r="EAL157" s="86"/>
      <c r="EAM157" s="86"/>
      <c r="EAN157" s="86"/>
      <c r="EAO157" s="86"/>
      <c r="EAP157" s="86"/>
      <c r="EAQ157" s="86"/>
      <c r="EAR157" s="86"/>
      <c r="EAS157" s="86"/>
      <c r="EAT157" s="86"/>
      <c r="EAU157" s="86"/>
      <c r="EAV157" s="86"/>
      <c r="EAW157" s="86"/>
      <c r="EAX157" s="86"/>
      <c r="EAY157" s="86"/>
      <c r="EAZ157" s="86"/>
      <c r="EBA157" s="86"/>
      <c r="EBB157" s="86"/>
      <c r="EBC157" s="86"/>
      <c r="EBD157" s="86"/>
      <c r="EBE157" s="86"/>
      <c r="EBF157" s="86"/>
      <c r="EBG157" s="86"/>
      <c r="EBH157" s="86"/>
      <c r="EBI157" s="86"/>
      <c r="EBJ157" s="86"/>
      <c r="EBK157" s="86"/>
      <c r="EBL157" s="86"/>
      <c r="EBM157" s="86"/>
      <c r="EBN157" s="86"/>
      <c r="EBO157" s="86"/>
      <c r="EBP157" s="86"/>
      <c r="EBQ157" s="86"/>
      <c r="EBR157" s="86"/>
      <c r="EBS157" s="86"/>
      <c r="EBT157" s="86"/>
      <c r="EBU157" s="86"/>
      <c r="EBV157" s="86"/>
      <c r="EBW157" s="86"/>
      <c r="EBX157" s="86"/>
      <c r="EBY157" s="86"/>
      <c r="EBZ157" s="86"/>
      <c r="ECA157" s="86"/>
      <c r="ECB157" s="86"/>
      <c r="ECC157" s="86"/>
      <c r="ECD157" s="86"/>
      <c r="ECE157" s="86"/>
      <c r="ECF157" s="86"/>
      <c r="ECG157" s="86"/>
      <c r="ECH157" s="86"/>
      <c r="ECI157" s="86"/>
      <c r="ECJ157" s="86"/>
      <c r="ECK157" s="86"/>
      <c r="ECL157" s="86"/>
      <c r="ECM157" s="86"/>
      <c r="ECN157" s="86"/>
      <c r="ECO157" s="86"/>
      <c r="ECP157" s="86"/>
      <c r="ECQ157" s="86"/>
      <c r="ECR157" s="86"/>
      <c r="ECS157" s="86"/>
      <c r="ECT157" s="86"/>
      <c r="ECU157" s="86"/>
      <c r="ECV157" s="86"/>
      <c r="ECW157" s="86"/>
      <c r="ECX157" s="86"/>
      <c r="ECY157" s="86"/>
      <c r="ECZ157" s="86"/>
      <c r="EDA157" s="86"/>
      <c r="EDB157" s="86"/>
      <c r="EDC157" s="86"/>
      <c r="EDD157" s="86"/>
      <c r="EDE157" s="86"/>
      <c r="EDF157" s="86"/>
      <c r="EDG157" s="86"/>
      <c r="EDH157" s="86"/>
      <c r="EDI157" s="86"/>
      <c r="EDJ157" s="86"/>
      <c r="EDK157" s="86"/>
      <c r="EDL157" s="86"/>
      <c r="EDM157" s="86"/>
      <c r="EDN157" s="86"/>
      <c r="EDO157" s="86"/>
      <c r="EDP157" s="86"/>
      <c r="EDQ157" s="86"/>
      <c r="EDR157" s="86"/>
      <c r="EDS157" s="86"/>
      <c r="EDT157" s="86"/>
      <c r="EDU157" s="86"/>
      <c r="EDV157" s="86"/>
      <c r="EDW157" s="86"/>
      <c r="EDX157" s="86"/>
      <c r="EDY157" s="86"/>
      <c r="EDZ157" s="86"/>
      <c r="EEA157" s="86"/>
      <c r="EEB157" s="86"/>
      <c r="EEC157" s="86"/>
      <c r="EED157" s="86"/>
      <c r="EEE157" s="86"/>
      <c r="EEF157" s="86"/>
      <c r="EEG157" s="86"/>
      <c r="EEH157" s="86"/>
      <c r="EEI157" s="86"/>
      <c r="EEJ157" s="86"/>
      <c r="EEK157" s="86"/>
      <c r="EEL157" s="86"/>
      <c r="EEM157" s="86"/>
      <c r="EEN157" s="86"/>
      <c r="EEO157" s="86"/>
      <c r="EEP157" s="86"/>
      <c r="EEQ157" s="86"/>
      <c r="EER157" s="86"/>
      <c r="EES157" s="86"/>
      <c r="EET157" s="86"/>
      <c r="EEU157" s="86"/>
      <c r="EEV157" s="86"/>
      <c r="EEW157" s="86"/>
      <c r="EEX157" s="86"/>
      <c r="EEY157" s="86"/>
      <c r="EEZ157" s="86"/>
      <c r="EFA157" s="86"/>
      <c r="EFB157" s="86"/>
      <c r="EFC157" s="186"/>
      <c r="EFD157" s="186"/>
      <c r="EFE157" s="186"/>
      <c r="EFF157" s="186"/>
      <c r="EFG157" s="186"/>
      <c r="EFH157" s="186"/>
      <c r="EFI157" s="86"/>
      <c r="EFJ157" s="86"/>
      <c r="EFK157" s="86"/>
      <c r="EFL157" s="86"/>
      <c r="EFM157" s="86"/>
      <c r="EFN157" s="86"/>
      <c r="EFO157" s="86"/>
      <c r="EFP157" s="86"/>
      <c r="EFQ157" s="86"/>
      <c r="EFR157" s="86"/>
      <c r="EFS157" s="86"/>
      <c r="EFT157" s="86"/>
      <c r="EFU157" s="86"/>
      <c r="EFV157" s="86"/>
      <c r="EFW157" s="86"/>
      <c r="EFX157" s="86"/>
      <c r="EFY157" s="86"/>
      <c r="EFZ157" s="86"/>
      <c r="EGA157" s="86"/>
      <c r="EGB157" s="86"/>
      <c r="EGC157" s="86"/>
      <c r="EGD157" s="86"/>
      <c r="EGE157" s="86"/>
      <c r="EGF157" s="86"/>
      <c r="EGG157" s="86"/>
      <c r="EGH157" s="86"/>
      <c r="EGI157" s="86"/>
      <c r="EGJ157" s="86"/>
      <c r="EGK157" s="86"/>
      <c r="EGL157" s="86"/>
      <c r="EGM157" s="86"/>
      <c r="EGN157" s="86"/>
      <c r="EGO157" s="86"/>
      <c r="EGP157" s="86"/>
      <c r="EGQ157" s="86"/>
      <c r="EGR157" s="86"/>
      <c r="EGS157" s="86"/>
      <c r="EGT157" s="86"/>
      <c r="EGU157" s="86"/>
      <c r="EGV157" s="86"/>
      <c r="EGW157" s="86"/>
      <c r="EGX157" s="86"/>
      <c r="EGY157" s="86"/>
      <c r="EGZ157" s="86"/>
      <c r="EHA157" s="86"/>
      <c r="EHB157" s="86"/>
      <c r="EHC157" s="86"/>
      <c r="EHD157" s="86"/>
      <c r="EHE157" s="86"/>
      <c r="EHF157" s="86"/>
      <c r="EHG157" s="86"/>
      <c r="EHH157" s="86"/>
      <c r="EHI157" s="86"/>
      <c r="EHJ157" s="86"/>
      <c r="EHK157" s="86"/>
      <c r="EHL157" s="86"/>
      <c r="EHM157" s="86"/>
      <c r="EHN157" s="86"/>
      <c r="EHO157" s="86"/>
      <c r="EHP157" s="86"/>
      <c r="EHQ157" s="86"/>
      <c r="EHR157" s="86"/>
      <c r="EHS157" s="86"/>
      <c r="EHT157" s="86"/>
      <c r="EHU157" s="86"/>
      <c r="EHV157" s="86"/>
      <c r="EHW157" s="86"/>
      <c r="EHX157" s="86"/>
      <c r="EHY157" s="86"/>
      <c r="EHZ157" s="86"/>
      <c r="EIA157" s="86"/>
      <c r="EIB157" s="86"/>
      <c r="EIC157" s="86"/>
      <c r="EID157" s="86"/>
      <c r="EIE157" s="86"/>
      <c r="EIF157" s="86"/>
      <c r="EIG157" s="86"/>
      <c r="EIH157" s="86"/>
      <c r="EII157" s="86"/>
      <c r="EIJ157" s="86"/>
      <c r="EIK157" s="86"/>
      <c r="EIL157" s="86"/>
      <c r="EIM157" s="86"/>
      <c r="EIN157" s="86"/>
      <c r="EIO157" s="86"/>
      <c r="EIP157" s="86"/>
      <c r="EIQ157" s="86"/>
      <c r="EIR157" s="86"/>
      <c r="EIS157" s="86"/>
      <c r="EIT157" s="86"/>
      <c r="EIU157" s="86"/>
      <c r="EIV157" s="86"/>
      <c r="EIW157" s="86"/>
      <c r="EIX157" s="86"/>
      <c r="EIY157" s="86"/>
      <c r="EIZ157" s="86"/>
      <c r="EJA157" s="86"/>
      <c r="EJB157" s="86"/>
      <c r="EJC157" s="86"/>
      <c r="EJD157" s="86"/>
      <c r="EJE157" s="86"/>
      <c r="EJF157" s="86"/>
      <c r="EJG157" s="86"/>
      <c r="EJH157" s="86"/>
      <c r="EJI157" s="86"/>
      <c r="EJJ157" s="86"/>
      <c r="EJK157" s="86"/>
      <c r="EJL157" s="86"/>
      <c r="EJM157" s="86"/>
      <c r="EJN157" s="86"/>
      <c r="EJO157" s="86"/>
      <c r="EJP157" s="86"/>
      <c r="EJQ157" s="86"/>
      <c r="EJR157" s="86"/>
      <c r="EJS157" s="86"/>
      <c r="EJT157" s="86"/>
      <c r="EJU157" s="86"/>
      <c r="EJV157" s="86"/>
      <c r="EJW157" s="86"/>
      <c r="EJX157" s="86"/>
      <c r="EJY157" s="86"/>
      <c r="EJZ157" s="86"/>
      <c r="EKA157" s="86"/>
      <c r="EKB157" s="86"/>
      <c r="EKC157" s="86"/>
      <c r="EKD157" s="86"/>
      <c r="EKE157" s="86"/>
      <c r="EKF157" s="86"/>
      <c r="EKG157" s="86"/>
      <c r="EKH157" s="86"/>
      <c r="EKI157" s="86"/>
      <c r="EKJ157" s="86"/>
      <c r="EKK157" s="86"/>
      <c r="EKL157" s="86"/>
      <c r="EKM157" s="86"/>
      <c r="EKN157" s="86"/>
      <c r="EKO157" s="86"/>
      <c r="EKP157" s="86"/>
      <c r="EKQ157" s="86"/>
      <c r="EKR157" s="86"/>
      <c r="EKS157" s="86"/>
      <c r="EKT157" s="86"/>
      <c r="EKU157" s="86"/>
      <c r="EKV157" s="86"/>
      <c r="EKW157" s="86"/>
      <c r="EKX157" s="86"/>
      <c r="EKY157" s="86"/>
      <c r="EKZ157" s="86"/>
      <c r="ELA157" s="86"/>
      <c r="ELB157" s="86"/>
      <c r="ELC157" s="86"/>
      <c r="ELD157" s="86"/>
      <c r="ELE157" s="86"/>
      <c r="ELF157" s="86"/>
      <c r="ELG157" s="86"/>
      <c r="ELH157" s="86"/>
      <c r="ELI157" s="86"/>
      <c r="ELJ157" s="86"/>
      <c r="ELK157" s="86"/>
      <c r="ELL157" s="86"/>
      <c r="ELM157" s="86"/>
      <c r="ELN157" s="86"/>
      <c r="ELO157" s="86"/>
      <c r="ELP157" s="86"/>
      <c r="ELQ157" s="86"/>
      <c r="ELR157" s="86"/>
      <c r="ELS157" s="86"/>
      <c r="ELT157" s="86"/>
      <c r="ELU157" s="86"/>
      <c r="ELV157" s="86"/>
      <c r="ELW157" s="86"/>
      <c r="ELX157" s="86"/>
      <c r="ELY157" s="86"/>
      <c r="ELZ157" s="86"/>
      <c r="EMA157" s="86"/>
      <c r="EMB157" s="86"/>
      <c r="EMC157" s="86"/>
      <c r="EMD157" s="86"/>
      <c r="EME157" s="86"/>
      <c r="EMF157" s="86"/>
      <c r="EMG157" s="86"/>
      <c r="EMH157" s="86"/>
      <c r="EMI157" s="86"/>
      <c r="EMJ157" s="86"/>
      <c r="EMK157" s="86"/>
      <c r="EML157" s="86"/>
      <c r="EMM157" s="86"/>
      <c r="EMN157" s="86"/>
      <c r="EMO157" s="86"/>
      <c r="EMP157" s="86"/>
      <c r="EMQ157" s="86"/>
      <c r="EMR157" s="86"/>
      <c r="EMS157" s="86"/>
      <c r="EMT157" s="86"/>
      <c r="EMU157" s="86"/>
      <c r="EMV157" s="86"/>
      <c r="EMW157" s="86"/>
      <c r="EMX157" s="86"/>
      <c r="EMY157" s="86"/>
      <c r="EMZ157" s="86"/>
      <c r="ENA157" s="86"/>
      <c r="ENB157" s="86"/>
      <c r="ENC157" s="86"/>
      <c r="END157" s="86"/>
      <c r="ENE157" s="86"/>
      <c r="ENF157" s="86"/>
      <c r="ENG157" s="86"/>
      <c r="ENH157" s="86"/>
      <c r="ENI157" s="86"/>
      <c r="ENJ157" s="86"/>
      <c r="ENK157" s="86"/>
      <c r="ENL157" s="86"/>
      <c r="ENM157" s="86"/>
      <c r="ENN157" s="86"/>
      <c r="ENO157" s="86"/>
      <c r="ENP157" s="86"/>
      <c r="ENQ157" s="86"/>
      <c r="ENR157" s="86"/>
      <c r="ENS157" s="86"/>
      <c r="ENT157" s="86"/>
      <c r="ENU157" s="86"/>
      <c r="ENV157" s="86"/>
      <c r="ENW157" s="86"/>
      <c r="ENX157" s="86"/>
      <c r="ENY157" s="86"/>
      <c r="ENZ157" s="86"/>
      <c r="EOA157" s="86"/>
      <c r="EOB157" s="86"/>
      <c r="EOC157" s="86"/>
      <c r="EOD157" s="86"/>
      <c r="EOE157" s="86"/>
      <c r="EOF157" s="86"/>
      <c r="EOG157" s="86"/>
      <c r="EOH157" s="86"/>
      <c r="EOI157" s="86"/>
      <c r="EOJ157" s="86"/>
      <c r="EOK157" s="86"/>
      <c r="EOL157" s="86"/>
      <c r="EOM157" s="86"/>
      <c r="EON157" s="86"/>
      <c r="EOO157" s="86"/>
      <c r="EOP157" s="86"/>
      <c r="EOQ157" s="86"/>
      <c r="EOR157" s="86"/>
      <c r="EOS157" s="86"/>
      <c r="EOT157" s="86"/>
      <c r="EOU157" s="86"/>
      <c r="EOV157" s="86"/>
      <c r="EOW157" s="86"/>
      <c r="EOX157" s="86"/>
      <c r="EOY157" s="186"/>
      <c r="EOZ157" s="186"/>
      <c r="EPA157" s="186"/>
      <c r="EPB157" s="186"/>
      <c r="EPC157" s="186"/>
      <c r="EPD157" s="186"/>
      <c r="EPE157" s="86"/>
      <c r="EPF157" s="86"/>
      <c r="EPG157" s="86"/>
      <c r="EPH157" s="86"/>
      <c r="EPI157" s="86"/>
      <c r="EPJ157" s="86"/>
      <c r="EPK157" s="86"/>
      <c r="EPL157" s="86"/>
      <c r="EPM157" s="86"/>
      <c r="EPN157" s="86"/>
      <c r="EPO157" s="86"/>
      <c r="EPP157" s="86"/>
      <c r="EPQ157" s="86"/>
      <c r="EPR157" s="86"/>
      <c r="EPS157" s="86"/>
      <c r="EPT157" s="86"/>
      <c r="EPU157" s="86"/>
      <c r="EPV157" s="86"/>
      <c r="EPW157" s="86"/>
      <c r="EPX157" s="86"/>
      <c r="EPY157" s="86"/>
      <c r="EPZ157" s="86"/>
      <c r="EQA157" s="86"/>
      <c r="EQB157" s="86"/>
      <c r="EQC157" s="86"/>
      <c r="EQD157" s="86"/>
      <c r="EQE157" s="86"/>
      <c r="EQF157" s="86"/>
      <c r="EQG157" s="86"/>
      <c r="EQH157" s="86"/>
      <c r="EQI157" s="86"/>
      <c r="EQJ157" s="86"/>
      <c r="EQK157" s="86"/>
      <c r="EQL157" s="86"/>
      <c r="EQM157" s="86"/>
      <c r="EQN157" s="86"/>
      <c r="EQO157" s="86"/>
      <c r="EQP157" s="86"/>
      <c r="EQQ157" s="86"/>
      <c r="EQR157" s="86"/>
      <c r="EQS157" s="86"/>
      <c r="EQT157" s="86"/>
      <c r="EQU157" s="86"/>
      <c r="EQV157" s="86"/>
      <c r="EQW157" s="86"/>
      <c r="EQX157" s="86"/>
      <c r="EQY157" s="86"/>
      <c r="EQZ157" s="86"/>
      <c r="ERA157" s="86"/>
      <c r="ERB157" s="86"/>
      <c r="ERC157" s="86"/>
      <c r="ERD157" s="86"/>
      <c r="ERE157" s="86"/>
      <c r="ERF157" s="86"/>
      <c r="ERG157" s="86"/>
      <c r="ERH157" s="86"/>
      <c r="ERI157" s="86"/>
      <c r="ERJ157" s="86"/>
      <c r="ERK157" s="86"/>
      <c r="ERL157" s="86"/>
      <c r="ERM157" s="86"/>
      <c r="ERN157" s="86"/>
      <c r="ERO157" s="86"/>
      <c r="ERP157" s="86"/>
      <c r="ERQ157" s="86"/>
      <c r="ERR157" s="86"/>
      <c r="ERS157" s="86"/>
      <c r="ERT157" s="86"/>
      <c r="ERU157" s="86"/>
      <c r="ERV157" s="86"/>
      <c r="ERW157" s="86"/>
      <c r="ERX157" s="86"/>
      <c r="ERY157" s="86"/>
      <c r="ERZ157" s="86"/>
      <c r="ESA157" s="86"/>
      <c r="ESB157" s="86"/>
      <c r="ESC157" s="86"/>
      <c r="ESD157" s="86"/>
      <c r="ESE157" s="86"/>
      <c r="ESF157" s="86"/>
      <c r="ESG157" s="86"/>
      <c r="ESH157" s="86"/>
      <c r="ESI157" s="86"/>
      <c r="ESJ157" s="86"/>
      <c r="ESK157" s="86"/>
      <c r="ESL157" s="86"/>
      <c r="ESM157" s="86"/>
      <c r="ESN157" s="86"/>
      <c r="ESO157" s="86"/>
      <c r="ESP157" s="86"/>
      <c r="ESQ157" s="86"/>
      <c r="ESR157" s="86"/>
      <c r="ESS157" s="86"/>
      <c r="EST157" s="86"/>
      <c r="ESU157" s="86"/>
      <c r="ESV157" s="86"/>
      <c r="ESW157" s="86"/>
      <c r="ESX157" s="86"/>
      <c r="ESY157" s="86"/>
      <c r="ESZ157" s="86"/>
      <c r="ETA157" s="86"/>
      <c r="ETB157" s="86"/>
      <c r="ETC157" s="86"/>
      <c r="ETD157" s="86"/>
      <c r="ETE157" s="86"/>
      <c r="ETF157" s="86"/>
      <c r="ETG157" s="86"/>
      <c r="ETH157" s="86"/>
      <c r="ETI157" s="86"/>
      <c r="ETJ157" s="86"/>
      <c r="ETK157" s="86"/>
      <c r="ETL157" s="86"/>
      <c r="ETM157" s="86"/>
      <c r="ETN157" s="86"/>
      <c r="ETO157" s="86"/>
      <c r="ETP157" s="86"/>
      <c r="ETQ157" s="86"/>
      <c r="ETR157" s="86"/>
      <c r="ETS157" s="86"/>
      <c r="ETT157" s="86"/>
      <c r="ETU157" s="86"/>
      <c r="ETV157" s="86"/>
      <c r="ETW157" s="86"/>
      <c r="ETX157" s="86"/>
      <c r="ETY157" s="86"/>
      <c r="ETZ157" s="86"/>
      <c r="EUA157" s="86"/>
      <c r="EUB157" s="86"/>
      <c r="EUC157" s="86"/>
      <c r="EUD157" s="86"/>
      <c r="EUE157" s="86"/>
      <c r="EUF157" s="86"/>
      <c r="EUG157" s="86"/>
      <c r="EUH157" s="86"/>
      <c r="EUI157" s="86"/>
      <c r="EUJ157" s="86"/>
      <c r="EUK157" s="86"/>
      <c r="EUL157" s="86"/>
      <c r="EUM157" s="86"/>
      <c r="EUN157" s="86"/>
      <c r="EUO157" s="86"/>
      <c r="EUP157" s="86"/>
      <c r="EUQ157" s="86"/>
      <c r="EUR157" s="86"/>
      <c r="EUS157" s="86"/>
      <c r="EUT157" s="86"/>
      <c r="EUU157" s="86"/>
      <c r="EUV157" s="86"/>
      <c r="EUW157" s="86"/>
      <c r="EUX157" s="86"/>
      <c r="EUY157" s="86"/>
      <c r="EUZ157" s="86"/>
      <c r="EVA157" s="86"/>
      <c r="EVB157" s="86"/>
      <c r="EVC157" s="86"/>
      <c r="EVD157" s="86"/>
      <c r="EVE157" s="86"/>
      <c r="EVF157" s="86"/>
      <c r="EVG157" s="86"/>
      <c r="EVH157" s="86"/>
      <c r="EVI157" s="86"/>
      <c r="EVJ157" s="86"/>
      <c r="EVK157" s="86"/>
      <c r="EVL157" s="86"/>
      <c r="EVM157" s="86"/>
      <c r="EVN157" s="86"/>
      <c r="EVO157" s="86"/>
      <c r="EVP157" s="86"/>
      <c r="EVQ157" s="86"/>
      <c r="EVR157" s="86"/>
      <c r="EVS157" s="86"/>
      <c r="EVT157" s="86"/>
      <c r="EVU157" s="86"/>
      <c r="EVV157" s="86"/>
      <c r="EVW157" s="86"/>
      <c r="EVX157" s="86"/>
      <c r="EVY157" s="86"/>
      <c r="EVZ157" s="86"/>
      <c r="EWA157" s="86"/>
      <c r="EWB157" s="86"/>
      <c r="EWC157" s="86"/>
      <c r="EWD157" s="86"/>
      <c r="EWE157" s="86"/>
      <c r="EWF157" s="86"/>
      <c r="EWG157" s="86"/>
      <c r="EWH157" s="86"/>
      <c r="EWI157" s="86"/>
      <c r="EWJ157" s="86"/>
      <c r="EWK157" s="86"/>
      <c r="EWL157" s="86"/>
      <c r="EWM157" s="86"/>
      <c r="EWN157" s="86"/>
      <c r="EWO157" s="86"/>
      <c r="EWP157" s="86"/>
      <c r="EWQ157" s="86"/>
      <c r="EWR157" s="86"/>
      <c r="EWS157" s="86"/>
      <c r="EWT157" s="86"/>
      <c r="EWU157" s="86"/>
      <c r="EWV157" s="86"/>
      <c r="EWW157" s="86"/>
      <c r="EWX157" s="86"/>
      <c r="EWY157" s="86"/>
      <c r="EWZ157" s="86"/>
      <c r="EXA157" s="86"/>
      <c r="EXB157" s="86"/>
      <c r="EXC157" s="86"/>
      <c r="EXD157" s="86"/>
      <c r="EXE157" s="86"/>
      <c r="EXF157" s="86"/>
      <c r="EXG157" s="86"/>
      <c r="EXH157" s="86"/>
      <c r="EXI157" s="86"/>
      <c r="EXJ157" s="86"/>
      <c r="EXK157" s="86"/>
      <c r="EXL157" s="86"/>
      <c r="EXM157" s="86"/>
      <c r="EXN157" s="86"/>
      <c r="EXO157" s="86"/>
      <c r="EXP157" s="86"/>
      <c r="EXQ157" s="86"/>
      <c r="EXR157" s="86"/>
      <c r="EXS157" s="86"/>
      <c r="EXT157" s="86"/>
      <c r="EXU157" s="86"/>
      <c r="EXV157" s="86"/>
      <c r="EXW157" s="86"/>
      <c r="EXX157" s="86"/>
      <c r="EXY157" s="86"/>
      <c r="EXZ157" s="86"/>
      <c r="EYA157" s="86"/>
      <c r="EYB157" s="86"/>
      <c r="EYC157" s="86"/>
      <c r="EYD157" s="86"/>
      <c r="EYE157" s="86"/>
      <c r="EYF157" s="86"/>
      <c r="EYG157" s="86"/>
      <c r="EYH157" s="86"/>
      <c r="EYI157" s="86"/>
      <c r="EYJ157" s="86"/>
      <c r="EYK157" s="86"/>
      <c r="EYL157" s="86"/>
      <c r="EYM157" s="86"/>
      <c r="EYN157" s="86"/>
      <c r="EYO157" s="86"/>
      <c r="EYP157" s="86"/>
      <c r="EYQ157" s="86"/>
      <c r="EYR157" s="86"/>
      <c r="EYS157" s="86"/>
      <c r="EYT157" s="86"/>
      <c r="EYU157" s="186"/>
      <c r="EYV157" s="186"/>
      <c r="EYW157" s="186"/>
      <c r="EYX157" s="186"/>
      <c r="EYY157" s="186"/>
      <c r="EYZ157" s="186"/>
      <c r="EZA157" s="86"/>
      <c r="EZB157" s="86"/>
      <c r="EZC157" s="86"/>
      <c r="EZD157" s="86"/>
      <c r="EZE157" s="86"/>
      <c r="EZF157" s="86"/>
      <c r="EZG157" s="86"/>
      <c r="EZH157" s="86"/>
      <c r="EZI157" s="86"/>
      <c r="EZJ157" s="86"/>
      <c r="EZK157" s="86"/>
      <c r="EZL157" s="86"/>
      <c r="EZM157" s="86"/>
      <c r="EZN157" s="86"/>
      <c r="EZO157" s="86"/>
      <c r="EZP157" s="86"/>
      <c r="EZQ157" s="86"/>
      <c r="EZR157" s="86"/>
      <c r="EZS157" s="86"/>
      <c r="EZT157" s="86"/>
      <c r="EZU157" s="86"/>
      <c r="EZV157" s="86"/>
      <c r="EZW157" s="86"/>
      <c r="EZX157" s="86"/>
      <c r="EZY157" s="86"/>
      <c r="EZZ157" s="86"/>
      <c r="FAA157" s="86"/>
      <c r="FAB157" s="86"/>
      <c r="FAC157" s="86"/>
      <c r="FAD157" s="86"/>
      <c r="FAE157" s="86"/>
      <c r="FAF157" s="86"/>
      <c r="FAG157" s="86"/>
      <c r="FAH157" s="86"/>
      <c r="FAI157" s="86"/>
      <c r="FAJ157" s="86"/>
      <c r="FAK157" s="86"/>
      <c r="FAL157" s="86"/>
      <c r="FAM157" s="86"/>
      <c r="FAN157" s="86"/>
      <c r="FAO157" s="86"/>
      <c r="FAP157" s="86"/>
      <c r="FAQ157" s="86"/>
      <c r="FAR157" s="86"/>
      <c r="FAS157" s="86"/>
      <c r="FAT157" s="86"/>
      <c r="FAU157" s="86"/>
      <c r="FAV157" s="86"/>
      <c r="FAW157" s="86"/>
      <c r="FAX157" s="86"/>
      <c r="FAY157" s="86"/>
      <c r="FAZ157" s="86"/>
      <c r="FBA157" s="86"/>
      <c r="FBB157" s="86"/>
      <c r="FBC157" s="86"/>
      <c r="FBD157" s="86"/>
      <c r="FBE157" s="86"/>
      <c r="FBF157" s="86"/>
      <c r="FBG157" s="86"/>
      <c r="FBH157" s="86"/>
      <c r="FBI157" s="86"/>
      <c r="FBJ157" s="86"/>
      <c r="FBK157" s="86"/>
      <c r="FBL157" s="86"/>
      <c r="FBM157" s="86"/>
      <c r="FBN157" s="86"/>
      <c r="FBO157" s="86"/>
      <c r="FBP157" s="86"/>
      <c r="FBQ157" s="86"/>
      <c r="FBR157" s="86"/>
      <c r="FBS157" s="86"/>
      <c r="FBT157" s="86"/>
      <c r="FBU157" s="86"/>
      <c r="FBV157" s="86"/>
      <c r="FBW157" s="86"/>
      <c r="FBX157" s="86"/>
      <c r="FBY157" s="86"/>
      <c r="FBZ157" s="86"/>
      <c r="FCA157" s="86"/>
      <c r="FCB157" s="86"/>
      <c r="FCC157" s="86"/>
      <c r="FCD157" s="86"/>
      <c r="FCE157" s="86"/>
      <c r="FCF157" s="86"/>
      <c r="FCG157" s="86"/>
      <c r="FCH157" s="86"/>
      <c r="FCI157" s="86"/>
      <c r="FCJ157" s="86"/>
      <c r="FCK157" s="86"/>
      <c r="FCL157" s="86"/>
      <c r="FCM157" s="86"/>
      <c r="FCN157" s="86"/>
      <c r="FCO157" s="86"/>
      <c r="FCP157" s="86"/>
      <c r="FCQ157" s="86"/>
      <c r="FCR157" s="86"/>
      <c r="FCS157" s="86"/>
      <c r="FCT157" s="86"/>
      <c r="FCU157" s="86"/>
      <c r="FCV157" s="86"/>
      <c r="FCW157" s="86"/>
      <c r="FCX157" s="86"/>
      <c r="FCY157" s="86"/>
      <c r="FCZ157" s="86"/>
      <c r="FDA157" s="86"/>
      <c r="FDB157" s="86"/>
      <c r="FDC157" s="86"/>
      <c r="FDD157" s="86"/>
      <c r="FDE157" s="86"/>
      <c r="FDF157" s="86"/>
      <c r="FDG157" s="86"/>
      <c r="FDH157" s="86"/>
      <c r="FDI157" s="86"/>
      <c r="FDJ157" s="86"/>
      <c r="FDK157" s="86"/>
      <c r="FDL157" s="86"/>
      <c r="FDM157" s="86"/>
      <c r="FDN157" s="86"/>
      <c r="FDO157" s="86"/>
      <c r="FDP157" s="86"/>
      <c r="FDQ157" s="86"/>
      <c r="FDR157" s="86"/>
      <c r="FDS157" s="86"/>
      <c r="FDT157" s="86"/>
      <c r="FDU157" s="86"/>
      <c r="FDV157" s="86"/>
      <c r="FDW157" s="86"/>
      <c r="FDX157" s="86"/>
      <c r="FDY157" s="86"/>
      <c r="FDZ157" s="86"/>
      <c r="FEA157" s="86"/>
      <c r="FEB157" s="86"/>
      <c r="FEC157" s="86"/>
      <c r="FED157" s="86"/>
      <c r="FEE157" s="86"/>
      <c r="FEF157" s="86"/>
      <c r="FEG157" s="86"/>
      <c r="FEH157" s="86"/>
      <c r="FEI157" s="86"/>
      <c r="FEJ157" s="86"/>
      <c r="FEK157" s="86"/>
      <c r="FEL157" s="86"/>
      <c r="FEM157" s="86"/>
      <c r="FEN157" s="86"/>
      <c r="FEO157" s="86"/>
      <c r="FEP157" s="86"/>
      <c r="FEQ157" s="86"/>
      <c r="FER157" s="86"/>
      <c r="FES157" s="86"/>
      <c r="FET157" s="86"/>
      <c r="FEU157" s="86"/>
      <c r="FEV157" s="86"/>
      <c r="FEW157" s="86"/>
      <c r="FEX157" s="86"/>
      <c r="FEY157" s="86"/>
      <c r="FEZ157" s="86"/>
      <c r="FFA157" s="86"/>
      <c r="FFB157" s="86"/>
      <c r="FFC157" s="86"/>
      <c r="FFD157" s="86"/>
      <c r="FFE157" s="86"/>
      <c r="FFF157" s="86"/>
      <c r="FFG157" s="86"/>
      <c r="FFH157" s="86"/>
      <c r="FFI157" s="86"/>
      <c r="FFJ157" s="86"/>
      <c r="FFK157" s="86"/>
      <c r="FFL157" s="86"/>
      <c r="FFM157" s="86"/>
      <c r="FFN157" s="86"/>
      <c r="FFO157" s="86"/>
      <c r="FFP157" s="86"/>
      <c r="FFQ157" s="86"/>
      <c r="FFR157" s="86"/>
      <c r="FFS157" s="86"/>
      <c r="FFT157" s="86"/>
      <c r="FFU157" s="86"/>
      <c r="FFV157" s="86"/>
      <c r="FFW157" s="86"/>
      <c r="FFX157" s="86"/>
      <c r="FFY157" s="86"/>
      <c r="FFZ157" s="86"/>
      <c r="FGA157" s="86"/>
      <c r="FGB157" s="86"/>
      <c r="FGC157" s="86"/>
      <c r="FGD157" s="86"/>
      <c r="FGE157" s="86"/>
      <c r="FGF157" s="86"/>
      <c r="FGG157" s="86"/>
      <c r="FGH157" s="86"/>
      <c r="FGI157" s="86"/>
      <c r="FGJ157" s="86"/>
      <c r="FGK157" s="86"/>
      <c r="FGL157" s="86"/>
      <c r="FGM157" s="86"/>
      <c r="FGN157" s="86"/>
      <c r="FGO157" s="86"/>
      <c r="FGP157" s="86"/>
      <c r="FGQ157" s="86"/>
      <c r="FGR157" s="86"/>
      <c r="FGS157" s="86"/>
      <c r="FGT157" s="86"/>
      <c r="FGU157" s="86"/>
      <c r="FGV157" s="86"/>
      <c r="FGW157" s="86"/>
      <c r="FGX157" s="86"/>
      <c r="FGY157" s="86"/>
      <c r="FGZ157" s="86"/>
      <c r="FHA157" s="86"/>
      <c r="FHB157" s="86"/>
      <c r="FHC157" s="86"/>
      <c r="FHD157" s="86"/>
      <c r="FHE157" s="86"/>
      <c r="FHF157" s="86"/>
      <c r="FHG157" s="86"/>
      <c r="FHH157" s="86"/>
      <c r="FHI157" s="86"/>
      <c r="FHJ157" s="86"/>
      <c r="FHK157" s="86"/>
      <c r="FHL157" s="86"/>
      <c r="FHM157" s="86"/>
      <c r="FHN157" s="86"/>
      <c r="FHO157" s="86"/>
      <c r="FHP157" s="86"/>
      <c r="FHQ157" s="86"/>
      <c r="FHR157" s="86"/>
      <c r="FHS157" s="86"/>
      <c r="FHT157" s="86"/>
      <c r="FHU157" s="86"/>
      <c r="FHV157" s="86"/>
      <c r="FHW157" s="86"/>
      <c r="FHX157" s="86"/>
      <c r="FHY157" s="86"/>
      <c r="FHZ157" s="86"/>
      <c r="FIA157" s="86"/>
      <c r="FIB157" s="86"/>
      <c r="FIC157" s="86"/>
      <c r="FID157" s="86"/>
      <c r="FIE157" s="86"/>
      <c r="FIF157" s="86"/>
      <c r="FIG157" s="86"/>
      <c r="FIH157" s="86"/>
      <c r="FII157" s="86"/>
      <c r="FIJ157" s="86"/>
      <c r="FIK157" s="86"/>
      <c r="FIL157" s="86"/>
      <c r="FIM157" s="86"/>
      <c r="FIN157" s="86"/>
      <c r="FIO157" s="86"/>
      <c r="FIP157" s="86"/>
      <c r="FIQ157" s="186"/>
      <c r="FIR157" s="186"/>
      <c r="FIS157" s="186"/>
      <c r="FIT157" s="186"/>
      <c r="FIU157" s="186"/>
      <c r="FIV157" s="186"/>
      <c r="FIW157" s="86"/>
      <c r="FIX157" s="86"/>
      <c r="FIY157" s="86"/>
      <c r="FIZ157" s="86"/>
      <c r="FJA157" s="86"/>
      <c r="FJB157" s="86"/>
      <c r="FJC157" s="86"/>
      <c r="FJD157" s="86"/>
      <c r="FJE157" s="86"/>
      <c r="FJF157" s="86"/>
      <c r="FJG157" s="86"/>
      <c r="FJH157" s="86"/>
      <c r="FJI157" s="86"/>
      <c r="FJJ157" s="86"/>
      <c r="FJK157" s="86"/>
      <c r="FJL157" s="86"/>
      <c r="FJM157" s="86"/>
      <c r="FJN157" s="86"/>
      <c r="FJO157" s="86"/>
      <c r="FJP157" s="86"/>
      <c r="FJQ157" s="86"/>
      <c r="FJR157" s="86"/>
      <c r="FJS157" s="86"/>
      <c r="FJT157" s="86"/>
      <c r="FJU157" s="86"/>
      <c r="FJV157" s="86"/>
      <c r="FJW157" s="86"/>
      <c r="FJX157" s="86"/>
      <c r="FJY157" s="86"/>
      <c r="FJZ157" s="86"/>
      <c r="FKA157" s="86"/>
      <c r="FKB157" s="86"/>
      <c r="FKC157" s="86"/>
      <c r="FKD157" s="86"/>
      <c r="FKE157" s="86"/>
      <c r="FKF157" s="86"/>
      <c r="FKG157" s="86"/>
      <c r="FKH157" s="86"/>
      <c r="FKI157" s="86"/>
      <c r="FKJ157" s="86"/>
      <c r="FKK157" s="86"/>
      <c r="FKL157" s="86"/>
      <c r="FKM157" s="86"/>
      <c r="FKN157" s="86"/>
      <c r="FKO157" s="86"/>
      <c r="FKP157" s="86"/>
      <c r="FKQ157" s="86"/>
      <c r="FKR157" s="86"/>
      <c r="FKS157" s="86"/>
      <c r="FKT157" s="86"/>
      <c r="FKU157" s="86"/>
      <c r="FKV157" s="86"/>
      <c r="FKW157" s="86"/>
      <c r="FKX157" s="86"/>
      <c r="FKY157" s="86"/>
      <c r="FKZ157" s="86"/>
      <c r="FLA157" s="86"/>
      <c r="FLB157" s="86"/>
      <c r="FLC157" s="86"/>
      <c r="FLD157" s="86"/>
      <c r="FLE157" s="86"/>
      <c r="FLF157" s="86"/>
      <c r="FLG157" s="86"/>
      <c r="FLH157" s="86"/>
      <c r="FLI157" s="86"/>
      <c r="FLJ157" s="86"/>
      <c r="FLK157" s="86"/>
      <c r="FLL157" s="86"/>
      <c r="FLM157" s="86"/>
      <c r="FLN157" s="86"/>
      <c r="FLO157" s="86"/>
      <c r="FLP157" s="86"/>
      <c r="FLQ157" s="86"/>
      <c r="FLR157" s="86"/>
      <c r="FLS157" s="86"/>
      <c r="FLT157" s="86"/>
      <c r="FLU157" s="86"/>
      <c r="FLV157" s="86"/>
      <c r="FLW157" s="86"/>
      <c r="FLX157" s="86"/>
      <c r="FLY157" s="86"/>
      <c r="FLZ157" s="86"/>
      <c r="FMA157" s="86"/>
      <c r="FMB157" s="86"/>
      <c r="FMC157" s="86"/>
      <c r="FMD157" s="86"/>
      <c r="FME157" s="86"/>
      <c r="FMF157" s="86"/>
      <c r="FMG157" s="86"/>
      <c r="FMH157" s="86"/>
      <c r="FMI157" s="86"/>
      <c r="FMJ157" s="86"/>
      <c r="FMK157" s="86"/>
      <c r="FML157" s="86"/>
      <c r="FMM157" s="86"/>
      <c r="FMN157" s="86"/>
      <c r="FMO157" s="86"/>
      <c r="FMP157" s="86"/>
      <c r="FMQ157" s="86"/>
      <c r="FMR157" s="86"/>
      <c r="FMS157" s="86"/>
      <c r="FMT157" s="86"/>
      <c r="FMU157" s="86"/>
      <c r="FMV157" s="86"/>
      <c r="FMW157" s="86"/>
      <c r="FMX157" s="86"/>
      <c r="FMY157" s="86"/>
      <c r="FMZ157" s="86"/>
      <c r="FNA157" s="86"/>
      <c r="FNB157" s="86"/>
      <c r="FNC157" s="86"/>
      <c r="FND157" s="86"/>
      <c r="FNE157" s="86"/>
      <c r="FNF157" s="86"/>
      <c r="FNG157" s="86"/>
      <c r="FNH157" s="86"/>
      <c r="FNI157" s="86"/>
      <c r="FNJ157" s="86"/>
      <c r="FNK157" s="86"/>
      <c r="FNL157" s="86"/>
      <c r="FNM157" s="86"/>
      <c r="FNN157" s="86"/>
      <c r="FNO157" s="86"/>
      <c r="FNP157" s="86"/>
      <c r="FNQ157" s="86"/>
      <c r="FNR157" s="86"/>
      <c r="FNS157" s="86"/>
      <c r="FNT157" s="86"/>
      <c r="FNU157" s="86"/>
      <c r="FNV157" s="86"/>
      <c r="FNW157" s="86"/>
      <c r="FNX157" s="86"/>
      <c r="FNY157" s="86"/>
      <c r="FNZ157" s="86"/>
      <c r="FOA157" s="86"/>
      <c r="FOB157" s="86"/>
      <c r="FOC157" s="86"/>
      <c r="FOD157" s="86"/>
      <c r="FOE157" s="86"/>
      <c r="FOF157" s="86"/>
      <c r="FOG157" s="86"/>
      <c r="FOH157" s="86"/>
      <c r="FOI157" s="86"/>
      <c r="FOJ157" s="86"/>
      <c r="FOK157" s="86"/>
      <c r="FOL157" s="86"/>
      <c r="FOM157" s="86"/>
      <c r="FON157" s="86"/>
      <c r="FOO157" s="86"/>
      <c r="FOP157" s="86"/>
      <c r="FOQ157" s="86"/>
      <c r="FOR157" s="86"/>
      <c r="FOS157" s="86"/>
      <c r="FOT157" s="86"/>
      <c r="FOU157" s="86"/>
      <c r="FOV157" s="86"/>
      <c r="FOW157" s="86"/>
      <c r="FOX157" s="86"/>
      <c r="FOY157" s="86"/>
      <c r="FOZ157" s="86"/>
      <c r="FPA157" s="86"/>
      <c r="FPB157" s="86"/>
      <c r="FPC157" s="86"/>
      <c r="FPD157" s="86"/>
      <c r="FPE157" s="86"/>
      <c r="FPF157" s="86"/>
      <c r="FPG157" s="86"/>
      <c r="FPH157" s="86"/>
      <c r="FPI157" s="86"/>
      <c r="FPJ157" s="86"/>
      <c r="FPK157" s="86"/>
      <c r="FPL157" s="86"/>
      <c r="FPM157" s="86"/>
      <c r="FPN157" s="86"/>
      <c r="FPO157" s="86"/>
      <c r="FPP157" s="86"/>
      <c r="FPQ157" s="86"/>
      <c r="FPR157" s="86"/>
      <c r="FPS157" s="86"/>
      <c r="FPT157" s="86"/>
      <c r="FPU157" s="86"/>
      <c r="FPV157" s="86"/>
      <c r="FPW157" s="86"/>
      <c r="FPX157" s="86"/>
      <c r="FPY157" s="86"/>
      <c r="FPZ157" s="86"/>
      <c r="FQA157" s="86"/>
      <c r="FQB157" s="86"/>
      <c r="FQC157" s="86"/>
      <c r="FQD157" s="86"/>
      <c r="FQE157" s="86"/>
      <c r="FQF157" s="86"/>
      <c r="FQG157" s="86"/>
      <c r="FQH157" s="86"/>
      <c r="FQI157" s="86"/>
      <c r="FQJ157" s="86"/>
      <c r="FQK157" s="86"/>
      <c r="FQL157" s="86"/>
      <c r="FQM157" s="86"/>
      <c r="FQN157" s="86"/>
      <c r="FQO157" s="86"/>
      <c r="FQP157" s="86"/>
      <c r="FQQ157" s="86"/>
      <c r="FQR157" s="86"/>
      <c r="FQS157" s="86"/>
      <c r="FQT157" s="86"/>
      <c r="FQU157" s="86"/>
      <c r="FQV157" s="86"/>
      <c r="FQW157" s="86"/>
      <c r="FQX157" s="86"/>
      <c r="FQY157" s="86"/>
      <c r="FQZ157" s="86"/>
      <c r="FRA157" s="86"/>
      <c r="FRB157" s="86"/>
      <c r="FRC157" s="86"/>
      <c r="FRD157" s="86"/>
      <c r="FRE157" s="86"/>
      <c r="FRF157" s="86"/>
      <c r="FRG157" s="86"/>
      <c r="FRH157" s="86"/>
      <c r="FRI157" s="86"/>
      <c r="FRJ157" s="86"/>
      <c r="FRK157" s="86"/>
      <c r="FRL157" s="86"/>
      <c r="FRM157" s="86"/>
      <c r="FRN157" s="86"/>
      <c r="FRO157" s="86"/>
      <c r="FRP157" s="86"/>
      <c r="FRQ157" s="86"/>
      <c r="FRR157" s="86"/>
      <c r="FRS157" s="86"/>
      <c r="FRT157" s="86"/>
      <c r="FRU157" s="86"/>
      <c r="FRV157" s="86"/>
      <c r="FRW157" s="86"/>
      <c r="FRX157" s="86"/>
      <c r="FRY157" s="86"/>
      <c r="FRZ157" s="86"/>
      <c r="FSA157" s="86"/>
      <c r="FSB157" s="86"/>
      <c r="FSC157" s="86"/>
      <c r="FSD157" s="86"/>
      <c r="FSE157" s="86"/>
      <c r="FSF157" s="86"/>
      <c r="FSG157" s="86"/>
      <c r="FSH157" s="86"/>
      <c r="FSI157" s="86"/>
      <c r="FSJ157" s="86"/>
      <c r="FSK157" s="86"/>
      <c r="FSL157" s="86"/>
      <c r="FSM157" s="186"/>
      <c r="FSN157" s="186"/>
      <c r="FSO157" s="186"/>
      <c r="FSP157" s="186"/>
      <c r="FSQ157" s="186"/>
      <c r="FSR157" s="186"/>
      <c r="FSS157" s="86"/>
      <c r="FST157" s="86"/>
      <c r="FSU157" s="86"/>
      <c r="FSV157" s="86"/>
      <c r="FSW157" s="86"/>
      <c r="FSX157" s="86"/>
      <c r="FSY157" s="86"/>
      <c r="FSZ157" s="86"/>
      <c r="FTA157" s="86"/>
      <c r="FTB157" s="86"/>
      <c r="FTC157" s="86"/>
      <c r="FTD157" s="86"/>
      <c r="FTE157" s="86"/>
      <c r="FTF157" s="86"/>
      <c r="FTG157" s="86"/>
      <c r="FTH157" s="86"/>
      <c r="FTI157" s="86"/>
      <c r="FTJ157" s="86"/>
      <c r="FTK157" s="86"/>
      <c r="FTL157" s="86"/>
      <c r="FTM157" s="86"/>
      <c r="FTN157" s="86"/>
      <c r="FTO157" s="86"/>
      <c r="FTP157" s="86"/>
      <c r="FTQ157" s="86"/>
      <c r="FTR157" s="86"/>
      <c r="FTS157" s="86"/>
      <c r="FTT157" s="86"/>
      <c r="FTU157" s="86"/>
      <c r="FTV157" s="86"/>
      <c r="FTW157" s="86"/>
      <c r="FTX157" s="86"/>
      <c r="FTY157" s="86"/>
      <c r="FTZ157" s="86"/>
      <c r="FUA157" s="86"/>
      <c r="FUB157" s="86"/>
      <c r="FUC157" s="86"/>
      <c r="FUD157" s="86"/>
      <c r="FUE157" s="86"/>
      <c r="FUF157" s="86"/>
      <c r="FUG157" s="86"/>
      <c r="FUH157" s="86"/>
      <c r="FUI157" s="86"/>
      <c r="FUJ157" s="86"/>
      <c r="FUK157" s="86"/>
      <c r="FUL157" s="86"/>
      <c r="FUM157" s="86"/>
      <c r="FUN157" s="86"/>
      <c r="FUO157" s="86"/>
      <c r="FUP157" s="86"/>
      <c r="FUQ157" s="86"/>
      <c r="FUR157" s="86"/>
      <c r="FUS157" s="86"/>
      <c r="FUT157" s="86"/>
      <c r="FUU157" s="86"/>
      <c r="FUV157" s="86"/>
      <c r="FUW157" s="86"/>
      <c r="FUX157" s="86"/>
      <c r="FUY157" s="86"/>
      <c r="FUZ157" s="86"/>
      <c r="FVA157" s="86"/>
      <c r="FVB157" s="86"/>
      <c r="FVC157" s="86"/>
      <c r="FVD157" s="86"/>
      <c r="FVE157" s="86"/>
      <c r="FVF157" s="86"/>
      <c r="FVG157" s="86"/>
      <c r="FVH157" s="86"/>
      <c r="FVI157" s="86"/>
      <c r="FVJ157" s="86"/>
      <c r="FVK157" s="86"/>
      <c r="FVL157" s="86"/>
      <c r="FVM157" s="86"/>
      <c r="FVN157" s="86"/>
      <c r="FVO157" s="86"/>
      <c r="FVP157" s="86"/>
      <c r="FVQ157" s="86"/>
      <c r="FVR157" s="86"/>
      <c r="FVS157" s="86"/>
      <c r="FVT157" s="86"/>
      <c r="FVU157" s="86"/>
      <c r="FVV157" s="86"/>
      <c r="FVW157" s="86"/>
      <c r="FVX157" s="86"/>
      <c r="FVY157" s="86"/>
      <c r="FVZ157" s="86"/>
      <c r="FWA157" s="86"/>
      <c r="FWB157" s="86"/>
      <c r="FWC157" s="86"/>
      <c r="FWD157" s="86"/>
      <c r="FWE157" s="86"/>
      <c r="FWF157" s="86"/>
      <c r="FWG157" s="86"/>
      <c r="FWH157" s="86"/>
      <c r="FWI157" s="86"/>
      <c r="FWJ157" s="86"/>
      <c r="FWK157" s="86"/>
      <c r="FWL157" s="86"/>
      <c r="FWM157" s="86"/>
      <c r="FWN157" s="86"/>
      <c r="FWO157" s="86"/>
      <c r="FWP157" s="86"/>
      <c r="FWQ157" s="86"/>
      <c r="FWR157" s="86"/>
      <c r="FWS157" s="86"/>
      <c r="FWT157" s="86"/>
      <c r="FWU157" s="86"/>
      <c r="FWV157" s="86"/>
      <c r="FWW157" s="86"/>
      <c r="FWX157" s="86"/>
      <c r="FWY157" s="86"/>
      <c r="FWZ157" s="86"/>
      <c r="FXA157" s="86"/>
      <c r="FXB157" s="86"/>
      <c r="FXC157" s="86"/>
      <c r="FXD157" s="86"/>
      <c r="FXE157" s="86"/>
      <c r="FXF157" s="86"/>
      <c r="FXG157" s="86"/>
      <c r="FXH157" s="86"/>
      <c r="FXI157" s="86"/>
      <c r="FXJ157" s="86"/>
      <c r="FXK157" s="86"/>
      <c r="FXL157" s="86"/>
      <c r="FXM157" s="86"/>
      <c r="FXN157" s="86"/>
      <c r="FXO157" s="86"/>
      <c r="FXP157" s="86"/>
      <c r="FXQ157" s="86"/>
      <c r="FXR157" s="86"/>
      <c r="FXS157" s="86"/>
      <c r="FXT157" s="86"/>
      <c r="FXU157" s="86"/>
      <c r="FXV157" s="86"/>
      <c r="FXW157" s="86"/>
      <c r="FXX157" s="86"/>
      <c r="FXY157" s="86"/>
      <c r="FXZ157" s="86"/>
      <c r="FYA157" s="86"/>
      <c r="FYB157" s="86"/>
      <c r="FYC157" s="86"/>
      <c r="FYD157" s="86"/>
      <c r="FYE157" s="86"/>
      <c r="FYF157" s="86"/>
      <c r="FYG157" s="86"/>
      <c r="FYH157" s="86"/>
      <c r="FYI157" s="86"/>
      <c r="FYJ157" s="86"/>
      <c r="FYK157" s="86"/>
      <c r="FYL157" s="86"/>
      <c r="FYM157" s="86"/>
      <c r="FYN157" s="86"/>
      <c r="FYO157" s="86"/>
      <c r="FYP157" s="86"/>
      <c r="FYQ157" s="86"/>
      <c r="FYR157" s="86"/>
      <c r="FYS157" s="86"/>
      <c r="FYT157" s="86"/>
      <c r="FYU157" s="86"/>
      <c r="FYV157" s="86"/>
      <c r="FYW157" s="86"/>
      <c r="FYX157" s="86"/>
      <c r="FYY157" s="86"/>
      <c r="FYZ157" s="86"/>
      <c r="FZA157" s="86"/>
      <c r="FZB157" s="86"/>
      <c r="FZC157" s="86"/>
      <c r="FZD157" s="86"/>
      <c r="FZE157" s="86"/>
      <c r="FZF157" s="86"/>
      <c r="FZG157" s="86"/>
      <c r="FZH157" s="86"/>
      <c r="FZI157" s="86"/>
      <c r="FZJ157" s="86"/>
      <c r="FZK157" s="86"/>
      <c r="FZL157" s="86"/>
      <c r="FZM157" s="86"/>
      <c r="FZN157" s="86"/>
      <c r="FZO157" s="86"/>
      <c r="FZP157" s="86"/>
      <c r="FZQ157" s="86"/>
      <c r="FZR157" s="86"/>
      <c r="FZS157" s="86"/>
      <c r="FZT157" s="86"/>
      <c r="FZU157" s="86"/>
      <c r="FZV157" s="86"/>
      <c r="FZW157" s="86"/>
      <c r="FZX157" s="86"/>
      <c r="FZY157" s="86"/>
      <c r="FZZ157" s="86"/>
      <c r="GAA157" s="86"/>
      <c r="GAB157" s="86"/>
      <c r="GAC157" s="86"/>
      <c r="GAD157" s="86"/>
      <c r="GAE157" s="86"/>
      <c r="GAF157" s="86"/>
      <c r="GAG157" s="86"/>
      <c r="GAH157" s="86"/>
      <c r="GAI157" s="86"/>
      <c r="GAJ157" s="86"/>
      <c r="GAK157" s="86"/>
      <c r="GAL157" s="86"/>
      <c r="GAM157" s="86"/>
      <c r="GAN157" s="86"/>
      <c r="GAO157" s="86"/>
      <c r="GAP157" s="86"/>
      <c r="GAQ157" s="86"/>
      <c r="GAR157" s="86"/>
      <c r="GAS157" s="86"/>
      <c r="GAT157" s="86"/>
      <c r="GAU157" s="86"/>
      <c r="GAV157" s="86"/>
      <c r="GAW157" s="86"/>
      <c r="GAX157" s="86"/>
      <c r="GAY157" s="86"/>
      <c r="GAZ157" s="86"/>
      <c r="GBA157" s="86"/>
      <c r="GBB157" s="86"/>
      <c r="GBC157" s="86"/>
      <c r="GBD157" s="86"/>
      <c r="GBE157" s="86"/>
      <c r="GBF157" s="86"/>
      <c r="GBG157" s="86"/>
      <c r="GBH157" s="86"/>
      <c r="GBI157" s="86"/>
      <c r="GBJ157" s="86"/>
      <c r="GBK157" s="86"/>
      <c r="GBL157" s="86"/>
      <c r="GBM157" s="86"/>
      <c r="GBN157" s="86"/>
      <c r="GBO157" s="86"/>
      <c r="GBP157" s="86"/>
      <c r="GBQ157" s="86"/>
      <c r="GBR157" s="86"/>
      <c r="GBS157" s="86"/>
      <c r="GBT157" s="86"/>
      <c r="GBU157" s="86"/>
      <c r="GBV157" s="86"/>
      <c r="GBW157" s="86"/>
      <c r="GBX157" s="86"/>
      <c r="GBY157" s="86"/>
      <c r="GBZ157" s="86"/>
      <c r="GCA157" s="86"/>
      <c r="GCB157" s="86"/>
      <c r="GCC157" s="86"/>
      <c r="GCD157" s="86"/>
      <c r="GCE157" s="86"/>
      <c r="GCF157" s="86"/>
      <c r="GCG157" s="86"/>
      <c r="GCH157" s="86"/>
      <c r="GCI157" s="186"/>
      <c r="GCJ157" s="186"/>
      <c r="GCK157" s="186"/>
      <c r="GCL157" s="186"/>
      <c r="GCM157" s="186"/>
      <c r="GCN157" s="186"/>
      <c r="GCO157" s="86"/>
      <c r="GCP157" s="86"/>
      <c r="GCQ157" s="86"/>
      <c r="GCR157" s="86"/>
      <c r="GCS157" s="86"/>
      <c r="GCT157" s="86"/>
      <c r="GCU157" s="86"/>
      <c r="GCV157" s="86"/>
      <c r="GCW157" s="86"/>
      <c r="GCX157" s="86"/>
      <c r="GCY157" s="86"/>
      <c r="GCZ157" s="86"/>
      <c r="GDA157" s="86"/>
      <c r="GDB157" s="86"/>
      <c r="GDC157" s="86"/>
      <c r="GDD157" s="86"/>
      <c r="GDE157" s="86"/>
      <c r="GDF157" s="86"/>
      <c r="GDG157" s="86"/>
      <c r="GDH157" s="86"/>
      <c r="GDI157" s="86"/>
      <c r="GDJ157" s="86"/>
      <c r="GDK157" s="86"/>
      <c r="GDL157" s="86"/>
      <c r="GDM157" s="86"/>
      <c r="GDN157" s="86"/>
      <c r="GDO157" s="86"/>
      <c r="GDP157" s="86"/>
      <c r="GDQ157" s="86"/>
      <c r="GDR157" s="86"/>
      <c r="GDS157" s="86"/>
      <c r="GDT157" s="86"/>
      <c r="GDU157" s="86"/>
      <c r="GDV157" s="86"/>
      <c r="GDW157" s="86"/>
      <c r="GDX157" s="86"/>
      <c r="GDY157" s="86"/>
      <c r="GDZ157" s="86"/>
      <c r="GEA157" s="86"/>
      <c r="GEB157" s="86"/>
      <c r="GEC157" s="86"/>
      <c r="GED157" s="86"/>
      <c r="GEE157" s="86"/>
      <c r="GEF157" s="86"/>
      <c r="GEG157" s="86"/>
      <c r="GEH157" s="86"/>
      <c r="GEI157" s="86"/>
      <c r="GEJ157" s="86"/>
      <c r="GEK157" s="86"/>
      <c r="GEL157" s="86"/>
      <c r="GEM157" s="86"/>
      <c r="GEN157" s="86"/>
      <c r="GEO157" s="86"/>
      <c r="GEP157" s="86"/>
      <c r="GEQ157" s="86"/>
      <c r="GER157" s="86"/>
      <c r="GES157" s="86"/>
      <c r="GET157" s="86"/>
      <c r="GEU157" s="86"/>
      <c r="GEV157" s="86"/>
      <c r="GEW157" s="86"/>
      <c r="GEX157" s="86"/>
      <c r="GEY157" s="86"/>
      <c r="GEZ157" s="86"/>
      <c r="GFA157" s="86"/>
      <c r="GFB157" s="86"/>
      <c r="GFC157" s="86"/>
      <c r="GFD157" s="86"/>
      <c r="GFE157" s="86"/>
      <c r="GFF157" s="86"/>
      <c r="GFG157" s="86"/>
      <c r="GFH157" s="86"/>
      <c r="GFI157" s="86"/>
      <c r="GFJ157" s="86"/>
      <c r="GFK157" s="86"/>
      <c r="GFL157" s="86"/>
      <c r="GFM157" s="86"/>
      <c r="GFN157" s="86"/>
      <c r="GFO157" s="86"/>
      <c r="GFP157" s="86"/>
      <c r="GFQ157" s="86"/>
      <c r="GFR157" s="86"/>
      <c r="GFS157" s="86"/>
      <c r="GFT157" s="86"/>
      <c r="GFU157" s="86"/>
      <c r="GFV157" s="86"/>
      <c r="GFW157" s="86"/>
      <c r="GFX157" s="86"/>
      <c r="GFY157" s="86"/>
      <c r="GFZ157" s="86"/>
      <c r="GGA157" s="86"/>
      <c r="GGB157" s="86"/>
      <c r="GGC157" s="86"/>
      <c r="GGD157" s="86"/>
      <c r="GGE157" s="86"/>
      <c r="GGF157" s="86"/>
      <c r="GGG157" s="86"/>
      <c r="GGH157" s="86"/>
      <c r="GGI157" s="86"/>
      <c r="GGJ157" s="86"/>
      <c r="GGK157" s="86"/>
      <c r="GGL157" s="86"/>
      <c r="GGM157" s="86"/>
      <c r="GGN157" s="86"/>
      <c r="GGO157" s="86"/>
      <c r="GGP157" s="86"/>
      <c r="GGQ157" s="86"/>
      <c r="GGR157" s="86"/>
      <c r="GGS157" s="86"/>
      <c r="GGT157" s="86"/>
      <c r="GGU157" s="86"/>
      <c r="GGV157" s="86"/>
      <c r="GGW157" s="86"/>
      <c r="GGX157" s="86"/>
      <c r="GGY157" s="86"/>
      <c r="GGZ157" s="86"/>
      <c r="GHA157" s="86"/>
      <c r="GHB157" s="86"/>
      <c r="GHC157" s="86"/>
      <c r="GHD157" s="86"/>
      <c r="GHE157" s="86"/>
      <c r="GHF157" s="86"/>
      <c r="GHG157" s="86"/>
      <c r="GHH157" s="86"/>
      <c r="GHI157" s="86"/>
      <c r="GHJ157" s="86"/>
      <c r="GHK157" s="86"/>
      <c r="GHL157" s="86"/>
      <c r="GHM157" s="86"/>
      <c r="GHN157" s="86"/>
      <c r="GHO157" s="86"/>
      <c r="GHP157" s="86"/>
      <c r="GHQ157" s="86"/>
      <c r="GHR157" s="86"/>
      <c r="GHS157" s="86"/>
      <c r="GHT157" s="86"/>
      <c r="GHU157" s="86"/>
      <c r="GHV157" s="86"/>
      <c r="GHW157" s="86"/>
      <c r="GHX157" s="86"/>
      <c r="GHY157" s="86"/>
      <c r="GHZ157" s="86"/>
      <c r="GIA157" s="86"/>
      <c r="GIB157" s="86"/>
      <c r="GIC157" s="86"/>
      <c r="GID157" s="86"/>
      <c r="GIE157" s="86"/>
      <c r="GIF157" s="86"/>
      <c r="GIG157" s="86"/>
      <c r="GIH157" s="86"/>
      <c r="GII157" s="86"/>
      <c r="GIJ157" s="86"/>
      <c r="GIK157" s="86"/>
      <c r="GIL157" s="86"/>
      <c r="GIM157" s="86"/>
      <c r="GIN157" s="86"/>
      <c r="GIO157" s="86"/>
      <c r="GIP157" s="86"/>
      <c r="GIQ157" s="86"/>
      <c r="GIR157" s="86"/>
      <c r="GIS157" s="86"/>
      <c r="GIT157" s="86"/>
      <c r="GIU157" s="86"/>
      <c r="GIV157" s="86"/>
      <c r="GIW157" s="86"/>
      <c r="GIX157" s="86"/>
      <c r="GIY157" s="86"/>
      <c r="GIZ157" s="86"/>
      <c r="GJA157" s="86"/>
      <c r="GJB157" s="86"/>
      <c r="GJC157" s="86"/>
      <c r="GJD157" s="86"/>
      <c r="GJE157" s="86"/>
      <c r="GJF157" s="86"/>
      <c r="GJG157" s="86"/>
      <c r="GJH157" s="86"/>
      <c r="GJI157" s="86"/>
      <c r="GJJ157" s="86"/>
      <c r="GJK157" s="86"/>
      <c r="GJL157" s="86"/>
      <c r="GJM157" s="86"/>
      <c r="GJN157" s="86"/>
      <c r="GJO157" s="86"/>
      <c r="GJP157" s="86"/>
      <c r="GJQ157" s="86"/>
      <c r="GJR157" s="86"/>
      <c r="GJS157" s="86"/>
      <c r="GJT157" s="86"/>
      <c r="GJU157" s="86"/>
      <c r="GJV157" s="86"/>
      <c r="GJW157" s="86"/>
      <c r="GJX157" s="86"/>
      <c r="GJY157" s="86"/>
      <c r="GJZ157" s="86"/>
      <c r="GKA157" s="86"/>
      <c r="GKB157" s="86"/>
      <c r="GKC157" s="86"/>
      <c r="GKD157" s="86"/>
      <c r="GKE157" s="86"/>
      <c r="GKF157" s="86"/>
      <c r="GKG157" s="86"/>
      <c r="GKH157" s="86"/>
      <c r="GKI157" s="86"/>
      <c r="GKJ157" s="86"/>
      <c r="GKK157" s="86"/>
      <c r="GKL157" s="86"/>
      <c r="GKM157" s="86"/>
      <c r="GKN157" s="86"/>
      <c r="GKO157" s="86"/>
      <c r="GKP157" s="86"/>
      <c r="GKQ157" s="86"/>
      <c r="GKR157" s="86"/>
      <c r="GKS157" s="86"/>
      <c r="GKT157" s="86"/>
      <c r="GKU157" s="86"/>
      <c r="GKV157" s="86"/>
      <c r="GKW157" s="86"/>
      <c r="GKX157" s="86"/>
      <c r="GKY157" s="86"/>
      <c r="GKZ157" s="86"/>
      <c r="GLA157" s="86"/>
      <c r="GLB157" s="86"/>
      <c r="GLC157" s="86"/>
      <c r="GLD157" s="86"/>
      <c r="GLE157" s="86"/>
      <c r="GLF157" s="86"/>
      <c r="GLG157" s="86"/>
      <c r="GLH157" s="86"/>
      <c r="GLI157" s="86"/>
      <c r="GLJ157" s="86"/>
      <c r="GLK157" s="86"/>
      <c r="GLL157" s="86"/>
      <c r="GLM157" s="86"/>
      <c r="GLN157" s="86"/>
      <c r="GLO157" s="86"/>
      <c r="GLP157" s="86"/>
      <c r="GLQ157" s="86"/>
      <c r="GLR157" s="86"/>
      <c r="GLS157" s="86"/>
      <c r="GLT157" s="86"/>
      <c r="GLU157" s="86"/>
      <c r="GLV157" s="86"/>
      <c r="GLW157" s="86"/>
      <c r="GLX157" s="86"/>
      <c r="GLY157" s="86"/>
      <c r="GLZ157" s="86"/>
      <c r="GMA157" s="86"/>
      <c r="GMB157" s="86"/>
      <c r="GMC157" s="86"/>
      <c r="GMD157" s="86"/>
      <c r="GME157" s="186"/>
      <c r="GMF157" s="186"/>
      <c r="GMG157" s="186"/>
      <c r="GMH157" s="186"/>
      <c r="GMI157" s="186"/>
      <c r="GMJ157" s="186"/>
      <c r="GMK157" s="86"/>
      <c r="GML157" s="86"/>
      <c r="GMM157" s="86"/>
      <c r="GMN157" s="86"/>
      <c r="GMO157" s="86"/>
      <c r="GMP157" s="86"/>
      <c r="GMQ157" s="86"/>
      <c r="GMR157" s="86"/>
      <c r="GMS157" s="86"/>
      <c r="GMT157" s="86"/>
      <c r="GMU157" s="86"/>
      <c r="GMV157" s="86"/>
      <c r="GMW157" s="86"/>
      <c r="GMX157" s="86"/>
      <c r="GMY157" s="86"/>
      <c r="GMZ157" s="86"/>
      <c r="GNA157" s="86"/>
      <c r="GNB157" s="86"/>
      <c r="GNC157" s="86"/>
      <c r="GND157" s="86"/>
      <c r="GNE157" s="86"/>
      <c r="GNF157" s="86"/>
      <c r="GNG157" s="86"/>
      <c r="GNH157" s="86"/>
      <c r="GNI157" s="86"/>
      <c r="GNJ157" s="86"/>
      <c r="GNK157" s="86"/>
      <c r="GNL157" s="86"/>
      <c r="GNM157" s="86"/>
      <c r="GNN157" s="86"/>
      <c r="GNO157" s="86"/>
      <c r="GNP157" s="86"/>
      <c r="GNQ157" s="86"/>
      <c r="GNR157" s="86"/>
      <c r="GNS157" s="86"/>
      <c r="GNT157" s="86"/>
      <c r="GNU157" s="86"/>
      <c r="GNV157" s="86"/>
      <c r="GNW157" s="86"/>
      <c r="GNX157" s="86"/>
      <c r="GNY157" s="86"/>
      <c r="GNZ157" s="86"/>
      <c r="GOA157" s="86"/>
      <c r="GOB157" s="86"/>
      <c r="GOC157" s="86"/>
      <c r="GOD157" s="86"/>
      <c r="GOE157" s="86"/>
      <c r="GOF157" s="86"/>
      <c r="GOG157" s="86"/>
      <c r="GOH157" s="86"/>
      <c r="GOI157" s="86"/>
      <c r="GOJ157" s="86"/>
      <c r="GOK157" s="86"/>
      <c r="GOL157" s="86"/>
      <c r="GOM157" s="86"/>
      <c r="GON157" s="86"/>
      <c r="GOO157" s="86"/>
      <c r="GOP157" s="86"/>
      <c r="GOQ157" s="86"/>
      <c r="GOR157" s="86"/>
      <c r="GOS157" s="86"/>
      <c r="GOT157" s="86"/>
      <c r="GOU157" s="86"/>
      <c r="GOV157" s="86"/>
      <c r="GOW157" s="86"/>
      <c r="GOX157" s="86"/>
      <c r="GOY157" s="86"/>
      <c r="GOZ157" s="86"/>
      <c r="GPA157" s="86"/>
      <c r="GPB157" s="86"/>
      <c r="GPC157" s="86"/>
      <c r="GPD157" s="86"/>
      <c r="GPE157" s="86"/>
      <c r="GPF157" s="86"/>
      <c r="GPG157" s="86"/>
      <c r="GPH157" s="86"/>
      <c r="GPI157" s="86"/>
      <c r="GPJ157" s="86"/>
      <c r="GPK157" s="86"/>
      <c r="GPL157" s="86"/>
      <c r="GPM157" s="86"/>
      <c r="GPN157" s="86"/>
      <c r="GPO157" s="86"/>
      <c r="GPP157" s="86"/>
      <c r="GPQ157" s="86"/>
      <c r="GPR157" s="86"/>
      <c r="GPS157" s="86"/>
      <c r="GPT157" s="86"/>
      <c r="GPU157" s="86"/>
      <c r="GPV157" s="86"/>
      <c r="GPW157" s="86"/>
      <c r="GPX157" s="86"/>
      <c r="GPY157" s="86"/>
      <c r="GPZ157" s="86"/>
      <c r="GQA157" s="86"/>
      <c r="GQB157" s="86"/>
      <c r="GQC157" s="86"/>
      <c r="GQD157" s="86"/>
      <c r="GQE157" s="86"/>
      <c r="GQF157" s="86"/>
      <c r="GQG157" s="86"/>
      <c r="GQH157" s="86"/>
      <c r="GQI157" s="86"/>
      <c r="GQJ157" s="86"/>
      <c r="GQK157" s="86"/>
      <c r="GQL157" s="86"/>
      <c r="GQM157" s="86"/>
      <c r="GQN157" s="86"/>
      <c r="GQO157" s="86"/>
      <c r="GQP157" s="86"/>
      <c r="GQQ157" s="86"/>
      <c r="GQR157" s="86"/>
      <c r="GQS157" s="86"/>
      <c r="GQT157" s="86"/>
      <c r="GQU157" s="86"/>
      <c r="GQV157" s="86"/>
      <c r="GQW157" s="86"/>
      <c r="GQX157" s="86"/>
      <c r="GQY157" s="86"/>
      <c r="GQZ157" s="86"/>
      <c r="GRA157" s="86"/>
      <c r="GRB157" s="86"/>
      <c r="GRC157" s="86"/>
      <c r="GRD157" s="86"/>
      <c r="GRE157" s="86"/>
      <c r="GRF157" s="86"/>
      <c r="GRG157" s="86"/>
      <c r="GRH157" s="86"/>
      <c r="GRI157" s="86"/>
      <c r="GRJ157" s="86"/>
      <c r="GRK157" s="86"/>
      <c r="GRL157" s="86"/>
      <c r="GRM157" s="86"/>
      <c r="GRN157" s="86"/>
      <c r="GRO157" s="86"/>
      <c r="GRP157" s="86"/>
      <c r="GRQ157" s="86"/>
      <c r="GRR157" s="86"/>
      <c r="GRS157" s="86"/>
      <c r="GRT157" s="86"/>
      <c r="GRU157" s="86"/>
      <c r="GRV157" s="86"/>
      <c r="GRW157" s="86"/>
      <c r="GRX157" s="86"/>
      <c r="GRY157" s="86"/>
      <c r="GRZ157" s="86"/>
      <c r="GSA157" s="86"/>
      <c r="GSB157" s="86"/>
      <c r="GSC157" s="86"/>
      <c r="GSD157" s="86"/>
      <c r="GSE157" s="86"/>
      <c r="GSF157" s="86"/>
      <c r="GSG157" s="86"/>
      <c r="GSH157" s="86"/>
      <c r="GSI157" s="86"/>
      <c r="GSJ157" s="86"/>
      <c r="GSK157" s="86"/>
      <c r="GSL157" s="86"/>
      <c r="GSM157" s="86"/>
      <c r="GSN157" s="86"/>
      <c r="GSO157" s="86"/>
      <c r="GSP157" s="86"/>
      <c r="GSQ157" s="86"/>
      <c r="GSR157" s="86"/>
      <c r="GSS157" s="86"/>
      <c r="GST157" s="86"/>
      <c r="GSU157" s="86"/>
      <c r="GSV157" s="86"/>
      <c r="GSW157" s="86"/>
      <c r="GSX157" s="86"/>
      <c r="GSY157" s="86"/>
      <c r="GSZ157" s="86"/>
      <c r="GTA157" s="86"/>
      <c r="GTB157" s="86"/>
      <c r="GTC157" s="86"/>
      <c r="GTD157" s="86"/>
      <c r="GTE157" s="86"/>
      <c r="GTF157" s="86"/>
      <c r="GTG157" s="86"/>
      <c r="GTH157" s="86"/>
      <c r="GTI157" s="86"/>
      <c r="GTJ157" s="86"/>
      <c r="GTK157" s="86"/>
      <c r="GTL157" s="86"/>
      <c r="GTM157" s="86"/>
      <c r="GTN157" s="86"/>
      <c r="GTO157" s="86"/>
      <c r="GTP157" s="86"/>
      <c r="GTQ157" s="86"/>
      <c r="GTR157" s="86"/>
      <c r="GTS157" s="86"/>
      <c r="GTT157" s="86"/>
      <c r="GTU157" s="86"/>
      <c r="GTV157" s="86"/>
      <c r="GTW157" s="86"/>
      <c r="GTX157" s="86"/>
      <c r="GTY157" s="86"/>
      <c r="GTZ157" s="86"/>
      <c r="GUA157" s="86"/>
      <c r="GUB157" s="86"/>
      <c r="GUC157" s="86"/>
      <c r="GUD157" s="86"/>
      <c r="GUE157" s="86"/>
      <c r="GUF157" s="86"/>
      <c r="GUG157" s="86"/>
      <c r="GUH157" s="86"/>
      <c r="GUI157" s="86"/>
      <c r="GUJ157" s="86"/>
      <c r="GUK157" s="86"/>
      <c r="GUL157" s="86"/>
      <c r="GUM157" s="86"/>
      <c r="GUN157" s="86"/>
      <c r="GUO157" s="86"/>
      <c r="GUP157" s="86"/>
      <c r="GUQ157" s="86"/>
      <c r="GUR157" s="86"/>
      <c r="GUS157" s="86"/>
      <c r="GUT157" s="86"/>
      <c r="GUU157" s="86"/>
      <c r="GUV157" s="86"/>
      <c r="GUW157" s="86"/>
      <c r="GUX157" s="86"/>
      <c r="GUY157" s="86"/>
      <c r="GUZ157" s="86"/>
      <c r="GVA157" s="86"/>
      <c r="GVB157" s="86"/>
      <c r="GVC157" s="86"/>
      <c r="GVD157" s="86"/>
      <c r="GVE157" s="86"/>
      <c r="GVF157" s="86"/>
      <c r="GVG157" s="86"/>
      <c r="GVH157" s="86"/>
      <c r="GVI157" s="86"/>
      <c r="GVJ157" s="86"/>
      <c r="GVK157" s="86"/>
      <c r="GVL157" s="86"/>
      <c r="GVM157" s="86"/>
      <c r="GVN157" s="86"/>
      <c r="GVO157" s="86"/>
      <c r="GVP157" s="86"/>
      <c r="GVQ157" s="86"/>
      <c r="GVR157" s="86"/>
      <c r="GVS157" s="86"/>
      <c r="GVT157" s="86"/>
      <c r="GVU157" s="86"/>
      <c r="GVV157" s="86"/>
      <c r="GVW157" s="86"/>
      <c r="GVX157" s="86"/>
      <c r="GVY157" s="86"/>
      <c r="GVZ157" s="86"/>
      <c r="GWA157" s="186"/>
      <c r="GWB157" s="186"/>
      <c r="GWC157" s="186"/>
      <c r="GWD157" s="186"/>
      <c r="GWE157" s="186"/>
      <c r="GWF157" s="186"/>
      <c r="GWG157" s="86"/>
      <c r="GWH157" s="86"/>
      <c r="GWI157" s="86"/>
      <c r="GWJ157" s="86"/>
      <c r="GWK157" s="86"/>
      <c r="GWL157" s="86"/>
      <c r="GWM157" s="86"/>
      <c r="GWN157" s="86"/>
      <c r="GWO157" s="86"/>
      <c r="GWP157" s="86"/>
      <c r="GWQ157" s="86"/>
      <c r="GWR157" s="86"/>
      <c r="GWS157" s="86"/>
      <c r="GWT157" s="86"/>
      <c r="GWU157" s="86"/>
      <c r="GWV157" s="86"/>
      <c r="GWW157" s="86"/>
      <c r="GWX157" s="86"/>
      <c r="GWY157" s="86"/>
      <c r="GWZ157" s="86"/>
      <c r="GXA157" s="86"/>
      <c r="GXB157" s="86"/>
      <c r="GXC157" s="86"/>
      <c r="GXD157" s="86"/>
      <c r="GXE157" s="86"/>
      <c r="GXF157" s="86"/>
      <c r="GXG157" s="86"/>
      <c r="GXH157" s="86"/>
      <c r="GXI157" s="86"/>
      <c r="GXJ157" s="86"/>
      <c r="GXK157" s="86"/>
      <c r="GXL157" s="86"/>
      <c r="GXM157" s="86"/>
      <c r="GXN157" s="86"/>
      <c r="GXO157" s="86"/>
      <c r="GXP157" s="86"/>
      <c r="GXQ157" s="86"/>
      <c r="GXR157" s="86"/>
      <c r="GXS157" s="86"/>
      <c r="GXT157" s="86"/>
      <c r="GXU157" s="86"/>
      <c r="GXV157" s="86"/>
      <c r="GXW157" s="86"/>
      <c r="GXX157" s="86"/>
      <c r="GXY157" s="86"/>
      <c r="GXZ157" s="86"/>
      <c r="GYA157" s="86"/>
      <c r="GYB157" s="86"/>
      <c r="GYC157" s="86"/>
      <c r="GYD157" s="86"/>
      <c r="GYE157" s="86"/>
      <c r="GYF157" s="86"/>
      <c r="GYG157" s="86"/>
      <c r="GYH157" s="86"/>
      <c r="GYI157" s="86"/>
      <c r="GYJ157" s="86"/>
      <c r="GYK157" s="86"/>
      <c r="GYL157" s="86"/>
      <c r="GYM157" s="86"/>
      <c r="GYN157" s="86"/>
      <c r="GYO157" s="86"/>
      <c r="GYP157" s="86"/>
      <c r="GYQ157" s="86"/>
      <c r="GYR157" s="86"/>
      <c r="GYS157" s="86"/>
      <c r="GYT157" s="86"/>
      <c r="GYU157" s="86"/>
      <c r="GYV157" s="86"/>
      <c r="GYW157" s="86"/>
      <c r="GYX157" s="86"/>
      <c r="GYY157" s="86"/>
      <c r="GYZ157" s="86"/>
      <c r="GZA157" s="86"/>
      <c r="GZB157" s="86"/>
      <c r="GZC157" s="86"/>
      <c r="GZD157" s="86"/>
      <c r="GZE157" s="86"/>
      <c r="GZF157" s="86"/>
      <c r="GZG157" s="86"/>
      <c r="GZH157" s="86"/>
      <c r="GZI157" s="86"/>
      <c r="GZJ157" s="86"/>
      <c r="GZK157" s="86"/>
      <c r="GZL157" s="86"/>
      <c r="GZM157" s="86"/>
      <c r="GZN157" s="86"/>
      <c r="GZO157" s="86"/>
      <c r="GZP157" s="86"/>
      <c r="GZQ157" s="86"/>
      <c r="GZR157" s="86"/>
      <c r="GZS157" s="86"/>
      <c r="GZT157" s="86"/>
      <c r="GZU157" s="86"/>
      <c r="GZV157" s="86"/>
      <c r="GZW157" s="86"/>
      <c r="GZX157" s="86"/>
      <c r="GZY157" s="86"/>
      <c r="GZZ157" s="86"/>
      <c r="HAA157" s="86"/>
      <c r="HAB157" s="86"/>
      <c r="HAC157" s="86"/>
      <c r="HAD157" s="86"/>
      <c r="HAE157" s="86"/>
      <c r="HAF157" s="86"/>
      <c r="HAG157" s="86"/>
      <c r="HAH157" s="86"/>
      <c r="HAI157" s="86"/>
      <c r="HAJ157" s="86"/>
      <c r="HAK157" s="86"/>
      <c r="HAL157" s="86"/>
      <c r="HAM157" s="86"/>
      <c r="HAN157" s="86"/>
      <c r="HAO157" s="86"/>
      <c r="HAP157" s="86"/>
      <c r="HAQ157" s="86"/>
      <c r="HAR157" s="86"/>
      <c r="HAS157" s="86"/>
      <c r="HAT157" s="86"/>
      <c r="HAU157" s="86"/>
      <c r="HAV157" s="86"/>
      <c r="HAW157" s="86"/>
      <c r="HAX157" s="86"/>
      <c r="HAY157" s="86"/>
      <c r="HAZ157" s="86"/>
      <c r="HBA157" s="86"/>
      <c r="HBB157" s="86"/>
      <c r="HBC157" s="86"/>
      <c r="HBD157" s="86"/>
      <c r="HBE157" s="86"/>
      <c r="HBF157" s="86"/>
      <c r="HBG157" s="86"/>
      <c r="HBH157" s="86"/>
      <c r="HBI157" s="86"/>
      <c r="HBJ157" s="86"/>
      <c r="HBK157" s="86"/>
      <c r="HBL157" s="86"/>
      <c r="HBM157" s="86"/>
      <c r="HBN157" s="86"/>
      <c r="HBO157" s="86"/>
      <c r="HBP157" s="86"/>
      <c r="HBQ157" s="86"/>
      <c r="HBR157" s="86"/>
      <c r="HBS157" s="86"/>
      <c r="HBT157" s="86"/>
      <c r="HBU157" s="86"/>
      <c r="HBV157" s="86"/>
      <c r="HBW157" s="86"/>
      <c r="HBX157" s="86"/>
      <c r="HBY157" s="86"/>
      <c r="HBZ157" s="86"/>
      <c r="HCA157" s="86"/>
      <c r="HCB157" s="86"/>
      <c r="HCC157" s="86"/>
      <c r="HCD157" s="86"/>
      <c r="HCE157" s="86"/>
      <c r="HCF157" s="86"/>
      <c r="HCG157" s="86"/>
      <c r="HCH157" s="86"/>
      <c r="HCI157" s="86"/>
      <c r="HCJ157" s="86"/>
      <c r="HCK157" s="86"/>
      <c r="HCL157" s="86"/>
      <c r="HCM157" s="86"/>
      <c r="HCN157" s="86"/>
      <c r="HCO157" s="86"/>
      <c r="HCP157" s="86"/>
      <c r="HCQ157" s="86"/>
      <c r="HCR157" s="86"/>
      <c r="HCS157" s="86"/>
      <c r="HCT157" s="86"/>
      <c r="HCU157" s="86"/>
      <c r="HCV157" s="86"/>
      <c r="HCW157" s="86"/>
      <c r="HCX157" s="86"/>
      <c r="HCY157" s="86"/>
      <c r="HCZ157" s="86"/>
      <c r="HDA157" s="86"/>
      <c r="HDB157" s="86"/>
      <c r="HDC157" s="86"/>
      <c r="HDD157" s="86"/>
      <c r="HDE157" s="86"/>
      <c r="HDF157" s="86"/>
      <c r="HDG157" s="86"/>
      <c r="HDH157" s="86"/>
      <c r="HDI157" s="86"/>
      <c r="HDJ157" s="86"/>
      <c r="HDK157" s="86"/>
      <c r="HDL157" s="86"/>
      <c r="HDM157" s="86"/>
      <c r="HDN157" s="86"/>
      <c r="HDO157" s="86"/>
      <c r="HDP157" s="86"/>
      <c r="HDQ157" s="86"/>
      <c r="HDR157" s="86"/>
      <c r="HDS157" s="86"/>
      <c r="HDT157" s="86"/>
      <c r="HDU157" s="86"/>
      <c r="HDV157" s="86"/>
      <c r="HDW157" s="86"/>
      <c r="HDX157" s="86"/>
      <c r="HDY157" s="86"/>
      <c r="HDZ157" s="86"/>
      <c r="HEA157" s="86"/>
      <c r="HEB157" s="86"/>
      <c r="HEC157" s="86"/>
      <c r="HED157" s="86"/>
      <c r="HEE157" s="86"/>
      <c r="HEF157" s="86"/>
      <c r="HEG157" s="86"/>
      <c r="HEH157" s="86"/>
      <c r="HEI157" s="86"/>
      <c r="HEJ157" s="86"/>
      <c r="HEK157" s="86"/>
      <c r="HEL157" s="86"/>
      <c r="HEM157" s="86"/>
      <c r="HEN157" s="86"/>
      <c r="HEO157" s="86"/>
      <c r="HEP157" s="86"/>
      <c r="HEQ157" s="86"/>
      <c r="HER157" s="86"/>
      <c r="HES157" s="86"/>
      <c r="HET157" s="86"/>
      <c r="HEU157" s="86"/>
      <c r="HEV157" s="86"/>
      <c r="HEW157" s="86"/>
      <c r="HEX157" s="86"/>
      <c r="HEY157" s="86"/>
      <c r="HEZ157" s="86"/>
      <c r="HFA157" s="86"/>
      <c r="HFB157" s="86"/>
      <c r="HFC157" s="86"/>
      <c r="HFD157" s="86"/>
      <c r="HFE157" s="86"/>
      <c r="HFF157" s="86"/>
      <c r="HFG157" s="86"/>
      <c r="HFH157" s="86"/>
      <c r="HFI157" s="86"/>
      <c r="HFJ157" s="86"/>
      <c r="HFK157" s="86"/>
      <c r="HFL157" s="86"/>
      <c r="HFM157" s="86"/>
      <c r="HFN157" s="86"/>
      <c r="HFO157" s="86"/>
      <c r="HFP157" s="86"/>
      <c r="HFQ157" s="86"/>
      <c r="HFR157" s="86"/>
      <c r="HFS157" s="86"/>
      <c r="HFT157" s="86"/>
      <c r="HFU157" s="86"/>
      <c r="HFV157" s="86"/>
      <c r="HFW157" s="186"/>
      <c r="HFX157" s="186"/>
      <c r="HFY157" s="186"/>
      <c r="HFZ157" s="186"/>
      <c r="HGA157" s="186"/>
      <c r="HGB157" s="186"/>
      <c r="HGC157" s="86"/>
      <c r="HGD157" s="86"/>
      <c r="HGE157" s="86"/>
      <c r="HGF157" s="86"/>
      <c r="HGG157" s="86"/>
      <c r="HGH157" s="86"/>
      <c r="HGI157" s="86"/>
      <c r="HGJ157" s="86"/>
      <c r="HGK157" s="86"/>
      <c r="HGL157" s="86"/>
      <c r="HGM157" s="86"/>
      <c r="HGN157" s="86"/>
      <c r="HGO157" s="86"/>
      <c r="HGP157" s="86"/>
      <c r="HGQ157" s="86"/>
      <c r="HGR157" s="86"/>
      <c r="HGS157" s="86"/>
      <c r="HGT157" s="86"/>
      <c r="HGU157" s="86"/>
      <c r="HGV157" s="86"/>
      <c r="HGW157" s="86"/>
      <c r="HGX157" s="86"/>
      <c r="HGY157" s="86"/>
      <c r="HGZ157" s="86"/>
      <c r="HHA157" s="86"/>
      <c r="HHB157" s="86"/>
      <c r="HHC157" s="86"/>
      <c r="HHD157" s="86"/>
      <c r="HHE157" s="86"/>
      <c r="HHF157" s="86"/>
      <c r="HHG157" s="86"/>
      <c r="HHH157" s="86"/>
      <c r="HHI157" s="86"/>
      <c r="HHJ157" s="86"/>
      <c r="HHK157" s="86"/>
      <c r="HHL157" s="86"/>
      <c r="HHM157" s="86"/>
      <c r="HHN157" s="86"/>
      <c r="HHO157" s="86"/>
      <c r="HHP157" s="86"/>
      <c r="HHQ157" s="86"/>
      <c r="HHR157" s="86"/>
      <c r="HHS157" s="86"/>
      <c r="HHT157" s="86"/>
      <c r="HHU157" s="86"/>
      <c r="HHV157" s="86"/>
      <c r="HHW157" s="86"/>
      <c r="HHX157" s="86"/>
      <c r="HHY157" s="86"/>
      <c r="HHZ157" s="86"/>
      <c r="HIA157" s="86"/>
      <c r="HIB157" s="86"/>
      <c r="HIC157" s="86"/>
      <c r="HID157" s="86"/>
      <c r="HIE157" s="86"/>
      <c r="HIF157" s="86"/>
      <c r="HIG157" s="86"/>
      <c r="HIH157" s="86"/>
      <c r="HII157" s="86"/>
      <c r="HIJ157" s="86"/>
      <c r="HIK157" s="86"/>
      <c r="HIL157" s="86"/>
      <c r="HIM157" s="86"/>
      <c r="HIN157" s="86"/>
      <c r="HIO157" s="86"/>
      <c r="HIP157" s="86"/>
      <c r="HIQ157" s="86"/>
      <c r="HIR157" s="86"/>
      <c r="HIS157" s="86"/>
      <c r="HIT157" s="86"/>
      <c r="HIU157" s="86"/>
      <c r="HIV157" s="86"/>
      <c r="HIW157" s="86"/>
      <c r="HIX157" s="86"/>
      <c r="HIY157" s="86"/>
      <c r="HIZ157" s="86"/>
      <c r="HJA157" s="86"/>
      <c r="HJB157" s="86"/>
      <c r="HJC157" s="86"/>
      <c r="HJD157" s="86"/>
      <c r="HJE157" s="86"/>
      <c r="HJF157" s="86"/>
      <c r="HJG157" s="86"/>
      <c r="HJH157" s="86"/>
      <c r="HJI157" s="86"/>
      <c r="HJJ157" s="86"/>
      <c r="HJK157" s="86"/>
      <c r="HJL157" s="86"/>
      <c r="HJM157" s="86"/>
      <c r="HJN157" s="86"/>
      <c r="HJO157" s="86"/>
      <c r="HJP157" s="86"/>
      <c r="HJQ157" s="86"/>
      <c r="HJR157" s="86"/>
      <c r="HJS157" s="86"/>
      <c r="HJT157" s="86"/>
      <c r="HJU157" s="86"/>
      <c r="HJV157" s="86"/>
      <c r="HJW157" s="86"/>
      <c r="HJX157" s="86"/>
      <c r="HJY157" s="86"/>
      <c r="HJZ157" s="86"/>
      <c r="HKA157" s="86"/>
      <c r="HKB157" s="86"/>
      <c r="HKC157" s="86"/>
      <c r="HKD157" s="86"/>
      <c r="HKE157" s="86"/>
      <c r="HKF157" s="86"/>
      <c r="HKG157" s="86"/>
      <c r="HKH157" s="86"/>
      <c r="HKI157" s="86"/>
      <c r="HKJ157" s="86"/>
      <c r="HKK157" s="86"/>
      <c r="HKL157" s="86"/>
      <c r="HKM157" s="86"/>
      <c r="HKN157" s="86"/>
      <c r="HKO157" s="86"/>
      <c r="HKP157" s="86"/>
      <c r="HKQ157" s="86"/>
      <c r="HKR157" s="86"/>
      <c r="HKS157" s="86"/>
      <c r="HKT157" s="86"/>
      <c r="HKU157" s="86"/>
      <c r="HKV157" s="86"/>
      <c r="HKW157" s="86"/>
      <c r="HKX157" s="86"/>
      <c r="HKY157" s="86"/>
      <c r="HKZ157" s="86"/>
      <c r="HLA157" s="86"/>
      <c r="HLB157" s="86"/>
      <c r="HLC157" s="86"/>
      <c r="HLD157" s="86"/>
      <c r="HLE157" s="86"/>
      <c r="HLF157" s="86"/>
      <c r="HLG157" s="86"/>
      <c r="HLH157" s="86"/>
      <c r="HLI157" s="86"/>
      <c r="HLJ157" s="86"/>
      <c r="HLK157" s="86"/>
      <c r="HLL157" s="86"/>
      <c r="HLM157" s="86"/>
      <c r="HLN157" s="86"/>
      <c r="HLO157" s="86"/>
      <c r="HLP157" s="86"/>
      <c r="HLQ157" s="86"/>
      <c r="HLR157" s="86"/>
      <c r="HLS157" s="86"/>
      <c r="HLT157" s="86"/>
      <c r="HLU157" s="86"/>
      <c r="HLV157" s="86"/>
      <c r="HLW157" s="86"/>
      <c r="HLX157" s="86"/>
      <c r="HLY157" s="86"/>
      <c r="HLZ157" s="86"/>
      <c r="HMA157" s="86"/>
      <c r="HMB157" s="86"/>
      <c r="HMC157" s="86"/>
      <c r="HMD157" s="86"/>
      <c r="HME157" s="86"/>
      <c r="HMF157" s="86"/>
      <c r="HMG157" s="86"/>
      <c r="HMH157" s="86"/>
      <c r="HMI157" s="86"/>
      <c r="HMJ157" s="86"/>
      <c r="HMK157" s="86"/>
      <c r="HML157" s="86"/>
      <c r="HMM157" s="86"/>
      <c r="HMN157" s="86"/>
      <c r="HMO157" s="86"/>
      <c r="HMP157" s="86"/>
      <c r="HMQ157" s="86"/>
      <c r="HMR157" s="86"/>
      <c r="HMS157" s="86"/>
      <c r="HMT157" s="86"/>
      <c r="HMU157" s="86"/>
      <c r="HMV157" s="86"/>
      <c r="HMW157" s="86"/>
      <c r="HMX157" s="86"/>
      <c r="HMY157" s="86"/>
      <c r="HMZ157" s="86"/>
      <c r="HNA157" s="86"/>
      <c r="HNB157" s="86"/>
      <c r="HNC157" s="86"/>
      <c r="HND157" s="86"/>
      <c r="HNE157" s="86"/>
      <c r="HNF157" s="86"/>
      <c r="HNG157" s="86"/>
      <c r="HNH157" s="86"/>
      <c r="HNI157" s="86"/>
      <c r="HNJ157" s="86"/>
      <c r="HNK157" s="86"/>
      <c r="HNL157" s="86"/>
      <c r="HNM157" s="86"/>
      <c r="HNN157" s="86"/>
      <c r="HNO157" s="86"/>
      <c r="HNP157" s="86"/>
      <c r="HNQ157" s="86"/>
      <c r="HNR157" s="86"/>
      <c r="HNS157" s="86"/>
      <c r="HNT157" s="86"/>
      <c r="HNU157" s="86"/>
      <c r="HNV157" s="86"/>
      <c r="HNW157" s="86"/>
      <c r="HNX157" s="86"/>
      <c r="HNY157" s="86"/>
      <c r="HNZ157" s="86"/>
      <c r="HOA157" s="86"/>
      <c r="HOB157" s="86"/>
      <c r="HOC157" s="86"/>
      <c r="HOD157" s="86"/>
      <c r="HOE157" s="86"/>
      <c r="HOF157" s="86"/>
      <c r="HOG157" s="86"/>
      <c r="HOH157" s="86"/>
      <c r="HOI157" s="86"/>
      <c r="HOJ157" s="86"/>
      <c r="HOK157" s="86"/>
      <c r="HOL157" s="86"/>
      <c r="HOM157" s="86"/>
      <c r="HON157" s="86"/>
      <c r="HOO157" s="86"/>
      <c r="HOP157" s="86"/>
      <c r="HOQ157" s="86"/>
      <c r="HOR157" s="86"/>
      <c r="HOS157" s="86"/>
      <c r="HOT157" s="86"/>
      <c r="HOU157" s="86"/>
      <c r="HOV157" s="86"/>
      <c r="HOW157" s="86"/>
      <c r="HOX157" s="86"/>
      <c r="HOY157" s="86"/>
      <c r="HOZ157" s="86"/>
      <c r="HPA157" s="86"/>
      <c r="HPB157" s="86"/>
      <c r="HPC157" s="86"/>
      <c r="HPD157" s="86"/>
      <c r="HPE157" s="86"/>
      <c r="HPF157" s="86"/>
      <c r="HPG157" s="86"/>
      <c r="HPH157" s="86"/>
      <c r="HPI157" s="86"/>
      <c r="HPJ157" s="86"/>
      <c r="HPK157" s="86"/>
      <c r="HPL157" s="86"/>
      <c r="HPM157" s="86"/>
      <c r="HPN157" s="86"/>
      <c r="HPO157" s="86"/>
      <c r="HPP157" s="86"/>
      <c r="HPQ157" s="86"/>
      <c r="HPR157" s="86"/>
      <c r="HPS157" s="186"/>
      <c r="HPT157" s="186"/>
      <c r="HPU157" s="186"/>
      <c r="HPV157" s="186"/>
      <c r="HPW157" s="186"/>
      <c r="HPX157" s="186"/>
      <c r="HPY157" s="86"/>
      <c r="HPZ157" s="86"/>
      <c r="HQA157" s="86"/>
      <c r="HQB157" s="86"/>
      <c r="HQC157" s="86"/>
      <c r="HQD157" s="86"/>
      <c r="HQE157" s="86"/>
      <c r="HQF157" s="86"/>
      <c r="HQG157" s="86"/>
      <c r="HQH157" s="86"/>
      <c r="HQI157" s="86"/>
      <c r="HQJ157" s="86"/>
      <c r="HQK157" s="86"/>
      <c r="HQL157" s="86"/>
      <c r="HQM157" s="86"/>
      <c r="HQN157" s="86"/>
      <c r="HQO157" s="86"/>
      <c r="HQP157" s="86"/>
      <c r="HQQ157" s="86"/>
      <c r="HQR157" s="86"/>
      <c r="HQS157" s="86"/>
      <c r="HQT157" s="86"/>
      <c r="HQU157" s="86"/>
      <c r="HQV157" s="86"/>
      <c r="HQW157" s="86"/>
      <c r="HQX157" s="86"/>
      <c r="HQY157" s="86"/>
      <c r="HQZ157" s="86"/>
      <c r="HRA157" s="86"/>
      <c r="HRB157" s="86"/>
      <c r="HRC157" s="86"/>
      <c r="HRD157" s="86"/>
      <c r="HRE157" s="86"/>
      <c r="HRF157" s="86"/>
      <c r="HRG157" s="86"/>
      <c r="HRH157" s="86"/>
      <c r="HRI157" s="86"/>
      <c r="HRJ157" s="86"/>
      <c r="HRK157" s="86"/>
      <c r="HRL157" s="86"/>
      <c r="HRM157" s="86"/>
      <c r="HRN157" s="86"/>
      <c r="HRO157" s="86"/>
      <c r="HRP157" s="86"/>
      <c r="HRQ157" s="86"/>
      <c r="HRR157" s="86"/>
      <c r="HRS157" s="86"/>
      <c r="HRT157" s="86"/>
      <c r="HRU157" s="86"/>
      <c r="HRV157" s="86"/>
      <c r="HRW157" s="86"/>
      <c r="HRX157" s="86"/>
      <c r="HRY157" s="86"/>
      <c r="HRZ157" s="86"/>
      <c r="HSA157" s="86"/>
      <c r="HSB157" s="86"/>
      <c r="HSC157" s="86"/>
      <c r="HSD157" s="86"/>
      <c r="HSE157" s="86"/>
      <c r="HSF157" s="86"/>
      <c r="HSG157" s="86"/>
      <c r="HSH157" s="86"/>
      <c r="HSI157" s="86"/>
      <c r="HSJ157" s="86"/>
      <c r="HSK157" s="86"/>
      <c r="HSL157" s="86"/>
      <c r="HSM157" s="86"/>
      <c r="HSN157" s="86"/>
      <c r="HSO157" s="86"/>
      <c r="HSP157" s="86"/>
      <c r="HSQ157" s="86"/>
      <c r="HSR157" s="86"/>
      <c r="HSS157" s="86"/>
      <c r="HST157" s="86"/>
      <c r="HSU157" s="86"/>
      <c r="HSV157" s="86"/>
      <c r="HSW157" s="86"/>
      <c r="HSX157" s="86"/>
      <c r="HSY157" s="86"/>
      <c r="HSZ157" s="86"/>
      <c r="HTA157" s="86"/>
      <c r="HTB157" s="86"/>
      <c r="HTC157" s="86"/>
      <c r="HTD157" s="86"/>
      <c r="HTE157" s="86"/>
      <c r="HTF157" s="86"/>
      <c r="HTG157" s="86"/>
      <c r="HTH157" s="86"/>
      <c r="HTI157" s="86"/>
      <c r="HTJ157" s="86"/>
      <c r="HTK157" s="86"/>
      <c r="HTL157" s="86"/>
      <c r="HTM157" s="86"/>
      <c r="HTN157" s="86"/>
      <c r="HTO157" s="86"/>
      <c r="HTP157" s="86"/>
      <c r="HTQ157" s="86"/>
      <c r="HTR157" s="86"/>
      <c r="HTS157" s="86"/>
      <c r="HTT157" s="86"/>
      <c r="HTU157" s="86"/>
      <c r="HTV157" s="86"/>
      <c r="HTW157" s="86"/>
      <c r="HTX157" s="86"/>
      <c r="HTY157" s="86"/>
      <c r="HTZ157" s="86"/>
      <c r="HUA157" s="86"/>
      <c r="HUB157" s="86"/>
      <c r="HUC157" s="86"/>
      <c r="HUD157" s="86"/>
      <c r="HUE157" s="86"/>
      <c r="HUF157" s="86"/>
      <c r="HUG157" s="86"/>
      <c r="HUH157" s="86"/>
      <c r="HUI157" s="86"/>
      <c r="HUJ157" s="86"/>
      <c r="HUK157" s="86"/>
      <c r="HUL157" s="86"/>
      <c r="HUM157" s="86"/>
      <c r="HUN157" s="86"/>
      <c r="HUO157" s="86"/>
      <c r="HUP157" s="86"/>
      <c r="HUQ157" s="86"/>
      <c r="HUR157" s="86"/>
      <c r="HUS157" s="86"/>
      <c r="HUT157" s="86"/>
      <c r="HUU157" s="86"/>
      <c r="HUV157" s="86"/>
      <c r="HUW157" s="86"/>
      <c r="HUX157" s="86"/>
      <c r="HUY157" s="86"/>
      <c r="HUZ157" s="86"/>
      <c r="HVA157" s="86"/>
      <c r="HVB157" s="86"/>
      <c r="HVC157" s="86"/>
      <c r="HVD157" s="86"/>
      <c r="HVE157" s="86"/>
      <c r="HVF157" s="86"/>
      <c r="HVG157" s="86"/>
      <c r="HVH157" s="86"/>
      <c r="HVI157" s="86"/>
      <c r="HVJ157" s="86"/>
      <c r="HVK157" s="86"/>
      <c r="HVL157" s="86"/>
      <c r="HVM157" s="86"/>
      <c r="HVN157" s="86"/>
      <c r="HVO157" s="86"/>
      <c r="HVP157" s="86"/>
      <c r="HVQ157" s="86"/>
      <c r="HVR157" s="86"/>
      <c r="HVS157" s="86"/>
      <c r="HVT157" s="86"/>
      <c r="HVU157" s="86"/>
      <c r="HVV157" s="86"/>
      <c r="HVW157" s="86"/>
      <c r="HVX157" s="86"/>
      <c r="HVY157" s="86"/>
      <c r="HVZ157" s="86"/>
      <c r="HWA157" s="86"/>
      <c r="HWB157" s="86"/>
      <c r="HWC157" s="86"/>
      <c r="HWD157" s="86"/>
      <c r="HWE157" s="86"/>
      <c r="HWF157" s="86"/>
      <c r="HWG157" s="86"/>
      <c r="HWH157" s="86"/>
      <c r="HWI157" s="86"/>
      <c r="HWJ157" s="86"/>
      <c r="HWK157" s="86"/>
      <c r="HWL157" s="86"/>
      <c r="HWM157" s="86"/>
      <c r="HWN157" s="86"/>
      <c r="HWO157" s="86"/>
      <c r="HWP157" s="86"/>
      <c r="HWQ157" s="86"/>
      <c r="HWR157" s="86"/>
      <c r="HWS157" s="86"/>
      <c r="HWT157" s="86"/>
      <c r="HWU157" s="86"/>
      <c r="HWV157" s="86"/>
      <c r="HWW157" s="86"/>
      <c r="HWX157" s="86"/>
      <c r="HWY157" s="86"/>
      <c r="HWZ157" s="86"/>
      <c r="HXA157" s="86"/>
      <c r="HXB157" s="86"/>
      <c r="HXC157" s="86"/>
      <c r="HXD157" s="86"/>
      <c r="HXE157" s="86"/>
      <c r="HXF157" s="86"/>
      <c r="HXG157" s="86"/>
      <c r="HXH157" s="86"/>
      <c r="HXI157" s="86"/>
      <c r="HXJ157" s="86"/>
      <c r="HXK157" s="86"/>
      <c r="HXL157" s="86"/>
      <c r="HXM157" s="86"/>
      <c r="HXN157" s="86"/>
      <c r="HXO157" s="86"/>
      <c r="HXP157" s="86"/>
      <c r="HXQ157" s="86"/>
      <c r="HXR157" s="86"/>
      <c r="HXS157" s="86"/>
      <c r="HXT157" s="86"/>
      <c r="HXU157" s="86"/>
      <c r="HXV157" s="86"/>
      <c r="HXW157" s="86"/>
      <c r="HXX157" s="86"/>
      <c r="HXY157" s="86"/>
      <c r="HXZ157" s="86"/>
      <c r="HYA157" s="86"/>
      <c r="HYB157" s="86"/>
      <c r="HYC157" s="86"/>
      <c r="HYD157" s="86"/>
      <c r="HYE157" s="86"/>
      <c r="HYF157" s="86"/>
      <c r="HYG157" s="86"/>
      <c r="HYH157" s="86"/>
      <c r="HYI157" s="86"/>
      <c r="HYJ157" s="86"/>
      <c r="HYK157" s="86"/>
      <c r="HYL157" s="86"/>
      <c r="HYM157" s="86"/>
      <c r="HYN157" s="86"/>
      <c r="HYO157" s="86"/>
      <c r="HYP157" s="86"/>
      <c r="HYQ157" s="86"/>
      <c r="HYR157" s="86"/>
      <c r="HYS157" s="86"/>
      <c r="HYT157" s="86"/>
      <c r="HYU157" s="86"/>
      <c r="HYV157" s="86"/>
      <c r="HYW157" s="86"/>
      <c r="HYX157" s="86"/>
      <c r="HYY157" s="86"/>
      <c r="HYZ157" s="86"/>
      <c r="HZA157" s="86"/>
      <c r="HZB157" s="86"/>
      <c r="HZC157" s="86"/>
      <c r="HZD157" s="86"/>
      <c r="HZE157" s="86"/>
      <c r="HZF157" s="86"/>
      <c r="HZG157" s="86"/>
      <c r="HZH157" s="86"/>
      <c r="HZI157" s="86"/>
      <c r="HZJ157" s="86"/>
      <c r="HZK157" s="86"/>
      <c r="HZL157" s="86"/>
      <c r="HZM157" s="86"/>
      <c r="HZN157" s="86"/>
      <c r="HZO157" s="186"/>
      <c r="HZP157" s="186"/>
      <c r="HZQ157" s="186"/>
      <c r="HZR157" s="186"/>
      <c r="HZS157" s="186"/>
      <c r="HZT157" s="186"/>
      <c r="HZU157" s="86"/>
      <c r="HZV157" s="86"/>
      <c r="HZW157" s="86"/>
      <c r="HZX157" s="86"/>
      <c r="HZY157" s="86"/>
      <c r="HZZ157" s="86"/>
      <c r="IAA157" s="86"/>
      <c r="IAB157" s="86"/>
      <c r="IAC157" s="86"/>
      <c r="IAD157" s="86"/>
      <c r="IAE157" s="86"/>
      <c r="IAF157" s="86"/>
      <c r="IAG157" s="86"/>
      <c r="IAH157" s="86"/>
      <c r="IAI157" s="86"/>
      <c r="IAJ157" s="86"/>
      <c r="IAK157" s="86"/>
      <c r="IAL157" s="86"/>
      <c r="IAM157" s="86"/>
      <c r="IAN157" s="86"/>
      <c r="IAO157" s="86"/>
      <c r="IAP157" s="86"/>
      <c r="IAQ157" s="86"/>
      <c r="IAR157" s="86"/>
      <c r="IAS157" s="86"/>
      <c r="IAT157" s="86"/>
      <c r="IAU157" s="86"/>
      <c r="IAV157" s="86"/>
      <c r="IAW157" s="86"/>
      <c r="IAX157" s="86"/>
      <c r="IAY157" s="86"/>
      <c r="IAZ157" s="86"/>
      <c r="IBA157" s="86"/>
      <c r="IBB157" s="86"/>
      <c r="IBC157" s="86"/>
      <c r="IBD157" s="86"/>
      <c r="IBE157" s="86"/>
      <c r="IBF157" s="86"/>
      <c r="IBG157" s="86"/>
      <c r="IBH157" s="86"/>
      <c r="IBI157" s="86"/>
      <c r="IBJ157" s="86"/>
      <c r="IBK157" s="86"/>
      <c r="IBL157" s="86"/>
      <c r="IBM157" s="86"/>
      <c r="IBN157" s="86"/>
      <c r="IBO157" s="86"/>
      <c r="IBP157" s="86"/>
      <c r="IBQ157" s="86"/>
      <c r="IBR157" s="86"/>
      <c r="IBS157" s="86"/>
      <c r="IBT157" s="86"/>
      <c r="IBU157" s="86"/>
      <c r="IBV157" s="86"/>
      <c r="IBW157" s="86"/>
      <c r="IBX157" s="86"/>
      <c r="IBY157" s="86"/>
      <c r="IBZ157" s="86"/>
      <c r="ICA157" s="86"/>
      <c r="ICB157" s="86"/>
      <c r="ICC157" s="86"/>
      <c r="ICD157" s="86"/>
      <c r="ICE157" s="86"/>
      <c r="ICF157" s="86"/>
      <c r="ICG157" s="86"/>
      <c r="ICH157" s="86"/>
      <c r="ICI157" s="86"/>
      <c r="ICJ157" s="86"/>
      <c r="ICK157" s="86"/>
      <c r="ICL157" s="86"/>
      <c r="ICM157" s="86"/>
      <c r="ICN157" s="86"/>
      <c r="ICO157" s="86"/>
      <c r="ICP157" s="86"/>
      <c r="ICQ157" s="86"/>
      <c r="ICR157" s="86"/>
      <c r="ICS157" s="86"/>
      <c r="ICT157" s="86"/>
      <c r="ICU157" s="86"/>
      <c r="ICV157" s="86"/>
      <c r="ICW157" s="86"/>
      <c r="ICX157" s="86"/>
      <c r="ICY157" s="86"/>
      <c r="ICZ157" s="86"/>
      <c r="IDA157" s="86"/>
      <c r="IDB157" s="86"/>
      <c r="IDC157" s="86"/>
      <c r="IDD157" s="86"/>
      <c r="IDE157" s="86"/>
      <c r="IDF157" s="86"/>
      <c r="IDG157" s="86"/>
      <c r="IDH157" s="86"/>
      <c r="IDI157" s="86"/>
      <c r="IDJ157" s="86"/>
      <c r="IDK157" s="86"/>
      <c r="IDL157" s="86"/>
      <c r="IDM157" s="86"/>
      <c r="IDN157" s="86"/>
      <c r="IDO157" s="86"/>
      <c r="IDP157" s="86"/>
      <c r="IDQ157" s="86"/>
      <c r="IDR157" s="86"/>
      <c r="IDS157" s="86"/>
      <c r="IDT157" s="86"/>
      <c r="IDU157" s="86"/>
      <c r="IDV157" s="86"/>
      <c r="IDW157" s="86"/>
      <c r="IDX157" s="86"/>
      <c r="IDY157" s="86"/>
      <c r="IDZ157" s="86"/>
      <c r="IEA157" s="86"/>
      <c r="IEB157" s="86"/>
      <c r="IEC157" s="86"/>
      <c r="IED157" s="86"/>
      <c r="IEE157" s="86"/>
      <c r="IEF157" s="86"/>
      <c r="IEG157" s="86"/>
      <c r="IEH157" s="86"/>
      <c r="IEI157" s="86"/>
      <c r="IEJ157" s="86"/>
      <c r="IEK157" s="86"/>
      <c r="IEL157" s="86"/>
      <c r="IEM157" s="86"/>
      <c r="IEN157" s="86"/>
      <c r="IEO157" s="86"/>
      <c r="IEP157" s="86"/>
      <c r="IEQ157" s="86"/>
      <c r="IER157" s="86"/>
      <c r="IES157" s="86"/>
      <c r="IET157" s="86"/>
      <c r="IEU157" s="86"/>
      <c r="IEV157" s="86"/>
      <c r="IEW157" s="86"/>
      <c r="IEX157" s="86"/>
      <c r="IEY157" s="86"/>
      <c r="IEZ157" s="86"/>
      <c r="IFA157" s="86"/>
      <c r="IFB157" s="86"/>
      <c r="IFC157" s="86"/>
      <c r="IFD157" s="86"/>
      <c r="IFE157" s="86"/>
      <c r="IFF157" s="86"/>
      <c r="IFG157" s="86"/>
      <c r="IFH157" s="86"/>
      <c r="IFI157" s="86"/>
      <c r="IFJ157" s="86"/>
      <c r="IFK157" s="86"/>
      <c r="IFL157" s="86"/>
      <c r="IFM157" s="86"/>
      <c r="IFN157" s="86"/>
      <c r="IFO157" s="86"/>
      <c r="IFP157" s="86"/>
      <c r="IFQ157" s="86"/>
      <c r="IFR157" s="86"/>
      <c r="IFS157" s="86"/>
      <c r="IFT157" s="86"/>
      <c r="IFU157" s="86"/>
      <c r="IFV157" s="86"/>
      <c r="IFW157" s="86"/>
      <c r="IFX157" s="86"/>
      <c r="IFY157" s="86"/>
      <c r="IFZ157" s="86"/>
      <c r="IGA157" s="86"/>
      <c r="IGB157" s="86"/>
      <c r="IGC157" s="86"/>
      <c r="IGD157" s="86"/>
      <c r="IGE157" s="86"/>
      <c r="IGF157" s="86"/>
      <c r="IGG157" s="86"/>
      <c r="IGH157" s="86"/>
      <c r="IGI157" s="86"/>
      <c r="IGJ157" s="86"/>
      <c r="IGK157" s="86"/>
      <c r="IGL157" s="86"/>
      <c r="IGM157" s="86"/>
      <c r="IGN157" s="86"/>
      <c r="IGO157" s="86"/>
      <c r="IGP157" s="86"/>
      <c r="IGQ157" s="86"/>
      <c r="IGR157" s="86"/>
      <c r="IGS157" s="86"/>
      <c r="IGT157" s="86"/>
      <c r="IGU157" s="86"/>
      <c r="IGV157" s="86"/>
      <c r="IGW157" s="86"/>
      <c r="IGX157" s="86"/>
      <c r="IGY157" s="86"/>
      <c r="IGZ157" s="86"/>
      <c r="IHA157" s="86"/>
      <c r="IHB157" s="86"/>
      <c r="IHC157" s="86"/>
      <c r="IHD157" s="86"/>
      <c r="IHE157" s="86"/>
      <c r="IHF157" s="86"/>
      <c r="IHG157" s="86"/>
      <c r="IHH157" s="86"/>
      <c r="IHI157" s="86"/>
      <c r="IHJ157" s="86"/>
      <c r="IHK157" s="86"/>
      <c r="IHL157" s="86"/>
      <c r="IHM157" s="86"/>
      <c r="IHN157" s="86"/>
      <c r="IHO157" s="86"/>
      <c r="IHP157" s="86"/>
      <c r="IHQ157" s="86"/>
      <c r="IHR157" s="86"/>
      <c r="IHS157" s="86"/>
      <c r="IHT157" s="86"/>
      <c r="IHU157" s="86"/>
      <c r="IHV157" s="86"/>
      <c r="IHW157" s="86"/>
      <c r="IHX157" s="86"/>
      <c r="IHY157" s="86"/>
      <c r="IHZ157" s="86"/>
      <c r="IIA157" s="86"/>
      <c r="IIB157" s="86"/>
      <c r="IIC157" s="86"/>
      <c r="IID157" s="86"/>
      <c r="IIE157" s="86"/>
      <c r="IIF157" s="86"/>
      <c r="IIG157" s="86"/>
      <c r="IIH157" s="86"/>
      <c r="III157" s="86"/>
      <c r="IIJ157" s="86"/>
      <c r="IIK157" s="86"/>
      <c r="IIL157" s="86"/>
      <c r="IIM157" s="86"/>
      <c r="IIN157" s="86"/>
      <c r="IIO157" s="86"/>
      <c r="IIP157" s="86"/>
      <c r="IIQ157" s="86"/>
      <c r="IIR157" s="86"/>
      <c r="IIS157" s="86"/>
      <c r="IIT157" s="86"/>
      <c r="IIU157" s="86"/>
      <c r="IIV157" s="86"/>
      <c r="IIW157" s="86"/>
      <c r="IIX157" s="86"/>
      <c r="IIY157" s="86"/>
      <c r="IIZ157" s="86"/>
      <c r="IJA157" s="86"/>
      <c r="IJB157" s="86"/>
      <c r="IJC157" s="86"/>
      <c r="IJD157" s="86"/>
      <c r="IJE157" s="86"/>
      <c r="IJF157" s="86"/>
      <c r="IJG157" s="86"/>
      <c r="IJH157" s="86"/>
      <c r="IJI157" s="86"/>
      <c r="IJJ157" s="86"/>
      <c r="IJK157" s="186"/>
      <c r="IJL157" s="186"/>
      <c r="IJM157" s="186"/>
      <c r="IJN157" s="186"/>
      <c r="IJO157" s="186"/>
      <c r="IJP157" s="186"/>
      <c r="IJQ157" s="86"/>
      <c r="IJR157" s="86"/>
      <c r="IJS157" s="86"/>
      <c r="IJT157" s="86"/>
      <c r="IJU157" s="86"/>
      <c r="IJV157" s="86"/>
      <c r="IJW157" s="86"/>
      <c r="IJX157" s="86"/>
      <c r="IJY157" s="86"/>
      <c r="IJZ157" s="86"/>
      <c r="IKA157" s="86"/>
      <c r="IKB157" s="86"/>
      <c r="IKC157" s="86"/>
      <c r="IKD157" s="86"/>
      <c r="IKE157" s="86"/>
      <c r="IKF157" s="86"/>
      <c r="IKG157" s="86"/>
      <c r="IKH157" s="86"/>
      <c r="IKI157" s="86"/>
      <c r="IKJ157" s="86"/>
      <c r="IKK157" s="86"/>
      <c r="IKL157" s="86"/>
      <c r="IKM157" s="86"/>
      <c r="IKN157" s="86"/>
      <c r="IKO157" s="86"/>
      <c r="IKP157" s="86"/>
      <c r="IKQ157" s="86"/>
      <c r="IKR157" s="86"/>
      <c r="IKS157" s="86"/>
      <c r="IKT157" s="86"/>
      <c r="IKU157" s="86"/>
      <c r="IKV157" s="86"/>
      <c r="IKW157" s="86"/>
      <c r="IKX157" s="86"/>
      <c r="IKY157" s="86"/>
      <c r="IKZ157" s="86"/>
      <c r="ILA157" s="86"/>
      <c r="ILB157" s="86"/>
      <c r="ILC157" s="86"/>
      <c r="ILD157" s="86"/>
      <c r="ILE157" s="86"/>
      <c r="ILF157" s="86"/>
      <c r="ILG157" s="86"/>
      <c r="ILH157" s="86"/>
      <c r="ILI157" s="86"/>
      <c r="ILJ157" s="86"/>
      <c r="ILK157" s="86"/>
      <c r="ILL157" s="86"/>
      <c r="ILM157" s="86"/>
      <c r="ILN157" s="86"/>
      <c r="ILO157" s="86"/>
      <c r="ILP157" s="86"/>
      <c r="ILQ157" s="86"/>
      <c r="ILR157" s="86"/>
      <c r="ILS157" s="86"/>
      <c r="ILT157" s="86"/>
      <c r="ILU157" s="86"/>
      <c r="ILV157" s="86"/>
      <c r="ILW157" s="86"/>
      <c r="ILX157" s="86"/>
      <c r="ILY157" s="86"/>
      <c r="ILZ157" s="86"/>
      <c r="IMA157" s="86"/>
      <c r="IMB157" s="86"/>
      <c r="IMC157" s="86"/>
      <c r="IMD157" s="86"/>
      <c r="IME157" s="86"/>
      <c r="IMF157" s="86"/>
      <c r="IMG157" s="86"/>
      <c r="IMH157" s="86"/>
      <c r="IMI157" s="86"/>
      <c r="IMJ157" s="86"/>
      <c r="IMK157" s="86"/>
      <c r="IML157" s="86"/>
      <c r="IMM157" s="86"/>
      <c r="IMN157" s="86"/>
      <c r="IMO157" s="86"/>
      <c r="IMP157" s="86"/>
      <c r="IMQ157" s="86"/>
      <c r="IMR157" s="86"/>
      <c r="IMS157" s="86"/>
      <c r="IMT157" s="86"/>
      <c r="IMU157" s="86"/>
      <c r="IMV157" s="86"/>
      <c r="IMW157" s="86"/>
      <c r="IMX157" s="86"/>
      <c r="IMY157" s="86"/>
      <c r="IMZ157" s="86"/>
      <c r="INA157" s="86"/>
      <c r="INB157" s="86"/>
      <c r="INC157" s="86"/>
      <c r="IND157" s="86"/>
      <c r="INE157" s="86"/>
      <c r="INF157" s="86"/>
      <c r="ING157" s="86"/>
      <c r="INH157" s="86"/>
      <c r="INI157" s="86"/>
      <c r="INJ157" s="86"/>
      <c r="INK157" s="86"/>
      <c r="INL157" s="86"/>
      <c r="INM157" s="86"/>
      <c r="INN157" s="86"/>
      <c r="INO157" s="86"/>
      <c r="INP157" s="86"/>
      <c r="INQ157" s="86"/>
      <c r="INR157" s="86"/>
      <c r="INS157" s="86"/>
      <c r="INT157" s="86"/>
      <c r="INU157" s="86"/>
      <c r="INV157" s="86"/>
      <c r="INW157" s="86"/>
      <c r="INX157" s="86"/>
      <c r="INY157" s="86"/>
      <c r="INZ157" s="86"/>
      <c r="IOA157" s="86"/>
      <c r="IOB157" s="86"/>
      <c r="IOC157" s="86"/>
      <c r="IOD157" s="86"/>
      <c r="IOE157" s="86"/>
      <c r="IOF157" s="86"/>
      <c r="IOG157" s="86"/>
      <c r="IOH157" s="86"/>
      <c r="IOI157" s="86"/>
      <c r="IOJ157" s="86"/>
      <c r="IOK157" s="86"/>
      <c r="IOL157" s="86"/>
      <c r="IOM157" s="86"/>
      <c r="ION157" s="86"/>
      <c r="IOO157" s="86"/>
      <c r="IOP157" s="86"/>
      <c r="IOQ157" s="86"/>
      <c r="IOR157" s="86"/>
      <c r="IOS157" s="86"/>
      <c r="IOT157" s="86"/>
      <c r="IOU157" s="86"/>
      <c r="IOV157" s="86"/>
      <c r="IOW157" s="86"/>
      <c r="IOX157" s="86"/>
      <c r="IOY157" s="86"/>
      <c r="IOZ157" s="86"/>
      <c r="IPA157" s="86"/>
      <c r="IPB157" s="86"/>
      <c r="IPC157" s="86"/>
      <c r="IPD157" s="86"/>
      <c r="IPE157" s="86"/>
      <c r="IPF157" s="86"/>
      <c r="IPG157" s="86"/>
      <c r="IPH157" s="86"/>
      <c r="IPI157" s="86"/>
      <c r="IPJ157" s="86"/>
      <c r="IPK157" s="86"/>
      <c r="IPL157" s="86"/>
      <c r="IPM157" s="86"/>
      <c r="IPN157" s="86"/>
      <c r="IPO157" s="86"/>
      <c r="IPP157" s="86"/>
      <c r="IPQ157" s="86"/>
      <c r="IPR157" s="86"/>
      <c r="IPS157" s="86"/>
      <c r="IPT157" s="86"/>
      <c r="IPU157" s="86"/>
      <c r="IPV157" s="86"/>
      <c r="IPW157" s="86"/>
      <c r="IPX157" s="86"/>
      <c r="IPY157" s="86"/>
      <c r="IPZ157" s="86"/>
      <c r="IQA157" s="86"/>
      <c r="IQB157" s="86"/>
      <c r="IQC157" s="86"/>
      <c r="IQD157" s="86"/>
      <c r="IQE157" s="86"/>
      <c r="IQF157" s="86"/>
      <c r="IQG157" s="86"/>
      <c r="IQH157" s="86"/>
      <c r="IQI157" s="86"/>
      <c r="IQJ157" s="86"/>
      <c r="IQK157" s="86"/>
      <c r="IQL157" s="86"/>
      <c r="IQM157" s="86"/>
      <c r="IQN157" s="86"/>
      <c r="IQO157" s="86"/>
      <c r="IQP157" s="86"/>
      <c r="IQQ157" s="86"/>
      <c r="IQR157" s="86"/>
      <c r="IQS157" s="86"/>
      <c r="IQT157" s="86"/>
      <c r="IQU157" s="86"/>
      <c r="IQV157" s="86"/>
      <c r="IQW157" s="86"/>
      <c r="IQX157" s="86"/>
      <c r="IQY157" s="86"/>
      <c r="IQZ157" s="86"/>
      <c r="IRA157" s="86"/>
      <c r="IRB157" s="86"/>
      <c r="IRC157" s="86"/>
      <c r="IRD157" s="86"/>
      <c r="IRE157" s="86"/>
      <c r="IRF157" s="86"/>
      <c r="IRG157" s="86"/>
      <c r="IRH157" s="86"/>
      <c r="IRI157" s="86"/>
      <c r="IRJ157" s="86"/>
      <c r="IRK157" s="86"/>
      <c r="IRL157" s="86"/>
      <c r="IRM157" s="86"/>
      <c r="IRN157" s="86"/>
      <c r="IRO157" s="86"/>
      <c r="IRP157" s="86"/>
      <c r="IRQ157" s="86"/>
      <c r="IRR157" s="86"/>
      <c r="IRS157" s="86"/>
      <c r="IRT157" s="86"/>
      <c r="IRU157" s="86"/>
      <c r="IRV157" s="86"/>
      <c r="IRW157" s="86"/>
      <c r="IRX157" s="86"/>
      <c r="IRY157" s="86"/>
      <c r="IRZ157" s="86"/>
      <c r="ISA157" s="86"/>
      <c r="ISB157" s="86"/>
      <c r="ISC157" s="86"/>
      <c r="ISD157" s="86"/>
      <c r="ISE157" s="86"/>
      <c r="ISF157" s="86"/>
      <c r="ISG157" s="86"/>
      <c r="ISH157" s="86"/>
      <c r="ISI157" s="86"/>
      <c r="ISJ157" s="86"/>
      <c r="ISK157" s="86"/>
      <c r="ISL157" s="86"/>
      <c r="ISM157" s="86"/>
      <c r="ISN157" s="86"/>
      <c r="ISO157" s="86"/>
      <c r="ISP157" s="86"/>
      <c r="ISQ157" s="86"/>
      <c r="ISR157" s="86"/>
      <c r="ISS157" s="86"/>
      <c r="IST157" s="86"/>
      <c r="ISU157" s="86"/>
      <c r="ISV157" s="86"/>
      <c r="ISW157" s="86"/>
      <c r="ISX157" s="86"/>
      <c r="ISY157" s="86"/>
      <c r="ISZ157" s="86"/>
      <c r="ITA157" s="86"/>
      <c r="ITB157" s="86"/>
      <c r="ITC157" s="86"/>
      <c r="ITD157" s="86"/>
      <c r="ITE157" s="86"/>
      <c r="ITF157" s="86"/>
      <c r="ITG157" s="186"/>
      <c r="ITH157" s="186"/>
      <c r="ITI157" s="186"/>
      <c r="ITJ157" s="186"/>
      <c r="ITK157" s="186"/>
      <c r="ITL157" s="186"/>
      <c r="ITM157" s="86"/>
      <c r="ITN157" s="86"/>
      <c r="ITO157" s="86"/>
      <c r="ITP157" s="86"/>
      <c r="ITQ157" s="86"/>
      <c r="ITR157" s="86"/>
      <c r="ITS157" s="86"/>
      <c r="ITT157" s="86"/>
      <c r="ITU157" s="86"/>
      <c r="ITV157" s="86"/>
      <c r="ITW157" s="86"/>
      <c r="ITX157" s="86"/>
      <c r="ITY157" s="86"/>
      <c r="ITZ157" s="86"/>
      <c r="IUA157" s="86"/>
      <c r="IUB157" s="86"/>
      <c r="IUC157" s="86"/>
      <c r="IUD157" s="86"/>
      <c r="IUE157" s="86"/>
      <c r="IUF157" s="86"/>
      <c r="IUG157" s="86"/>
      <c r="IUH157" s="86"/>
      <c r="IUI157" s="86"/>
      <c r="IUJ157" s="86"/>
      <c r="IUK157" s="86"/>
      <c r="IUL157" s="86"/>
      <c r="IUM157" s="86"/>
      <c r="IUN157" s="86"/>
      <c r="IUO157" s="86"/>
      <c r="IUP157" s="86"/>
      <c r="IUQ157" s="86"/>
      <c r="IUR157" s="86"/>
      <c r="IUS157" s="86"/>
      <c r="IUT157" s="86"/>
      <c r="IUU157" s="86"/>
      <c r="IUV157" s="86"/>
      <c r="IUW157" s="86"/>
      <c r="IUX157" s="86"/>
      <c r="IUY157" s="86"/>
      <c r="IUZ157" s="86"/>
      <c r="IVA157" s="86"/>
      <c r="IVB157" s="86"/>
      <c r="IVC157" s="86"/>
      <c r="IVD157" s="86"/>
      <c r="IVE157" s="86"/>
      <c r="IVF157" s="86"/>
      <c r="IVG157" s="86"/>
      <c r="IVH157" s="86"/>
      <c r="IVI157" s="86"/>
      <c r="IVJ157" s="86"/>
      <c r="IVK157" s="86"/>
      <c r="IVL157" s="86"/>
      <c r="IVM157" s="86"/>
      <c r="IVN157" s="86"/>
      <c r="IVO157" s="86"/>
      <c r="IVP157" s="86"/>
      <c r="IVQ157" s="86"/>
      <c r="IVR157" s="86"/>
      <c r="IVS157" s="86"/>
      <c r="IVT157" s="86"/>
      <c r="IVU157" s="86"/>
      <c r="IVV157" s="86"/>
      <c r="IVW157" s="86"/>
      <c r="IVX157" s="86"/>
      <c r="IVY157" s="86"/>
      <c r="IVZ157" s="86"/>
      <c r="IWA157" s="86"/>
      <c r="IWB157" s="86"/>
      <c r="IWC157" s="86"/>
      <c r="IWD157" s="86"/>
      <c r="IWE157" s="86"/>
      <c r="IWF157" s="86"/>
      <c r="IWG157" s="86"/>
      <c r="IWH157" s="86"/>
      <c r="IWI157" s="86"/>
      <c r="IWJ157" s="86"/>
      <c r="IWK157" s="86"/>
      <c r="IWL157" s="86"/>
      <c r="IWM157" s="86"/>
      <c r="IWN157" s="86"/>
      <c r="IWO157" s="86"/>
      <c r="IWP157" s="86"/>
      <c r="IWQ157" s="86"/>
      <c r="IWR157" s="86"/>
      <c r="IWS157" s="86"/>
      <c r="IWT157" s="86"/>
      <c r="IWU157" s="86"/>
      <c r="IWV157" s="86"/>
      <c r="IWW157" s="86"/>
      <c r="IWX157" s="86"/>
      <c r="IWY157" s="86"/>
      <c r="IWZ157" s="86"/>
      <c r="IXA157" s="86"/>
      <c r="IXB157" s="86"/>
      <c r="IXC157" s="86"/>
      <c r="IXD157" s="86"/>
      <c r="IXE157" s="86"/>
      <c r="IXF157" s="86"/>
      <c r="IXG157" s="86"/>
      <c r="IXH157" s="86"/>
      <c r="IXI157" s="86"/>
      <c r="IXJ157" s="86"/>
      <c r="IXK157" s="86"/>
      <c r="IXL157" s="86"/>
      <c r="IXM157" s="86"/>
      <c r="IXN157" s="86"/>
      <c r="IXO157" s="86"/>
      <c r="IXP157" s="86"/>
      <c r="IXQ157" s="86"/>
      <c r="IXR157" s="86"/>
      <c r="IXS157" s="86"/>
      <c r="IXT157" s="86"/>
      <c r="IXU157" s="86"/>
      <c r="IXV157" s="86"/>
      <c r="IXW157" s="86"/>
      <c r="IXX157" s="86"/>
      <c r="IXY157" s="86"/>
      <c r="IXZ157" s="86"/>
      <c r="IYA157" s="86"/>
      <c r="IYB157" s="86"/>
      <c r="IYC157" s="86"/>
      <c r="IYD157" s="86"/>
      <c r="IYE157" s="86"/>
      <c r="IYF157" s="86"/>
      <c r="IYG157" s="86"/>
      <c r="IYH157" s="86"/>
      <c r="IYI157" s="86"/>
      <c r="IYJ157" s="86"/>
      <c r="IYK157" s="86"/>
      <c r="IYL157" s="86"/>
      <c r="IYM157" s="86"/>
      <c r="IYN157" s="86"/>
      <c r="IYO157" s="86"/>
      <c r="IYP157" s="86"/>
      <c r="IYQ157" s="86"/>
      <c r="IYR157" s="86"/>
      <c r="IYS157" s="86"/>
      <c r="IYT157" s="86"/>
      <c r="IYU157" s="86"/>
      <c r="IYV157" s="86"/>
      <c r="IYW157" s="86"/>
      <c r="IYX157" s="86"/>
      <c r="IYY157" s="86"/>
      <c r="IYZ157" s="86"/>
      <c r="IZA157" s="86"/>
      <c r="IZB157" s="86"/>
      <c r="IZC157" s="86"/>
      <c r="IZD157" s="86"/>
      <c r="IZE157" s="86"/>
      <c r="IZF157" s="86"/>
      <c r="IZG157" s="86"/>
      <c r="IZH157" s="86"/>
      <c r="IZI157" s="86"/>
      <c r="IZJ157" s="86"/>
      <c r="IZK157" s="86"/>
      <c r="IZL157" s="86"/>
      <c r="IZM157" s="86"/>
      <c r="IZN157" s="86"/>
      <c r="IZO157" s="86"/>
      <c r="IZP157" s="86"/>
      <c r="IZQ157" s="86"/>
      <c r="IZR157" s="86"/>
      <c r="IZS157" s="86"/>
      <c r="IZT157" s="86"/>
      <c r="IZU157" s="86"/>
      <c r="IZV157" s="86"/>
      <c r="IZW157" s="86"/>
      <c r="IZX157" s="86"/>
      <c r="IZY157" s="86"/>
      <c r="IZZ157" s="86"/>
      <c r="JAA157" s="86"/>
      <c r="JAB157" s="86"/>
      <c r="JAC157" s="86"/>
      <c r="JAD157" s="86"/>
      <c r="JAE157" s="86"/>
      <c r="JAF157" s="86"/>
      <c r="JAG157" s="86"/>
      <c r="JAH157" s="86"/>
      <c r="JAI157" s="86"/>
      <c r="JAJ157" s="86"/>
      <c r="JAK157" s="86"/>
      <c r="JAL157" s="86"/>
      <c r="JAM157" s="86"/>
      <c r="JAN157" s="86"/>
      <c r="JAO157" s="86"/>
      <c r="JAP157" s="86"/>
      <c r="JAQ157" s="86"/>
      <c r="JAR157" s="86"/>
      <c r="JAS157" s="86"/>
      <c r="JAT157" s="86"/>
      <c r="JAU157" s="86"/>
      <c r="JAV157" s="86"/>
      <c r="JAW157" s="86"/>
      <c r="JAX157" s="86"/>
      <c r="JAY157" s="86"/>
      <c r="JAZ157" s="86"/>
      <c r="JBA157" s="86"/>
      <c r="JBB157" s="86"/>
      <c r="JBC157" s="86"/>
      <c r="JBD157" s="86"/>
      <c r="JBE157" s="86"/>
      <c r="JBF157" s="86"/>
      <c r="JBG157" s="86"/>
      <c r="JBH157" s="86"/>
      <c r="JBI157" s="86"/>
      <c r="JBJ157" s="86"/>
      <c r="JBK157" s="86"/>
      <c r="JBL157" s="86"/>
      <c r="JBM157" s="86"/>
      <c r="JBN157" s="86"/>
      <c r="JBO157" s="86"/>
      <c r="JBP157" s="86"/>
      <c r="JBQ157" s="86"/>
      <c r="JBR157" s="86"/>
      <c r="JBS157" s="86"/>
      <c r="JBT157" s="86"/>
      <c r="JBU157" s="86"/>
      <c r="JBV157" s="86"/>
      <c r="JBW157" s="86"/>
      <c r="JBX157" s="86"/>
      <c r="JBY157" s="86"/>
      <c r="JBZ157" s="86"/>
      <c r="JCA157" s="86"/>
      <c r="JCB157" s="86"/>
      <c r="JCC157" s="86"/>
      <c r="JCD157" s="86"/>
      <c r="JCE157" s="86"/>
      <c r="JCF157" s="86"/>
      <c r="JCG157" s="86"/>
      <c r="JCH157" s="86"/>
      <c r="JCI157" s="86"/>
      <c r="JCJ157" s="86"/>
      <c r="JCK157" s="86"/>
      <c r="JCL157" s="86"/>
      <c r="JCM157" s="86"/>
      <c r="JCN157" s="86"/>
      <c r="JCO157" s="86"/>
      <c r="JCP157" s="86"/>
      <c r="JCQ157" s="86"/>
      <c r="JCR157" s="86"/>
      <c r="JCS157" s="86"/>
      <c r="JCT157" s="86"/>
      <c r="JCU157" s="86"/>
      <c r="JCV157" s="86"/>
      <c r="JCW157" s="86"/>
      <c r="JCX157" s="86"/>
      <c r="JCY157" s="86"/>
      <c r="JCZ157" s="86"/>
      <c r="JDA157" s="86"/>
      <c r="JDB157" s="86"/>
      <c r="JDC157" s="186"/>
      <c r="JDD157" s="186"/>
      <c r="JDE157" s="186"/>
      <c r="JDF157" s="186"/>
      <c r="JDG157" s="186"/>
      <c r="JDH157" s="186"/>
      <c r="JDI157" s="86"/>
      <c r="JDJ157" s="86"/>
      <c r="JDK157" s="86"/>
      <c r="JDL157" s="86"/>
      <c r="JDM157" s="86"/>
      <c r="JDN157" s="86"/>
      <c r="JDO157" s="86"/>
      <c r="JDP157" s="86"/>
      <c r="JDQ157" s="86"/>
      <c r="JDR157" s="86"/>
      <c r="JDS157" s="86"/>
      <c r="JDT157" s="86"/>
      <c r="JDU157" s="86"/>
      <c r="JDV157" s="86"/>
      <c r="JDW157" s="86"/>
      <c r="JDX157" s="86"/>
      <c r="JDY157" s="86"/>
      <c r="JDZ157" s="86"/>
      <c r="JEA157" s="86"/>
      <c r="JEB157" s="86"/>
      <c r="JEC157" s="86"/>
      <c r="JED157" s="86"/>
      <c r="JEE157" s="86"/>
      <c r="JEF157" s="86"/>
      <c r="JEG157" s="86"/>
      <c r="JEH157" s="86"/>
      <c r="JEI157" s="86"/>
      <c r="JEJ157" s="86"/>
      <c r="JEK157" s="86"/>
      <c r="JEL157" s="86"/>
      <c r="JEM157" s="86"/>
      <c r="JEN157" s="86"/>
      <c r="JEO157" s="86"/>
      <c r="JEP157" s="86"/>
      <c r="JEQ157" s="86"/>
      <c r="JER157" s="86"/>
      <c r="JES157" s="86"/>
      <c r="JET157" s="86"/>
      <c r="JEU157" s="86"/>
      <c r="JEV157" s="86"/>
      <c r="JEW157" s="86"/>
      <c r="JEX157" s="86"/>
      <c r="JEY157" s="86"/>
      <c r="JEZ157" s="86"/>
      <c r="JFA157" s="86"/>
      <c r="JFB157" s="86"/>
      <c r="JFC157" s="86"/>
      <c r="JFD157" s="86"/>
      <c r="JFE157" s="86"/>
      <c r="JFF157" s="86"/>
      <c r="JFG157" s="86"/>
      <c r="JFH157" s="86"/>
      <c r="JFI157" s="86"/>
      <c r="JFJ157" s="86"/>
      <c r="JFK157" s="86"/>
      <c r="JFL157" s="86"/>
      <c r="JFM157" s="86"/>
      <c r="JFN157" s="86"/>
      <c r="JFO157" s="86"/>
      <c r="JFP157" s="86"/>
      <c r="JFQ157" s="86"/>
      <c r="JFR157" s="86"/>
      <c r="JFS157" s="86"/>
      <c r="JFT157" s="86"/>
      <c r="JFU157" s="86"/>
      <c r="JFV157" s="86"/>
      <c r="JFW157" s="86"/>
      <c r="JFX157" s="86"/>
      <c r="JFY157" s="86"/>
      <c r="JFZ157" s="86"/>
      <c r="JGA157" s="86"/>
      <c r="JGB157" s="86"/>
      <c r="JGC157" s="86"/>
      <c r="JGD157" s="86"/>
      <c r="JGE157" s="86"/>
      <c r="JGF157" s="86"/>
      <c r="JGG157" s="86"/>
      <c r="JGH157" s="86"/>
      <c r="JGI157" s="86"/>
      <c r="JGJ157" s="86"/>
      <c r="JGK157" s="86"/>
      <c r="JGL157" s="86"/>
      <c r="JGM157" s="86"/>
      <c r="JGN157" s="86"/>
      <c r="JGO157" s="86"/>
      <c r="JGP157" s="86"/>
      <c r="JGQ157" s="86"/>
      <c r="JGR157" s="86"/>
      <c r="JGS157" s="86"/>
      <c r="JGT157" s="86"/>
      <c r="JGU157" s="86"/>
      <c r="JGV157" s="86"/>
      <c r="JGW157" s="86"/>
      <c r="JGX157" s="86"/>
      <c r="JGY157" s="86"/>
      <c r="JGZ157" s="86"/>
      <c r="JHA157" s="86"/>
      <c r="JHB157" s="86"/>
      <c r="JHC157" s="86"/>
      <c r="JHD157" s="86"/>
      <c r="JHE157" s="86"/>
      <c r="JHF157" s="86"/>
      <c r="JHG157" s="86"/>
      <c r="JHH157" s="86"/>
      <c r="JHI157" s="86"/>
      <c r="JHJ157" s="86"/>
      <c r="JHK157" s="86"/>
      <c r="JHL157" s="86"/>
      <c r="JHM157" s="86"/>
      <c r="JHN157" s="86"/>
      <c r="JHO157" s="86"/>
      <c r="JHP157" s="86"/>
      <c r="JHQ157" s="86"/>
      <c r="JHR157" s="86"/>
      <c r="JHS157" s="86"/>
      <c r="JHT157" s="86"/>
      <c r="JHU157" s="86"/>
      <c r="JHV157" s="86"/>
      <c r="JHW157" s="86"/>
      <c r="JHX157" s="86"/>
      <c r="JHY157" s="86"/>
      <c r="JHZ157" s="86"/>
      <c r="JIA157" s="86"/>
      <c r="JIB157" s="86"/>
      <c r="JIC157" s="86"/>
      <c r="JID157" s="86"/>
      <c r="JIE157" s="86"/>
      <c r="JIF157" s="86"/>
      <c r="JIG157" s="86"/>
      <c r="JIH157" s="86"/>
      <c r="JII157" s="86"/>
      <c r="JIJ157" s="86"/>
      <c r="JIK157" s="86"/>
      <c r="JIL157" s="86"/>
      <c r="JIM157" s="86"/>
      <c r="JIN157" s="86"/>
      <c r="JIO157" s="86"/>
      <c r="JIP157" s="86"/>
      <c r="JIQ157" s="86"/>
      <c r="JIR157" s="86"/>
      <c r="JIS157" s="86"/>
      <c r="JIT157" s="86"/>
      <c r="JIU157" s="86"/>
      <c r="JIV157" s="86"/>
      <c r="JIW157" s="86"/>
      <c r="JIX157" s="86"/>
      <c r="JIY157" s="86"/>
      <c r="JIZ157" s="86"/>
      <c r="JJA157" s="86"/>
      <c r="JJB157" s="86"/>
      <c r="JJC157" s="86"/>
      <c r="JJD157" s="86"/>
      <c r="JJE157" s="86"/>
      <c r="JJF157" s="86"/>
      <c r="JJG157" s="86"/>
      <c r="JJH157" s="86"/>
      <c r="JJI157" s="86"/>
      <c r="JJJ157" s="86"/>
      <c r="JJK157" s="86"/>
      <c r="JJL157" s="86"/>
      <c r="JJM157" s="86"/>
      <c r="JJN157" s="86"/>
      <c r="JJO157" s="86"/>
      <c r="JJP157" s="86"/>
      <c r="JJQ157" s="86"/>
      <c r="JJR157" s="86"/>
      <c r="JJS157" s="86"/>
      <c r="JJT157" s="86"/>
      <c r="JJU157" s="86"/>
      <c r="JJV157" s="86"/>
      <c r="JJW157" s="86"/>
      <c r="JJX157" s="86"/>
      <c r="JJY157" s="86"/>
      <c r="JJZ157" s="86"/>
      <c r="JKA157" s="86"/>
      <c r="JKB157" s="86"/>
      <c r="JKC157" s="86"/>
      <c r="JKD157" s="86"/>
      <c r="JKE157" s="86"/>
      <c r="JKF157" s="86"/>
      <c r="JKG157" s="86"/>
      <c r="JKH157" s="86"/>
      <c r="JKI157" s="86"/>
      <c r="JKJ157" s="86"/>
      <c r="JKK157" s="86"/>
      <c r="JKL157" s="86"/>
      <c r="JKM157" s="86"/>
      <c r="JKN157" s="86"/>
      <c r="JKO157" s="86"/>
      <c r="JKP157" s="86"/>
      <c r="JKQ157" s="86"/>
      <c r="JKR157" s="86"/>
      <c r="JKS157" s="86"/>
      <c r="JKT157" s="86"/>
      <c r="JKU157" s="86"/>
      <c r="JKV157" s="86"/>
      <c r="JKW157" s="86"/>
      <c r="JKX157" s="86"/>
      <c r="JKY157" s="86"/>
      <c r="JKZ157" s="86"/>
      <c r="JLA157" s="86"/>
      <c r="JLB157" s="86"/>
      <c r="JLC157" s="86"/>
      <c r="JLD157" s="86"/>
      <c r="JLE157" s="86"/>
      <c r="JLF157" s="86"/>
      <c r="JLG157" s="86"/>
      <c r="JLH157" s="86"/>
      <c r="JLI157" s="86"/>
      <c r="JLJ157" s="86"/>
      <c r="JLK157" s="86"/>
      <c r="JLL157" s="86"/>
      <c r="JLM157" s="86"/>
      <c r="JLN157" s="86"/>
      <c r="JLO157" s="86"/>
      <c r="JLP157" s="86"/>
      <c r="JLQ157" s="86"/>
      <c r="JLR157" s="86"/>
      <c r="JLS157" s="86"/>
      <c r="JLT157" s="86"/>
      <c r="JLU157" s="86"/>
      <c r="JLV157" s="86"/>
      <c r="JLW157" s="86"/>
      <c r="JLX157" s="86"/>
      <c r="JLY157" s="86"/>
      <c r="JLZ157" s="86"/>
      <c r="JMA157" s="86"/>
      <c r="JMB157" s="86"/>
      <c r="JMC157" s="86"/>
      <c r="JMD157" s="86"/>
      <c r="JME157" s="86"/>
      <c r="JMF157" s="86"/>
      <c r="JMG157" s="86"/>
      <c r="JMH157" s="86"/>
      <c r="JMI157" s="86"/>
      <c r="JMJ157" s="86"/>
      <c r="JMK157" s="86"/>
      <c r="JML157" s="86"/>
      <c r="JMM157" s="86"/>
      <c r="JMN157" s="86"/>
      <c r="JMO157" s="86"/>
      <c r="JMP157" s="86"/>
      <c r="JMQ157" s="86"/>
      <c r="JMR157" s="86"/>
      <c r="JMS157" s="86"/>
      <c r="JMT157" s="86"/>
      <c r="JMU157" s="86"/>
      <c r="JMV157" s="86"/>
      <c r="JMW157" s="86"/>
      <c r="JMX157" s="86"/>
      <c r="JMY157" s="186"/>
      <c r="JMZ157" s="186"/>
      <c r="JNA157" s="186"/>
      <c r="JNB157" s="186"/>
      <c r="JNC157" s="186"/>
      <c r="JND157" s="186"/>
      <c r="JNE157" s="86"/>
      <c r="JNF157" s="86"/>
      <c r="JNG157" s="86"/>
      <c r="JNH157" s="86"/>
      <c r="JNI157" s="86"/>
      <c r="JNJ157" s="86"/>
      <c r="JNK157" s="86"/>
      <c r="JNL157" s="86"/>
      <c r="JNM157" s="86"/>
      <c r="JNN157" s="86"/>
      <c r="JNO157" s="86"/>
      <c r="JNP157" s="86"/>
      <c r="JNQ157" s="86"/>
      <c r="JNR157" s="86"/>
      <c r="JNS157" s="86"/>
      <c r="JNT157" s="86"/>
      <c r="JNU157" s="86"/>
      <c r="JNV157" s="86"/>
      <c r="JNW157" s="86"/>
      <c r="JNX157" s="86"/>
      <c r="JNY157" s="86"/>
      <c r="JNZ157" s="86"/>
      <c r="JOA157" s="86"/>
      <c r="JOB157" s="86"/>
      <c r="JOC157" s="86"/>
      <c r="JOD157" s="86"/>
      <c r="JOE157" s="86"/>
      <c r="JOF157" s="86"/>
      <c r="JOG157" s="86"/>
      <c r="JOH157" s="86"/>
      <c r="JOI157" s="86"/>
      <c r="JOJ157" s="86"/>
      <c r="JOK157" s="86"/>
      <c r="JOL157" s="86"/>
      <c r="JOM157" s="86"/>
      <c r="JON157" s="86"/>
      <c r="JOO157" s="86"/>
      <c r="JOP157" s="86"/>
      <c r="JOQ157" s="86"/>
      <c r="JOR157" s="86"/>
      <c r="JOS157" s="86"/>
      <c r="JOT157" s="86"/>
      <c r="JOU157" s="86"/>
      <c r="JOV157" s="86"/>
      <c r="JOW157" s="86"/>
      <c r="JOX157" s="86"/>
      <c r="JOY157" s="86"/>
      <c r="JOZ157" s="86"/>
      <c r="JPA157" s="86"/>
      <c r="JPB157" s="86"/>
      <c r="JPC157" s="86"/>
      <c r="JPD157" s="86"/>
      <c r="JPE157" s="86"/>
      <c r="JPF157" s="86"/>
      <c r="JPG157" s="86"/>
      <c r="JPH157" s="86"/>
      <c r="JPI157" s="86"/>
      <c r="JPJ157" s="86"/>
      <c r="JPK157" s="86"/>
      <c r="JPL157" s="86"/>
      <c r="JPM157" s="86"/>
      <c r="JPN157" s="86"/>
      <c r="JPO157" s="86"/>
      <c r="JPP157" s="86"/>
      <c r="JPQ157" s="86"/>
      <c r="JPR157" s="86"/>
      <c r="JPS157" s="86"/>
      <c r="JPT157" s="86"/>
      <c r="JPU157" s="86"/>
      <c r="JPV157" s="86"/>
      <c r="JPW157" s="86"/>
      <c r="JPX157" s="86"/>
      <c r="JPY157" s="86"/>
      <c r="JPZ157" s="86"/>
      <c r="JQA157" s="86"/>
      <c r="JQB157" s="86"/>
      <c r="JQC157" s="86"/>
      <c r="JQD157" s="86"/>
      <c r="JQE157" s="86"/>
      <c r="JQF157" s="86"/>
      <c r="JQG157" s="86"/>
      <c r="JQH157" s="86"/>
      <c r="JQI157" s="86"/>
      <c r="JQJ157" s="86"/>
      <c r="JQK157" s="86"/>
      <c r="JQL157" s="86"/>
      <c r="JQM157" s="86"/>
      <c r="JQN157" s="86"/>
      <c r="JQO157" s="86"/>
      <c r="JQP157" s="86"/>
      <c r="JQQ157" s="86"/>
      <c r="JQR157" s="86"/>
      <c r="JQS157" s="86"/>
      <c r="JQT157" s="86"/>
      <c r="JQU157" s="86"/>
      <c r="JQV157" s="86"/>
      <c r="JQW157" s="86"/>
      <c r="JQX157" s="86"/>
      <c r="JQY157" s="86"/>
      <c r="JQZ157" s="86"/>
      <c r="JRA157" s="86"/>
      <c r="JRB157" s="86"/>
      <c r="JRC157" s="86"/>
      <c r="JRD157" s="86"/>
      <c r="JRE157" s="86"/>
      <c r="JRF157" s="86"/>
      <c r="JRG157" s="86"/>
      <c r="JRH157" s="86"/>
      <c r="JRI157" s="86"/>
      <c r="JRJ157" s="86"/>
      <c r="JRK157" s="86"/>
      <c r="JRL157" s="86"/>
      <c r="JRM157" s="86"/>
      <c r="JRN157" s="86"/>
      <c r="JRO157" s="86"/>
      <c r="JRP157" s="86"/>
      <c r="JRQ157" s="86"/>
      <c r="JRR157" s="86"/>
      <c r="JRS157" s="86"/>
      <c r="JRT157" s="86"/>
      <c r="JRU157" s="86"/>
      <c r="JRV157" s="86"/>
      <c r="JRW157" s="86"/>
      <c r="JRX157" s="86"/>
      <c r="JRY157" s="86"/>
      <c r="JRZ157" s="86"/>
      <c r="JSA157" s="86"/>
      <c r="JSB157" s="86"/>
      <c r="JSC157" s="86"/>
      <c r="JSD157" s="86"/>
      <c r="JSE157" s="86"/>
      <c r="JSF157" s="86"/>
      <c r="JSG157" s="86"/>
      <c r="JSH157" s="86"/>
      <c r="JSI157" s="86"/>
      <c r="JSJ157" s="86"/>
      <c r="JSK157" s="86"/>
      <c r="JSL157" s="86"/>
      <c r="JSM157" s="86"/>
      <c r="JSN157" s="86"/>
      <c r="JSO157" s="86"/>
      <c r="JSP157" s="86"/>
      <c r="JSQ157" s="86"/>
      <c r="JSR157" s="86"/>
      <c r="JSS157" s="86"/>
      <c r="JST157" s="86"/>
      <c r="JSU157" s="86"/>
      <c r="JSV157" s="86"/>
      <c r="JSW157" s="86"/>
      <c r="JSX157" s="86"/>
      <c r="JSY157" s="86"/>
      <c r="JSZ157" s="86"/>
      <c r="JTA157" s="86"/>
      <c r="JTB157" s="86"/>
      <c r="JTC157" s="86"/>
      <c r="JTD157" s="86"/>
      <c r="JTE157" s="86"/>
      <c r="JTF157" s="86"/>
      <c r="JTG157" s="86"/>
      <c r="JTH157" s="86"/>
      <c r="JTI157" s="86"/>
      <c r="JTJ157" s="86"/>
      <c r="JTK157" s="86"/>
      <c r="JTL157" s="86"/>
      <c r="JTM157" s="86"/>
      <c r="JTN157" s="86"/>
      <c r="JTO157" s="86"/>
      <c r="JTP157" s="86"/>
      <c r="JTQ157" s="86"/>
      <c r="JTR157" s="86"/>
      <c r="JTS157" s="86"/>
      <c r="JTT157" s="86"/>
      <c r="JTU157" s="86"/>
      <c r="JTV157" s="86"/>
      <c r="JTW157" s="86"/>
      <c r="JTX157" s="86"/>
      <c r="JTY157" s="86"/>
      <c r="JTZ157" s="86"/>
      <c r="JUA157" s="86"/>
      <c r="JUB157" s="86"/>
      <c r="JUC157" s="86"/>
      <c r="JUD157" s="86"/>
      <c r="JUE157" s="86"/>
      <c r="JUF157" s="86"/>
      <c r="JUG157" s="86"/>
      <c r="JUH157" s="86"/>
      <c r="JUI157" s="86"/>
      <c r="JUJ157" s="86"/>
      <c r="JUK157" s="86"/>
      <c r="JUL157" s="86"/>
      <c r="JUM157" s="86"/>
      <c r="JUN157" s="86"/>
      <c r="JUO157" s="86"/>
      <c r="JUP157" s="86"/>
      <c r="JUQ157" s="86"/>
      <c r="JUR157" s="86"/>
      <c r="JUS157" s="86"/>
      <c r="JUT157" s="86"/>
      <c r="JUU157" s="86"/>
      <c r="JUV157" s="86"/>
      <c r="JUW157" s="86"/>
      <c r="JUX157" s="86"/>
      <c r="JUY157" s="86"/>
      <c r="JUZ157" s="86"/>
      <c r="JVA157" s="86"/>
      <c r="JVB157" s="86"/>
      <c r="JVC157" s="86"/>
      <c r="JVD157" s="86"/>
      <c r="JVE157" s="86"/>
      <c r="JVF157" s="86"/>
      <c r="JVG157" s="86"/>
      <c r="JVH157" s="86"/>
      <c r="JVI157" s="86"/>
      <c r="JVJ157" s="86"/>
      <c r="JVK157" s="86"/>
      <c r="JVL157" s="86"/>
      <c r="JVM157" s="86"/>
      <c r="JVN157" s="86"/>
      <c r="JVO157" s="86"/>
      <c r="JVP157" s="86"/>
      <c r="JVQ157" s="86"/>
      <c r="JVR157" s="86"/>
      <c r="JVS157" s="86"/>
      <c r="JVT157" s="86"/>
      <c r="JVU157" s="86"/>
      <c r="JVV157" s="86"/>
      <c r="JVW157" s="86"/>
      <c r="JVX157" s="86"/>
      <c r="JVY157" s="86"/>
      <c r="JVZ157" s="86"/>
      <c r="JWA157" s="86"/>
      <c r="JWB157" s="86"/>
      <c r="JWC157" s="86"/>
      <c r="JWD157" s="86"/>
      <c r="JWE157" s="86"/>
      <c r="JWF157" s="86"/>
      <c r="JWG157" s="86"/>
      <c r="JWH157" s="86"/>
      <c r="JWI157" s="86"/>
      <c r="JWJ157" s="86"/>
      <c r="JWK157" s="86"/>
      <c r="JWL157" s="86"/>
      <c r="JWM157" s="86"/>
      <c r="JWN157" s="86"/>
      <c r="JWO157" s="86"/>
      <c r="JWP157" s="86"/>
      <c r="JWQ157" s="86"/>
      <c r="JWR157" s="86"/>
      <c r="JWS157" s="86"/>
      <c r="JWT157" s="86"/>
      <c r="JWU157" s="186"/>
      <c r="JWV157" s="186"/>
      <c r="JWW157" s="186"/>
      <c r="JWX157" s="186"/>
      <c r="JWY157" s="186"/>
      <c r="JWZ157" s="186"/>
      <c r="JXA157" s="86"/>
      <c r="JXB157" s="86"/>
      <c r="JXC157" s="86"/>
      <c r="JXD157" s="86"/>
      <c r="JXE157" s="86"/>
      <c r="JXF157" s="86"/>
      <c r="JXG157" s="86"/>
      <c r="JXH157" s="86"/>
      <c r="JXI157" s="86"/>
      <c r="JXJ157" s="86"/>
      <c r="JXK157" s="86"/>
      <c r="JXL157" s="86"/>
      <c r="JXM157" s="86"/>
      <c r="JXN157" s="86"/>
      <c r="JXO157" s="86"/>
      <c r="JXP157" s="86"/>
      <c r="JXQ157" s="86"/>
      <c r="JXR157" s="86"/>
      <c r="JXS157" s="86"/>
      <c r="JXT157" s="86"/>
      <c r="JXU157" s="86"/>
      <c r="JXV157" s="86"/>
      <c r="JXW157" s="86"/>
      <c r="JXX157" s="86"/>
      <c r="JXY157" s="86"/>
      <c r="JXZ157" s="86"/>
      <c r="JYA157" s="86"/>
      <c r="JYB157" s="86"/>
      <c r="JYC157" s="86"/>
      <c r="JYD157" s="86"/>
      <c r="JYE157" s="86"/>
      <c r="JYF157" s="86"/>
      <c r="JYG157" s="86"/>
      <c r="JYH157" s="86"/>
      <c r="JYI157" s="86"/>
      <c r="JYJ157" s="86"/>
      <c r="JYK157" s="86"/>
      <c r="JYL157" s="86"/>
      <c r="JYM157" s="86"/>
      <c r="JYN157" s="86"/>
      <c r="JYO157" s="86"/>
      <c r="JYP157" s="86"/>
      <c r="JYQ157" s="86"/>
      <c r="JYR157" s="86"/>
      <c r="JYS157" s="86"/>
      <c r="JYT157" s="86"/>
      <c r="JYU157" s="86"/>
      <c r="JYV157" s="86"/>
      <c r="JYW157" s="86"/>
      <c r="JYX157" s="86"/>
      <c r="JYY157" s="86"/>
      <c r="JYZ157" s="86"/>
      <c r="JZA157" s="86"/>
      <c r="JZB157" s="86"/>
      <c r="JZC157" s="86"/>
      <c r="JZD157" s="86"/>
      <c r="JZE157" s="86"/>
      <c r="JZF157" s="86"/>
      <c r="JZG157" s="86"/>
      <c r="JZH157" s="86"/>
      <c r="JZI157" s="86"/>
      <c r="JZJ157" s="86"/>
      <c r="JZK157" s="86"/>
      <c r="JZL157" s="86"/>
      <c r="JZM157" s="86"/>
      <c r="JZN157" s="86"/>
      <c r="JZO157" s="86"/>
      <c r="JZP157" s="86"/>
      <c r="JZQ157" s="86"/>
      <c r="JZR157" s="86"/>
      <c r="JZS157" s="86"/>
      <c r="JZT157" s="86"/>
      <c r="JZU157" s="86"/>
      <c r="JZV157" s="86"/>
      <c r="JZW157" s="86"/>
      <c r="JZX157" s="86"/>
      <c r="JZY157" s="86"/>
      <c r="JZZ157" s="86"/>
      <c r="KAA157" s="86"/>
      <c r="KAB157" s="86"/>
      <c r="KAC157" s="86"/>
      <c r="KAD157" s="86"/>
      <c r="KAE157" s="86"/>
      <c r="KAF157" s="86"/>
      <c r="KAG157" s="86"/>
      <c r="KAH157" s="86"/>
      <c r="KAI157" s="86"/>
      <c r="KAJ157" s="86"/>
      <c r="KAK157" s="86"/>
      <c r="KAL157" s="86"/>
      <c r="KAM157" s="86"/>
      <c r="KAN157" s="86"/>
      <c r="KAO157" s="86"/>
      <c r="KAP157" s="86"/>
      <c r="KAQ157" s="86"/>
      <c r="KAR157" s="86"/>
      <c r="KAS157" s="86"/>
      <c r="KAT157" s="86"/>
      <c r="KAU157" s="86"/>
      <c r="KAV157" s="86"/>
      <c r="KAW157" s="86"/>
      <c r="KAX157" s="86"/>
      <c r="KAY157" s="86"/>
      <c r="KAZ157" s="86"/>
      <c r="KBA157" s="86"/>
      <c r="KBB157" s="86"/>
      <c r="KBC157" s="86"/>
      <c r="KBD157" s="86"/>
      <c r="KBE157" s="86"/>
      <c r="KBF157" s="86"/>
      <c r="KBG157" s="86"/>
      <c r="KBH157" s="86"/>
      <c r="KBI157" s="86"/>
      <c r="KBJ157" s="86"/>
      <c r="KBK157" s="86"/>
      <c r="KBL157" s="86"/>
      <c r="KBM157" s="86"/>
      <c r="KBN157" s="86"/>
      <c r="KBO157" s="86"/>
      <c r="KBP157" s="86"/>
      <c r="KBQ157" s="86"/>
      <c r="KBR157" s="86"/>
      <c r="KBS157" s="86"/>
      <c r="KBT157" s="86"/>
      <c r="KBU157" s="86"/>
      <c r="KBV157" s="86"/>
      <c r="KBW157" s="86"/>
      <c r="KBX157" s="86"/>
      <c r="KBY157" s="86"/>
      <c r="KBZ157" s="86"/>
      <c r="KCA157" s="86"/>
      <c r="KCB157" s="86"/>
      <c r="KCC157" s="86"/>
      <c r="KCD157" s="86"/>
      <c r="KCE157" s="86"/>
      <c r="KCF157" s="86"/>
      <c r="KCG157" s="86"/>
      <c r="KCH157" s="86"/>
      <c r="KCI157" s="86"/>
      <c r="KCJ157" s="86"/>
      <c r="KCK157" s="86"/>
      <c r="KCL157" s="86"/>
      <c r="KCM157" s="86"/>
      <c r="KCN157" s="86"/>
      <c r="KCO157" s="86"/>
      <c r="KCP157" s="86"/>
      <c r="KCQ157" s="86"/>
      <c r="KCR157" s="86"/>
      <c r="KCS157" s="86"/>
      <c r="KCT157" s="86"/>
      <c r="KCU157" s="86"/>
      <c r="KCV157" s="86"/>
      <c r="KCW157" s="86"/>
      <c r="KCX157" s="86"/>
      <c r="KCY157" s="86"/>
      <c r="KCZ157" s="86"/>
      <c r="KDA157" s="86"/>
      <c r="KDB157" s="86"/>
      <c r="KDC157" s="86"/>
      <c r="KDD157" s="86"/>
      <c r="KDE157" s="86"/>
      <c r="KDF157" s="86"/>
      <c r="KDG157" s="86"/>
      <c r="KDH157" s="86"/>
      <c r="KDI157" s="86"/>
      <c r="KDJ157" s="86"/>
      <c r="KDK157" s="86"/>
      <c r="KDL157" s="86"/>
      <c r="KDM157" s="86"/>
      <c r="KDN157" s="86"/>
      <c r="KDO157" s="86"/>
      <c r="KDP157" s="86"/>
      <c r="KDQ157" s="86"/>
      <c r="KDR157" s="86"/>
      <c r="KDS157" s="86"/>
      <c r="KDT157" s="86"/>
      <c r="KDU157" s="86"/>
      <c r="KDV157" s="86"/>
      <c r="KDW157" s="86"/>
      <c r="KDX157" s="86"/>
      <c r="KDY157" s="86"/>
      <c r="KDZ157" s="86"/>
      <c r="KEA157" s="86"/>
      <c r="KEB157" s="86"/>
      <c r="KEC157" s="86"/>
      <c r="KED157" s="86"/>
      <c r="KEE157" s="86"/>
      <c r="KEF157" s="86"/>
      <c r="KEG157" s="86"/>
      <c r="KEH157" s="86"/>
      <c r="KEI157" s="86"/>
      <c r="KEJ157" s="86"/>
      <c r="KEK157" s="86"/>
      <c r="KEL157" s="86"/>
      <c r="KEM157" s="86"/>
      <c r="KEN157" s="86"/>
      <c r="KEO157" s="86"/>
      <c r="KEP157" s="86"/>
      <c r="KEQ157" s="86"/>
      <c r="KER157" s="86"/>
      <c r="KES157" s="86"/>
      <c r="KET157" s="86"/>
      <c r="KEU157" s="86"/>
      <c r="KEV157" s="86"/>
      <c r="KEW157" s="86"/>
      <c r="KEX157" s="86"/>
      <c r="KEY157" s="86"/>
      <c r="KEZ157" s="86"/>
      <c r="KFA157" s="86"/>
      <c r="KFB157" s="86"/>
      <c r="KFC157" s="86"/>
      <c r="KFD157" s="86"/>
      <c r="KFE157" s="86"/>
      <c r="KFF157" s="86"/>
      <c r="KFG157" s="86"/>
      <c r="KFH157" s="86"/>
      <c r="KFI157" s="86"/>
      <c r="KFJ157" s="86"/>
      <c r="KFK157" s="86"/>
      <c r="KFL157" s="86"/>
      <c r="KFM157" s="86"/>
      <c r="KFN157" s="86"/>
      <c r="KFO157" s="86"/>
      <c r="KFP157" s="86"/>
      <c r="KFQ157" s="86"/>
      <c r="KFR157" s="86"/>
      <c r="KFS157" s="86"/>
      <c r="KFT157" s="86"/>
      <c r="KFU157" s="86"/>
      <c r="KFV157" s="86"/>
      <c r="KFW157" s="86"/>
      <c r="KFX157" s="86"/>
      <c r="KFY157" s="86"/>
      <c r="KFZ157" s="86"/>
      <c r="KGA157" s="86"/>
      <c r="KGB157" s="86"/>
      <c r="KGC157" s="86"/>
      <c r="KGD157" s="86"/>
      <c r="KGE157" s="86"/>
      <c r="KGF157" s="86"/>
      <c r="KGG157" s="86"/>
      <c r="KGH157" s="86"/>
      <c r="KGI157" s="86"/>
      <c r="KGJ157" s="86"/>
      <c r="KGK157" s="86"/>
      <c r="KGL157" s="86"/>
      <c r="KGM157" s="86"/>
      <c r="KGN157" s="86"/>
      <c r="KGO157" s="86"/>
      <c r="KGP157" s="86"/>
      <c r="KGQ157" s="186"/>
      <c r="KGR157" s="186"/>
      <c r="KGS157" s="186"/>
      <c r="KGT157" s="186"/>
      <c r="KGU157" s="186"/>
      <c r="KGV157" s="186"/>
      <c r="KGW157" s="86"/>
      <c r="KGX157" s="86"/>
      <c r="KGY157" s="86"/>
      <c r="KGZ157" s="86"/>
      <c r="KHA157" s="86"/>
      <c r="KHB157" s="86"/>
      <c r="KHC157" s="86"/>
      <c r="KHD157" s="86"/>
      <c r="KHE157" s="86"/>
      <c r="KHF157" s="86"/>
      <c r="KHG157" s="86"/>
      <c r="KHH157" s="86"/>
      <c r="KHI157" s="86"/>
      <c r="KHJ157" s="86"/>
      <c r="KHK157" s="86"/>
      <c r="KHL157" s="86"/>
      <c r="KHM157" s="86"/>
      <c r="KHN157" s="86"/>
      <c r="KHO157" s="86"/>
      <c r="KHP157" s="86"/>
      <c r="KHQ157" s="86"/>
      <c r="KHR157" s="86"/>
      <c r="KHS157" s="86"/>
      <c r="KHT157" s="86"/>
      <c r="KHU157" s="86"/>
      <c r="KHV157" s="86"/>
      <c r="KHW157" s="86"/>
      <c r="KHX157" s="86"/>
      <c r="KHY157" s="86"/>
      <c r="KHZ157" s="86"/>
      <c r="KIA157" s="86"/>
      <c r="KIB157" s="86"/>
      <c r="KIC157" s="86"/>
      <c r="KID157" s="86"/>
      <c r="KIE157" s="86"/>
      <c r="KIF157" s="86"/>
      <c r="KIG157" s="86"/>
      <c r="KIH157" s="86"/>
      <c r="KII157" s="86"/>
      <c r="KIJ157" s="86"/>
      <c r="KIK157" s="86"/>
      <c r="KIL157" s="86"/>
      <c r="KIM157" s="86"/>
      <c r="KIN157" s="86"/>
      <c r="KIO157" s="86"/>
      <c r="KIP157" s="86"/>
      <c r="KIQ157" s="86"/>
      <c r="KIR157" s="86"/>
      <c r="KIS157" s="86"/>
      <c r="KIT157" s="86"/>
      <c r="KIU157" s="86"/>
      <c r="KIV157" s="86"/>
      <c r="KIW157" s="86"/>
      <c r="KIX157" s="86"/>
      <c r="KIY157" s="86"/>
      <c r="KIZ157" s="86"/>
      <c r="KJA157" s="86"/>
      <c r="KJB157" s="86"/>
      <c r="KJC157" s="86"/>
      <c r="KJD157" s="86"/>
      <c r="KJE157" s="86"/>
      <c r="KJF157" s="86"/>
      <c r="KJG157" s="86"/>
      <c r="KJH157" s="86"/>
      <c r="KJI157" s="86"/>
      <c r="KJJ157" s="86"/>
      <c r="KJK157" s="86"/>
      <c r="KJL157" s="86"/>
      <c r="KJM157" s="86"/>
      <c r="KJN157" s="86"/>
      <c r="KJO157" s="86"/>
      <c r="KJP157" s="86"/>
      <c r="KJQ157" s="86"/>
      <c r="KJR157" s="86"/>
      <c r="KJS157" s="86"/>
      <c r="KJT157" s="86"/>
      <c r="KJU157" s="86"/>
      <c r="KJV157" s="86"/>
      <c r="KJW157" s="86"/>
      <c r="KJX157" s="86"/>
      <c r="KJY157" s="86"/>
      <c r="KJZ157" s="86"/>
      <c r="KKA157" s="86"/>
      <c r="KKB157" s="86"/>
      <c r="KKC157" s="86"/>
      <c r="KKD157" s="86"/>
      <c r="KKE157" s="86"/>
      <c r="KKF157" s="86"/>
      <c r="KKG157" s="86"/>
      <c r="KKH157" s="86"/>
      <c r="KKI157" s="86"/>
      <c r="KKJ157" s="86"/>
      <c r="KKK157" s="86"/>
      <c r="KKL157" s="86"/>
      <c r="KKM157" s="86"/>
      <c r="KKN157" s="86"/>
      <c r="KKO157" s="86"/>
      <c r="KKP157" s="86"/>
      <c r="KKQ157" s="86"/>
      <c r="KKR157" s="86"/>
      <c r="KKS157" s="86"/>
      <c r="KKT157" s="86"/>
      <c r="KKU157" s="86"/>
      <c r="KKV157" s="86"/>
      <c r="KKW157" s="86"/>
      <c r="KKX157" s="86"/>
      <c r="KKY157" s="86"/>
      <c r="KKZ157" s="86"/>
      <c r="KLA157" s="86"/>
      <c r="KLB157" s="86"/>
      <c r="KLC157" s="86"/>
      <c r="KLD157" s="86"/>
      <c r="KLE157" s="86"/>
      <c r="KLF157" s="86"/>
      <c r="KLG157" s="86"/>
      <c r="KLH157" s="86"/>
      <c r="KLI157" s="86"/>
      <c r="KLJ157" s="86"/>
      <c r="KLK157" s="86"/>
      <c r="KLL157" s="86"/>
      <c r="KLM157" s="86"/>
      <c r="KLN157" s="86"/>
      <c r="KLO157" s="86"/>
      <c r="KLP157" s="86"/>
      <c r="KLQ157" s="86"/>
      <c r="KLR157" s="86"/>
      <c r="KLS157" s="86"/>
      <c r="KLT157" s="86"/>
      <c r="KLU157" s="86"/>
      <c r="KLV157" s="86"/>
      <c r="KLW157" s="86"/>
      <c r="KLX157" s="86"/>
      <c r="KLY157" s="86"/>
      <c r="KLZ157" s="86"/>
      <c r="KMA157" s="86"/>
      <c r="KMB157" s="86"/>
      <c r="KMC157" s="86"/>
      <c r="KMD157" s="86"/>
      <c r="KME157" s="86"/>
      <c r="KMF157" s="86"/>
      <c r="KMG157" s="86"/>
      <c r="KMH157" s="86"/>
      <c r="KMI157" s="86"/>
      <c r="KMJ157" s="86"/>
      <c r="KMK157" s="86"/>
      <c r="KML157" s="86"/>
      <c r="KMM157" s="86"/>
      <c r="KMN157" s="86"/>
      <c r="KMO157" s="86"/>
      <c r="KMP157" s="86"/>
      <c r="KMQ157" s="86"/>
      <c r="KMR157" s="86"/>
      <c r="KMS157" s="86"/>
      <c r="KMT157" s="86"/>
      <c r="KMU157" s="86"/>
      <c r="KMV157" s="86"/>
      <c r="KMW157" s="86"/>
      <c r="KMX157" s="86"/>
      <c r="KMY157" s="86"/>
      <c r="KMZ157" s="86"/>
      <c r="KNA157" s="86"/>
      <c r="KNB157" s="86"/>
      <c r="KNC157" s="86"/>
      <c r="KND157" s="86"/>
      <c r="KNE157" s="86"/>
      <c r="KNF157" s="86"/>
      <c r="KNG157" s="86"/>
      <c r="KNH157" s="86"/>
      <c r="KNI157" s="86"/>
      <c r="KNJ157" s="86"/>
      <c r="KNK157" s="86"/>
      <c r="KNL157" s="86"/>
      <c r="KNM157" s="86"/>
      <c r="KNN157" s="86"/>
      <c r="KNO157" s="86"/>
      <c r="KNP157" s="86"/>
      <c r="KNQ157" s="86"/>
      <c r="KNR157" s="86"/>
      <c r="KNS157" s="86"/>
      <c r="KNT157" s="86"/>
      <c r="KNU157" s="86"/>
      <c r="KNV157" s="86"/>
      <c r="KNW157" s="86"/>
      <c r="KNX157" s="86"/>
      <c r="KNY157" s="86"/>
      <c r="KNZ157" s="86"/>
      <c r="KOA157" s="86"/>
      <c r="KOB157" s="86"/>
      <c r="KOC157" s="86"/>
      <c r="KOD157" s="86"/>
      <c r="KOE157" s="86"/>
      <c r="KOF157" s="86"/>
      <c r="KOG157" s="86"/>
      <c r="KOH157" s="86"/>
      <c r="KOI157" s="86"/>
      <c r="KOJ157" s="86"/>
      <c r="KOK157" s="86"/>
      <c r="KOL157" s="86"/>
      <c r="KOM157" s="86"/>
      <c r="KON157" s="86"/>
      <c r="KOO157" s="86"/>
      <c r="KOP157" s="86"/>
      <c r="KOQ157" s="86"/>
      <c r="KOR157" s="86"/>
      <c r="KOS157" s="86"/>
      <c r="KOT157" s="86"/>
      <c r="KOU157" s="86"/>
      <c r="KOV157" s="86"/>
      <c r="KOW157" s="86"/>
      <c r="KOX157" s="86"/>
      <c r="KOY157" s="86"/>
      <c r="KOZ157" s="86"/>
      <c r="KPA157" s="86"/>
      <c r="KPB157" s="86"/>
      <c r="KPC157" s="86"/>
      <c r="KPD157" s="86"/>
      <c r="KPE157" s="86"/>
      <c r="KPF157" s="86"/>
      <c r="KPG157" s="86"/>
      <c r="KPH157" s="86"/>
      <c r="KPI157" s="86"/>
      <c r="KPJ157" s="86"/>
      <c r="KPK157" s="86"/>
      <c r="KPL157" s="86"/>
      <c r="KPM157" s="86"/>
      <c r="KPN157" s="86"/>
      <c r="KPO157" s="86"/>
      <c r="KPP157" s="86"/>
      <c r="KPQ157" s="86"/>
      <c r="KPR157" s="86"/>
      <c r="KPS157" s="86"/>
      <c r="KPT157" s="86"/>
      <c r="KPU157" s="86"/>
      <c r="KPV157" s="86"/>
      <c r="KPW157" s="86"/>
      <c r="KPX157" s="86"/>
      <c r="KPY157" s="86"/>
      <c r="KPZ157" s="86"/>
      <c r="KQA157" s="86"/>
      <c r="KQB157" s="86"/>
      <c r="KQC157" s="86"/>
      <c r="KQD157" s="86"/>
      <c r="KQE157" s="86"/>
      <c r="KQF157" s="86"/>
      <c r="KQG157" s="86"/>
      <c r="KQH157" s="86"/>
      <c r="KQI157" s="86"/>
      <c r="KQJ157" s="86"/>
      <c r="KQK157" s="86"/>
      <c r="KQL157" s="86"/>
      <c r="KQM157" s="186"/>
      <c r="KQN157" s="186"/>
      <c r="KQO157" s="186"/>
      <c r="KQP157" s="186"/>
      <c r="KQQ157" s="186"/>
      <c r="KQR157" s="186"/>
      <c r="KQS157" s="86"/>
      <c r="KQT157" s="86"/>
      <c r="KQU157" s="86"/>
      <c r="KQV157" s="86"/>
      <c r="KQW157" s="86"/>
      <c r="KQX157" s="86"/>
      <c r="KQY157" s="86"/>
      <c r="KQZ157" s="86"/>
      <c r="KRA157" s="86"/>
      <c r="KRB157" s="86"/>
      <c r="KRC157" s="86"/>
      <c r="KRD157" s="86"/>
      <c r="KRE157" s="86"/>
      <c r="KRF157" s="86"/>
      <c r="KRG157" s="86"/>
      <c r="KRH157" s="86"/>
      <c r="KRI157" s="86"/>
      <c r="KRJ157" s="86"/>
      <c r="KRK157" s="86"/>
      <c r="KRL157" s="86"/>
      <c r="KRM157" s="86"/>
      <c r="KRN157" s="86"/>
      <c r="KRO157" s="86"/>
      <c r="KRP157" s="86"/>
      <c r="KRQ157" s="86"/>
      <c r="KRR157" s="86"/>
      <c r="KRS157" s="86"/>
      <c r="KRT157" s="86"/>
      <c r="KRU157" s="86"/>
      <c r="KRV157" s="86"/>
      <c r="KRW157" s="86"/>
      <c r="KRX157" s="86"/>
      <c r="KRY157" s="86"/>
      <c r="KRZ157" s="86"/>
      <c r="KSA157" s="86"/>
      <c r="KSB157" s="86"/>
      <c r="KSC157" s="86"/>
      <c r="KSD157" s="86"/>
      <c r="KSE157" s="86"/>
      <c r="KSF157" s="86"/>
      <c r="KSG157" s="86"/>
      <c r="KSH157" s="86"/>
      <c r="KSI157" s="86"/>
      <c r="KSJ157" s="86"/>
      <c r="KSK157" s="86"/>
      <c r="KSL157" s="86"/>
      <c r="KSM157" s="86"/>
      <c r="KSN157" s="86"/>
      <c r="KSO157" s="86"/>
      <c r="KSP157" s="86"/>
      <c r="KSQ157" s="86"/>
      <c r="KSR157" s="86"/>
      <c r="KSS157" s="86"/>
      <c r="KST157" s="86"/>
      <c r="KSU157" s="86"/>
      <c r="KSV157" s="86"/>
      <c r="KSW157" s="86"/>
      <c r="KSX157" s="86"/>
      <c r="KSY157" s="86"/>
      <c r="KSZ157" s="86"/>
      <c r="KTA157" s="86"/>
      <c r="KTB157" s="86"/>
      <c r="KTC157" s="86"/>
      <c r="KTD157" s="86"/>
      <c r="KTE157" s="86"/>
      <c r="KTF157" s="86"/>
      <c r="KTG157" s="86"/>
      <c r="KTH157" s="86"/>
      <c r="KTI157" s="86"/>
      <c r="KTJ157" s="86"/>
      <c r="KTK157" s="86"/>
      <c r="KTL157" s="86"/>
      <c r="KTM157" s="86"/>
      <c r="KTN157" s="86"/>
      <c r="KTO157" s="86"/>
      <c r="KTP157" s="86"/>
      <c r="KTQ157" s="86"/>
      <c r="KTR157" s="86"/>
      <c r="KTS157" s="86"/>
      <c r="KTT157" s="86"/>
      <c r="KTU157" s="86"/>
      <c r="KTV157" s="86"/>
      <c r="KTW157" s="86"/>
      <c r="KTX157" s="86"/>
      <c r="KTY157" s="86"/>
      <c r="KTZ157" s="86"/>
      <c r="KUA157" s="86"/>
      <c r="KUB157" s="86"/>
      <c r="KUC157" s="86"/>
      <c r="KUD157" s="86"/>
      <c r="KUE157" s="86"/>
      <c r="KUF157" s="86"/>
      <c r="KUG157" s="86"/>
      <c r="KUH157" s="86"/>
      <c r="KUI157" s="86"/>
      <c r="KUJ157" s="86"/>
      <c r="KUK157" s="86"/>
      <c r="KUL157" s="86"/>
      <c r="KUM157" s="86"/>
      <c r="KUN157" s="86"/>
      <c r="KUO157" s="86"/>
      <c r="KUP157" s="86"/>
      <c r="KUQ157" s="86"/>
      <c r="KUR157" s="86"/>
      <c r="KUS157" s="86"/>
      <c r="KUT157" s="86"/>
      <c r="KUU157" s="86"/>
      <c r="KUV157" s="86"/>
      <c r="KUW157" s="86"/>
      <c r="KUX157" s="86"/>
      <c r="KUY157" s="86"/>
      <c r="KUZ157" s="86"/>
      <c r="KVA157" s="86"/>
      <c r="KVB157" s="86"/>
      <c r="KVC157" s="86"/>
      <c r="KVD157" s="86"/>
      <c r="KVE157" s="86"/>
      <c r="KVF157" s="86"/>
      <c r="KVG157" s="86"/>
      <c r="KVH157" s="86"/>
      <c r="KVI157" s="86"/>
      <c r="KVJ157" s="86"/>
      <c r="KVK157" s="86"/>
      <c r="KVL157" s="86"/>
      <c r="KVM157" s="86"/>
      <c r="KVN157" s="86"/>
      <c r="KVO157" s="86"/>
      <c r="KVP157" s="86"/>
      <c r="KVQ157" s="86"/>
      <c r="KVR157" s="86"/>
      <c r="KVS157" s="86"/>
      <c r="KVT157" s="86"/>
      <c r="KVU157" s="86"/>
      <c r="KVV157" s="86"/>
      <c r="KVW157" s="86"/>
      <c r="KVX157" s="86"/>
      <c r="KVY157" s="86"/>
      <c r="KVZ157" s="86"/>
      <c r="KWA157" s="86"/>
      <c r="KWB157" s="86"/>
      <c r="KWC157" s="86"/>
      <c r="KWD157" s="86"/>
      <c r="KWE157" s="86"/>
      <c r="KWF157" s="86"/>
      <c r="KWG157" s="86"/>
      <c r="KWH157" s="86"/>
      <c r="KWI157" s="86"/>
      <c r="KWJ157" s="86"/>
      <c r="KWK157" s="86"/>
      <c r="KWL157" s="86"/>
      <c r="KWM157" s="86"/>
      <c r="KWN157" s="86"/>
      <c r="KWO157" s="86"/>
      <c r="KWP157" s="86"/>
      <c r="KWQ157" s="86"/>
      <c r="KWR157" s="86"/>
      <c r="KWS157" s="86"/>
      <c r="KWT157" s="86"/>
      <c r="KWU157" s="86"/>
      <c r="KWV157" s="86"/>
      <c r="KWW157" s="86"/>
      <c r="KWX157" s="86"/>
      <c r="KWY157" s="86"/>
      <c r="KWZ157" s="86"/>
      <c r="KXA157" s="86"/>
      <c r="KXB157" s="86"/>
      <c r="KXC157" s="86"/>
      <c r="KXD157" s="86"/>
      <c r="KXE157" s="86"/>
      <c r="KXF157" s="86"/>
      <c r="KXG157" s="86"/>
      <c r="KXH157" s="86"/>
      <c r="KXI157" s="86"/>
      <c r="KXJ157" s="86"/>
      <c r="KXK157" s="86"/>
      <c r="KXL157" s="86"/>
      <c r="KXM157" s="86"/>
      <c r="KXN157" s="86"/>
      <c r="KXO157" s="86"/>
      <c r="KXP157" s="86"/>
      <c r="KXQ157" s="86"/>
      <c r="KXR157" s="86"/>
      <c r="KXS157" s="86"/>
      <c r="KXT157" s="86"/>
      <c r="KXU157" s="86"/>
      <c r="KXV157" s="86"/>
      <c r="KXW157" s="86"/>
      <c r="KXX157" s="86"/>
      <c r="KXY157" s="86"/>
      <c r="KXZ157" s="86"/>
      <c r="KYA157" s="86"/>
      <c r="KYB157" s="86"/>
      <c r="KYC157" s="86"/>
      <c r="KYD157" s="86"/>
      <c r="KYE157" s="86"/>
      <c r="KYF157" s="86"/>
      <c r="KYG157" s="86"/>
      <c r="KYH157" s="86"/>
      <c r="KYI157" s="86"/>
      <c r="KYJ157" s="86"/>
      <c r="KYK157" s="86"/>
      <c r="KYL157" s="86"/>
      <c r="KYM157" s="86"/>
      <c r="KYN157" s="86"/>
      <c r="KYO157" s="86"/>
      <c r="KYP157" s="86"/>
      <c r="KYQ157" s="86"/>
      <c r="KYR157" s="86"/>
      <c r="KYS157" s="86"/>
      <c r="KYT157" s="86"/>
      <c r="KYU157" s="86"/>
      <c r="KYV157" s="86"/>
      <c r="KYW157" s="86"/>
      <c r="KYX157" s="86"/>
      <c r="KYY157" s="86"/>
      <c r="KYZ157" s="86"/>
      <c r="KZA157" s="86"/>
      <c r="KZB157" s="86"/>
      <c r="KZC157" s="86"/>
      <c r="KZD157" s="86"/>
      <c r="KZE157" s="86"/>
      <c r="KZF157" s="86"/>
      <c r="KZG157" s="86"/>
      <c r="KZH157" s="86"/>
      <c r="KZI157" s="86"/>
      <c r="KZJ157" s="86"/>
      <c r="KZK157" s="86"/>
      <c r="KZL157" s="86"/>
      <c r="KZM157" s="86"/>
      <c r="KZN157" s="86"/>
      <c r="KZO157" s="86"/>
      <c r="KZP157" s="86"/>
      <c r="KZQ157" s="86"/>
      <c r="KZR157" s="86"/>
      <c r="KZS157" s="86"/>
      <c r="KZT157" s="86"/>
      <c r="KZU157" s="86"/>
      <c r="KZV157" s="86"/>
      <c r="KZW157" s="86"/>
      <c r="KZX157" s="86"/>
      <c r="KZY157" s="86"/>
      <c r="KZZ157" s="86"/>
      <c r="LAA157" s="86"/>
      <c r="LAB157" s="86"/>
      <c r="LAC157" s="86"/>
      <c r="LAD157" s="86"/>
      <c r="LAE157" s="86"/>
      <c r="LAF157" s="86"/>
      <c r="LAG157" s="86"/>
      <c r="LAH157" s="86"/>
      <c r="LAI157" s="186"/>
      <c r="LAJ157" s="186"/>
      <c r="LAK157" s="186"/>
      <c r="LAL157" s="186"/>
      <c r="LAM157" s="186"/>
      <c r="LAN157" s="186"/>
      <c r="LAO157" s="86"/>
      <c r="LAP157" s="86"/>
      <c r="LAQ157" s="86"/>
      <c r="LAR157" s="86"/>
      <c r="LAS157" s="86"/>
      <c r="LAT157" s="86"/>
      <c r="LAU157" s="86"/>
      <c r="LAV157" s="86"/>
      <c r="LAW157" s="86"/>
      <c r="LAX157" s="86"/>
      <c r="LAY157" s="86"/>
      <c r="LAZ157" s="86"/>
      <c r="LBA157" s="86"/>
      <c r="LBB157" s="86"/>
      <c r="LBC157" s="86"/>
      <c r="LBD157" s="86"/>
      <c r="LBE157" s="86"/>
      <c r="LBF157" s="86"/>
      <c r="LBG157" s="86"/>
      <c r="LBH157" s="86"/>
      <c r="LBI157" s="86"/>
      <c r="LBJ157" s="86"/>
      <c r="LBK157" s="86"/>
      <c r="LBL157" s="86"/>
      <c r="LBM157" s="86"/>
      <c r="LBN157" s="86"/>
      <c r="LBO157" s="86"/>
      <c r="LBP157" s="86"/>
      <c r="LBQ157" s="86"/>
      <c r="LBR157" s="86"/>
      <c r="LBS157" s="86"/>
      <c r="LBT157" s="86"/>
      <c r="LBU157" s="86"/>
      <c r="LBV157" s="86"/>
      <c r="LBW157" s="86"/>
      <c r="LBX157" s="86"/>
      <c r="LBY157" s="86"/>
      <c r="LBZ157" s="86"/>
      <c r="LCA157" s="86"/>
      <c r="LCB157" s="86"/>
      <c r="LCC157" s="86"/>
      <c r="LCD157" s="86"/>
      <c r="LCE157" s="86"/>
      <c r="LCF157" s="86"/>
      <c r="LCG157" s="86"/>
      <c r="LCH157" s="86"/>
      <c r="LCI157" s="86"/>
      <c r="LCJ157" s="86"/>
      <c r="LCK157" s="86"/>
      <c r="LCL157" s="86"/>
      <c r="LCM157" s="86"/>
      <c r="LCN157" s="86"/>
      <c r="LCO157" s="86"/>
      <c r="LCP157" s="86"/>
      <c r="LCQ157" s="86"/>
      <c r="LCR157" s="86"/>
      <c r="LCS157" s="86"/>
      <c r="LCT157" s="86"/>
      <c r="LCU157" s="86"/>
      <c r="LCV157" s="86"/>
      <c r="LCW157" s="86"/>
      <c r="LCX157" s="86"/>
      <c r="LCY157" s="86"/>
      <c r="LCZ157" s="86"/>
      <c r="LDA157" s="86"/>
      <c r="LDB157" s="86"/>
      <c r="LDC157" s="86"/>
      <c r="LDD157" s="86"/>
      <c r="LDE157" s="86"/>
      <c r="LDF157" s="86"/>
      <c r="LDG157" s="86"/>
      <c r="LDH157" s="86"/>
      <c r="LDI157" s="86"/>
      <c r="LDJ157" s="86"/>
      <c r="LDK157" s="86"/>
      <c r="LDL157" s="86"/>
      <c r="LDM157" s="86"/>
      <c r="LDN157" s="86"/>
      <c r="LDO157" s="86"/>
      <c r="LDP157" s="86"/>
      <c r="LDQ157" s="86"/>
      <c r="LDR157" s="86"/>
      <c r="LDS157" s="86"/>
      <c r="LDT157" s="86"/>
      <c r="LDU157" s="86"/>
      <c r="LDV157" s="86"/>
      <c r="LDW157" s="86"/>
      <c r="LDX157" s="86"/>
      <c r="LDY157" s="86"/>
      <c r="LDZ157" s="86"/>
      <c r="LEA157" s="86"/>
      <c r="LEB157" s="86"/>
      <c r="LEC157" s="86"/>
      <c r="LED157" s="86"/>
      <c r="LEE157" s="86"/>
      <c r="LEF157" s="86"/>
      <c r="LEG157" s="86"/>
      <c r="LEH157" s="86"/>
      <c r="LEI157" s="86"/>
      <c r="LEJ157" s="86"/>
      <c r="LEK157" s="86"/>
      <c r="LEL157" s="86"/>
      <c r="LEM157" s="86"/>
      <c r="LEN157" s="86"/>
      <c r="LEO157" s="86"/>
      <c r="LEP157" s="86"/>
      <c r="LEQ157" s="86"/>
      <c r="LER157" s="86"/>
      <c r="LES157" s="86"/>
      <c r="LET157" s="86"/>
      <c r="LEU157" s="86"/>
      <c r="LEV157" s="86"/>
      <c r="LEW157" s="86"/>
      <c r="LEX157" s="86"/>
      <c r="LEY157" s="86"/>
      <c r="LEZ157" s="86"/>
      <c r="LFA157" s="86"/>
      <c r="LFB157" s="86"/>
      <c r="LFC157" s="86"/>
      <c r="LFD157" s="86"/>
      <c r="LFE157" s="86"/>
      <c r="LFF157" s="86"/>
      <c r="LFG157" s="86"/>
      <c r="LFH157" s="86"/>
      <c r="LFI157" s="86"/>
      <c r="LFJ157" s="86"/>
      <c r="LFK157" s="86"/>
      <c r="LFL157" s="86"/>
      <c r="LFM157" s="86"/>
      <c r="LFN157" s="86"/>
      <c r="LFO157" s="86"/>
      <c r="LFP157" s="86"/>
      <c r="LFQ157" s="86"/>
      <c r="LFR157" s="86"/>
      <c r="LFS157" s="86"/>
      <c r="LFT157" s="86"/>
      <c r="LFU157" s="86"/>
      <c r="LFV157" s="86"/>
      <c r="LFW157" s="86"/>
      <c r="LFX157" s="86"/>
      <c r="LFY157" s="86"/>
      <c r="LFZ157" s="86"/>
      <c r="LGA157" s="86"/>
      <c r="LGB157" s="86"/>
      <c r="LGC157" s="86"/>
      <c r="LGD157" s="86"/>
      <c r="LGE157" s="86"/>
      <c r="LGF157" s="86"/>
      <c r="LGG157" s="86"/>
      <c r="LGH157" s="86"/>
      <c r="LGI157" s="86"/>
      <c r="LGJ157" s="86"/>
      <c r="LGK157" s="86"/>
      <c r="LGL157" s="86"/>
      <c r="LGM157" s="86"/>
      <c r="LGN157" s="86"/>
      <c r="LGO157" s="86"/>
      <c r="LGP157" s="86"/>
      <c r="LGQ157" s="86"/>
      <c r="LGR157" s="86"/>
      <c r="LGS157" s="86"/>
      <c r="LGT157" s="86"/>
      <c r="LGU157" s="86"/>
      <c r="LGV157" s="86"/>
      <c r="LGW157" s="86"/>
      <c r="LGX157" s="86"/>
      <c r="LGY157" s="86"/>
      <c r="LGZ157" s="86"/>
      <c r="LHA157" s="86"/>
      <c r="LHB157" s="86"/>
      <c r="LHC157" s="86"/>
      <c r="LHD157" s="86"/>
      <c r="LHE157" s="86"/>
      <c r="LHF157" s="86"/>
      <c r="LHG157" s="86"/>
      <c r="LHH157" s="86"/>
      <c r="LHI157" s="86"/>
      <c r="LHJ157" s="86"/>
      <c r="LHK157" s="86"/>
      <c r="LHL157" s="86"/>
      <c r="LHM157" s="86"/>
      <c r="LHN157" s="86"/>
      <c r="LHO157" s="86"/>
      <c r="LHP157" s="86"/>
      <c r="LHQ157" s="86"/>
      <c r="LHR157" s="86"/>
      <c r="LHS157" s="86"/>
      <c r="LHT157" s="86"/>
      <c r="LHU157" s="86"/>
      <c r="LHV157" s="86"/>
      <c r="LHW157" s="86"/>
      <c r="LHX157" s="86"/>
      <c r="LHY157" s="86"/>
      <c r="LHZ157" s="86"/>
      <c r="LIA157" s="86"/>
      <c r="LIB157" s="86"/>
      <c r="LIC157" s="86"/>
      <c r="LID157" s="86"/>
      <c r="LIE157" s="86"/>
      <c r="LIF157" s="86"/>
      <c r="LIG157" s="86"/>
      <c r="LIH157" s="86"/>
      <c r="LII157" s="86"/>
      <c r="LIJ157" s="86"/>
      <c r="LIK157" s="86"/>
      <c r="LIL157" s="86"/>
      <c r="LIM157" s="86"/>
      <c r="LIN157" s="86"/>
      <c r="LIO157" s="86"/>
      <c r="LIP157" s="86"/>
      <c r="LIQ157" s="86"/>
      <c r="LIR157" s="86"/>
      <c r="LIS157" s="86"/>
      <c r="LIT157" s="86"/>
      <c r="LIU157" s="86"/>
      <c r="LIV157" s="86"/>
      <c r="LIW157" s="86"/>
      <c r="LIX157" s="86"/>
      <c r="LIY157" s="86"/>
      <c r="LIZ157" s="86"/>
      <c r="LJA157" s="86"/>
      <c r="LJB157" s="86"/>
      <c r="LJC157" s="86"/>
      <c r="LJD157" s="86"/>
      <c r="LJE157" s="86"/>
      <c r="LJF157" s="86"/>
      <c r="LJG157" s="86"/>
      <c r="LJH157" s="86"/>
      <c r="LJI157" s="86"/>
      <c r="LJJ157" s="86"/>
      <c r="LJK157" s="86"/>
      <c r="LJL157" s="86"/>
      <c r="LJM157" s="86"/>
      <c r="LJN157" s="86"/>
      <c r="LJO157" s="86"/>
      <c r="LJP157" s="86"/>
      <c r="LJQ157" s="86"/>
      <c r="LJR157" s="86"/>
      <c r="LJS157" s="86"/>
      <c r="LJT157" s="86"/>
      <c r="LJU157" s="86"/>
      <c r="LJV157" s="86"/>
      <c r="LJW157" s="86"/>
      <c r="LJX157" s="86"/>
      <c r="LJY157" s="86"/>
      <c r="LJZ157" s="86"/>
      <c r="LKA157" s="86"/>
      <c r="LKB157" s="86"/>
      <c r="LKC157" s="86"/>
      <c r="LKD157" s="86"/>
      <c r="LKE157" s="186"/>
      <c r="LKF157" s="186"/>
      <c r="LKG157" s="186"/>
      <c r="LKH157" s="186"/>
      <c r="LKI157" s="186"/>
      <c r="LKJ157" s="186"/>
      <c r="LKK157" s="86"/>
      <c r="LKL157" s="86"/>
      <c r="LKM157" s="86"/>
      <c r="LKN157" s="86"/>
      <c r="LKO157" s="86"/>
      <c r="LKP157" s="86"/>
      <c r="LKQ157" s="86"/>
      <c r="LKR157" s="86"/>
      <c r="LKS157" s="86"/>
      <c r="LKT157" s="86"/>
      <c r="LKU157" s="86"/>
      <c r="LKV157" s="86"/>
      <c r="LKW157" s="86"/>
      <c r="LKX157" s="86"/>
      <c r="LKY157" s="86"/>
      <c r="LKZ157" s="86"/>
      <c r="LLA157" s="86"/>
      <c r="LLB157" s="86"/>
      <c r="LLC157" s="86"/>
      <c r="LLD157" s="86"/>
      <c r="LLE157" s="86"/>
      <c r="LLF157" s="86"/>
      <c r="LLG157" s="86"/>
      <c r="LLH157" s="86"/>
      <c r="LLI157" s="86"/>
      <c r="LLJ157" s="86"/>
      <c r="LLK157" s="86"/>
      <c r="LLL157" s="86"/>
      <c r="LLM157" s="86"/>
      <c r="LLN157" s="86"/>
      <c r="LLO157" s="86"/>
      <c r="LLP157" s="86"/>
      <c r="LLQ157" s="86"/>
      <c r="LLR157" s="86"/>
      <c r="LLS157" s="86"/>
      <c r="LLT157" s="86"/>
      <c r="LLU157" s="86"/>
      <c r="LLV157" s="86"/>
      <c r="LLW157" s="86"/>
      <c r="LLX157" s="86"/>
      <c r="LLY157" s="86"/>
      <c r="LLZ157" s="86"/>
      <c r="LMA157" s="86"/>
      <c r="LMB157" s="86"/>
      <c r="LMC157" s="86"/>
      <c r="LMD157" s="86"/>
      <c r="LME157" s="86"/>
      <c r="LMF157" s="86"/>
      <c r="LMG157" s="86"/>
      <c r="LMH157" s="86"/>
      <c r="LMI157" s="86"/>
      <c r="LMJ157" s="86"/>
      <c r="LMK157" s="86"/>
      <c r="LML157" s="86"/>
      <c r="LMM157" s="86"/>
      <c r="LMN157" s="86"/>
      <c r="LMO157" s="86"/>
      <c r="LMP157" s="86"/>
      <c r="LMQ157" s="86"/>
      <c r="LMR157" s="86"/>
      <c r="LMS157" s="86"/>
      <c r="LMT157" s="86"/>
      <c r="LMU157" s="86"/>
      <c r="LMV157" s="86"/>
      <c r="LMW157" s="86"/>
      <c r="LMX157" s="86"/>
      <c r="LMY157" s="86"/>
      <c r="LMZ157" s="86"/>
      <c r="LNA157" s="86"/>
      <c r="LNB157" s="86"/>
      <c r="LNC157" s="86"/>
      <c r="LND157" s="86"/>
      <c r="LNE157" s="86"/>
      <c r="LNF157" s="86"/>
      <c r="LNG157" s="86"/>
      <c r="LNH157" s="86"/>
      <c r="LNI157" s="86"/>
      <c r="LNJ157" s="86"/>
      <c r="LNK157" s="86"/>
      <c r="LNL157" s="86"/>
      <c r="LNM157" s="86"/>
      <c r="LNN157" s="86"/>
      <c r="LNO157" s="86"/>
      <c r="LNP157" s="86"/>
      <c r="LNQ157" s="86"/>
      <c r="LNR157" s="86"/>
      <c r="LNS157" s="86"/>
      <c r="LNT157" s="86"/>
      <c r="LNU157" s="86"/>
      <c r="LNV157" s="86"/>
      <c r="LNW157" s="86"/>
      <c r="LNX157" s="86"/>
      <c r="LNY157" s="86"/>
      <c r="LNZ157" s="86"/>
      <c r="LOA157" s="86"/>
      <c r="LOB157" s="86"/>
      <c r="LOC157" s="86"/>
      <c r="LOD157" s="86"/>
      <c r="LOE157" s="86"/>
      <c r="LOF157" s="86"/>
      <c r="LOG157" s="86"/>
      <c r="LOH157" s="86"/>
      <c r="LOI157" s="86"/>
      <c r="LOJ157" s="86"/>
      <c r="LOK157" s="86"/>
      <c r="LOL157" s="86"/>
      <c r="LOM157" s="86"/>
      <c r="LON157" s="86"/>
      <c r="LOO157" s="86"/>
      <c r="LOP157" s="86"/>
      <c r="LOQ157" s="86"/>
      <c r="LOR157" s="86"/>
      <c r="LOS157" s="86"/>
      <c r="LOT157" s="86"/>
      <c r="LOU157" s="86"/>
      <c r="LOV157" s="86"/>
      <c r="LOW157" s="86"/>
      <c r="LOX157" s="86"/>
      <c r="LOY157" s="86"/>
      <c r="LOZ157" s="86"/>
      <c r="LPA157" s="86"/>
      <c r="LPB157" s="86"/>
      <c r="LPC157" s="86"/>
      <c r="LPD157" s="86"/>
      <c r="LPE157" s="86"/>
      <c r="LPF157" s="86"/>
      <c r="LPG157" s="86"/>
      <c r="LPH157" s="86"/>
      <c r="LPI157" s="86"/>
      <c r="LPJ157" s="86"/>
      <c r="LPK157" s="86"/>
      <c r="LPL157" s="86"/>
      <c r="LPM157" s="86"/>
      <c r="LPN157" s="86"/>
      <c r="LPO157" s="86"/>
      <c r="LPP157" s="86"/>
      <c r="LPQ157" s="86"/>
      <c r="LPR157" s="86"/>
      <c r="LPS157" s="86"/>
      <c r="LPT157" s="86"/>
      <c r="LPU157" s="86"/>
      <c r="LPV157" s="86"/>
      <c r="LPW157" s="86"/>
      <c r="LPX157" s="86"/>
      <c r="LPY157" s="86"/>
      <c r="LPZ157" s="86"/>
      <c r="LQA157" s="86"/>
      <c r="LQB157" s="86"/>
      <c r="LQC157" s="86"/>
      <c r="LQD157" s="86"/>
      <c r="LQE157" s="86"/>
      <c r="LQF157" s="86"/>
      <c r="LQG157" s="86"/>
      <c r="LQH157" s="86"/>
      <c r="LQI157" s="86"/>
      <c r="LQJ157" s="86"/>
      <c r="LQK157" s="86"/>
      <c r="LQL157" s="86"/>
      <c r="LQM157" s="86"/>
      <c r="LQN157" s="86"/>
      <c r="LQO157" s="86"/>
      <c r="LQP157" s="86"/>
      <c r="LQQ157" s="86"/>
      <c r="LQR157" s="86"/>
      <c r="LQS157" s="86"/>
      <c r="LQT157" s="86"/>
      <c r="LQU157" s="86"/>
      <c r="LQV157" s="86"/>
      <c r="LQW157" s="86"/>
      <c r="LQX157" s="86"/>
      <c r="LQY157" s="86"/>
      <c r="LQZ157" s="86"/>
      <c r="LRA157" s="86"/>
      <c r="LRB157" s="86"/>
      <c r="LRC157" s="86"/>
      <c r="LRD157" s="86"/>
      <c r="LRE157" s="86"/>
      <c r="LRF157" s="86"/>
      <c r="LRG157" s="86"/>
      <c r="LRH157" s="86"/>
      <c r="LRI157" s="86"/>
      <c r="LRJ157" s="86"/>
      <c r="LRK157" s="86"/>
      <c r="LRL157" s="86"/>
      <c r="LRM157" s="86"/>
      <c r="LRN157" s="86"/>
      <c r="LRO157" s="86"/>
      <c r="LRP157" s="86"/>
      <c r="LRQ157" s="86"/>
      <c r="LRR157" s="86"/>
      <c r="LRS157" s="86"/>
      <c r="LRT157" s="86"/>
      <c r="LRU157" s="86"/>
      <c r="LRV157" s="86"/>
      <c r="LRW157" s="86"/>
      <c r="LRX157" s="86"/>
      <c r="LRY157" s="86"/>
      <c r="LRZ157" s="86"/>
      <c r="LSA157" s="86"/>
      <c r="LSB157" s="86"/>
      <c r="LSC157" s="86"/>
      <c r="LSD157" s="86"/>
      <c r="LSE157" s="86"/>
      <c r="LSF157" s="86"/>
      <c r="LSG157" s="86"/>
      <c r="LSH157" s="86"/>
      <c r="LSI157" s="86"/>
      <c r="LSJ157" s="86"/>
      <c r="LSK157" s="86"/>
      <c r="LSL157" s="86"/>
      <c r="LSM157" s="86"/>
      <c r="LSN157" s="86"/>
      <c r="LSO157" s="86"/>
      <c r="LSP157" s="86"/>
      <c r="LSQ157" s="86"/>
      <c r="LSR157" s="86"/>
      <c r="LSS157" s="86"/>
      <c r="LST157" s="86"/>
      <c r="LSU157" s="86"/>
      <c r="LSV157" s="86"/>
      <c r="LSW157" s="86"/>
      <c r="LSX157" s="86"/>
      <c r="LSY157" s="86"/>
      <c r="LSZ157" s="86"/>
      <c r="LTA157" s="86"/>
      <c r="LTB157" s="86"/>
      <c r="LTC157" s="86"/>
      <c r="LTD157" s="86"/>
      <c r="LTE157" s="86"/>
      <c r="LTF157" s="86"/>
      <c r="LTG157" s="86"/>
      <c r="LTH157" s="86"/>
      <c r="LTI157" s="86"/>
      <c r="LTJ157" s="86"/>
      <c r="LTK157" s="86"/>
      <c r="LTL157" s="86"/>
      <c r="LTM157" s="86"/>
      <c r="LTN157" s="86"/>
      <c r="LTO157" s="86"/>
      <c r="LTP157" s="86"/>
      <c r="LTQ157" s="86"/>
      <c r="LTR157" s="86"/>
      <c r="LTS157" s="86"/>
      <c r="LTT157" s="86"/>
      <c r="LTU157" s="86"/>
      <c r="LTV157" s="86"/>
      <c r="LTW157" s="86"/>
      <c r="LTX157" s="86"/>
      <c r="LTY157" s="86"/>
      <c r="LTZ157" s="86"/>
      <c r="LUA157" s="186"/>
      <c r="LUB157" s="186"/>
      <c r="LUC157" s="186"/>
      <c r="LUD157" s="186"/>
      <c r="LUE157" s="186"/>
      <c r="LUF157" s="186"/>
      <c r="LUG157" s="86"/>
      <c r="LUH157" s="86"/>
      <c r="LUI157" s="86"/>
      <c r="LUJ157" s="86"/>
      <c r="LUK157" s="86"/>
      <c r="LUL157" s="86"/>
      <c r="LUM157" s="86"/>
      <c r="LUN157" s="86"/>
      <c r="LUO157" s="86"/>
      <c r="LUP157" s="86"/>
      <c r="LUQ157" s="86"/>
      <c r="LUR157" s="86"/>
      <c r="LUS157" s="86"/>
      <c r="LUT157" s="86"/>
      <c r="LUU157" s="86"/>
      <c r="LUV157" s="86"/>
      <c r="LUW157" s="86"/>
      <c r="LUX157" s="86"/>
      <c r="LUY157" s="86"/>
      <c r="LUZ157" s="86"/>
      <c r="LVA157" s="86"/>
      <c r="LVB157" s="86"/>
      <c r="LVC157" s="86"/>
      <c r="LVD157" s="86"/>
      <c r="LVE157" s="86"/>
      <c r="LVF157" s="86"/>
      <c r="LVG157" s="86"/>
      <c r="LVH157" s="86"/>
      <c r="LVI157" s="86"/>
      <c r="LVJ157" s="86"/>
      <c r="LVK157" s="86"/>
      <c r="LVL157" s="86"/>
      <c r="LVM157" s="86"/>
      <c r="LVN157" s="86"/>
      <c r="LVO157" s="86"/>
      <c r="LVP157" s="86"/>
      <c r="LVQ157" s="86"/>
      <c r="LVR157" s="86"/>
      <c r="LVS157" s="86"/>
      <c r="LVT157" s="86"/>
      <c r="LVU157" s="86"/>
      <c r="LVV157" s="86"/>
      <c r="LVW157" s="86"/>
      <c r="LVX157" s="86"/>
      <c r="LVY157" s="86"/>
      <c r="LVZ157" s="86"/>
      <c r="LWA157" s="86"/>
      <c r="LWB157" s="86"/>
      <c r="LWC157" s="86"/>
      <c r="LWD157" s="86"/>
      <c r="LWE157" s="86"/>
      <c r="LWF157" s="86"/>
      <c r="LWG157" s="86"/>
      <c r="LWH157" s="86"/>
      <c r="LWI157" s="86"/>
      <c r="LWJ157" s="86"/>
      <c r="LWK157" s="86"/>
      <c r="LWL157" s="86"/>
      <c r="LWM157" s="86"/>
      <c r="LWN157" s="86"/>
      <c r="LWO157" s="86"/>
      <c r="LWP157" s="86"/>
      <c r="LWQ157" s="86"/>
      <c r="LWR157" s="86"/>
      <c r="LWS157" s="86"/>
      <c r="LWT157" s="86"/>
      <c r="LWU157" s="86"/>
      <c r="LWV157" s="86"/>
      <c r="LWW157" s="86"/>
      <c r="LWX157" s="86"/>
      <c r="LWY157" s="86"/>
      <c r="LWZ157" s="86"/>
      <c r="LXA157" s="86"/>
      <c r="LXB157" s="86"/>
      <c r="LXC157" s="86"/>
      <c r="LXD157" s="86"/>
      <c r="LXE157" s="86"/>
      <c r="LXF157" s="86"/>
      <c r="LXG157" s="86"/>
      <c r="LXH157" s="86"/>
      <c r="LXI157" s="86"/>
      <c r="LXJ157" s="86"/>
      <c r="LXK157" s="86"/>
      <c r="LXL157" s="86"/>
      <c r="LXM157" s="86"/>
      <c r="LXN157" s="86"/>
      <c r="LXO157" s="86"/>
      <c r="LXP157" s="86"/>
      <c r="LXQ157" s="86"/>
      <c r="LXR157" s="86"/>
      <c r="LXS157" s="86"/>
      <c r="LXT157" s="86"/>
      <c r="LXU157" s="86"/>
      <c r="LXV157" s="86"/>
      <c r="LXW157" s="86"/>
      <c r="LXX157" s="86"/>
      <c r="LXY157" s="86"/>
      <c r="LXZ157" s="86"/>
      <c r="LYA157" s="86"/>
      <c r="LYB157" s="86"/>
      <c r="LYC157" s="86"/>
      <c r="LYD157" s="86"/>
      <c r="LYE157" s="86"/>
      <c r="LYF157" s="86"/>
      <c r="LYG157" s="86"/>
      <c r="LYH157" s="86"/>
      <c r="LYI157" s="86"/>
      <c r="LYJ157" s="86"/>
      <c r="LYK157" s="86"/>
      <c r="LYL157" s="86"/>
      <c r="LYM157" s="86"/>
      <c r="LYN157" s="86"/>
      <c r="LYO157" s="86"/>
      <c r="LYP157" s="86"/>
      <c r="LYQ157" s="86"/>
      <c r="LYR157" s="86"/>
      <c r="LYS157" s="86"/>
      <c r="LYT157" s="86"/>
      <c r="LYU157" s="86"/>
      <c r="LYV157" s="86"/>
      <c r="LYW157" s="86"/>
      <c r="LYX157" s="86"/>
      <c r="LYY157" s="86"/>
      <c r="LYZ157" s="86"/>
      <c r="LZA157" s="86"/>
      <c r="LZB157" s="86"/>
      <c r="LZC157" s="86"/>
      <c r="LZD157" s="86"/>
      <c r="LZE157" s="86"/>
      <c r="LZF157" s="86"/>
      <c r="LZG157" s="86"/>
      <c r="LZH157" s="86"/>
      <c r="LZI157" s="86"/>
      <c r="LZJ157" s="86"/>
      <c r="LZK157" s="86"/>
      <c r="LZL157" s="86"/>
      <c r="LZM157" s="86"/>
      <c r="LZN157" s="86"/>
      <c r="LZO157" s="86"/>
      <c r="LZP157" s="86"/>
      <c r="LZQ157" s="86"/>
      <c r="LZR157" s="86"/>
      <c r="LZS157" s="86"/>
      <c r="LZT157" s="86"/>
      <c r="LZU157" s="86"/>
      <c r="LZV157" s="86"/>
      <c r="LZW157" s="86"/>
      <c r="LZX157" s="86"/>
      <c r="LZY157" s="86"/>
      <c r="LZZ157" s="86"/>
      <c r="MAA157" s="86"/>
      <c r="MAB157" s="86"/>
      <c r="MAC157" s="86"/>
      <c r="MAD157" s="86"/>
      <c r="MAE157" s="86"/>
      <c r="MAF157" s="86"/>
      <c r="MAG157" s="86"/>
      <c r="MAH157" s="86"/>
      <c r="MAI157" s="86"/>
      <c r="MAJ157" s="86"/>
      <c r="MAK157" s="86"/>
      <c r="MAL157" s="86"/>
      <c r="MAM157" s="86"/>
      <c r="MAN157" s="86"/>
      <c r="MAO157" s="86"/>
      <c r="MAP157" s="86"/>
      <c r="MAQ157" s="86"/>
      <c r="MAR157" s="86"/>
      <c r="MAS157" s="86"/>
      <c r="MAT157" s="86"/>
      <c r="MAU157" s="86"/>
      <c r="MAV157" s="86"/>
      <c r="MAW157" s="86"/>
      <c r="MAX157" s="86"/>
      <c r="MAY157" s="86"/>
      <c r="MAZ157" s="86"/>
      <c r="MBA157" s="86"/>
      <c r="MBB157" s="86"/>
      <c r="MBC157" s="86"/>
      <c r="MBD157" s="86"/>
      <c r="MBE157" s="86"/>
      <c r="MBF157" s="86"/>
      <c r="MBG157" s="86"/>
      <c r="MBH157" s="86"/>
      <c r="MBI157" s="86"/>
      <c r="MBJ157" s="86"/>
      <c r="MBK157" s="86"/>
      <c r="MBL157" s="86"/>
      <c r="MBM157" s="86"/>
      <c r="MBN157" s="86"/>
      <c r="MBO157" s="86"/>
      <c r="MBP157" s="86"/>
      <c r="MBQ157" s="86"/>
      <c r="MBR157" s="86"/>
      <c r="MBS157" s="86"/>
      <c r="MBT157" s="86"/>
      <c r="MBU157" s="86"/>
      <c r="MBV157" s="86"/>
      <c r="MBW157" s="86"/>
      <c r="MBX157" s="86"/>
      <c r="MBY157" s="86"/>
      <c r="MBZ157" s="86"/>
      <c r="MCA157" s="86"/>
      <c r="MCB157" s="86"/>
      <c r="MCC157" s="86"/>
      <c r="MCD157" s="86"/>
      <c r="MCE157" s="86"/>
      <c r="MCF157" s="86"/>
      <c r="MCG157" s="86"/>
      <c r="MCH157" s="86"/>
      <c r="MCI157" s="86"/>
      <c r="MCJ157" s="86"/>
      <c r="MCK157" s="86"/>
      <c r="MCL157" s="86"/>
      <c r="MCM157" s="86"/>
      <c r="MCN157" s="86"/>
      <c r="MCO157" s="86"/>
      <c r="MCP157" s="86"/>
      <c r="MCQ157" s="86"/>
      <c r="MCR157" s="86"/>
      <c r="MCS157" s="86"/>
      <c r="MCT157" s="86"/>
      <c r="MCU157" s="86"/>
      <c r="MCV157" s="86"/>
      <c r="MCW157" s="86"/>
      <c r="MCX157" s="86"/>
      <c r="MCY157" s="86"/>
      <c r="MCZ157" s="86"/>
      <c r="MDA157" s="86"/>
      <c r="MDB157" s="86"/>
      <c r="MDC157" s="86"/>
      <c r="MDD157" s="86"/>
      <c r="MDE157" s="86"/>
      <c r="MDF157" s="86"/>
      <c r="MDG157" s="86"/>
      <c r="MDH157" s="86"/>
      <c r="MDI157" s="86"/>
      <c r="MDJ157" s="86"/>
      <c r="MDK157" s="86"/>
      <c r="MDL157" s="86"/>
      <c r="MDM157" s="86"/>
      <c r="MDN157" s="86"/>
      <c r="MDO157" s="86"/>
      <c r="MDP157" s="86"/>
      <c r="MDQ157" s="86"/>
      <c r="MDR157" s="86"/>
      <c r="MDS157" s="86"/>
      <c r="MDT157" s="86"/>
      <c r="MDU157" s="86"/>
      <c r="MDV157" s="86"/>
      <c r="MDW157" s="186"/>
      <c r="MDX157" s="186"/>
      <c r="MDY157" s="186"/>
      <c r="MDZ157" s="186"/>
      <c r="MEA157" s="186"/>
      <c r="MEB157" s="186"/>
      <c r="MEC157" s="86"/>
      <c r="MED157" s="86"/>
      <c r="MEE157" s="86"/>
      <c r="MEF157" s="86"/>
      <c r="MEG157" s="86"/>
      <c r="MEH157" s="86"/>
      <c r="MEI157" s="86"/>
      <c r="MEJ157" s="86"/>
      <c r="MEK157" s="86"/>
      <c r="MEL157" s="86"/>
      <c r="MEM157" s="86"/>
      <c r="MEN157" s="86"/>
      <c r="MEO157" s="86"/>
      <c r="MEP157" s="86"/>
      <c r="MEQ157" s="86"/>
      <c r="MER157" s="86"/>
      <c r="MES157" s="86"/>
      <c r="MET157" s="86"/>
      <c r="MEU157" s="86"/>
      <c r="MEV157" s="86"/>
      <c r="MEW157" s="86"/>
      <c r="MEX157" s="86"/>
      <c r="MEY157" s="86"/>
      <c r="MEZ157" s="86"/>
      <c r="MFA157" s="86"/>
      <c r="MFB157" s="86"/>
      <c r="MFC157" s="86"/>
      <c r="MFD157" s="86"/>
      <c r="MFE157" s="86"/>
      <c r="MFF157" s="86"/>
      <c r="MFG157" s="86"/>
      <c r="MFH157" s="86"/>
      <c r="MFI157" s="86"/>
      <c r="MFJ157" s="86"/>
      <c r="MFK157" s="86"/>
      <c r="MFL157" s="86"/>
      <c r="MFM157" s="86"/>
      <c r="MFN157" s="86"/>
      <c r="MFO157" s="86"/>
      <c r="MFP157" s="86"/>
      <c r="MFQ157" s="86"/>
      <c r="MFR157" s="86"/>
      <c r="MFS157" s="86"/>
      <c r="MFT157" s="86"/>
      <c r="MFU157" s="86"/>
      <c r="MFV157" s="86"/>
      <c r="MFW157" s="86"/>
      <c r="MFX157" s="86"/>
      <c r="MFY157" s="86"/>
      <c r="MFZ157" s="86"/>
      <c r="MGA157" s="86"/>
      <c r="MGB157" s="86"/>
      <c r="MGC157" s="86"/>
      <c r="MGD157" s="86"/>
      <c r="MGE157" s="86"/>
      <c r="MGF157" s="86"/>
      <c r="MGG157" s="86"/>
      <c r="MGH157" s="86"/>
      <c r="MGI157" s="86"/>
      <c r="MGJ157" s="86"/>
      <c r="MGK157" s="86"/>
      <c r="MGL157" s="86"/>
      <c r="MGM157" s="86"/>
      <c r="MGN157" s="86"/>
      <c r="MGO157" s="86"/>
      <c r="MGP157" s="86"/>
      <c r="MGQ157" s="86"/>
      <c r="MGR157" s="86"/>
      <c r="MGS157" s="86"/>
      <c r="MGT157" s="86"/>
      <c r="MGU157" s="86"/>
      <c r="MGV157" s="86"/>
      <c r="MGW157" s="86"/>
      <c r="MGX157" s="86"/>
      <c r="MGY157" s="86"/>
      <c r="MGZ157" s="86"/>
      <c r="MHA157" s="86"/>
      <c r="MHB157" s="86"/>
      <c r="MHC157" s="86"/>
      <c r="MHD157" s="86"/>
      <c r="MHE157" s="86"/>
      <c r="MHF157" s="86"/>
      <c r="MHG157" s="86"/>
      <c r="MHH157" s="86"/>
      <c r="MHI157" s="86"/>
      <c r="MHJ157" s="86"/>
      <c r="MHK157" s="86"/>
      <c r="MHL157" s="86"/>
      <c r="MHM157" s="86"/>
      <c r="MHN157" s="86"/>
      <c r="MHO157" s="86"/>
      <c r="MHP157" s="86"/>
      <c r="MHQ157" s="86"/>
      <c r="MHR157" s="86"/>
      <c r="MHS157" s="86"/>
      <c r="MHT157" s="86"/>
      <c r="MHU157" s="86"/>
      <c r="MHV157" s="86"/>
      <c r="MHW157" s="86"/>
      <c r="MHX157" s="86"/>
      <c r="MHY157" s="86"/>
      <c r="MHZ157" s="86"/>
      <c r="MIA157" s="86"/>
      <c r="MIB157" s="86"/>
      <c r="MIC157" s="86"/>
      <c r="MID157" s="86"/>
      <c r="MIE157" s="86"/>
      <c r="MIF157" s="86"/>
      <c r="MIG157" s="86"/>
      <c r="MIH157" s="86"/>
      <c r="MII157" s="86"/>
      <c r="MIJ157" s="86"/>
      <c r="MIK157" s="86"/>
      <c r="MIL157" s="86"/>
      <c r="MIM157" s="86"/>
      <c r="MIN157" s="86"/>
      <c r="MIO157" s="86"/>
      <c r="MIP157" s="86"/>
      <c r="MIQ157" s="86"/>
      <c r="MIR157" s="86"/>
      <c r="MIS157" s="86"/>
      <c r="MIT157" s="86"/>
      <c r="MIU157" s="86"/>
      <c r="MIV157" s="86"/>
      <c r="MIW157" s="86"/>
      <c r="MIX157" s="86"/>
      <c r="MIY157" s="86"/>
      <c r="MIZ157" s="86"/>
      <c r="MJA157" s="86"/>
      <c r="MJB157" s="86"/>
      <c r="MJC157" s="86"/>
      <c r="MJD157" s="86"/>
      <c r="MJE157" s="86"/>
      <c r="MJF157" s="86"/>
      <c r="MJG157" s="86"/>
      <c r="MJH157" s="86"/>
      <c r="MJI157" s="86"/>
      <c r="MJJ157" s="86"/>
      <c r="MJK157" s="86"/>
      <c r="MJL157" s="86"/>
      <c r="MJM157" s="86"/>
      <c r="MJN157" s="86"/>
      <c r="MJO157" s="86"/>
      <c r="MJP157" s="86"/>
      <c r="MJQ157" s="86"/>
      <c r="MJR157" s="86"/>
      <c r="MJS157" s="86"/>
      <c r="MJT157" s="86"/>
      <c r="MJU157" s="86"/>
      <c r="MJV157" s="86"/>
      <c r="MJW157" s="86"/>
      <c r="MJX157" s="86"/>
      <c r="MJY157" s="86"/>
      <c r="MJZ157" s="86"/>
      <c r="MKA157" s="86"/>
      <c r="MKB157" s="86"/>
      <c r="MKC157" s="86"/>
      <c r="MKD157" s="86"/>
      <c r="MKE157" s="86"/>
      <c r="MKF157" s="86"/>
      <c r="MKG157" s="86"/>
      <c r="MKH157" s="86"/>
      <c r="MKI157" s="86"/>
      <c r="MKJ157" s="86"/>
      <c r="MKK157" s="86"/>
      <c r="MKL157" s="86"/>
      <c r="MKM157" s="86"/>
      <c r="MKN157" s="86"/>
      <c r="MKO157" s="86"/>
      <c r="MKP157" s="86"/>
      <c r="MKQ157" s="86"/>
      <c r="MKR157" s="86"/>
      <c r="MKS157" s="86"/>
      <c r="MKT157" s="86"/>
      <c r="MKU157" s="86"/>
      <c r="MKV157" s="86"/>
      <c r="MKW157" s="86"/>
      <c r="MKX157" s="86"/>
      <c r="MKY157" s="86"/>
      <c r="MKZ157" s="86"/>
      <c r="MLA157" s="86"/>
      <c r="MLB157" s="86"/>
      <c r="MLC157" s="86"/>
      <c r="MLD157" s="86"/>
      <c r="MLE157" s="86"/>
      <c r="MLF157" s="86"/>
      <c r="MLG157" s="86"/>
      <c r="MLH157" s="86"/>
      <c r="MLI157" s="86"/>
      <c r="MLJ157" s="86"/>
      <c r="MLK157" s="86"/>
      <c r="MLL157" s="86"/>
      <c r="MLM157" s="86"/>
      <c r="MLN157" s="86"/>
      <c r="MLO157" s="86"/>
      <c r="MLP157" s="86"/>
      <c r="MLQ157" s="86"/>
      <c r="MLR157" s="86"/>
      <c r="MLS157" s="86"/>
      <c r="MLT157" s="86"/>
      <c r="MLU157" s="86"/>
      <c r="MLV157" s="86"/>
      <c r="MLW157" s="86"/>
      <c r="MLX157" s="86"/>
      <c r="MLY157" s="86"/>
      <c r="MLZ157" s="86"/>
      <c r="MMA157" s="86"/>
      <c r="MMB157" s="86"/>
      <c r="MMC157" s="86"/>
      <c r="MMD157" s="86"/>
      <c r="MME157" s="86"/>
      <c r="MMF157" s="86"/>
      <c r="MMG157" s="86"/>
      <c r="MMH157" s="86"/>
      <c r="MMI157" s="86"/>
      <c r="MMJ157" s="86"/>
      <c r="MMK157" s="86"/>
      <c r="MML157" s="86"/>
      <c r="MMM157" s="86"/>
      <c r="MMN157" s="86"/>
      <c r="MMO157" s="86"/>
      <c r="MMP157" s="86"/>
      <c r="MMQ157" s="86"/>
      <c r="MMR157" s="86"/>
      <c r="MMS157" s="86"/>
      <c r="MMT157" s="86"/>
      <c r="MMU157" s="86"/>
      <c r="MMV157" s="86"/>
      <c r="MMW157" s="86"/>
      <c r="MMX157" s="86"/>
      <c r="MMY157" s="86"/>
      <c r="MMZ157" s="86"/>
      <c r="MNA157" s="86"/>
      <c r="MNB157" s="86"/>
      <c r="MNC157" s="86"/>
      <c r="MND157" s="86"/>
      <c r="MNE157" s="86"/>
      <c r="MNF157" s="86"/>
      <c r="MNG157" s="86"/>
      <c r="MNH157" s="86"/>
      <c r="MNI157" s="86"/>
      <c r="MNJ157" s="86"/>
      <c r="MNK157" s="86"/>
      <c r="MNL157" s="86"/>
      <c r="MNM157" s="86"/>
      <c r="MNN157" s="86"/>
      <c r="MNO157" s="86"/>
      <c r="MNP157" s="86"/>
      <c r="MNQ157" s="86"/>
      <c r="MNR157" s="86"/>
      <c r="MNS157" s="186"/>
      <c r="MNT157" s="186"/>
      <c r="MNU157" s="186"/>
      <c r="MNV157" s="186"/>
      <c r="MNW157" s="186"/>
      <c r="MNX157" s="186"/>
      <c r="MNY157" s="86"/>
      <c r="MNZ157" s="86"/>
      <c r="MOA157" s="86"/>
      <c r="MOB157" s="86"/>
      <c r="MOC157" s="86"/>
      <c r="MOD157" s="86"/>
      <c r="MOE157" s="86"/>
      <c r="MOF157" s="86"/>
      <c r="MOG157" s="86"/>
      <c r="MOH157" s="86"/>
      <c r="MOI157" s="86"/>
      <c r="MOJ157" s="86"/>
      <c r="MOK157" s="86"/>
      <c r="MOL157" s="86"/>
      <c r="MOM157" s="86"/>
      <c r="MON157" s="86"/>
      <c r="MOO157" s="86"/>
      <c r="MOP157" s="86"/>
      <c r="MOQ157" s="86"/>
      <c r="MOR157" s="86"/>
      <c r="MOS157" s="86"/>
      <c r="MOT157" s="86"/>
      <c r="MOU157" s="86"/>
      <c r="MOV157" s="86"/>
      <c r="MOW157" s="86"/>
      <c r="MOX157" s="86"/>
      <c r="MOY157" s="86"/>
      <c r="MOZ157" s="86"/>
      <c r="MPA157" s="86"/>
      <c r="MPB157" s="86"/>
      <c r="MPC157" s="86"/>
      <c r="MPD157" s="86"/>
      <c r="MPE157" s="86"/>
      <c r="MPF157" s="86"/>
      <c r="MPG157" s="86"/>
      <c r="MPH157" s="86"/>
      <c r="MPI157" s="86"/>
      <c r="MPJ157" s="86"/>
      <c r="MPK157" s="86"/>
      <c r="MPL157" s="86"/>
      <c r="MPM157" s="86"/>
      <c r="MPN157" s="86"/>
      <c r="MPO157" s="86"/>
      <c r="MPP157" s="86"/>
      <c r="MPQ157" s="86"/>
      <c r="MPR157" s="86"/>
      <c r="MPS157" s="86"/>
      <c r="MPT157" s="86"/>
      <c r="MPU157" s="86"/>
      <c r="MPV157" s="86"/>
      <c r="MPW157" s="86"/>
      <c r="MPX157" s="86"/>
      <c r="MPY157" s="86"/>
      <c r="MPZ157" s="86"/>
      <c r="MQA157" s="86"/>
      <c r="MQB157" s="86"/>
      <c r="MQC157" s="86"/>
      <c r="MQD157" s="86"/>
      <c r="MQE157" s="86"/>
      <c r="MQF157" s="86"/>
      <c r="MQG157" s="86"/>
      <c r="MQH157" s="86"/>
      <c r="MQI157" s="86"/>
      <c r="MQJ157" s="86"/>
      <c r="MQK157" s="86"/>
      <c r="MQL157" s="86"/>
      <c r="MQM157" s="86"/>
      <c r="MQN157" s="86"/>
      <c r="MQO157" s="86"/>
      <c r="MQP157" s="86"/>
      <c r="MQQ157" s="86"/>
      <c r="MQR157" s="86"/>
      <c r="MQS157" s="86"/>
      <c r="MQT157" s="86"/>
      <c r="MQU157" s="86"/>
      <c r="MQV157" s="86"/>
      <c r="MQW157" s="86"/>
      <c r="MQX157" s="86"/>
      <c r="MQY157" s="86"/>
      <c r="MQZ157" s="86"/>
      <c r="MRA157" s="86"/>
      <c r="MRB157" s="86"/>
      <c r="MRC157" s="86"/>
      <c r="MRD157" s="86"/>
      <c r="MRE157" s="86"/>
      <c r="MRF157" s="86"/>
      <c r="MRG157" s="86"/>
      <c r="MRH157" s="86"/>
      <c r="MRI157" s="86"/>
      <c r="MRJ157" s="86"/>
      <c r="MRK157" s="86"/>
      <c r="MRL157" s="86"/>
      <c r="MRM157" s="86"/>
      <c r="MRN157" s="86"/>
      <c r="MRO157" s="86"/>
      <c r="MRP157" s="86"/>
      <c r="MRQ157" s="86"/>
      <c r="MRR157" s="86"/>
      <c r="MRS157" s="86"/>
      <c r="MRT157" s="86"/>
      <c r="MRU157" s="86"/>
      <c r="MRV157" s="86"/>
      <c r="MRW157" s="86"/>
      <c r="MRX157" s="86"/>
      <c r="MRY157" s="86"/>
      <c r="MRZ157" s="86"/>
      <c r="MSA157" s="86"/>
      <c r="MSB157" s="86"/>
      <c r="MSC157" s="86"/>
      <c r="MSD157" s="86"/>
      <c r="MSE157" s="86"/>
      <c r="MSF157" s="86"/>
      <c r="MSG157" s="86"/>
      <c r="MSH157" s="86"/>
      <c r="MSI157" s="86"/>
      <c r="MSJ157" s="86"/>
      <c r="MSK157" s="86"/>
      <c r="MSL157" s="86"/>
      <c r="MSM157" s="86"/>
      <c r="MSN157" s="86"/>
      <c r="MSO157" s="86"/>
      <c r="MSP157" s="86"/>
      <c r="MSQ157" s="86"/>
      <c r="MSR157" s="86"/>
      <c r="MSS157" s="86"/>
      <c r="MST157" s="86"/>
      <c r="MSU157" s="86"/>
      <c r="MSV157" s="86"/>
      <c r="MSW157" s="86"/>
      <c r="MSX157" s="86"/>
      <c r="MSY157" s="86"/>
      <c r="MSZ157" s="86"/>
      <c r="MTA157" s="86"/>
      <c r="MTB157" s="86"/>
      <c r="MTC157" s="86"/>
      <c r="MTD157" s="86"/>
      <c r="MTE157" s="86"/>
      <c r="MTF157" s="86"/>
      <c r="MTG157" s="86"/>
      <c r="MTH157" s="86"/>
      <c r="MTI157" s="86"/>
      <c r="MTJ157" s="86"/>
      <c r="MTK157" s="86"/>
      <c r="MTL157" s="86"/>
      <c r="MTM157" s="86"/>
      <c r="MTN157" s="86"/>
      <c r="MTO157" s="86"/>
      <c r="MTP157" s="86"/>
      <c r="MTQ157" s="86"/>
      <c r="MTR157" s="86"/>
      <c r="MTS157" s="86"/>
      <c r="MTT157" s="86"/>
      <c r="MTU157" s="86"/>
      <c r="MTV157" s="86"/>
      <c r="MTW157" s="86"/>
      <c r="MTX157" s="86"/>
      <c r="MTY157" s="86"/>
      <c r="MTZ157" s="86"/>
      <c r="MUA157" s="86"/>
      <c r="MUB157" s="86"/>
      <c r="MUC157" s="86"/>
      <c r="MUD157" s="86"/>
      <c r="MUE157" s="86"/>
      <c r="MUF157" s="86"/>
      <c r="MUG157" s="86"/>
      <c r="MUH157" s="86"/>
      <c r="MUI157" s="86"/>
      <c r="MUJ157" s="86"/>
      <c r="MUK157" s="86"/>
      <c r="MUL157" s="86"/>
      <c r="MUM157" s="86"/>
      <c r="MUN157" s="86"/>
      <c r="MUO157" s="86"/>
      <c r="MUP157" s="86"/>
      <c r="MUQ157" s="86"/>
      <c r="MUR157" s="86"/>
      <c r="MUS157" s="86"/>
      <c r="MUT157" s="86"/>
      <c r="MUU157" s="86"/>
      <c r="MUV157" s="86"/>
      <c r="MUW157" s="86"/>
      <c r="MUX157" s="86"/>
      <c r="MUY157" s="86"/>
      <c r="MUZ157" s="86"/>
      <c r="MVA157" s="86"/>
      <c r="MVB157" s="86"/>
      <c r="MVC157" s="86"/>
      <c r="MVD157" s="86"/>
      <c r="MVE157" s="86"/>
      <c r="MVF157" s="86"/>
      <c r="MVG157" s="86"/>
      <c r="MVH157" s="86"/>
      <c r="MVI157" s="86"/>
      <c r="MVJ157" s="86"/>
      <c r="MVK157" s="86"/>
      <c r="MVL157" s="86"/>
      <c r="MVM157" s="86"/>
      <c r="MVN157" s="86"/>
      <c r="MVO157" s="86"/>
      <c r="MVP157" s="86"/>
      <c r="MVQ157" s="86"/>
      <c r="MVR157" s="86"/>
      <c r="MVS157" s="86"/>
      <c r="MVT157" s="86"/>
      <c r="MVU157" s="86"/>
      <c r="MVV157" s="86"/>
      <c r="MVW157" s="86"/>
      <c r="MVX157" s="86"/>
      <c r="MVY157" s="86"/>
      <c r="MVZ157" s="86"/>
      <c r="MWA157" s="86"/>
      <c r="MWB157" s="86"/>
      <c r="MWC157" s="86"/>
      <c r="MWD157" s="86"/>
      <c r="MWE157" s="86"/>
      <c r="MWF157" s="86"/>
      <c r="MWG157" s="86"/>
      <c r="MWH157" s="86"/>
      <c r="MWI157" s="86"/>
      <c r="MWJ157" s="86"/>
      <c r="MWK157" s="86"/>
      <c r="MWL157" s="86"/>
      <c r="MWM157" s="86"/>
      <c r="MWN157" s="86"/>
      <c r="MWO157" s="86"/>
      <c r="MWP157" s="86"/>
      <c r="MWQ157" s="86"/>
      <c r="MWR157" s="86"/>
      <c r="MWS157" s="86"/>
      <c r="MWT157" s="86"/>
      <c r="MWU157" s="86"/>
      <c r="MWV157" s="86"/>
      <c r="MWW157" s="86"/>
      <c r="MWX157" s="86"/>
      <c r="MWY157" s="86"/>
      <c r="MWZ157" s="86"/>
      <c r="MXA157" s="86"/>
      <c r="MXB157" s="86"/>
      <c r="MXC157" s="86"/>
      <c r="MXD157" s="86"/>
      <c r="MXE157" s="86"/>
      <c r="MXF157" s="86"/>
      <c r="MXG157" s="86"/>
      <c r="MXH157" s="86"/>
      <c r="MXI157" s="86"/>
      <c r="MXJ157" s="86"/>
      <c r="MXK157" s="86"/>
      <c r="MXL157" s="86"/>
      <c r="MXM157" s="86"/>
      <c r="MXN157" s="86"/>
      <c r="MXO157" s="186"/>
      <c r="MXP157" s="186"/>
      <c r="MXQ157" s="186"/>
      <c r="MXR157" s="186"/>
      <c r="MXS157" s="186"/>
      <c r="MXT157" s="186"/>
      <c r="MXU157" s="86"/>
      <c r="MXV157" s="86"/>
      <c r="MXW157" s="86"/>
      <c r="MXX157" s="86"/>
      <c r="MXY157" s="86"/>
      <c r="MXZ157" s="86"/>
      <c r="MYA157" s="86"/>
      <c r="MYB157" s="86"/>
      <c r="MYC157" s="86"/>
      <c r="MYD157" s="86"/>
      <c r="MYE157" s="86"/>
      <c r="MYF157" s="86"/>
      <c r="MYG157" s="86"/>
      <c r="MYH157" s="86"/>
      <c r="MYI157" s="86"/>
      <c r="MYJ157" s="86"/>
      <c r="MYK157" s="86"/>
      <c r="MYL157" s="86"/>
      <c r="MYM157" s="86"/>
      <c r="MYN157" s="86"/>
      <c r="MYO157" s="86"/>
      <c r="MYP157" s="86"/>
      <c r="MYQ157" s="86"/>
      <c r="MYR157" s="86"/>
      <c r="MYS157" s="86"/>
      <c r="MYT157" s="86"/>
      <c r="MYU157" s="86"/>
      <c r="MYV157" s="86"/>
      <c r="MYW157" s="86"/>
      <c r="MYX157" s="86"/>
      <c r="MYY157" s="86"/>
      <c r="MYZ157" s="86"/>
      <c r="MZA157" s="86"/>
      <c r="MZB157" s="86"/>
      <c r="MZC157" s="86"/>
      <c r="MZD157" s="86"/>
      <c r="MZE157" s="86"/>
      <c r="MZF157" s="86"/>
      <c r="MZG157" s="86"/>
      <c r="MZH157" s="86"/>
      <c r="MZI157" s="86"/>
      <c r="MZJ157" s="86"/>
      <c r="MZK157" s="86"/>
      <c r="MZL157" s="86"/>
      <c r="MZM157" s="86"/>
      <c r="MZN157" s="86"/>
      <c r="MZO157" s="86"/>
      <c r="MZP157" s="86"/>
      <c r="MZQ157" s="86"/>
      <c r="MZR157" s="86"/>
      <c r="MZS157" s="86"/>
      <c r="MZT157" s="86"/>
      <c r="MZU157" s="86"/>
      <c r="MZV157" s="86"/>
      <c r="MZW157" s="86"/>
      <c r="MZX157" s="86"/>
      <c r="MZY157" s="86"/>
      <c r="MZZ157" s="86"/>
      <c r="NAA157" s="86"/>
      <c r="NAB157" s="86"/>
      <c r="NAC157" s="86"/>
      <c r="NAD157" s="86"/>
      <c r="NAE157" s="86"/>
      <c r="NAF157" s="86"/>
      <c r="NAG157" s="86"/>
      <c r="NAH157" s="86"/>
      <c r="NAI157" s="86"/>
      <c r="NAJ157" s="86"/>
      <c r="NAK157" s="86"/>
      <c r="NAL157" s="86"/>
      <c r="NAM157" s="86"/>
      <c r="NAN157" s="86"/>
      <c r="NAO157" s="86"/>
      <c r="NAP157" s="86"/>
      <c r="NAQ157" s="86"/>
      <c r="NAR157" s="86"/>
      <c r="NAS157" s="86"/>
      <c r="NAT157" s="86"/>
      <c r="NAU157" s="86"/>
      <c r="NAV157" s="86"/>
      <c r="NAW157" s="86"/>
      <c r="NAX157" s="86"/>
      <c r="NAY157" s="86"/>
      <c r="NAZ157" s="86"/>
      <c r="NBA157" s="86"/>
      <c r="NBB157" s="86"/>
      <c r="NBC157" s="86"/>
      <c r="NBD157" s="86"/>
      <c r="NBE157" s="86"/>
      <c r="NBF157" s="86"/>
      <c r="NBG157" s="86"/>
      <c r="NBH157" s="86"/>
      <c r="NBI157" s="86"/>
      <c r="NBJ157" s="86"/>
      <c r="NBK157" s="86"/>
      <c r="NBL157" s="86"/>
      <c r="NBM157" s="86"/>
      <c r="NBN157" s="86"/>
      <c r="NBO157" s="86"/>
      <c r="NBP157" s="86"/>
      <c r="NBQ157" s="86"/>
      <c r="NBR157" s="86"/>
      <c r="NBS157" s="86"/>
      <c r="NBT157" s="86"/>
      <c r="NBU157" s="86"/>
      <c r="NBV157" s="86"/>
      <c r="NBW157" s="86"/>
      <c r="NBX157" s="86"/>
      <c r="NBY157" s="86"/>
      <c r="NBZ157" s="86"/>
      <c r="NCA157" s="86"/>
      <c r="NCB157" s="86"/>
      <c r="NCC157" s="86"/>
      <c r="NCD157" s="86"/>
      <c r="NCE157" s="86"/>
      <c r="NCF157" s="86"/>
      <c r="NCG157" s="86"/>
      <c r="NCH157" s="86"/>
      <c r="NCI157" s="86"/>
      <c r="NCJ157" s="86"/>
      <c r="NCK157" s="86"/>
      <c r="NCL157" s="86"/>
      <c r="NCM157" s="86"/>
      <c r="NCN157" s="86"/>
      <c r="NCO157" s="86"/>
      <c r="NCP157" s="86"/>
      <c r="NCQ157" s="86"/>
      <c r="NCR157" s="86"/>
      <c r="NCS157" s="86"/>
      <c r="NCT157" s="86"/>
      <c r="NCU157" s="86"/>
      <c r="NCV157" s="86"/>
      <c r="NCW157" s="86"/>
      <c r="NCX157" s="86"/>
      <c r="NCY157" s="86"/>
      <c r="NCZ157" s="86"/>
      <c r="NDA157" s="86"/>
      <c r="NDB157" s="86"/>
      <c r="NDC157" s="86"/>
      <c r="NDD157" s="86"/>
      <c r="NDE157" s="86"/>
      <c r="NDF157" s="86"/>
      <c r="NDG157" s="86"/>
      <c r="NDH157" s="86"/>
      <c r="NDI157" s="86"/>
      <c r="NDJ157" s="86"/>
      <c r="NDK157" s="86"/>
      <c r="NDL157" s="86"/>
      <c r="NDM157" s="86"/>
      <c r="NDN157" s="86"/>
      <c r="NDO157" s="86"/>
      <c r="NDP157" s="86"/>
      <c r="NDQ157" s="86"/>
      <c r="NDR157" s="86"/>
      <c r="NDS157" s="86"/>
      <c r="NDT157" s="86"/>
      <c r="NDU157" s="86"/>
      <c r="NDV157" s="86"/>
      <c r="NDW157" s="86"/>
      <c r="NDX157" s="86"/>
      <c r="NDY157" s="86"/>
      <c r="NDZ157" s="86"/>
      <c r="NEA157" s="86"/>
      <c r="NEB157" s="86"/>
      <c r="NEC157" s="86"/>
      <c r="NED157" s="86"/>
      <c r="NEE157" s="86"/>
      <c r="NEF157" s="86"/>
      <c r="NEG157" s="86"/>
      <c r="NEH157" s="86"/>
      <c r="NEI157" s="86"/>
      <c r="NEJ157" s="86"/>
      <c r="NEK157" s="86"/>
      <c r="NEL157" s="86"/>
      <c r="NEM157" s="86"/>
      <c r="NEN157" s="86"/>
      <c r="NEO157" s="86"/>
      <c r="NEP157" s="86"/>
      <c r="NEQ157" s="86"/>
      <c r="NER157" s="86"/>
      <c r="NES157" s="86"/>
      <c r="NET157" s="86"/>
      <c r="NEU157" s="86"/>
      <c r="NEV157" s="86"/>
      <c r="NEW157" s="86"/>
      <c r="NEX157" s="86"/>
      <c r="NEY157" s="86"/>
      <c r="NEZ157" s="86"/>
      <c r="NFA157" s="86"/>
      <c r="NFB157" s="86"/>
      <c r="NFC157" s="86"/>
      <c r="NFD157" s="86"/>
      <c r="NFE157" s="86"/>
      <c r="NFF157" s="86"/>
      <c r="NFG157" s="86"/>
      <c r="NFH157" s="86"/>
      <c r="NFI157" s="86"/>
      <c r="NFJ157" s="86"/>
      <c r="NFK157" s="86"/>
      <c r="NFL157" s="86"/>
      <c r="NFM157" s="86"/>
      <c r="NFN157" s="86"/>
      <c r="NFO157" s="86"/>
      <c r="NFP157" s="86"/>
      <c r="NFQ157" s="86"/>
      <c r="NFR157" s="86"/>
      <c r="NFS157" s="86"/>
      <c r="NFT157" s="86"/>
      <c r="NFU157" s="86"/>
      <c r="NFV157" s="86"/>
      <c r="NFW157" s="86"/>
      <c r="NFX157" s="86"/>
      <c r="NFY157" s="86"/>
      <c r="NFZ157" s="86"/>
      <c r="NGA157" s="86"/>
      <c r="NGB157" s="86"/>
      <c r="NGC157" s="86"/>
      <c r="NGD157" s="86"/>
      <c r="NGE157" s="86"/>
      <c r="NGF157" s="86"/>
      <c r="NGG157" s="86"/>
      <c r="NGH157" s="86"/>
      <c r="NGI157" s="86"/>
      <c r="NGJ157" s="86"/>
      <c r="NGK157" s="86"/>
      <c r="NGL157" s="86"/>
      <c r="NGM157" s="86"/>
      <c r="NGN157" s="86"/>
      <c r="NGO157" s="86"/>
      <c r="NGP157" s="86"/>
      <c r="NGQ157" s="86"/>
      <c r="NGR157" s="86"/>
      <c r="NGS157" s="86"/>
      <c r="NGT157" s="86"/>
      <c r="NGU157" s="86"/>
      <c r="NGV157" s="86"/>
      <c r="NGW157" s="86"/>
      <c r="NGX157" s="86"/>
      <c r="NGY157" s="86"/>
      <c r="NGZ157" s="86"/>
      <c r="NHA157" s="86"/>
      <c r="NHB157" s="86"/>
      <c r="NHC157" s="86"/>
      <c r="NHD157" s="86"/>
      <c r="NHE157" s="86"/>
      <c r="NHF157" s="86"/>
      <c r="NHG157" s="86"/>
      <c r="NHH157" s="86"/>
      <c r="NHI157" s="86"/>
      <c r="NHJ157" s="86"/>
      <c r="NHK157" s="186"/>
      <c r="NHL157" s="186"/>
      <c r="NHM157" s="186"/>
      <c r="NHN157" s="186"/>
      <c r="NHO157" s="186"/>
      <c r="NHP157" s="186"/>
      <c r="NHQ157" s="86"/>
      <c r="NHR157" s="86"/>
      <c r="NHS157" s="86"/>
      <c r="NHT157" s="86"/>
      <c r="NHU157" s="86"/>
      <c r="NHV157" s="86"/>
      <c r="NHW157" s="86"/>
      <c r="NHX157" s="86"/>
      <c r="NHY157" s="86"/>
      <c r="NHZ157" s="86"/>
      <c r="NIA157" s="86"/>
      <c r="NIB157" s="86"/>
      <c r="NIC157" s="86"/>
      <c r="NID157" s="86"/>
      <c r="NIE157" s="86"/>
      <c r="NIF157" s="86"/>
      <c r="NIG157" s="86"/>
      <c r="NIH157" s="86"/>
      <c r="NII157" s="86"/>
      <c r="NIJ157" s="86"/>
      <c r="NIK157" s="86"/>
      <c r="NIL157" s="86"/>
      <c r="NIM157" s="86"/>
      <c r="NIN157" s="86"/>
      <c r="NIO157" s="86"/>
      <c r="NIP157" s="86"/>
      <c r="NIQ157" s="86"/>
      <c r="NIR157" s="86"/>
      <c r="NIS157" s="86"/>
      <c r="NIT157" s="86"/>
      <c r="NIU157" s="86"/>
      <c r="NIV157" s="86"/>
      <c r="NIW157" s="86"/>
      <c r="NIX157" s="86"/>
      <c r="NIY157" s="86"/>
      <c r="NIZ157" s="86"/>
      <c r="NJA157" s="86"/>
      <c r="NJB157" s="86"/>
      <c r="NJC157" s="86"/>
      <c r="NJD157" s="86"/>
      <c r="NJE157" s="86"/>
      <c r="NJF157" s="86"/>
      <c r="NJG157" s="86"/>
      <c r="NJH157" s="86"/>
      <c r="NJI157" s="86"/>
      <c r="NJJ157" s="86"/>
      <c r="NJK157" s="86"/>
      <c r="NJL157" s="86"/>
      <c r="NJM157" s="86"/>
      <c r="NJN157" s="86"/>
      <c r="NJO157" s="86"/>
      <c r="NJP157" s="86"/>
      <c r="NJQ157" s="86"/>
      <c r="NJR157" s="86"/>
      <c r="NJS157" s="86"/>
      <c r="NJT157" s="86"/>
      <c r="NJU157" s="86"/>
      <c r="NJV157" s="86"/>
      <c r="NJW157" s="86"/>
      <c r="NJX157" s="86"/>
      <c r="NJY157" s="86"/>
      <c r="NJZ157" s="86"/>
      <c r="NKA157" s="86"/>
      <c r="NKB157" s="86"/>
      <c r="NKC157" s="86"/>
      <c r="NKD157" s="86"/>
      <c r="NKE157" s="86"/>
      <c r="NKF157" s="86"/>
      <c r="NKG157" s="86"/>
      <c r="NKH157" s="86"/>
      <c r="NKI157" s="86"/>
      <c r="NKJ157" s="86"/>
      <c r="NKK157" s="86"/>
      <c r="NKL157" s="86"/>
      <c r="NKM157" s="86"/>
      <c r="NKN157" s="86"/>
      <c r="NKO157" s="86"/>
      <c r="NKP157" s="86"/>
      <c r="NKQ157" s="86"/>
      <c r="NKR157" s="86"/>
      <c r="NKS157" s="86"/>
      <c r="NKT157" s="86"/>
      <c r="NKU157" s="86"/>
      <c r="NKV157" s="86"/>
      <c r="NKW157" s="86"/>
      <c r="NKX157" s="86"/>
      <c r="NKY157" s="86"/>
      <c r="NKZ157" s="86"/>
      <c r="NLA157" s="86"/>
      <c r="NLB157" s="86"/>
      <c r="NLC157" s="86"/>
      <c r="NLD157" s="86"/>
      <c r="NLE157" s="86"/>
      <c r="NLF157" s="86"/>
      <c r="NLG157" s="86"/>
      <c r="NLH157" s="86"/>
      <c r="NLI157" s="86"/>
      <c r="NLJ157" s="86"/>
      <c r="NLK157" s="86"/>
      <c r="NLL157" s="86"/>
      <c r="NLM157" s="86"/>
      <c r="NLN157" s="86"/>
      <c r="NLO157" s="86"/>
      <c r="NLP157" s="86"/>
      <c r="NLQ157" s="86"/>
      <c r="NLR157" s="86"/>
      <c r="NLS157" s="86"/>
      <c r="NLT157" s="86"/>
      <c r="NLU157" s="86"/>
      <c r="NLV157" s="86"/>
      <c r="NLW157" s="86"/>
      <c r="NLX157" s="86"/>
      <c r="NLY157" s="86"/>
      <c r="NLZ157" s="86"/>
      <c r="NMA157" s="86"/>
      <c r="NMB157" s="86"/>
      <c r="NMC157" s="86"/>
      <c r="NMD157" s="86"/>
      <c r="NME157" s="86"/>
      <c r="NMF157" s="86"/>
      <c r="NMG157" s="86"/>
      <c r="NMH157" s="86"/>
      <c r="NMI157" s="86"/>
      <c r="NMJ157" s="86"/>
      <c r="NMK157" s="86"/>
      <c r="NML157" s="86"/>
      <c r="NMM157" s="86"/>
      <c r="NMN157" s="86"/>
      <c r="NMO157" s="86"/>
      <c r="NMP157" s="86"/>
      <c r="NMQ157" s="86"/>
      <c r="NMR157" s="86"/>
      <c r="NMS157" s="86"/>
      <c r="NMT157" s="86"/>
      <c r="NMU157" s="86"/>
      <c r="NMV157" s="86"/>
      <c r="NMW157" s="86"/>
      <c r="NMX157" s="86"/>
      <c r="NMY157" s="86"/>
      <c r="NMZ157" s="86"/>
      <c r="NNA157" s="86"/>
      <c r="NNB157" s="86"/>
      <c r="NNC157" s="86"/>
      <c r="NND157" s="86"/>
      <c r="NNE157" s="86"/>
      <c r="NNF157" s="86"/>
      <c r="NNG157" s="86"/>
      <c r="NNH157" s="86"/>
      <c r="NNI157" s="86"/>
      <c r="NNJ157" s="86"/>
      <c r="NNK157" s="86"/>
      <c r="NNL157" s="86"/>
      <c r="NNM157" s="86"/>
      <c r="NNN157" s="86"/>
      <c r="NNO157" s="86"/>
      <c r="NNP157" s="86"/>
      <c r="NNQ157" s="86"/>
      <c r="NNR157" s="86"/>
      <c r="NNS157" s="86"/>
      <c r="NNT157" s="86"/>
      <c r="NNU157" s="86"/>
      <c r="NNV157" s="86"/>
      <c r="NNW157" s="86"/>
      <c r="NNX157" s="86"/>
      <c r="NNY157" s="86"/>
      <c r="NNZ157" s="86"/>
      <c r="NOA157" s="86"/>
      <c r="NOB157" s="86"/>
      <c r="NOC157" s="86"/>
      <c r="NOD157" s="86"/>
      <c r="NOE157" s="86"/>
      <c r="NOF157" s="86"/>
      <c r="NOG157" s="86"/>
      <c r="NOH157" s="86"/>
      <c r="NOI157" s="86"/>
      <c r="NOJ157" s="86"/>
      <c r="NOK157" s="86"/>
      <c r="NOL157" s="86"/>
      <c r="NOM157" s="86"/>
      <c r="NON157" s="86"/>
      <c r="NOO157" s="86"/>
      <c r="NOP157" s="86"/>
      <c r="NOQ157" s="86"/>
      <c r="NOR157" s="86"/>
      <c r="NOS157" s="86"/>
      <c r="NOT157" s="86"/>
      <c r="NOU157" s="86"/>
      <c r="NOV157" s="86"/>
      <c r="NOW157" s="86"/>
      <c r="NOX157" s="86"/>
      <c r="NOY157" s="86"/>
      <c r="NOZ157" s="86"/>
      <c r="NPA157" s="86"/>
      <c r="NPB157" s="86"/>
      <c r="NPC157" s="86"/>
      <c r="NPD157" s="86"/>
      <c r="NPE157" s="86"/>
      <c r="NPF157" s="86"/>
      <c r="NPG157" s="86"/>
      <c r="NPH157" s="86"/>
      <c r="NPI157" s="86"/>
      <c r="NPJ157" s="86"/>
      <c r="NPK157" s="86"/>
      <c r="NPL157" s="86"/>
      <c r="NPM157" s="86"/>
      <c r="NPN157" s="86"/>
      <c r="NPO157" s="86"/>
      <c r="NPP157" s="86"/>
      <c r="NPQ157" s="86"/>
      <c r="NPR157" s="86"/>
      <c r="NPS157" s="86"/>
      <c r="NPT157" s="86"/>
      <c r="NPU157" s="86"/>
      <c r="NPV157" s="86"/>
      <c r="NPW157" s="86"/>
      <c r="NPX157" s="86"/>
      <c r="NPY157" s="86"/>
      <c r="NPZ157" s="86"/>
      <c r="NQA157" s="86"/>
      <c r="NQB157" s="86"/>
      <c r="NQC157" s="86"/>
      <c r="NQD157" s="86"/>
      <c r="NQE157" s="86"/>
      <c r="NQF157" s="86"/>
      <c r="NQG157" s="86"/>
      <c r="NQH157" s="86"/>
      <c r="NQI157" s="86"/>
      <c r="NQJ157" s="86"/>
      <c r="NQK157" s="86"/>
      <c r="NQL157" s="86"/>
      <c r="NQM157" s="86"/>
      <c r="NQN157" s="86"/>
      <c r="NQO157" s="86"/>
      <c r="NQP157" s="86"/>
      <c r="NQQ157" s="86"/>
      <c r="NQR157" s="86"/>
      <c r="NQS157" s="86"/>
      <c r="NQT157" s="86"/>
      <c r="NQU157" s="86"/>
      <c r="NQV157" s="86"/>
      <c r="NQW157" s="86"/>
      <c r="NQX157" s="86"/>
      <c r="NQY157" s="86"/>
      <c r="NQZ157" s="86"/>
      <c r="NRA157" s="86"/>
      <c r="NRB157" s="86"/>
      <c r="NRC157" s="86"/>
      <c r="NRD157" s="86"/>
      <c r="NRE157" s="86"/>
      <c r="NRF157" s="86"/>
      <c r="NRG157" s="186"/>
      <c r="NRH157" s="186"/>
      <c r="NRI157" s="186"/>
      <c r="NRJ157" s="186"/>
      <c r="NRK157" s="186"/>
      <c r="NRL157" s="186"/>
      <c r="NRM157" s="86"/>
      <c r="NRN157" s="86"/>
      <c r="NRO157" s="86"/>
      <c r="NRP157" s="86"/>
      <c r="NRQ157" s="86"/>
      <c r="NRR157" s="86"/>
      <c r="NRS157" s="86"/>
      <c r="NRT157" s="86"/>
      <c r="NRU157" s="86"/>
      <c r="NRV157" s="86"/>
      <c r="NRW157" s="86"/>
      <c r="NRX157" s="86"/>
      <c r="NRY157" s="86"/>
      <c r="NRZ157" s="86"/>
      <c r="NSA157" s="86"/>
      <c r="NSB157" s="86"/>
      <c r="NSC157" s="86"/>
      <c r="NSD157" s="86"/>
      <c r="NSE157" s="86"/>
      <c r="NSF157" s="86"/>
      <c r="NSG157" s="86"/>
      <c r="NSH157" s="86"/>
      <c r="NSI157" s="86"/>
      <c r="NSJ157" s="86"/>
      <c r="NSK157" s="86"/>
      <c r="NSL157" s="86"/>
      <c r="NSM157" s="86"/>
      <c r="NSN157" s="86"/>
      <c r="NSO157" s="86"/>
      <c r="NSP157" s="86"/>
      <c r="NSQ157" s="86"/>
      <c r="NSR157" s="86"/>
      <c r="NSS157" s="86"/>
      <c r="NST157" s="86"/>
      <c r="NSU157" s="86"/>
      <c r="NSV157" s="86"/>
      <c r="NSW157" s="86"/>
      <c r="NSX157" s="86"/>
      <c r="NSY157" s="86"/>
      <c r="NSZ157" s="86"/>
      <c r="NTA157" s="86"/>
      <c r="NTB157" s="86"/>
      <c r="NTC157" s="86"/>
      <c r="NTD157" s="86"/>
      <c r="NTE157" s="86"/>
      <c r="NTF157" s="86"/>
      <c r="NTG157" s="86"/>
      <c r="NTH157" s="86"/>
      <c r="NTI157" s="86"/>
      <c r="NTJ157" s="86"/>
      <c r="NTK157" s="86"/>
      <c r="NTL157" s="86"/>
      <c r="NTM157" s="86"/>
      <c r="NTN157" s="86"/>
      <c r="NTO157" s="86"/>
      <c r="NTP157" s="86"/>
      <c r="NTQ157" s="86"/>
      <c r="NTR157" s="86"/>
      <c r="NTS157" s="86"/>
      <c r="NTT157" s="86"/>
      <c r="NTU157" s="86"/>
      <c r="NTV157" s="86"/>
      <c r="NTW157" s="86"/>
      <c r="NTX157" s="86"/>
      <c r="NTY157" s="86"/>
      <c r="NTZ157" s="86"/>
      <c r="NUA157" s="86"/>
      <c r="NUB157" s="86"/>
      <c r="NUC157" s="86"/>
      <c r="NUD157" s="86"/>
      <c r="NUE157" s="86"/>
      <c r="NUF157" s="86"/>
      <c r="NUG157" s="86"/>
      <c r="NUH157" s="86"/>
      <c r="NUI157" s="86"/>
      <c r="NUJ157" s="86"/>
      <c r="NUK157" s="86"/>
      <c r="NUL157" s="86"/>
      <c r="NUM157" s="86"/>
      <c r="NUN157" s="86"/>
      <c r="NUO157" s="86"/>
      <c r="NUP157" s="86"/>
      <c r="NUQ157" s="86"/>
      <c r="NUR157" s="86"/>
      <c r="NUS157" s="86"/>
      <c r="NUT157" s="86"/>
      <c r="NUU157" s="86"/>
      <c r="NUV157" s="86"/>
      <c r="NUW157" s="86"/>
      <c r="NUX157" s="86"/>
      <c r="NUY157" s="86"/>
      <c r="NUZ157" s="86"/>
      <c r="NVA157" s="86"/>
      <c r="NVB157" s="86"/>
      <c r="NVC157" s="86"/>
      <c r="NVD157" s="86"/>
      <c r="NVE157" s="86"/>
      <c r="NVF157" s="86"/>
      <c r="NVG157" s="86"/>
      <c r="NVH157" s="86"/>
      <c r="NVI157" s="86"/>
      <c r="NVJ157" s="86"/>
      <c r="NVK157" s="86"/>
      <c r="NVL157" s="86"/>
      <c r="NVM157" s="86"/>
      <c r="NVN157" s="86"/>
      <c r="NVO157" s="86"/>
      <c r="NVP157" s="86"/>
      <c r="NVQ157" s="86"/>
      <c r="NVR157" s="86"/>
      <c r="NVS157" s="86"/>
      <c r="NVT157" s="86"/>
      <c r="NVU157" s="86"/>
      <c r="NVV157" s="86"/>
      <c r="NVW157" s="86"/>
      <c r="NVX157" s="86"/>
      <c r="NVY157" s="86"/>
      <c r="NVZ157" s="86"/>
      <c r="NWA157" s="86"/>
      <c r="NWB157" s="86"/>
      <c r="NWC157" s="86"/>
      <c r="NWD157" s="86"/>
      <c r="NWE157" s="86"/>
      <c r="NWF157" s="86"/>
      <c r="NWG157" s="86"/>
      <c r="NWH157" s="86"/>
      <c r="NWI157" s="86"/>
      <c r="NWJ157" s="86"/>
      <c r="NWK157" s="86"/>
      <c r="NWL157" s="86"/>
      <c r="NWM157" s="86"/>
      <c r="NWN157" s="86"/>
      <c r="NWO157" s="86"/>
      <c r="NWP157" s="86"/>
      <c r="NWQ157" s="86"/>
      <c r="NWR157" s="86"/>
      <c r="NWS157" s="86"/>
      <c r="NWT157" s="86"/>
      <c r="NWU157" s="86"/>
      <c r="NWV157" s="86"/>
      <c r="NWW157" s="86"/>
      <c r="NWX157" s="86"/>
      <c r="NWY157" s="86"/>
      <c r="NWZ157" s="86"/>
      <c r="NXA157" s="86"/>
      <c r="NXB157" s="86"/>
      <c r="NXC157" s="86"/>
      <c r="NXD157" s="86"/>
      <c r="NXE157" s="86"/>
      <c r="NXF157" s="86"/>
      <c r="NXG157" s="86"/>
      <c r="NXH157" s="86"/>
      <c r="NXI157" s="86"/>
      <c r="NXJ157" s="86"/>
      <c r="NXK157" s="86"/>
      <c r="NXL157" s="86"/>
      <c r="NXM157" s="86"/>
      <c r="NXN157" s="86"/>
      <c r="NXO157" s="86"/>
      <c r="NXP157" s="86"/>
      <c r="NXQ157" s="86"/>
      <c r="NXR157" s="86"/>
      <c r="NXS157" s="86"/>
      <c r="NXT157" s="86"/>
      <c r="NXU157" s="86"/>
      <c r="NXV157" s="86"/>
      <c r="NXW157" s="86"/>
      <c r="NXX157" s="86"/>
      <c r="NXY157" s="86"/>
      <c r="NXZ157" s="86"/>
      <c r="NYA157" s="86"/>
      <c r="NYB157" s="86"/>
      <c r="NYC157" s="86"/>
      <c r="NYD157" s="86"/>
      <c r="NYE157" s="86"/>
      <c r="NYF157" s="86"/>
      <c r="NYG157" s="86"/>
      <c r="NYH157" s="86"/>
      <c r="NYI157" s="86"/>
      <c r="NYJ157" s="86"/>
      <c r="NYK157" s="86"/>
      <c r="NYL157" s="86"/>
      <c r="NYM157" s="86"/>
      <c r="NYN157" s="86"/>
      <c r="NYO157" s="86"/>
      <c r="NYP157" s="86"/>
      <c r="NYQ157" s="86"/>
      <c r="NYR157" s="86"/>
      <c r="NYS157" s="86"/>
      <c r="NYT157" s="86"/>
      <c r="NYU157" s="86"/>
      <c r="NYV157" s="86"/>
      <c r="NYW157" s="86"/>
      <c r="NYX157" s="86"/>
      <c r="NYY157" s="86"/>
      <c r="NYZ157" s="86"/>
      <c r="NZA157" s="86"/>
      <c r="NZB157" s="86"/>
      <c r="NZC157" s="86"/>
      <c r="NZD157" s="86"/>
      <c r="NZE157" s="86"/>
      <c r="NZF157" s="86"/>
      <c r="NZG157" s="86"/>
      <c r="NZH157" s="86"/>
      <c r="NZI157" s="86"/>
      <c r="NZJ157" s="86"/>
      <c r="NZK157" s="86"/>
      <c r="NZL157" s="86"/>
      <c r="NZM157" s="86"/>
      <c r="NZN157" s="86"/>
      <c r="NZO157" s="86"/>
      <c r="NZP157" s="86"/>
      <c r="NZQ157" s="86"/>
      <c r="NZR157" s="86"/>
      <c r="NZS157" s="86"/>
      <c r="NZT157" s="86"/>
      <c r="NZU157" s="86"/>
      <c r="NZV157" s="86"/>
      <c r="NZW157" s="86"/>
      <c r="NZX157" s="86"/>
      <c r="NZY157" s="86"/>
      <c r="NZZ157" s="86"/>
      <c r="OAA157" s="86"/>
      <c r="OAB157" s="86"/>
      <c r="OAC157" s="86"/>
      <c r="OAD157" s="86"/>
      <c r="OAE157" s="86"/>
      <c r="OAF157" s="86"/>
      <c r="OAG157" s="86"/>
      <c r="OAH157" s="86"/>
      <c r="OAI157" s="86"/>
      <c r="OAJ157" s="86"/>
      <c r="OAK157" s="86"/>
      <c r="OAL157" s="86"/>
      <c r="OAM157" s="86"/>
      <c r="OAN157" s="86"/>
      <c r="OAO157" s="86"/>
      <c r="OAP157" s="86"/>
      <c r="OAQ157" s="86"/>
      <c r="OAR157" s="86"/>
      <c r="OAS157" s="86"/>
      <c r="OAT157" s="86"/>
      <c r="OAU157" s="86"/>
      <c r="OAV157" s="86"/>
      <c r="OAW157" s="86"/>
      <c r="OAX157" s="86"/>
      <c r="OAY157" s="86"/>
      <c r="OAZ157" s="86"/>
      <c r="OBA157" s="86"/>
      <c r="OBB157" s="86"/>
      <c r="OBC157" s="186"/>
      <c r="OBD157" s="186"/>
      <c r="OBE157" s="186"/>
      <c r="OBF157" s="186"/>
      <c r="OBG157" s="186"/>
      <c r="OBH157" s="186"/>
      <c r="OBI157" s="86"/>
      <c r="OBJ157" s="86"/>
      <c r="OBK157" s="86"/>
      <c r="OBL157" s="86"/>
      <c r="OBM157" s="86"/>
      <c r="OBN157" s="86"/>
      <c r="OBO157" s="86"/>
      <c r="OBP157" s="86"/>
      <c r="OBQ157" s="86"/>
      <c r="OBR157" s="86"/>
      <c r="OBS157" s="86"/>
      <c r="OBT157" s="86"/>
      <c r="OBU157" s="86"/>
      <c r="OBV157" s="86"/>
      <c r="OBW157" s="86"/>
      <c r="OBX157" s="86"/>
      <c r="OBY157" s="86"/>
      <c r="OBZ157" s="86"/>
      <c r="OCA157" s="86"/>
      <c r="OCB157" s="86"/>
      <c r="OCC157" s="86"/>
      <c r="OCD157" s="86"/>
      <c r="OCE157" s="86"/>
      <c r="OCF157" s="86"/>
      <c r="OCG157" s="86"/>
      <c r="OCH157" s="86"/>
      <c r="OCI157" s="86"/>
      <c r="OCJ157" s="86"/>
      <c r="OCK157" s="86"/>
      <c r="OCL157" s="86"/>
      <c r="OCM157" s="86"/>
      <c r="OCN157" s="86"/>
      <c r="OCO157" s="86"/>
      <c r="OCP157" s="86"/>
      <c r="OCQ157" s="86"/>
      <c r="OCR157" s="86"/>
      <c r="OCS157" s="86"/>
      <c r="OCT157" s="86"/>
      <c r="OCU157" s="86"/>
      <c r="OCV157" s="86"/>
      <c r="OCW157" s="86"/>
      <c r="OCX157" s="86"/>
      <c r="OCY157" s="86"/>
      <c r="OCZ157" s="86"/>
      <c r="ODA157" s="86"/>
      <c r="ODB157" s="86"/>
      <c r="ODC157" s="86"/>
      <c r="ODD157" s="86"/>
      <c r="ODE157" s="86"/>
      <c r="ODF157" s="86"/>
      <c r="ODG157" s="86"/>
      <c r="ODH157" s="86"/>
      <c r="ODI157" s="86"/>
      <c r="ODJ157" s="86"/>
      <c r="ODK157" s="86"/>
      <c r="ODL157" s="86"/>
      <c r="ODM157" s="86"/>
      <c r="ODN157" s="86"/>
      <c r="ODO157" s="86"/>
      <c r="ODP157" s="86"/>
      <c r="ODQ157" s="86"/>
      <c r="ODR157" s="86"/>
      <c r="ODS157" s="86"/>
      <c r="ODT157" s="86"/>
      <c r="ODU157" s="86"/>
      <c r="ODV157" s="86"/>
      <c r="ODW157" s="86"/>
      <c r="ODX157" s="86"/>
      <c r="ODY157" s="86"/>
      <c r="ODZ157" s="86"/>
      <c r="OEA157" s="86"/>
      <c r="OEB157" s="86"/>
      <c r="OEC157" s="86"/>
      <c r="OED157" s="86"/>
      <c r="OEE157" s="86"/>
      <c r="OEF157" s="86"/>
      <c r="OEG157" s="86"/>
      <c r="OEH157" s="86"/>
      <c r="OEI157" s="86"/>
      <c r="OEJ157" s="86"/>
      <c r="OEK157" s="86"/>
      <c r="OEL157" s="86"/>
      <c r="OEM157" s="86"/>
      <c r="OEN157" s="86"/>
      <c r="OEO157" s="86"/>
      <c r="OEP157" s="86"/>
      <c r="OEQ157" s="86"/>
      <c r="OER157" s="86"/>
      <c r="OES157" s="86"/>
      <c r="OET157" s="86"/>
      <c r="OEU157" s="86"/>
      <c r="OEV157" s="86"/>
      <c r="OEW157" s="86"/>
      <c r="OEX157" s="86"/>
      <c r="OEY157" s="86"/>
      <c r="OEZ157" s="86"/>
      <c r="OFA157" s="86"/>
      <c r="OFB157" s="86"/>
      <c r="OFC157" s="86"/>
      <c r="OFD157" s="86"/>
      <c r="OFE157" s="86"/>
      <c r="OFF157" s="86"/>
      <c r="OFG157" s="86"/>
      <c r="OFH157" s="86"/>
      <c r="OFI157" s="86"/>
      <c r="OFJ157" s="86"/>
      <c r="OFK157" s="86"/>
      <c r="OFL157" s="86"/>
      <c r="OFM157" s="86"/>
      <c r="OFN157" s="86"/>
      <c r="OFO157" s="86"/>
      <c r="OFP157" s="86"/>
      <c r="OFQ157" s="86"/>
      <c r="OFR157" s="86"/>
      <c r="OFS157" s="86"/>
      <c r="OFT157" s="86"/>
      <c r="OFU157" s="86"/>
      <c r="OFV157" s="86"/>
      <c r="OFW157" s="86"/>
      <c r="OFX157" s="86"/>
      <c r="OFY157" s="86"/>
      <c r="OFZ157" s="86"/>
      <c r="OGA157" s="86"/>
      <c r="OGB157" s="86"/>
      <c r="OGC157" s="86"/>
      <c r="OGD157" s="86"/>
      <c r="OGE157" s="86"/>
      <c r="OGF157" s="86"/>
      <c r="OGG157" s="86"/>
      <c r="OGH157" s="86"/>
      <c r="OGI157" s="86"/>
      <c r="OGJ157" s="86"/>
      <c r="OGK157" s="86"/>
      <c r="OGL157" s="86"/>
      <c r="OGM157" s="86"/>
      <c r="OGN157" s="86"/>
      <c r="OGO157" s="86"/>
      <c r="OGP157" s="86"/>
      <c r="OGQ157" s="86"/>
      <c r="OGR157" s="86"/>
      <c r="OGS157" s="86"/>
      <c r="OGT157" s="86"/>
      <c r="OGU157" s="86"/>
      <c r="OGV157" s="86"/>
      <c r="OGW157" s="86"/>
      <c r="OGX157" s="86"/>
      <c r="OGY157" s="86"/>
      <c r="OGZ157" s="86"/>
      <c r="OHA157" s="86"/>
      <c r="OHB157" s="86"/>
      <c r="OHC157" s="86"/>
      <c r="OHD157" s="86"/>
      <c r="OHE157" s="86"/>
      <c r="OHF157" s="86"/>
      <c r="OHG157" s="86"/>
      <c r="OHH157" s="86"/>
      <c r="OHI157" s="86"/>
      <c r="OHJ157" s="86"/>
      <c r="OHK157" s="86"/>
      <c r="OHL157" s="86"/>
      <c r="OHM157" s="86"/>
      <c r="OHN157" s="86"/>
      <c r="OHO157" s="86"/>
      <c r="OHP157" s="86"/>
      <c r="OHQ157" s="86"/>
      <c r="OHR157" s="86"/>
      <c r="OHS157" s="86"/>
      <c r="OHT157" s="86"/>
      <c r="OHU157" s="86"/>
      <c r="OHV157" s="86"/>
      <c r="OHW157" s="86"/>
      <c r="OHX157" s="86"/>
      <c r="OHY157" s="86"/>
      <c r="OHZ157" s="86"/>
      <c r="OIA157" s="86"/>
      <c r="OIB157" s="86"/>
      <c r="OIC157" s="86"/>
      <c r="OID157" s="86"/>
      <c r="OIE157" s="86"/>
      <c r="OIF157" s="86"/>
      <c r="OIG157" s="86"/>
      <c r="OIH157" s="86"/>
      <c r="OII157" s="86"/>
      <c r="OIJ157" s="86"/>
      <c r="OIK157" s="86"/>
      <c r="OIL157" s="86"/>
      <c r="OIM157" s="86"/>
      <c r="OIN157" s="86"/>
      <c r="OIO157" s="86"/>
      <c r="OIP157" s="86"/>
      <c r="OIQ157" s="86"/>
      <c r="OIR157" s="86"/>
      <c r="OIS157" s="86"/>
      <c r="OIT157" s="86"/>
      <c r="OIU157" s="86"/>
      <c r="OIV157" s="86"/>
      <c r="OIW157" s="86"/>
      <c r="OIX157" s="86"/>
      <c r="OIY157" s="86"/>
      <c r="OIZ157" s="86"/>
      <c r="OJA157" s="86"/>
      <c r="OJB157" s="86"/>
      <c r="OJC157" s="86"/>
      <c r="OJD157" s="86"/>
      <c r="OJE157" s="86"/>
      <c r="OJF157" s="86"/>
      <c r="OJG157" s="86"/>
      <c r="OJH157" s="86"/>
      <c r="OJI157" s="86"/>
      <c r="OJJ157" s="86"/>
      <c r="OJK157" s="86"/>
      <c r="OJL157" s="86"/>
      <c r="OJM157" s="86"/>
      <c r="OJN157" s="86"/>
      <c r="OJO157" s="86"/>
      <c r="OJP157" s="86"/>
      <c r="OJQ157" s="86"/>
      <c r="OJR157" s="86"/>
      <c r="OJS157" s="86"/>
      <c r="OJT157" s="86"/>
      <c r="OJU157" s="86"/>
      <c r="OJV157" s="86"/>
      <c r="OJW157" s="86"/>
      <c r="OJX157" s="86"/>
      <c r="OJY157" s="86"/>
      <c r="OJZ157" s="86"/>
      <c r="OKA157" s="86"/>
      <c r="OKB157" s="86"/>
      <c r="OKC157" s="86"/>
      <c r="OKD157" s="86"/>
      <c r="OKE157" s="86"/>
      <c r="OKF157" s="86"/>
      <c r="OKG157" s="86"/>
      <c r="OKH157" s="86"/>
      <c r="OKI157" s="86"/>
      <c r="OKJ157" s="86"/>
      <c r="OKK157" s="86"/>
      <c r="OKL157" s="86"/>
      <c r="OKM157" s="86"/>
      <c r="OKN157" s="86"/>
      <c r="OKO157" s="86"/>
      <c r="OKP157" s="86"/>
      <c r="OKQ157" s="86"/>
      <c r="OKR157" s="86"/>
      <c r="OKS157" s="86"/>
      <c r="OKT157" s="86"/>
      <c r="OKU157" s="86"/>
      <c r="OKV157" s="86"/>
      <c r="OKW157" s="86"/>
      <c r="OKX157" s="86"/>
      <c r="OKY157" s="186"/>
      <c r="OKZ157" s="186"/>
      <c r="OLA157" s="186"/>
      <c r="OLB157" s="186"/>
      <c r="OLC157" s="186"/>
      <c r="OLD157" s="186"/>
      <c r="OLE157" s="86"/>
      <c r="OLF157" s="86"/>
      <c r="OLG157" s="86"/>
      <c r="OLH157" s="86"/>
      <c r="OLI157" s="86"/>
      <c r="OLJ157" s="86"/>
      <c r="OLK157" s="86"/>
      <c r="OLL157" s="86"/>
      <c r="OLM157" s="86"/>
      <c r="OLN157" s="86"/>
      <c r="OLO157" s="86"/>
      <c r="OLP157" s="86"/>
      <c r="OLQ157" s="86"/>
      <c r="OLR157" s="86"/>
      <c r="OLS157" s="86"/>
      <c r="OLT157" s="86"/>
      <c r="OLU157" s="86"/>
      <c r="OLV157" s="86"/>
      <c r="OLW157" s="86"/>
      <c r="OLX157" s="86"/>
      <c r="OLY157" s="86"/>
      <c r="OLZ157" s="86"/>
      <c r="OMA157" s="86"/>
      <c r="OMB157" s="86"/>
      <c r="OMC157" s="86"/>
      <c r="OMD157" s="86"/>
      <c r="OME157" s="86"/>
      <c r="OMF157" s="86"/>
      <c r="OMG157" s="86"/>
      <c r="OMH157" s="86"/>
      <c r="OMI157" s="86"/>
      <c r="OMJ157" s="86"/>
      <c r="OMK157" s="86"/>
      <c r="OML157" s="86"/>
      <c r="OMM157" s="86"/>
      <c r="OMN157" s="86"/>
      <c r="OMO157" s="86"/>
      <c r="OMP157" s="86"/>
      <c r="OMQ157" s="86"/>
      <c r="OMR157" s="86"/>
      <c r="OMS157" s="86"/>
      <c r="OMT157" s="86"/>
      <c r="OMU157" s="86"/>
      <c r="OMV157" s="86"/>
      <c r="OMW157" s="86"/>
      <c r="OMX157" s="86"/>
      <c r="OMY157" s="86"/>
      <c r="OMZ157" s="86"/>
      <c r="ONA157" s="86"/>
      <c r="ONB157" s="86"/>
      <c r="ONC157" s="86"/>
      <c r="OND157" s="86"/>
      <c r="ONE157" s="86"/>
      <c r="ONF157" s="86"/>
      <c r="ONG157" s="86"/>
      <c r="ONH157" s="86"/>
      <c r="ONI157" s="86"/>
      <c r="ONJ157" s="86"/>
      <c r="ONK157" s="86"/>
      <c r="ONL157" s="86"/>
      <c r="ONM157" s="86"/>
      <c r="ONN157" s="86"/>
      <c r="ONO157" s="86"/>
      <c r="ONP157" s="86"/>
      <c r="ONQ157" s="86"/>
      <c r="ONR157" s="86"/>
      <c r="ONS157" s="86"/>
      <c r="ONT157" s="86"/>
      <c r="ONU157" s="86"/>
      <c r="ONV157" s="86"/>
      <c r="ONW157" s="86"/>
      <c r="ONX157" s="86"/>
      <c r="ONY157" s="86"/>
      <c r="ONZ157" s="86"/>
      <c r="OOA157" s="86"/>
      <c r="OOB157" s="86"/>
      <c r="OOC157" s="86"/>
      <c r="OOD157" s="86"/>
      <c r="OOE157" s="86"/>
      <c r="OOF157" s="86"/>
      <c r="OOG157" s="86"/>
      <c r="OOH157" s="86"/>
      <c r="OOI157" s="86"/>
      <c r="OOJ157" s="86"/>
      <c r="OOK157" s="86"/>
      <c r="OOL157" s="86"/>
      <c r="OOM157" s="86"/>
      <c r="OON157" s="86"/>
      <c r="OOO157" s="86"/>
      <c r="OOP157" s="86"/>
      <c r="OOQ157" s="86"/>
      <c r="OOR157" s="86"/>
      <c r="OOS157" s="86"/>
      <c r="OOT157" s="86"/>
      <c r="OOU157" s="86"/>
      <c r="OOV157" s="86"/>
      <c r="OOW157" s="86"/>
      <c r="OOX157" s="86"/>
      <c r="OOY157" s="86"/>
      <c r="OOZ157" s="86"/>
      <c r="OPA157" s="86"/>
      <c r="OPB157" s="86"/>
      <c r="OPC157" s="86"/>
      <c r="OPD157" s="86"/>
      <c r="OPE157" s="86"/>
      <c r="OPF157" s="86"/>
      <c r="OPG157" s="86"/>
      <c r="OPH157" s="86"/>
      <c r="OPI157" s="86"/>
      <c r="OPJ157" s="86"/>
      <c r="OPK157" s="86"/>
      <c r="OPL157" s="86"/>
      <c r="OPM157" s="86"/>
      <c r="OPN157" s="86"/>
      <c r="OPO157" s="86"/>
      <c r="OPP157" s="86"/>
      <c r="OPQ157" s="86"/>
      <c r="OPR157" s="86"/>
      <c r="OPS157" s="86"/>
      <c r="OPT157" s="86"/>
      <c r="OPU157" s="86"/>
      <c r="OPV157" s="86"/>
      <c r="OPW157" s="86"/>
      <c r="OPX157" s="86"/>
      <c r="OPY157" s="86"/>
      <c r="OPZ157" s="86"/>
      <c r="OQA157" s="86"/>
      <c r="OQB157" s="86"/>
      <c r="OQC157" s="86"/>
      <c r="OQD157" s="86"/>
      <c r="OQE157" s="86"/>
      <c r="OQF157" s="86"/>
      <c r="OQG157" s="86"/>
      <c r="OQH157" s="86"/>
      <c r="OQI157" s="86"/>
      <c r="OQJ157" s="86"/>
      <c r="OQK157" s="86"/>
      <c r="OQL157" s="86"/>
      <c r="OQM157" s="86"/>
      <c r="OQN157" s="86"/>
      <c r="OQO157" s="86"/>
      <c r="OQP157" s="86"/>
      <c r="OQQ157" s="86"/>
      <c r="OQR157" s="86"/>
      <c r="OQS157" s="86"/>
      <c r="OQT157" s="86"/>
      <c r="OQU157" s="86"/>
      <c r="OQV157" s="86"/>
      <c r="OQW157" s="86"/>
      <c r="OQX157" s="86"/>
      <c r="OQY157" s="86"/>
      <c r="OQZ157" s="86"/>
      <c r="ORA157" s="86"/>
      <c r="ORB157" s="86"/>
      <c r="ORC157" s="86"/>
      <c r="ORD157" s="86"/>
      <c r="ORE157" s="86"/>
      <c r="ORF157" s="86"/>
      <c r="ORG157" s="86"/>
      <c r="ORH157" s="86"/>
      <c r="ORI157" s="86"/>
      <c r="ORJ157" s="86"/>
      <c r="ORK157" s="86"/>
      <c r="ORL157" s="86"/>
      <c r="ORM157" s="86"/>
      <c r="ORN157" s="86"/>
      <c r="ORO157" s="86"/>
      <c r="ORP157" s="86"/>
      <c r="ORQ157" s="86"/>
      <c r="ORR157" s="86"/>
      <c r="ORS157" s="86"/>
      <c r="ORT157" s="86"/>
      <c r="ORU157" s="86"/>
      <c r="ORV157" s="86"/>
      <c r="ORW157" s="86"/>
      <c r="ORX157" s="86"/>
      <c r="ORY157" s="86"/>
      <c r="ORZ157" s="86"/>
      <c r="OSA157" s="86"/>
      <c r="OSB157" s="86"/>
      <c r="OSC157" s="86"/>
      <c r="OSD157" s="86"/>
      <c r="OSE157" s="86"/>
      <c r="OSF157" s="86"/>
      <c r="OSG157" s="86"/>
      <c r="OSH157" s="86"/>
      <c r="OSI157" s="86"/>
      <c r="OSJ157" s="86"/>
      <c r="OSK157" s="86"/>
      <c r="OSL157" s="86"/>
      <c r="OSM157" s="86"/>
      <c r="OSN157" s="86"/>
      <c r="OSO157" s="86"/>
      <c r="OSP157" s="86"/>
      <c r="OSQ157" s="86"/>
      <c r="OSR157" s="86"/>
      <c r="OSS157" s="86"/>
      <c r="OST157" s="86"/>
      <c r="OSU157" s="86"/>
      <c r="OSV157" s="86"/>
      <c r="OSW157" s="86"/>
      <c r="OSX157" s="86"/>
      <c r="OSY157" s="86"/>
      <c r="OSZ157" s="86"/>
      <c r="OTA157" s="86"/>
      <c r="OTB157" s="86"/>
      <c r="OTC157" s="86"/>
      <c r="OTD157" s="86"/>
      <c r="OTE157" s="86"/>
      <c r="OTF157" s="86"/>
      <c r="OTG157" s="86"/>
      <c r="OTH157" s="86"/>
      <c r="OTI157" s="86"/>
      <c r="OTJ157" s="86"/>
      <c r="OTK157" s="86"/>
      <c r="OTL157" s="86"/>
      <c r="OTM157" s="86"/>
      <c r="OTN157" s="86"/>
      <c r="OTO157" s="86"/>
      <c r="OTP157" s="86"/>
      <c r="OTQ157" s="86"/>
      <c r="OTR157" s="86"/>
      <c r="OTS157" s="86"/>
      <c r="OTT157" s="86"/>
      <c r="OTU157" s="86"/>
      <c r="OTV157" s="86"/>
      <c r="OTW157" s="86"/>
      <c r="OTX157" s="86"/>
      <c r="OTY157" s="86"/>
      <c r="OTZ157" s="86"/>
      <c r="OUA157" s="86"/>
      <c r="OUB157" s="86"/>
      <c r="OUC157" s="86"/>
      <c r="OUD157" s="86"/>
      <c r="OUE157" s="86"/>
      <c r="OUF157" s="86"/>
      <c r="OUG157" s="86"/>
      <c r="OUH157" s="86"/>
      <c r="OUI157" s="86"/>
      <c r="OUJ157" s="86"/>
      <c r="OUK157" s="86"/>
      <c r="OUL157" s="86"/>
      <c r="OUM157" s="86"/>
      <c r="OUN157" s="86"/>
      <c r="OUO157" s="86"/>
      <c r="OUP157" s="86"/>
      <c r="OUQ157" s="86"/>
      <c r="OUR157" s="86"/>
      <c r="OUS157" s="86"/>
      <c r="OUT157" s="86"/>
      <c r="OUU157" s="186"/>
      <c r="OUV157" s="186"/>
      <c r="OUW157" s="186"/>
      <c r="OUX157" s="186"/>
      <c r="OUY157" s="186"/>
      <c r="OUZ157" s="186"/>
      <c r="OVA157" s="86"/>
      <c r="OVB157" s="86"/>
      <c r="OVC157" s="86"/>
      <c r="OVD157" s="86"/>
      <c r="OVE157" s="86"/>
      <c r="OVF157" s="86"/>
      <c r="OVG157" s="86"/>
      <c r="OVH157" s="86"/>
      <c r="OVI157" s="86"/>
      <c r="OVJ157" s="86"/>
      <c r="OVK157" s="86"/>
      <c r="OVL157" s="86"/>
      <c r="OVM157" s="86"/>
      <c r="OVN157" s="86"/>
      <c r="OVO157" s="86"/>
      <c r="OVP157" s="86"/>
      <c r="OVQ157" s="86"/>
      <c r="OVR157" s="86"/>
      <c r="OVS157" s="86"/>
      <c r="OVT157" s="86"/>
      <c r="OVU157" s="86"/>
      <c r="OVV157" s="86"/>
      <c r="OVW157" s="86"/>
      <c r="OVX157" s="86"/>
      <c r="OVY157" s="86"/>
      <c r="OVZ157" s="86"/>
      <c r="OWA157" s="86"/>
      <c r="OWB157" s="86"/>
      <c r="OWC157" s="86"/>
      <c r="OWD157" s="86"/>
      <c r="OWE157" s="86"/>
      <c r="OWF157" s="86"/>
      <c r="OWG157" s="86"/>
      <c r="OWH157" s="86"/>
      <c r="OWI157" s="86"/>
      <c r="OWJ157" s="86"/>
      <c r="OWK157" s="86"/>
      <c r="OWL157" s="86"/>
      <c r="OWM157" s="86"/>
      <c r="OWN157" s="86"/>
      <c r="OWO157" s="86"/>
      <c r="OWP157" s="86"/>
      <c r="OWQ157" s="86"/>
      <c r="OWR157" s="86"/>
      <c r="OWS157" s="86"/>
      <c r="OWT157" s="86"/>
      <c r="OWU157" s="86"/>
      <c r="OWV157" s="86"/>
      <c r="OWW157" s="86"/>
      <c r="OWX157" s="86"/>
      <c r="OWY157" s="86"/>
      <c r="OWZ157" s="86"/>
      <c r="OXA157" s="86"/>
      <c r="OXB157" s="86"/>
      <c r="OXC157" s="86"/>
      <c r="OXD157" s="86"/>
      <c r="OXE157" s="86"/>
      <c r="OXF157" s="86"/>
      <c r="OXG157" s="86"/>
      <c r="OXH157" s="86"/>
      <c r="OXI157" s="86"/>
      <c r="OXJ157" s="86"/>
      <c r="OXK157" s="86"/>
      <c r="OXL157" s="86"/>
      <c r="OXM157" s="86"/>
      <c r="OXN157" s="86"/>
      <c r="OXO157" s="86"/>
      <c r="OXP157" s="86"/>
      <c r="OXQ157" s="86"/>
      <c r="OXR157" s="86"/>
      <c r="OXS157" s="86"/>
      <c r="OXT157" s="86"/>
      <c r="OXU157" s="86"/>
      <c r="OXV157" s="86"/>
      <c r="OXW157" s="86"/>
      <c r="OXX157" s="86"/>
      <c r="OXY157" s="86"/>
      <c r="OXZ157" s="86"/>
      <c r="OYA157" s="86"/>
      <c r="OYB157" s="86"/>
      <c r="OYC157" s="86"/>
      <c r="OYD157" s="86"/>
      <c r="OYE157" s="86"/>
      <c r="OYF157" s="86"/>
      <c r="OYG157" s="86"/>
      <c r="OYH157" s="86"/>
      <c r="OYI157" s="86"/>
      <c r="OYJ157" s="86"/>
      <c r="OYK157" s="86"/>
      <c r="OYL157" s="86"/>
      <c r="OYM157" s="86"/>
      <c r="OYN157" s="86"/>
      <c r="OYO157" s="86"/>
      <c r="OYP157" s="86"/>
      <c r="OYQ157" s="86"/>
      <c r="OYR157" s="86"/>
      <c r="OYS157" s="86"/>
      <c r="OYT157" s="86"/>
      <c r="OYU157" s="86"/>
      <c r="OYV157" s="86"/>
      <c r="OYW157" s="86"/>
      <c r="OYX157" s="86"/>
      <c r="OYY157" s="86"/>
      <c r="OYZ157" s="86"/>
      <c r="OZA157" s="86"/>
      <c r="OZB157" s="86"/>
      <c r="OZC157" s="86"/>
      <c r="OZD157" s="86"/>
      <c r="OZE157" s="86"/>
      <c r="OZF157" s="86"/>
      <c r="OZG157" s="86"/>
      <c r="OZH157" s="86"/>
      <c r="OZI157" s="86"/>
      <c r="OZJ157" s="86"/>
      <c r="OZK157" s="86"/>
      <c r="OZL157" s="86"/>
      <c r="OZM157" s="86"/>
      <c r="OZN157" s="86"/>
      <c r="OZO157" s="86"/>
      <c r="OZP157" s="86"/>
      <c r="OZQ157" s="86"/>
      <c r="OZR157" s="86"/>
      <c r="OZS157" s="86"/>
      <c r="OZT157" s="86"/>
      <c r="OZU157" s="86"/>
      <c r="OZV157" s="86"/>
      <c r="OZW157" s="86"/>
      <c r="OZX157" s="86"/>
      <c r="OZY157" s="86"/>
      <c r="OZZ157" s="86"/>
      <c r="PAA157" s="86"/>
      <c r="PAB157" s="86"/>
      <c r="PAC157" s="86"/>
      <c r="PAD157" s="86"/>
      <c r="PAE157" s="86"/>
      <c r="PAF157" s="86"/>
      <c r="PAG157" s="86"/>
      <c r="PAH157" s="86"/>
      <c r="PAI157" s="86"/>
      <c r="PAJ157" s="86"/>
      <c r="PAK157" s="86"/>
      <c r="PAL157" s="86"/>
      <c r="PAM157" s="86"/>
      <c r="PAN157" s="86"/>
      <c r="PAO157" s="86"/>
      <c r="PAP157" s="86"/>
      <c r="PAQ157" s="86"/>
      <c r="PAR157" s="86"/>
      <c r="PAS157" s="86"/>
      <c r="PAT157" s="86"/>
      <c r="PAU157" s="86"/>
      <c r="PAV157" s="86"/>
      <c r="PAW157" s="86"/>
      <c r="PAX157" s="86"/>
      <c r="PAY157" s="86"/>
      <c r="PAZ157" s="86"/>
      <c r="PBA157" s="86"/>
      <c r="PBB157" s="86"/>
      <c r="PBC157" s="86"/>
      <c r="PBD157" s="86"/>
      <c r="PBE157" s="86"/>
      <c r="PBF157" s="86"/>
      <c r="PBG157" s="86"/>
      <c r="PBH157" s="86"/>
      <c r="PBI157" s="86"/>
      <c r="PBJ157" s="86"/>
      <c r="PBK157" s="86"/>
      <c r="PBL157" s="86"/>
      <c r="PBM157" s="86"/>
      <c r="PBN157" s="86"/>
      <c r="PBO157" s="86"/>
      <c r="PBP157" s="86"/>
      <c r="PBQ157" s="86"/>
      <c r="PBR157" s="86"/>
      <c r="PBS157" s="86"/>
      <c r="PBT157" s="86"/>
      <c r="PBU157" s="86"/>
      <c r="PBV157" s="86"/>
      <c r="PBW157" s="86"/>
      <c r="PBX157" s="86"/>
      <c r="PBY157" s="86"/>
      <c r="PBZ157" s="86"/>
      <c r="PCA157" s="86"/>
      <c r="PCB157" s="86"/>
      <c r="PCC157" s="86"/>
      <c r="PCD157" s="86"/>
      <c r="PCE157" s="86"/>
      <c r="PCF157" s="86"/>
      <c r="PCG157" s="86"/>
      <c r="PCH157" s="86"/>
      <c r="PCI157" s="86"/>
      <c r="PCJ157" s="86"/>
      <c r="PCK157" s="86"/>
      <c r="PCL157" s="86"/>
      <c r="PCM157" s="86"/>
      <c r="PCN157" s="86"/>
      <c r="PCO157" s="86"/>
      <c r="PCP157" s="86"/>
      <c r="PCQ157" s="86"/>
      <c r="PCR157" s="86"/>
      <c r="PCS157" s="86"/>
      <c r="PCT157" s="86"/>
      <c r="PCU157" s="86"/>
      <c r="PCV157" s="86"/>
      <c r="PCW157" s="86"/>
      <c r="PCX157" s="86"/>
      <c r="PCY157" s="86"/>
      <c r="PCZ157" s="86"/>
      <c r="PDA157" s="86"/>
      <c r="PDB157" s="86"/>
      <c r="PDC157" s="86"/>
      <c r="PDD157" s="86"/>
      <c r="PDE157" s="86"/>
      <c r="PDF157" s="86"/>
      <c r="PDG157" s="86"/>
      <c r="PDH157" s="86"/>
      <c r="PDI157" s="86"/>
      <c r="PDJ157" s="86"/>
      <c r="PDK157" s="86"/>
      <c r="PDL157" s="86"/>
      <c r="PDM157" s="86"/>
      <c r="PDN157" s="86"/>
      <c r="PDO157" s="86"/>
      <c r="PDP157" s="86"/>
      <c r="PDQ157" s="86"/>
      <c r="PDR157" s="86"/>
      <c r="PDS157" s="86"/>
      <c r="PDT157" s="86"/>
      <c r="PDU157" s="86"/>
      <c r="PDV157" s="86"/>
      <c r="PDW157" s="86"/>
      <c r="PDX157" s="86"/>
      <c r="PDY157" s="86"/>
      <c r="PDZ157" s="86"/>
      <c r="PEA157" s="86"/>
      <c r="PEB157" s="86"/>
      <c r="PEC157" s="86"/>
      <c r="PED157" s="86"/>
      <c r="PEE157" s="86"/>
      <c r="PEF157" s="86"/>
      <c r="PEG157" s="86"/>
      <c r="PEH157" s="86"/>
      <c r="PEI157" s="86"/>
      <c r="PEJ157" s="86"/>
      <c r="PEK157" s="86"/>
      <c r="PEL157" s="86"/>
      <c r="PEM157" s="86"/>
      <c r="PEN157" s="86"/>
      <c r="PEO157" s="86"/>
      <c r="PEP157" s="86"/>
      <c r="PEQ157" s="186"/>
      <c r="PER157" s="186"/>
      <c r="PES157" s="186"/>
      <c r="PET157" s="186"/>
      <c r="PEU157" s="186"/>
      <c r="PEV157" s="186"/>
      <c r="PEW157" s="86"/>
      <c r="PEX157" s="86"/>
      <c r="PEY157" s="86"/>
      <c r="PEZ157" s="86"/>
      <c r="PFA157" s="86"/>
      <c r="PFB157" s="86"/>
      <c r="PFC157" s="86"/>
      <c r="PFD157" s="86"/>
      <c r="PFE157" s="86"/>
      <c r="PFF157" s="86"/>
      <c r="PFG157" s="86"/>
      <c r="PFH157" s="86"/>
      <c r="PFI157" s="86"/>
      <c r="PFJ157" s="86"/>
      <c r="PFK157" s="86"/>
      <c r="PFL157" s="86"/>
      <c r="PFM157" s="86"/>
      <c r="PFN157" s="86"/>
      <c r="PFO157" s="86"/>
      <c r="PFP157" s="86"/>
      <c r="PFQ157" s="86"/>
      <c r="PFR157" s="86"/>
      <c r="PFS157" s="86"/>
      <c r="PFT157" s="86"/>
      <c r="PFU157" s="86"/>
      <c r="PFV157" s="86"/>
      <c r="PFW157" s="86"/>
      <c r="PFX157" s="86"/>
      <c r="PFY157" s="86"/>
      <c r="PFZ157" s="86"/>
      <c r="PGA157" s="86"/>
      <c r="PGB157" s="86"/>
      <c r="PGC157" s="86"/>
      <c r="PGD157" s="86"/>
      <c r="PGE157" s="86"/>
      <c r="PGF157" s="86"/>
      <c r="PGG157" s="86"/>
      <c r="PGH157" s="86"/>
      <c r="PGI157" s="86"/>
      <c r="PGJ157" s="86"/>
      <c r="PGK157" s="86"/>
      <c r="PGL157" s="86"/>
      <c r="PGM157" s="86"/>
      <c r="PGN157" s="86"/>
      <c r="PGO157" s="86"/>
      <c r="PGP157" s="86"/>
      <c r="PGQ157" s="86"/>
      <c r="PGR157" s="86"/>
      <c r="PGS157" s="86"/>
      <c r="PGT157" s="86"/>
      <c r="PGU157" s="86"/>
      <c r="PGV157" s="86"/>
      <c r="PGW157" s="86"/>
      <c r="PGX157" s="86"/>
      <c r="PGY157" s="86"/>
      <c r="PGZ157" s="86"/>
      <c r="PHA157" s="86"/>
      <c r="PHB157" s="86"/>
      <c r="PHC157" s="86"/>
      <c r="PHD157" s="86"/>
      <c r="PHE157" s="86"/>
      <c r="PHF157" s="86"/>
      <c r="PHG157" s="86"/>
      <c r="PHH157" s="86"/>
      <c r="PHI157" s="86"/>
      <c r="PHJ157" s="86"/>
      <c r="PHK157" s="86"/>
      <c r="PHL157" s="86"/>
      <c r="PHM157" s="86"/>
      <c r="PHN157" s="86"/>
      <c r="PHO157" s="86"/>
      <c r="PHP157" s="86"/>
      <c r="PHQ157" s="86"/>
      <c r="PHR157" s="86"/>
      <c r="PHS157" s="86"/>
      <c r="PHT157" s="86"/>
      <c r="PHU157" s="86"/>
      <c r="PHV157" s="86"/>
      <c r="PHW157" s="86"/>
      <c r="PHX157" s="86"/>
      <c r="PHY157" s="86"/>
      <c r="PHZ157" s="86"/>
      <c r="PIA157" s="86"/>
      <c r="PIB157" s="86"/>
      <c r="PIC157" s="86"/>
      <c r="PID157" s="86"/>
      <c r="PIE157" s="86"/>
      <c r="PIF157" s="86"/>
      <c r="PIG157" s="86"/>
      <c r="PIH157" s="86"/>
      <c r="PII157" s="86"/>
      <c r="PIJ157" s="86"/>
      <c r="PIK157" s="86"/>
      <c r="PIL157" s="86"/>
      <c r="PIM157" s="86"/>
      <c r="PIN157" s="86"/>
      <c r="PIO157" s="86"/>
      <c r="PIP157" s="86"/>
      <c r="PIQ157" s="86"/>
      <c r="PIR157" s="86"/>
      <c r="PIS157" s="86"/>
      <c r="PIT157" s="86"/>
      <c r="PIU157" s="86"/>
      <c r="PIV157" s="86"/>
      <c r="PIW157" s="86"/>
      <c r="PIX157" s="86"/>
      <c r="PIY157" s="86"/>
      <c r="PIZ157" s="86"/>
      <c r="PJA157" s="86"/>
      <c r="PJB157" s="86"/>
      <c r="PJC157" s="86"/>
      <c r="PJD157" s="86"/>
      <c r="PJE157" s="86"/>
      <c r="PJF157" s="86"/>
      <c r="PJG157" s="86"/>
      <c r="PJH157" s="86"/>
      <c r="PJI157" s="86"/>
      <c r="PJJ157" s="86"/>
      <c r="PJK157" s="86"/>
      <c r="PJL157" s="86"/>
      <c r="PJM157" s="86"/>
      <c r="PJN157" s="86"/>
      <c r="PJO157" s="86"/>
      <c r="PJP157" s="86"/>
      <c r="PJQ157" s="86"/>
      <c r="PJR157" s="86"/>
      <c r="PJS157" s="86"/>
      <c r="PJT157" s="86"/>
      <c r="PJU157" s="86"/>
      <c r="PJV157" s="86"/>
      <c r="PJW157" s="86"/>
      <c r="PJX157" s="86"/>
      <c r="PJY157" s="86"/>
      <c r="PJZ157" s="86"/>
      <c r="PKA157" s="86"/>
      <c r="PKB157" s="86"/>
      <c r="PKC157" s="86"/>
      <c r="PKD157" s="86"/>
      <c r="PKE157" s="86"/>
      <c r="PKF157" s="86"/>
      <c r="PKG157" s="86"/>
      <c r="PKH157" s="86"/>
      <c r="PKI157" s="86"/>
      <c r="PKJ157" s="86"/>
      <c r="PKK157" s="86"/>
      <c r="PKL157" s="86"/>
      <c r="PKM157" s="86"/>
      <c r="PKN157" s="86"/>
      <c r="PKO157" s="86"/>
      <c r="PKP157" s="86"/>
      <c r="PKQ157" s="86"/>
      <c r="PKR157" s="86"/>
      <c r="PKS157" s="86"/>
      <c r="PKT157" s="86"/>
      <c r="PKU157" s="86"/>
      <c r="PKV157" s="86"/>
      <c r="PKW157" s="86"/>
      <c r="PKX157" s="86"/>
      <c r="PKY157" s="86"/>
      <c r="PKZ157" s="86"/>
      <c r="PLA157" s="86"/>
      <c r="PLB157" s="86"/>
      <c r="PLC157" s="86"/>
      <c r="PLD157" s="86"/>
      <c r="PLE157" s="86"/>
      <c r="PLF157" s="86"/>
      <c r="PLG157" s="86"/>
      <c r="PLH157" s="86"/>
      <c r="PLI157" s="86"/>
      <c r="PLJ157" s="86"/>
      <c r="PLK157" s="86"/>
      <c r="PLL157" s="86"/>
      <c r="PLM157" s="86"/>
      <c r="PLN157" s="86"/>
      <c r="PLO157" s="86"/>
      <c r="PLP157" s="86"/>
      <c r="PLQ157" s="86"/>
      <c r="PLR157" s="86"/>
      <c r="PLS157" s="86"/>
      <c r="PLT157" s="86"/>
      <c r="PLU157" s="86"/>
      <c r="PLV157" s="86"/>
      <c r="PLW157" s="86"/>
      <c r="PLX157" s="86"/>
      <c r="PLY157" s="86"/>
      <c r="PLZ157" s="86"/>
      <c r="PMA157" s="86"/>
      <c r="PMB157" s="86"/>
      <c r="PMC157" s="86"/>
      <c r="PMD157" s="86"/>
      <c r="PME157" s="86"/>
      <c r="PMF157" s="86"/>
      <c r="PMG157" s="86"/>
      <c r="PMH157" s="86"/>
      <c r="PMI157" s="86"/>
      <c r="PMJ157" s="86"/>
      <c r="PMK157" s="86"/>
      <c r="PML157" s="86"/>
      <c r="PMM157" s="86"/>
      <c r="PMN157" s="86"/>
      <c r="PMO157" s="86"/>
      <c r="PMP157" s="86"/>
      <c r="PMQ157" s="86"/>
      <c r="PMR157" s="86"/>
      <c r="PMS157" s="86"/>
      <c r="PMT157" s="86"/>
      <c r="PMU157" s="86"/>
      <c r="PMV157" s="86"/>
      <c r="PMW157" s="86"/>
      <c r="PMX157" s="86"/>
      <c r="PMY157" s="86"/>
      <c r="PMZ157" s="86"/>
      <c r="PNA157" s="86"/>
      <c r="PNB157" s="86"/>
      <c r="PNC157" s="86"/>
      <c r="PND157" s="86"/>
      <c r="PNE157" s="86"/>
      <c r="PNF157" s="86"/>
      <c r="PNG157" s="86"/>
      <c r="PNH157" s="86"/>
      <c r="PNI157" s="86"/>
      <c r="PNJ157" s="86"/>
      <c r="PNK157" s="86"/>
      <c r="PNL157" s="86"/>
      <c r="PNM157" s="86"/>
      <c r="PNN157" s="86"/>
      <c r="PNO157" s="86"/>
      <c r="PNP157" s="86"/>
      <c r="PNQ157" s="86"/>
      <c r="PNR157" s="86"/>
      <c r="PNS157" s="86"/>
      <c r="PNT157" s="86"/>
      <c r="PNU157" s="86"/>
      <c r="PNV157" s="86"/>
      <c r="PNW157" s="86"/>
      <c r="PNX157" s="86"/>
      <c r="PNY157" s="86"/>
      <c r="PNZ157" s="86"/>
      <c r="POA157" s="86"/>
      <c r="POB157" s="86"/>
      <c r="POC157" s="86"/>
      <c r="POD157" s="86"/>
      <c r="POE157" s="86"/>
      <c r="POF157" s="86"/>
      <c r="POG157" s="86"/>
      <c r="POH157" s="86"/>
      <c r="POI157" s="86"/>
      <c r="POJ157" s="86"/>
      <c r="POK157" s="86"/>
      <c r="POL157" s="86"/>
      <c r="POM157" s="186"/>
      <c r="PON157" s="186"/>
      <c r="POO157" s="186"/>
      <c r="POP157" s="186"/>
      <c r="POQ157" s="186"/>
      <c r="POR157" s="186"/>
      <c r="POS157" s="86"/>
      <c r="POT157" s="86"/>
      <c r="POU157" s="86"/>
      <c r="POV157" s="86"/>
      <c r="POW157" s="86"/>
      <c r="POX157" s="86"/>
      <c r="POY157" s="86"/>
      <c r="POZ157" s="86"/>
      <c r="PPA157" s="86"/>
      <c r="PPB157" s="86"/>
      <c r="PPC157" s="86"/>
      <c r="PPD157" s="86"/>
      <c r="PPE157" s="86"/>
      <c r="PPF157" s="86"/>
      <c r="PPG157" s="86"/>
      <c r="PPH157" s="86"/>
      <c r="PPI157" s="86"/>
      <c r="PPJ157" s="86"/>
      <c r="PPK157" s="86"/>
      <c r="PPL157" s="86"/>
      <c r="PPM157" s="86"/>
      <c r="PPN157" s="86"/>
      <c r="PPO157" s="86"/>
      <c r="PPP157" s="86"/>
      <c r="PPQ157" s="86"/>
      <c r="PPR157" s="86"/>
      <c r="PPS157" s="86"/>
      <c r="PPT157" s="86"/>
      <c r="PPU157" s="86"/>
      <c r="PPV157" s="86"/>
      <c r="PPW157" s="86"/>
      <c r="PPX157" s="86"/>
      <c r="PPY157" s="86"/>
      <c r="PPZ157" s="86"/>
      <c r="PQA157" s="86"/>
      <c r="PQB157" s="86"/>
      <c r="PQC157" s="86"/>
      <c r="PQD157" s="86"/>
      <c r="PQE157" s="86"/>
      <c r="PQF157" s="86"/>
      <c r="PQG157" s="86"/>
      <c r="PQH157" s="86"/>
      <c r="PQI157" s="86"/>
      <c r="PQJ157" s="86"/>
      <c r="PQK157" s="86"/>
      <c r="PQL157" s="86"/>
      <c r="PQM157" s="86"/>
      <c r="PQN157" s="86"/>
      <c r="PQO157" s="86"/>
      <c r="PQP157" s="86"/>
      <c r="PQQ157" s="86"/>
      <c r="PQR157" s="86"/>
      <c r="PQS157" s="86"/>
      <c r="PQT157" s="86"/>
      <c r="PQU157" s="86"/>
      <c r="PQV157" s="86"/>
      <c r="PQW157" s="86"/>
      <c r="PQX157" s="86"/>
      <c r="PQY157" s="86"/>
      <c r="PQZ157" s="86"/>
      <c r="PRA157" s="86"/>
      <c r="PRB157" s="86"/>
      <c r="PRC157" s="86"/>
      <c r="PRD157" s="86"/>
      <c r="PRE157" s="86"/>
      <c r="PRF157" s="86"/>
      <c r="PRG157" s="86"/>
      <c r="PRH157" s="86"/>
      <c r="PRI157" s="86"/>
      <c r="PRJ157" s="86"/>
      <c r="PRK157" s="86"/>
      <c r="PRL157" s="86"/>
      <c r="PRM157" s="86"/>
      <c r="PRN157" s="86"/>
      <c r="PRO157" s="86"/>
      <c r="PRP157" s="86"/>
      <c r="PRQ157" s="86"/>
      <c r="PRR157" s="86"/>
      <c r="PRS157" s="86"/>
      <c r="PRT157" s="86"/>
      <c r="PRU157" s="86"/>
      <c r="PRV157" s="86"/>
      <c r="PRW157" s="86"/>
      <c r="PRX157" s="86"/>
      <c r="PRY157" s="86"/>
      <c r="PRZ157" s="86"/>
      <c r="PSA157" s="86"/>
      <c r="PSB157" s="86"/>
      <c r="PSC157" s="86"/>
      <c r="PSD157" s="86"/>
      <c r="PSE157" s="86"/>
      <c r="PSF157" s="86"/>
      <c r="PSG157" s="86"/>
      <c r="PSH157" s="86"/>
      <c r="PSI157" s="86"/>
      <c r="PSJ157" s="86"/>
      <c r="PSK157" s="86"/>
      <c r="PSL157" s="86"/>
      <c r="PSM157" s="86"/>
      <c r="PSN157" s="86"/>
      <c r="PSO157" s="86"/>
      <c r="PSP157" s="86"/>
      <c r="PSQ157" s="86"/>
      <c r="PSR157" s="86"/>
      <c r="PSS157" s="86"/>
      <c r="PST157" s="86"/>
      <c r="PSU157" s="86"/>
      <c r="PSV157" s="86"/>
      <c r="PSW157" s="86"/>
      <c r="PSX157" s="86"/>
      <c r="PSY157" s="86"/>
      <c r="PSZ157" s="86"/>
      <c r="PTA157" s="86"/>
      <c r="PTB157" s="86"/>
      <c r="PTC157" s="86"/>
      <c r="PTD157" s="86"/>
      <c r="PTE157" s="86"/>
      <c r="PTF157" s="86"/>
      <c r="PTG157" s="86"/>
      <c r="PTH157" s="86"/>
      <c r="PTI157" s="86"/>
      <c r="PTJ157" s="86"/>
      <c r="PTK157" s="86"/>
      <c r="PTL157" s="86"/>
      <c r="PTM157" s="86"/>
      <c r="PTN157" s="86"/>
      <c r="PTO157" s="86"/>
      <c r="PTP157" s="86"/>
      <c r="PTQ157" s="86"/>
      <c r="PTR157" s="86"/>
      <c r="PTS157" s="86"/>
      <c r="PTT157" s="86"/>
      <c r="PTU157" s="86"/>
      <c r="PTV157" s="86"/>
      <c r="PTW157" s="86"/>
      <c r="PTX157" s="86"/>
      <c r="PTY157" s="86"/>
      <c r="PTZ157" s="86"/>
      <c r="PUA157" s="86"/>
      <c r="PUB157" s="86"/>
      <c r="PUC157" s="86"/>
      <c r="PUD157" s="86"/>
      <c r="PUE157" s="86"/>
      <c r="PUF157" s="86"/>
      <c r="PUG157" s="86"/>
      <c r="PUH157" s="86"/>
      <c r="PUI157" s="86"/>
      <c r="PUJ157" s="86"/>
      <c r="PUK157" s="86"/>
      <c r="PUL157" s="86"/>
      <c r="PUM157" s="86"/>
      <c r="PUN157" s="86"/>
      <c r="PUO157" s="86"/>
      <c r="PUP157" s="86"/>
      <c r="PUQ157" s="86"/>
      <c r="PUR157" s="86"/>
      <c r="PUS157" s="86"/>
      <c r="PUT157" s="86"/>
      <c r="PUU157" s="86"/>
      <c r="PUV157" s="86"/>
      <c r="PUW157" s="86"/>
      <c r="PUX157" s="86"/>
      <c r="PUY157" s="86"/>
      <c r="PUZ157" s="86"/>
      <c r="PVA157" s="86"/>
      <c r="PVB157" s="86"/>
      <c r="PVC157" s="86"/>
      <c r="PVD157" s="86"/>
      <c r="PVE157" s="86"/>
      <c r="PVF157" s="86"/>
      <c r="PVG157" s="86"/>
      <c r="PVH157" s="86"/>
      <c r="PVI157" s="86"/>
      <c r="PVJ157" s="86"/>
      <c r="PVK157" s="86"/>
      <c r="PVL157" s="86"/>
      <c r="PVM157" s="86"/>
      <c r="PVN157" s="86"/>
      <c r="PVO157" s="86"/>
      <c r="PVP157" s="86"/>
      <c r="PVQ157" s="86"/>
      <c r="PVR157" s="86"/>
      <c r="PVS157" s="86"/>
      <c r="PVT157" s="86"/>
      <c r="PVU157" s="86"/>
      <c r="PVV157" s="86"/>
      <c r="PVW157" s="86"/>
      <c r="PVX157" s="86"/>
      <c r="PVY157" s="86"/>
      <c r="PVZ157" s="86"/>
      <c r="PWA157" s="86"/>
      <c r="PWB157" s="86"/>
      <c r="PWC157" s="86"/>
      <c r="PWD157" s="86"/>
      <c r="PWE157" s="86"/>
      <c r="PWF157" s="86"/>
      <c r="PWG157" s="86"/>
      <c r="PWH157" s="86"/>
      <c r="PWI157" s="86"/>
      <c r="PWJ157" s="86"/>
      <c r="PWK157" s="86"/>
      <c r="PWL157" s="86"/>
      <c r="PWM157" s="86"/>
      <c r="PWN157" s="86"/>
      <c r="PWO157" s="86"/>
      <c r="PWP157" s="86"/>
      <c r="PWQ157" s="86"/>
      <c r="PWR157" s="86"/>
      <c r="PWS157" s="86"/>
      <c r="PWT157" s="86"/>
      <c r="PWU157" s="86"/>
      <c r="PWV157" s="86"/>
      <c r="PWW157" s="86"/>
      <c r="PWX157" s="86"/>
      <c r="PWY157" s="86"/>
      <c r="PWZ157" s="86"/>
      <c r="PXA157" s="86"/>
      <c r="PXB157" s="86"/>
      <c r="PXC157" s="86"/>
      <c r="PXD157" s="86"/>
      <c r="PXE157" s="86"/>
      <c r="PXF157" s="86"/>
      <c r="PXG157" s="86"/>
      <c r="PXH157" s="86"/>
      <c r="PXI157" s="86"/>
      <c r="PXJ157" s="86"/>
      <c r="PXK157" s="86"/>
      <c r="PXL157" s="86"/>
      <c r="PXM157" s="86"/>
      <c r="PXN157" s="86"/>
      <c r="PXO157" s="86"/>
      <c r="PXP157" s="86"/>
      <c r="PXQ157" s="86"/>
      <c r="PXR157" s="86"/>
      <c r="PXS157" s="86"/>
      <c r="PXT157" s="86"/>
      <c r="PXU157" s="86"/>
      <c r="PXV157" s="86"/>
      <c r="PXW157" s="86"/>
      <c r="PXX157" s="86"/>
      <c r="PXY157" s="86"/>
      <c r="PXZ157" s="86"/>
      <c r="PYA157" s="86"/>
      <c r="PYB157" s="86"/>
      <c r="PYC157" s="86"/>
      <c r="PYD157" s="86"/>
      <c r="PYE157" s="86"/>
      <c r="PYF157" s="86"/>
      <c r="PYG157" s="86"/>
      <c r="PYH157" s="86"/>
      <c r="PYI157" s="186"/>
      <c r="PYJ157" s="186"/>
      <c r="PYK157" s="186"/>
      <c r="PYL157" s="186"/>
      <c r="PYM157" s="186"/>
      <c r="PYN157" s="186"/>
      <c r="PYO157" s="86"/>
      <c r="PYP157" s="86"/>
      <c r="PYQ157" s="86"/>
      <c r="PYR157" s="86"/>
      <c r="PYS157" s="86"/>
      <c r="PYT157" s="86"/>
      <c r="PYU157" s="86"/>
      <c r="PYV157" s="86"/>
      <c r="PYW157" s="86"/>
      <c r="PYX157" s="86"/>
      <c r="PYY157" s="86"/>
      <c r="PYZ157" s="86"/>
      <c r="PZA157" s="86"/>
      <c r="PZB157" s="86"/>
      <c r="PZC157" s="86"/>
      <c r="PZD157" s="86"/>
      <c r="PZE157" s="86"/>
      <c r="PZF157" s="86"/>
      <c r="PZG157" s="86"/>
      <c r="PZH157" s="86"/>
      <c r="PZI157" s="86"/>
      <c r="PZJ157" s="86"/>
      <c r="PZK157" s="86"/>
      <c r="PZL157" s="86"/>
      <c r="PZM157" s="86"/>
      <c r="PZN157" s="86"/>
      <c r="PZO157" s="86"/>
      <c r="PZP157" s="86"/>
      <c r="PZQ157" s="86"/>
      <c r="PZR157" s="86"/>
      <c r="PZS157" s="86"/>
      <c r="PZT157" s="86"/>
      <c r="PZU157" s="86"/>
      <c r="PZV157" s="86"/>
      <c r="PZW157" s="86"/>
      <c r="PZX157" s="86"/>
      <c r="PZY157" s="86"/>
      <c r="PZZ157" s="86"/>
      <c r="QAA157" s="86"/>
      <c r="QAB157" s="86"/>
      <c r="QAC157" s="86"/>
      <c r="QAD157" s="86"/>
      <c r="QAE157" s="86"/>
      <c r="QAF157" s="86"/>
      <c r="QAG157" s="86"/>
      <c r="QAH157" s="86"/>
      <c r="QAI157" s="86"/>
      <c r="QAJ157" s="86"/>
      <c r="QAK157" s="86"/>
      <c r="QAL157" s="86"/>
      <c r="QAM157" s="86"/>
      <c r="QAN157" s="86"/>
      <c r="QAO157" s="86"/>
      <c r="QAP157" s="86"/>
      <c r="QAQ157" s="86"/>
      <c r="QAR157" s="86"/>
      <c r="QAS157" s="86"/>
      <c r="QAT157" s="86"/>
      <c r="QAU157" s="86"/>
      <c r="QAV157" s="86"/>
      <c r="QAW157" s="86"/>
      <c r="QAX157" s="86"/>
      <c r="QAY157" s="86"/>
      <c r="QAZ157" s="86"/>
      <c r="QBA157" s="86"/>
      <c r="QBB157" s="86"/>
      <c r="QBC157" s="86"/>
      <c r="QBD157" s="86"/>
      <c r="QBE157" s="86"/>
      <c r="QBF157" s="86"/>
      <c r="QBG157" s="86"/>
      <c r="QBH157" s="86"/>
      <c r="QBI157" s="86"/>
      <c r="QBJ157" s="86"/>
      <c r="QBK157" s="86"/>
      <c r="QBL157" s="86"/>
      <c r="QBM157" s="86"/>
      <c r="QBN157" s="86"/>
      <c r="QBO157" s="86"/>
      <c r="QBP157" s="86"/>
      <c r="QBQ157" s="86"/>
      <c r="QBR157" s="86"/>
      <c r="QBS157" s="86"/>
      <c r="QBT157" s="86"/>
      <c r="QBU157" s="86"/>
      <c r="QBV157" s="86"/>
      <c r="QBW157" s="86"/>
      <c r="QBX157" s="86"/>
      <c r="QBY157" s="86"/>
      <c r="QBZ157" s="86"/>
      <c r="QCA157" s="86"/>
      <c r="QCB157" s="86"/>
      <c r="QCC157" s="86"/>
      <c r="QCD157" s="86"/>
      <c r="QCE157" s="86"/>
      <c r="QCF157" s="86"/>
      <c r="QCG157" s="86"/>
      <c r="QCH157" s="86"/>
      <c r="QCI157" s="86"/>
      <c r="QCJ157" s="86"/>
      <c r="QCK157" s="86"/>
      <c r="QCL157" s="86"/>
      <c r="QCM157" s="86"/>
      <c r="QCN157" s="86"/>
      <c r="QCO157" s="86"/>
      <c r="QCP157" s="86"/>
      <c r="QCQ157" s="86"/>
      <c r="QCR157" s="86"/>
      <c r="QCS157" s="86"/>
      <c r="QCT157" s="86"/>
      <c r="QCU157" s="86"/>
      <c r="QCV157" s="86"/>
      <c r="QCW157" s="86"/>
      <c r="QCX157" s="86"/>
      <c r="QCY157" s="86"/>
      <c r="QCZ157" s="86"/>
      <c r="QDA157" s="86"/>
      <c r="QDB157" s="86"/>
      <c r="QDC157" s="86"/>
      <c r="QDD157" s="86"/>
      <c r="QDE157" s="86"/>
      <c r="QDF157" s="86"/>
      <c r="QDG157" s="86"/>
      <c r="QDH157" s="86"/>
      <c r="QDI157" s="86"/>
      <c r="QDJ157" s="86"/>
      <c r="QDK157" s="86"/>
      <c r="QDL157" s="86"/>
      <c r="QDM157" s="86"/>
      <c r="QDN157" s="86"/>
      <c r="QDO157" s="86"/>
      <c r="QDP157" s="86"/>
      <c r="QDQ157" s="86"/>
      <c r="QDR157" s="86"/>
      <c r="QDS157" s="86"/>
      <c r="QDT157" s="86"/>
      <c r="QDU157" s="86"/>
      <c r="QDV157" s="86"/>
      <c r="QDW157" s="86"/>
      <c r="QDX157" s="86"/>
      <c r="QDY157" s="86"/>
      <c r="QDZ157" s="86"/>
      <c r="QEA157" s="86"/>
      <c r="QEB157" s="86"/>
      <c r="QEC157" s="86"/>
      <c r="QED157" s="86"/>
      <c r="QEE157" s="86"/>
      <c r="QEF157" s="86"/>
      <c r="QEG157" s="86"/>
      <c r="QEH157" s="86"/>
      <c r="QEI157" s="86"/>
      <c r="QEJ157" s="86"/>
      <c r="QEK157" s="86"/>
      <c r="QEL157" s="86"/>
      <c r="QEM157" s="86"/>
      <c r="QEN157" s="86"/>
      <c r="QEO157" s="86"/>
      <c r="QEP157" s="86"/>
      <c r="QEQ157" s="86"/>
      <c r="QER157" s="86"/>
      <c r="QES157" s="86"/>
      <c r="QET157" s="86"/>
      <c r="QEU157" s="86"/>
      <c r="QEV157" s="86"/>
      <c r="QEW157" s="86"/>
      <c r="QEX157" s="86"/>
      <c r="QEY157" s="86"/>
      <c r="QEZ157" s="86"/>
      <c r="QFA157" s="86"/>
      <c r="QFB157" s="86"/>
      <c r="QFC157" s="86"/>
      <c r="QFD157" s="86"/>
      <c r="QFE157" s="86"/>
      <c r="QFF157" s="86"/>
      <c r="QFG157" s="86"/>
      <c r="QFH157" s="86"/>
      <c r="QFI157" s="86"/>
      <c r="QFJ157" s="86"/>
      <c r="QFK157" s="86"/>
      <c r="QFL157" s="86"/>
      <c r="QFM157" s="86"/>
      <c r="QFN157" s="86"/>
      <c r="QFO157" s="86"/>
      <c r="QFP157" s="86"/>
      <c r="QFQ157" s="86"/>
      <c r="QFR157" s="86"/>
      <c r="QFS157" s="86"/>
      <c r="QFT157" s="86"/>
      <c r="QFU157" s="86"/>
      <c r="QFV157" s="86"/>
      <c r="QFW157" s="86"/>
      <c r="QFX157" s="86"/>
      <c r="QFY157" s="86"/>
      <c r="QFZ157" s="86"/>
      <c r="QGA157" s="86"/>
      <c r="QGB157" s="86"/>
      <c r="QGC157" s="86"/>
      <c r="QGD157" s="86"/>
      <c r="QGE157" s="86"/>
      <c r="QGF157" s="86"/>
      <c r="QGG157" s="86"/>
      <c r="QGH157" s="86"/>
      <c r="QGI157" s="86"/>
      <c r="QGJ157" s="86"/>
      <c r="QGK157" s="86"/>
      <c r="QGL157" s="86"/>
      <c r="QGM157" s="86"/>
      <c r="QGN157" s="86"/>
      <c r="QGO157" s="86"/>
      <c r="QGP157" s="86"/>
      <c r="QGQ157" s="86"/>
      <c r="QGR157" s="86"/>
      <c r="QGS157" s="86"/>
      <c r="QGT157" s="86"/>
      <c r="QGU157" s="86"/>
      <c r="QGV157" s="86"/>
      <c r="QGW157" s="86"/>
      <c r="QGX157" s="86"/>
      <c r="QGY157" s="86"/>
      <c r="QGZ157" s="86"/>
      <c r="QHA157" s="86"/>
      <c r="QHB157" s="86"/>
      <c r="QHC157" s="86"/>
      <c r="QHD157" s="86"/>
      <c r="QHE157" s="86"/>
      <c r="QHF157" s="86"/>
      <c r="QHG157" s="86"/>
      <c r="QHH157" s="86"/>
      <c r="QHI157" s="86"/>
      <c r="QHJ157" s="86"/>
      <c r="QHK157" s="86"/>
      <c r="QHL157" s="86"/>
      <c r="QHM157" s="86"/>
      <c r="QHN157" s="86"/>
      <c r="QHO157" s="86"/>
      <c r="QHP157" s="86"/>
      <c r="QHQ157" s="86"/>
      <c r="QHR157" s="86"/>
      <c r="QHS157" s="86"/>
      <c r="QHT157" s="86"/>
      <c r="QHU157" s="86"/>
      <c r="QHV157" s="86"/>
      <c r="QHW157" s="86"/>
      <c r="QHX157" s="86"/>
      <c r="QHY157" s="86"/>
      <c r="QHZ157" s="86"/>
      <c r="QIA157" s="86"/>
      <c r="QIB157" s="86"/>
      <c r="QIC157" s="86"/>
      <c r="QID157" s="86"/>
      <c r="QIE157" s="186"/>
      <c r="QIF157" s="186"/>
      <c r="QIG157" s="186"/>
      <c r="QIH157" s="186"/>
      <c r="QII157" s="186"/>
      <c r="QIJ157" s="186"/>
      <c r="QIK157" s="86"/>
      <c r="QIL157" s="86"/>
      <c r="QIM157" s="86"/>
      <c r="QIN157" s="86"/>
      <c r="QIO157" s="86"/>
      <c r="QIP157" s="86"/>
      <c r="QIQ157" s="86"/>
      <c r="QIR157" s="86"/>
      <c r="QIS157" s="86"/>
      <c r="QIT157" s="86"/>
      <c r="QIU157" s="86"/>
      <c r="QIV157" s="86"/>
      <c r="QIW157" s="86"/>
      <c r="QIX157" s="86"/>
      <c r="QIY157" s="86"/>
      <c r="QIZ157" s="86"/>
      <c r="QJA157" s="86"/>
      <c r="QJB157" s="86"/>
      <c r="QJC157" s="86"/>
      <c r="QJD157" s="86"/>
      <c r="QJE157" s="86"/>
      <c r="QJF157" s="86"/>
      <c r="QJG157" s="86"/>
      <c r="QJH157" s="86"/>
      <c r="QJI157" s="86"/>
      <c r="QJJ157" s="86"/>
      <c r="QJK157" s="86"/>
      <c r="QJL157" s="86"/>
      <c r="QJM157" s="86"/>
      <c r="QJN157" s="86"/>
      <c r="QJO157" s="86"/>
      <c r="QJP157" s="86"/>
      <c r="QJQ157" s="86"/>
      <c r="QJR157" s="86"/>
      <c r="QJS157" s="86"/>
      <c r="QJT157" s="86"/>
      <c r="QJU157" s="86"/>
      <c r="QJV157" s="86"/>
      <c r="QJW157" s="86"/>
      <c r="QJX157" s="86"/>
      <c r="QJY157" s="86"/>
      <c r="QJZ157" s="86"/>
      <c r="QKA157" s="86"/>
      <c r="QKB157" s="86"/>
      <c r="QKC157" s="86"/>
      <c r="QKD157" s="86"/>
      <c r="QKE157" s="86"/>
      <c r="QKF157" s="86"/>
      <c r="QKG157" s="86"/>
      <c r="QKH157" s="86"/>
      <c r="QKI157" s="86"/>
      <c r="QKJ157" s="86"/>
      <c r="QKK157" s="86"/>
      <c r="QKL157" s="86"/>
      <c r="QKM157" s="86"/>
      <c r="QKN157" s="86"/>
      <c r="QKO157" s="86"/>
      <c r="QKP157" s="86"/>
      <c r="QKQ157" s="86"/>
      <c r="QKR157" s="86"/>
      <c r="QKS157" s="86"/>
      <c r="QKT157" s="86"/>
      <c r="QKU157" s="86"/>
      <c r="QKV157" s="86"/>
      <c r="QKW157" s="86"/>
      <c r="QKX157" s="86"/>
      <c r="QKY157" s="86"/>
      <c r="QKZ157" s="86"/>
      <c r="QLA157" s="86"/>
      <c r="QLB157" s="86"/>
      <c r="QLC157" s="86"/>
      <c r="QLD157" s="86"/>
      <c r="QLE157" s="86"/>
      <c r="QLF157" s="86"/>
      <c r="QLG157" s="86"/>
      <c r="QLH157" s="86"/>
      <c r="QLI157" s="86"/>
      <c r="QLJ157" s="86"/>
      <c r="QLK157" s="86"/>
      <c r="QLL157" s="86"/>
      <c r="QLM157" s="86"/>
      <c r="QLN157" s="86"/>
      <c r="QLO157" s="86"/>
      <c r="QLP157" s="86"/>
      <c r="QLQ157" s="86"/>
      <c r="QLR157" s="86"/>
      <c r="QLS157" s="86"/>
      <c r="QLT157" s="86"/>
      <c r="QLU157" s="86"/>
      <c r="QLV157" s="86"/>
      <c r="QLW157" s="86"/>
      <c r="QLX157" s="86"/>
      <c r="QLY157" s="86"/>
      <c r="QLZ157" s="86"/>
      <c r="QMA157" s="86"/>
      <c r="QMB157" s="86"/>
      <c r="QMC157" s="86"/>
      <c r="QMD157" s="86"/>
      <c r="QME157" s="86"/>
      <c r="QMF157" s="86"/>
      <c r="QMG157" s="86"/>
      <c r="QMH157" s="86"/>
      <c r="QMI157" s="86"/>
      <c r="QMJ157" s="86"/>
      <c r="QMK157" s="86"/>
      <c r="QML157" s="86"/>
      <c r="QMM157" s="86"/>
      <c r="QMN157" s="86"/>
      <c r="QMO157" s="86"/>
      <c r="QMP157" s="86"/>
      <c r="QMQ157" s="86"/>
      <c r="QMR157" s="86"/>
      <c r="QMS157" s="86"/>
      <c r="QMT157" s="86"/>
      <c r="QMU157" s="86"/>
      <c r="QMV157" s="86"/>
      <c r="QMW157" s="86"/>
      <c r="QMX157" s="86"/>
      <c r="QMY157" s="86"/>
      <c r="QMZ157" s="86"/>
      <c r="QNA157" s="86"/>
      <c r="QNB157" s="86"/>
      <c r="QNC157" s="86"/>
      <c r="QND157" s="86"/>
      <c r="QNE157" s="86"/>
      <c r="QNF157" s="86"/>
      <c r="QNG157" s="86"/>
      <c r="QNH157" s="86"/>
      <c r="QNI157" s="86"/>
      <c r="QNJ157" s="86"/>
      <c r="QNK157" s="86"/>
      <c r="QNL157" s="86"/>
      <c r="QNM157" s="86"/>
      <c r="QNN157" s="86"/>
      <c r="QNO157" s="86"/>
      <c r="QNP157" s="86"/>
      <c r="QNQ157" s="86"/>
      <c r="QNR157" s="86"/>
      <c r="QNS157" s="86"/>
      <c r="QNT157" s="86"/>
      <c r="QNU157" s="86"/>
      <c r="QNV157" s="86"/>
      <c r="QNW157" s="86"/>
      <c r="QNX157" s="86"/>
      <c r="QNY157" s="86"/>
      <c r="QNZ157" s="86"/>
      <c r="QOA157" s="86"/>
      <c r="QOB157" s="86"/>
      <c r="QOC157" s="86"/>
      <c r="QOD157" s="86"/>
      <c r="QOE157" s="86"/>
      <c r="QOF157" s="86"/>
      <c r="QOG157" s="86"/>
      <c r="QOH157" s="86"/>
      <c r="QOI157" s="86"/>
      <c r="QOJ157" s="86"/>
      <c r="QOK157" s="86"/>
      <c r="QOL157" s="86"/>
      <c r="QOM157" s="86"/>
      <c r="QON157" s="86"/>
      <c r="QOO157" s="86"/>
      <c r="QOP157" s="86"/>
      <c r="QOQ157" s="86"/>
      <c r="QOR157" s="86"/>
      <c r="QOS157" s="86"/>
      <c r="QOT157" s="86"/>
      <c r="QOU157" s="86"/>
      <c r="QOV157" s="86"/>
      <c r="QOW157" s="86"/>
      <c r="QOX157" s="86"/>
      <c r="QOY157" s="86"/>
      <c r="QOZ157" s="86"/>
      <c r="QPA157" s="86"/>
      <c r="QPB157" s="86"/>
      <c r="QPC157" s="86"/>
      <c r="QPD157" s="86"/>
      <c r="QPE157" s="86"/>
      <c r="QPF157" s="86"/>
      <c r="QPG157" s="86"/>
      <c r="QPH157" s="86"/>
      <c r="QPI157" s="86"/>
      <c r="QPJ157" s="86"/>
      <c r="QPK157" s="86"/>
      <c r="QPL157" s="86"/>
      <c r="QPM157" s="86"/>
      <c r="QPN157" s="86"/>
      <c r="QPO157" s="86"/>
      <c r="QPP157" s="86"/>
      <c r="QPQ157" s="86"/>
      <c r="QPR157" s="86"/>
      <c r="QPS157" s="86"/>
      <c r="QPT157" s="86"/>
      <c r="QPU157" s="86"/>
      <c r="QPV157" s="86"/>
      <c r="QPW157" s="86"/>
      <c r="QPX157" s="86"/>
      <c r="QPY157" s="86"/>
      <c r="QPZ157" s="86"/>
      <c r="QQA157" s="86"/>
      <c r="QQB157" s="86"/>
      <c r="QQC157" s="86"/>
      <c r="QQD157" s="86"/>
      <c r="QQE157" s="86"/>
      <c r="QQF157" s="86"/>
      <c r="QQG157" s="86"/>
      <c r="QQH157" s="86"/>
      <c r="QQI157" s="86"/>
      <c r="QQJ157" s="86"/>
      <c r="QQK157" s="86"/>
      <c r="QQL157" s="86"/>
      <c r="QQM157" s="86"/>
      <c r="QQN157" s="86"/>
      <c r="QQO157" s="86"/>
      <c r="QQP157" s="86"/>
      <c r="QQQ157" s="86"/>
      <c r="QQR157" s="86"/>
      <c r="QQS157" s="86"/>
      <c r="QQT157" s="86"/>
      <c r="QQU157" s="86"/>
      <c r="QQV157" s="86"/>
      <c r="QQW157" s="86"/>
      <c r="QQX157" s="86"/>
      <c r="QQY157" s="86"/>
      <c r="QQZ157" s="86"/>
      <c r="QRA157" s="86"/>
      <c r="QRB157" s="86"/>
      <c r="QRC157" s="86"/>
      <c r="QRD157" s="86"/>
      <c r="QRE157" s="86"/>
      <c r="QRF157" s="86"/>
      <c r="QRG157" s="86"/>
      <c r="QRH157" s="86"/>
      <c r="QRI157" s="86"/>
      <c r="QRJ157" s="86"/>
      <c r="QRK157" s="86"/>
      <c r="QRL157" s="86"/>
      <c r="QRM157" s="86"/>
      <c r="QRN157" s="86"/>
      <c r="QRO157" s="86"/>
      <c r="QRP157" s="86"/>
      <c r="QRQ157" s="86"/>
      <c r="QRR157" s="86"/>
      <c r="QRS157" s="86"/>
      <c r="QRT157" s="86"/>
      <c r="QRU157" s="86"/>
      <c r="QRV157" s="86"/>
      <c r="QRW157" s="86"/>
      <c r="QRX157" s="86"/>
      <c r="QRY157" s="86"/>
      <c r="QRZ157" s="86"/>
      <c r="QSA157" s="186"/>
      <c r="QSB157" s="186"/>
      <c r="QSC157" s="186"/>
      <c r="QSD157" s="186"/>
      <c r="QSE157" s="186"/>
      <c r="QSF157" s="186"/>
      <c r="QSG157" s="86"/>
      <c r="QSH157" s="86"/>
      <c r="QSI157" s="86"/>
      <c r="QSJ157" s="86"/>
      <c r="QSK157" s="86"/>
      <c r="QSL157" s="86"/>
      <c r="QSM157" s="86"/>
      <c r="QSN157" s="86"/>
      <c r="QSO157" s="86"/>
      <c r="QSP157" s="86"/>
      <c r="QSQ157" s="86"/>
      <c r="QSR157" s="86"/>
      <c r="QSS157" s="86"/>
      <c r="QST157" s="86"/>
      <c r="QSU157" s="86"/>
      <c r="QSV157" s="86"/>
      <c r="QSW157" s="86"/>
      <c r="QSX157" s="86"/>
      <c r="QSY157" s="86"/>
      <c r="QSZ157" s="86"/>
      <c r="QTA157" s="86"/>
      <c r="QTB157" s="86"/>
      <c r="QTC157" s="86"/>
      <c r="QTD157" s="86"/>
      <c r="QTE157" s="86"/>
      <c r="QTF157" s="86"/>
      <c r="QTG157" s="86"/>
      <c r="QTH157" s="86"/>
      <c r="QTI157" s="86"/>
      <c r="QTJ157" s="86"/>
      <c r="QTK157" s="86"/>
      <c r="QTL157" s="86"/>
      <c r="QTM157" s="86"/>
      <c r="QTN157" s="86"/>
      <c r="QTO157" s="86"/>
      <c r="QTP157" s="86"/>
      <c r="QTQ157" s="86"/>
      <c r="QTR157" s="86"/>
      <c r="QTS157" s="86"/>
      <c r="QTT157" s="86"/>
      <c r="QTU157" s="86"/>
      <c r="QTV157" s="86"/>
      <c r="QTW157" s="86"/>
      <c r="QTX157" s="86"/>
      <c r="QTY157" s="86"/>
      <c r="QTZ157" s="86"/>
      <c r="QUA157" s="86"/>
      <c r="QUB157" s="86"/>
      <c r="QUC157" s="86"/>
      <c r="QUD157" s="86"/>
      <c r="QUE157" s="86"/>
      <c r="QUF157" s="86"/>
      <c r="QUG157" s="86"/>
      <c r="QUH157" s="86"/>
      <c r="QUI157" s="86"/>
      <c r="QUJ157" s="86"/>
      <c r="QUK157" s="86"/>
      <c r="QUL157" s="86"/>
      <c r="QUM157" s="86"/>
      <c r="QUN157" s="86"/>
      <c r="QUO157" s="86"/>
      <c r="QUP157" s="86"/>
      <c r="QUQ157" s="86"/>
      <c r="QUR157" s="86"/>
      <c r="QUS157" s="86"/>
      <c r="QUT157" s="86"/>
      <c r="QUU157" s="86"/>
      <c r="QUV157" s="86"/>
      <c r="QUW157" s="86"/>
      <c r="QUX157" s="86"/>
      <c r="QUY157" s="86"/>
      <c r="QUZ157" s="86"/>
      <c r="QVA157" s="86"/>
      <c r="QVB157" s="86"/>
      <c r="QVC157" s="86"/>
      <c r="QVD157" s="86"/>
      <c r="QVE157" s="86"/>
      <c r="QVF157" s="86"/>
      <c r="QVG157" s="86"/>
      <c r="QVH157" s="86"/>
      <c r="QVI157" s="86"/>
      <c r="QVJ157" s="86"/>
      <c r="QVK157" s="86"/>
      <c r="QVL157" s="86"/>
      <c r="QVM157" s="86"/>
      <c r="QVN157" s="86"/>
      <c r="QVO157" s="86"/>
      <c r="QVP157" s="86"/>
      <c r="QVQ157" s="86"/>
      <c r="QVR157" s="86"/>
      <c r="QVS157" s="86"/>
      <c r="QVT157" s="86"/>
      <c r="QVU157" s="86"/>
      <c r="QVV157" s="86"/>
      <c r="QVW157" s="86"/>
      <c r="QVX157" s="86"/>
      <c r="QVY157" s="86"/>
      <c r="QVZ157" s="86"/>
      <c r="QWA157" s="86"/>
      <c r="QWB157" s="86"/>
      <c r="QWC157" s="86"/>
      <c r="QWD157" s="86"/>
      <c r="QWE157" s="86"/>
      <c r="QWF157" s="86"/>
      <c r="QWG157" s="86"/>
      <c r="QWH157" s="86"/>
      <c r="QWI157" s="86"/>
      <c r="QWJ157" s="86"/>
      <c r="QWK157" s="86"/>
      <c r="QWL157" s="86"/>
      <c r="QWM157" s="86"/>
      <c r="QWN157" s="86"/>
      <c r="QWO157" s="86"/>
      <c r="QWP157" s="86"/>
      <c r="QWQ157" s="86"/>
      <c r="QWR157" s="86"/>
      <c r="QWS157" s="86"/>
      <c r="QWT157" s="86"/>
      <c r="QWU157" s="86"/>
      <c r="QWV157" s="86"/>
      <c r="QWW157" s="86"/>
      <c r="QWX157" s="86"/>
      <c r="QWY157" s="86"/>
      <c r="QWZ157" s="86"/>
      <c r="QXA157" s="86"/>
      <c r="QXB157" s="86"/>
      <c r="QXC157" s="86"/>
      <c r="QXD157" s="86"/>
      <c r="QXE157" s="86"/>
      <c r="QXF157" s="86"/>
      <c r="QXG157" s="86"/>
      <c r="QXH157" s="86"/>
      <c r="QXI157" s="86"/>
      <c r="QXJ157" s="86"/>
      <c r="QXK157" s="86"/>
      <c r="QXL157" s="86"/>
      <c r="QXM157" s="86"/>
      <c r="QXN157" s="86"/>
      <c r="QXO157" s="86"/>
      <c r="QXP157" s="86"/>
      <c r="QXQ157" s="86"/>
      <c r="QXR157" s="86"/>
      <c r="QXS157" s="86"/>
      <c r="QXT157" s="86"/>
      <c r="QXU157" s="86"/>
      <c r="QXV157" s="86"/>
      <c r="QXW157" s="86"/>
      <c r="QXX157" s="86"/>
      <c r="QXY157" s="86"/>
      <c r="QXZ157" s="86"/>
      <c r="QYA157" s="86"/>
      <c r="QYB157" s="86"/>
      <c r="QYC157" s="86"/>
      <c r="QYD157" s="86"/>
      <c r="QYE157" s="86"/>
      <c r="QYF157" s="86"/>
      <c r="QYG157" s="86"/>
      <c r="QYH157" s="86"/>
      <c r="QYI157" s="86"/>
      <c r="QYJ157" s="86"/>
      <c r="QYK157" s="86"/>
      <c r="QYL157" s="86"/>
      <c r="QYM157" s="86"/>
      <c r="QYN157" s="86"/>
      <c r="QYO157" s="86"/>
      <c r="QYP157" s="86"/>
      <c r="QYQ157" s="86"/>
      <c r="QYR157" s="86"/>
      <c r="QYS157" s="86"/>
      <c r="QYT157" s="86"/>
      <c r="QYU157" s="86"/>
      <c r="QYV157" s="86"/>
      <c r="QYW157" s="86"/>
      <c r="QYX157" s="86"/>
      <c r="QYY157" s="86"/>
      <c r="QYZ157" s="86"/>
      <c r="QZA157" s="86"/>
      <c r="QZB157" s="86"/>
      <c r="QZC157" s="86"/>
      <c r="QZD157" s="86"/>
      <c r="QZE157" s="86"/>
      <c r="QZF157" s="86"/>
      <c r="QZG157" s="86"/>
      <c r="QZH157" s="86"/>
      <c r="QZI157" s="86"/>
      <c r="QZJ157" s="86"/>
      <c r="QZK157" s="86"/>
      <c r="QZL157" s="86"/>
      <c r="QZM157" s="86"/>
      <c r="QZN157" s="86"/>
      <c r="QZO157" s="86"/>
      <c r="QZP157" s="86"/>
      <c r="QZQ157" s="86"/>
      <c r="QZR157" s="86"/>
      <c r="QZS157" s="86"/>
      <c r="QZT157" s="86"/>
      <c r="QZU157" s="86"/>
      <c r="QZV157" s="86"/>
      <c r="QZW157" s="86"/>
      <c r="QZX157" s="86"/>
      <c r="QZY157" s="86"/>
      <c r="QZZ157" s="86"/>
      <c r="RAA157" s="86"/>
      <c r="RAB157" s="86"/>
      <c r="RAC157" s="86"/>
      <c r="RAD157" s="86"/>
      <c r="RAE157" s="86"/>
      <c r="RAF157" s="86"/>
      <c r="RAG157" s="86"/>
      <c r="RAH157" s="86"/>
      <c r="RAI157" s="86"/>
      <c r="RAJ157" s="86"/>
      <c r="RAK157" s="86"/>
      <c r="RAL157" s="86"/>
      <c r="RAM157" s="86"/>
      <c r="RAN157" s="86"/>
      <c r="RAO157" s="86"/>
      <c r="RAP157" s="86"/>
      <c r="RAQ157" s="86"/>
      <c r="RAR157" s="86"/>
      <c r="RAS157" s="86"/>
      <c r="RAT157" s="86"/>
      <c r="RAU157" s="86"/>
      <c r="RAV157" s="86"/>
      <c r="RAW157" s="86"/>
      <c r="RAX157" s="86"/>
      <c r="RAY157" s="86"/>
      <c r="RAZ157" s="86"/>
      <c r="RBA157" s="86"/>
      <c r="RBB157" s="86"/>
      <c r="RBC157" s="86"/>
      <c r="RBD157" s="86"/>
      <c r="RBE157" s="86"/>
      <c r="RBF157" s="86"/>
      <c r="RBG157" s="86"/>
      <c r="RBH157" s="86"/>
      <c r="RBI157" s="86"/>
      <c r="RBJ157" s="86"/>
      <c r="RBK157" s="86"/>
      <c r="RBL157" s="86"/>
      <c r="RBM157" s="86"/>
      <c r="RBN157" s="86"/>
      <c r="RBO157" s="86"/>
      <c r="RBP157" s="86"/>
      <c r="RBQ157" s="86"/>
      <c r="RBR157" s="86"/>
      <c r="RBS157" s="86"/>
      <c r="RBT157" s="86"/>
      <c r="RBU157" s="86"/>
      <c r="RBV157" s="86"/>
      <c r="RBW157" s="186"/>
      <c r="RBX157" s="186"/>
      <c r="RBY157" s="186"/>
      <c r="RBZ157" s="186"/>
      <c r="RCA157" s="186"/>
      <c r="RCB157" s="186"/>
      <c r="RCC157" s="86"/>
      <c r="RCD157" s="86"/>
      <c r="RCE157" s="86"/>
      <c r="RCF157" s="86"/>
      <c r="RCG157" s="86"/>
      <c r="RCH157" s="86"/>
      <c r="RCI157" s="86"/>
      <c r="RCJ157" s="86"/>
      <c r="RCK157" s="86"/>
      <c r="RCL157" s="86"/>
      <c r="RCM157" s="86"/>
      <c r="RCN157" s="86"/>
      <c r="RCO157" s="86"/>
      <c r="RCP157" s="86"/>
      <c r="RCQ157" s="86"/>
      <c r="RCR157" s="86"/>
      <c r="RCS157" s="86"/>
      <c r="RCT157" s="86"/>
      <c r="RCU157" s="86"/>
      <c r="RCV157" s="86"/>
      <c r="RCW157" s="86"/>
      <c r="RCX157" s="86"/>
      <c r="RCY157" s="86"/>
      <c r="RCZ157" s="86"/>
      <c r="RDA157" s="86"/>
      <c r="RDB157" s="86"/>
      <c r="RDC157" s="86"/>
      <c r="RDD157" s="86"/>
      <c r="RDE157" s="86"/>
      <c r="RDF157" s="86"/>
      <c r="RDG157" s="86"/>
      <c r="RDH157" s="86"/>
      <c r="RDI157" s="86"/>
      <c r="RDJ157" s="86"/>
      <c r="RDK157" s="86"/>
      <c r="RDL157" s="86"/>
      <c r="RDM157" s="86"/>
      <c r="RDN157" s="86"/>
      <c r="RDO157" s="86"/>
      <c r="RDP157" s="86"/>
      <c r="RDQ157" s="86"/>
      <c r="RDR157" s="86"/>
      <c r="RDS157" s="86"/>
      <c r="RDT157" s="86"/>
      <c r="RDU157" s="86"/>
      <c r="RDV157" s="86"/>
      <c r="RDW157" s="86"/>
      <c r="RDX157" s="86"/>
      <c r="RDY157" s="86"/>
      <c r="RDZ157" s="86"/>
      <c r="REA157" s="86"/>
      <c r="REB157" s="86"/>
      <c r="REC157" s="86"/>
      <c r="RED157" s="86"/>
      <c r="REE157" s="86"/>
      <c r="REF157" s="86"/>
      <c r="REG157" s="86"/>
      <c r="REH157" s="86"/>
      <c r="REI157" s="86"/>
      <c r="REJ157" s="86"/>
      <c r="REK157" s="86"/>
      <c r="REL157" s="86"/>
      <c r="REM157" s="86"/>
      <c r="REN157" s="86"/>
      <c r="REO157" s="86"/>
      <c r="REP157" s="86"/>
      <c r="REQ157" s="86"/>
      <c r="RER157" s="86"/>
      <c r="RES157" s="86"/>
      <c r="RET157" s="86"/>
      <c r="REU157" s="86"/>
      <c r="REV157" s="86"/>
      <c r="REW157" s="86"/>
      <c r="REX157" s="86"/>
      <c r="REY157" s="86"/>
      <c r="REZ157" s="86"/>
      <c r="RFA157" s="86"/>
      <c r="RFB157" s="86"/>
      <c r="RFC157" s="86"/>
      <c r="RFD157" s="86"/>
      <c r="RFE157" s="86"/>
      <c r="RFF157" s="86"/>
      <c r="RFG157" s="86"/>
      <c r="RFH157" s="86"/>
      <c r="RFI157" s="86"/>
      <c r="RFJ157" s="86"/>
      <c r="RFK157" s="86"/>
      <c r="RFL157" s="86"/>
      <c r="RFM157" s="86"/>
      <c r="RFN157" s="86"/>
      <c r="RFO157" s="86"/>
      <c r="RFP157" s="86"/>
      <c r="RFQ157" s="86"/>
      <c r="RFR157" s="86"/>
      <c r="RFS157" s="86"/>
      <c r="RFT157" s="86"/>
      <c r="RFU157" s="86"/>
      <c r="RFV157" s="86"/>
      <c r="RFW157" s="86"/>
      <c r="RFX157" s="86"/>
      <c r="RFY157" s="86"/>
      <c r="RFZ157" s="86"/>
      <c r="RGA157" s="86"/>
      <c r="RGB157" s="86"/>
      <c r="RGC157" s="86"/>
      <c r="RGD157" s="86"/>
      <c r="RGE157" s="86"/>
      <c r="RGF157" s="86"/>
      <c r="RGG157" s="86"/>
      <c r="RGH157" s="86"/>
      <c r="RGI157" s="86"/>
      <c r="RGJ157" s="86"/>
      <c r="RGK157" s="86"/>
      <c r="RGL157" s="86"/>
      <c r="RGM157" s="86"/>
      <c r="RGN157" s="86"/>
      <c r="RGO157" s="86"/>
      <c r="RGP157" s="86"/>
      <c r="RGQ157" s="86"/>
      <c r="RGR157" s="86"/>
      <c r="RGS157" s="86"/>
      <c r="RGT157" s="86"/>
      <c r="RGU157" s="86"/>
      <c r="RGV157" s="86"/>
      <c r="RGW157" s="86"/>
      <c r="RGX157" s="86"/>
      <c r="RGY157" s="86"/>
      <c r="RGZ157" s="86"/>
      <c r="RHA157" s="86"/>
      <c r="RHB157" s="86"/>
      <c r="RHC157" s="86"/>
      <c r="RHD157" s="86"/>
      <c r="RHE157" s="86"/>
      <c r="RHF157" s="86"/>
      <c r="RHG157" s="86"/>
      <c r="RHH157" s="86"/>
      <c r="RHI157" s="86"/>
      <c r="RHJ157" s="86"/>
      <c r="RHK157" s="86"/>
      <c r="RHL157" s="86"/>
      <c r="RHM157" s="86"/>
      <c r="RHN157" s="86"/>
      <c r="RHO157" s="86"/>
      <c r="RHP157" s="86"/>
      <c r="RHQ157" s="86"/>
      <c r="RHR157" s="86"/>
      <c r="RHS157" s="86"/>
      <c r="RHT157" s="86"/>
      <c r="RHU157" s="86"/>
      <c r="RHV157" s="86"/>
      <c r="RHW157" s="86"/>
      <c r="RHX157" s="86"/>
      <c r="RHY157" s="86"/>
      <c r="RHZ157" s="86"/>
      <c r="RIA157" s="86"/>
      <c r="RIB157" s="86"/>
      <c r="RIC157" s="86"/>
      <c r="RID157" s="86"/>
      <c r="RIE157" s="86"/>
      <c r="RIF157" s="86"/>
      <c r="RIG157" s="86"/>
      <c r="RIH157" s="86"/>
      <c r="RII157" s="86"/>
      <c r="RIJ157" s="86"/>
      <c r="RIK157" s="86"/>
      <c r="RIL157" s="86"/>
      <c r="RIM157" s="86"/>
      <c r="RIN157" s="86"/>
      <c r="RIO157" s="86"/>
      <c r="RIP157" s="86"/>
      <c r="RIQ157" s="86"/>
      <c r="RIR157" s="86"/>
      <c r="RIS157" s="86"/>
      <c r="RIT157" s="86"/>
      <c r="RIU157" s="86"/>
      <c r="RIV157" s="86"/>
      <c r="RIW157" s="86"/>
      <c r="RIX157" s="86"/>
      <c r="RIY157" s="86"/>
      <c r="RIZ157" s="86"/>
      <c r="RJA157" s="86"/>
      <c r="RJB157" s="86"/>
      <c r="RJC157" s="86"/>
      <c r="RJD157" s="86"/>
      <c r="RJE157" s="86"/>
      <c r="RJF157" s="86"/>
      <c r="RJG157" s="86"/>
      <c r="RJH157" s="86"/>
      <c r="RJI157" s="86"/>
      <c r="RJJ157" s="86"/>
      <c r="RJK157" s="86"/>
      <c r="RJL157" s="86"/>
      <c r="RJM157" s="86"/>
      <c r="RJN157" s="86"/>
      <c r="RJO157" s="86"/>
      <c r="RJP157" s="86"/>
      <c r="RJQ157" s="86"/>
      <c r="RJR157" s="86"/>
      <c r="RJS157" s="86"/>
      <c r="RJT157" s="86"/>
      <c r="RJU157" s="86"/>
      <c r="RJV157" s="86"/>
      <c r="RJW157" s="86"/>
      <c r="RJX157" s="86"/>
      <c r="RJY157" s="86"/>
      <c r="RJZ157" s="86"/>
      <c r="RKA157" s="86"/>
      <c r="RKB157" s="86"/>
      <c r="RKC157" s="86"/>
      <c r="RKD157" s="86"/>
      <c r="RKE157" s="86"/>
      <c r="RKF157" s="86"/>
      <c r="RKG157" s="86"/>
      <c r="RKH157" s="86"/>
      <c r="RKI157" s="86"/>
      <c r="RKJ157" s="86"/>
      <c r="RKK157" s="86"/>
      <c r="RKL157" s="86"/>
      <c r="RKM157" s="86"/>
      <c r="RKN157" s="86"/>
      <c r="RKO157" s="86"/>
      <c r="RKP157" s="86"/>
      <c r="RKQ157" s="86"/>
      <c r="RKR157" s="86"/>
      <c r="RKS157" s="86"/>
      <c r="RKT157" s="86"/>
      <c r="RKU157" s="86"/>
      <c r="RKV157" s="86"/>
      <c r="RKW157" s="86"/>
      <c r="RKX157" s="86"/>
      <c r="RKY157" s="86"/>
      <c r="RKZ157" s="86"/>
      <c r="RLA157" s="86"/>
      <c r="RLB157" s="86"/>
      <c r="RLC157" s="86"/>
      <c r="RLD157" s="86"/>
      <c r="RLE157" s="86"/>
      <c r="RLF157" s="86"/>
      <c r="RLG157" s="86"/>
      <c r="RLH157" s="86"/>
      <c r="RLI157" s="86"/>
      <c r="RLJ157" s="86"/>
      <c r="RLK157" s="86"/>
      <c r="RLL157" s="86"/>
      <c r="RLM157" s="86"/>
      <c r="RLN157" s="86"/>
      <c r="RLO157" s="86"/>
      <c r="RLP157" s="86"/>
      <c r="RLQ157" s="86"/>
      <c r="RLR157" s="86"/>
      <c r="RLS157" s="186"/>
      <c r="RLT157" s="186"/>
      <c r="RLU157" s="186"/>
      <c r="RLV157" s="186"/>
      <c r="RLW157" s="186"/>
      <c r="RLX157" s="186"/>
      <c r="RLY157" s="86"/>
      <c r="RLZ157" s="86"/>
      <c r="RMA157" s="86"/>
      <c r="RMB157" s="86"/>
      <c r="RMC157" s="86"/>
      <c r="RMD157" s="86"/>
      <c r="RME157" s="86"/>
      <c r="RMF157" s="86"/>
      <c r="RMG157" s="86"/>
      <c r="RMH157" s="86"/>
      <c r="RMI157" s="86"/>
      <c r="RMJ157" s="86"/>
      <c r="RMK157" s="86"/>
      <c r="RML157" s="86"/>
      <c r="RMM157" s="86"/>
      <c r="RMN157" s="86"/>
      <c r="RMO157" s="86"/>
      <c r="RMP157" s="86"/>
      <c r="RMQ157" s="86"/>
      <c r="RMR157" s="86"/>
      <c r="RMS157" s="86"/>
      <c r="RMT157" s="86"/>
      <c r="RMU157" s="86"/>
      <c r="RMV157" s="86"/>
      <c r="RMW157" s="86"/>
      <c r="RMX157" s="86"/>
      <c r="RMY157" s="86"/>
      <c r="RMZ157" s="86"/>
      <c r="RNA157" s="86"/>
      <c r="RNB157" s="86"/>
      <c r="RNC157" s="86"/>
      <c r="RND157" s="86"/>
      <c r="RNE157" s="86"/>
      <c r="RNF157" s="86"/>
      <c r="RNG157" s="86"/>
      <c r="RNH157" s="86"/>
      <c r="RNI157" s="86"/>
      <c r="RNJ157" s="86"/>
      <c r="RNK157" s="86"/>
      <c r="RNL157" s="86"/>
      <c r="RNM157" s="86"/>
      <c r="RNN157" s="86"/>
      <c r="RNO157" s="86"/>
      <c r="RNP157" s="86"/>
      <c r="RNQ157" s="86"/>
      <c r="RNR157" s="86"/>
      <c r="RNS157" s="86"/>
      <c r="RNT157" s="86"/>
      <c r="RNU157" s="86"/>
      <c r="RNV157" s="86"/>
      <c r="RNW157" s="86"/>
      <c r="RNX157" s="86"/>
      <c r="RNY157" s="86"/>
      <c r="RNZ157" s="86"/>
      <c r="ROA157" s="86"/>
      <c r="ROB157" s="86"/>
      <c r="ROC157" s="86"/>
      <c r="ROD157" s="86"/>
      <c r="ROE157" s="86"/>
      <c r="ROF157" s="86"/>
      <c r="ROG157" s="86"/>
      <c r="ROH157" s="86"/>
      <c r="ROI157" s="86"/>
      <c r="ROJ157" s="86"/>
      <c r="ROK157" s="86"/>
      <c r="ROL157" s="86"/>
      <c r="ROM157" s="86"/>
      <c r="RON157" s="86"/>
      <c r="ROO157" s="86"/>
      <c r="ROP157" s="86"/>
      <c r="ROQ157" s="86"/>
      <c r="ROR157" s="86"/>
      <c r="ROS157" s="86"/>
      <c r="ROT157" s="86"/>
      <c r="ROU157" s="86"/>
      <c r="ROV157" s="86"/>
      <c r="ROW157" s="86"/>
      <c r="ROX157" s="86"/>
      <c r="ROY157" s="86"/>
      <c r="ROZ157" s="86"/>
      <c r="RPA157" s="86"/>
      <c r="RPB157" s="86"/>
      <c r="RPC157" s="86"/>
      <c r="RPD157" s="86"/>
      <c r="RPE157" s="86"/>
      <c r="RPF157" s="86"/>
      <c r="RPG157" s="86"/>
      <c r="RPH157" s="86"/>
      <c r="RPI157" s="86"/>
      <c r="RPJ157" s="86"/>
      <c r="RPK157" s="86"/>
      <c r="RPL157" s="86"/>
      <c r="RPM157" s="86"/>
      <c r="RPN157" s="86"/>
      <c r="RPO157" s="86"/>
      <c r="RPP157" s="86"/>
      <c r="RPQ157" s="86"/>
      <c r="RPR157" s="86"/>
      <c r="RPS157" s="86"/>
      <c r="RPT157" s="86"/>
      <c r="RPU157" s="86"/>
      <c r="RPV157" s="86"/>
      <c r="RPW157" s="86"/>
      <c r="RPX157" s="86"/>
      <c r="RPY157" s="86"/>
      <c r="RPZ157" s="86"/>
      <c r="RQA157" s="86"/>
      <c r="RQB157" s="86"/>
      <c r="RQC157" s="86"/>
      <c r="RQD157" s="86"/>
      <c r="RQE157" s="86"/>
      <c r="RQF157" s="86"/>
      <c r="RQG157" s="86"/>
      <c r="RQH157" s="86"/>
      <c r="RQI157" s="86"/>
      <c r="RQJ157" s="86"/>
      <c r="RQK157" s="86"/>
      <c r="RQL157" s="86"/>
      <c r="RQM157" s="86"/>
      <c r="RQN157" s="86"/>
      <c r="RQO157" s="86"/>
      <c r="RQP157" s="86"/>
      <c r="RQQ157" s="86"/>
      <c r="RQR157" s="86"/>
      <c r="RQS157" s="86"/>
      <c r="RQT157" s="86"/>
      <c r="RQU157" s="86"/>
      <c r="RQV157" s="86"/>
      <c r="RQW157" s="86"/>
      <c r="RQX157" s="86"/>
      <c r="RQY157" s="86"/>
      <c r="RQZ157" s="86"/>
      <c r="RRA157" s="86"/>
      <c r="RRB157" s="86"/>
      <c r="RRC157" s="86"/>
      <c r="RRD157" s="86"/>
      <c r="RRE157" s="86"/>
      <c r="RRF157" s="86"/>
      <c r="RRG157" s="86"/>
      <c r="RRH157" s="86"/>
      <c r="RRI157" s="86"/>
      <c r="RRJ157" s="86"/>
      <c r="RRK157" s="86"/>
      <c r="RRL157" s="86"/>
      <c r="RRM157" s="86"/>
      <c r="RRN157" s="86"/>
      <c r="RRO157" s="86"/>
      <c r="RRP157" s="86"/>
      <c r="RRQ157" s="86"/>
      <c r="RRR157" s="86"/>
      <c r="RRS157" s="86"/>
      <c r="RRT157" s="86"/>
      <c r="RRU157" s="86"/>
      <c r="RRV157" s="86"/>
      <c r="RRW157" s="86"/>
      <c r="RRX157" s="86"/>
      <c r="RRY157" s="86"/>
      <c r="RRZ157" s="86"/>
      <c r="RSA157" s="86"/>
      <c r="RSB157" s="86"/>
      <c r="RSC157" s="86"/>
      <c r="RSD157" s="86"/>
      <c r="RSE157" s="86"/>
      <c r="RSF157" s="86"/>
      <c r="RSG157" s="86"/>
      <c r="RSH157" s="86"/>
      <c r="RSI157" s="86"/>
      <c r="RSJ157" s="86"/>
      <c r="RSK157" s="86"/>
      <c r="RSL157" s="86"/>
      <c r="RSM157" s="86"/>
      <c r="RSN157" s="86"/>
      <c r="RSO157" s="86"/>
      <c r="RSP157" s="86"/>
      <c r="RSQ157" s="86"/>
      <c r="RSR157" s="86"/>
      <c r="RSS157" s="86"/>
      <c r="RST157" s="86"/>
      <c r="RSU157" s="86"/>
      <c r="RSV157" s="86"/>
      <c r="RSW157" s="86"/>
      <c r="RSX157" s="86"/>
      <c r="RSY157" s="86"/>
      <c r="RSZ157" s="86"/>
      <c r="RTA157" s="86"/>
      <c r="RTB157" s="86"/>
      <c r="RTC157" s="86"/>
      <c r="RTD157" s="86"/>
      <c r="RTE157" s="86"/>
      <c r="RTF157" s="86"/>
      <c r="RTG157" s="86"/>
      <c r="RTH157" s="86"/>
      <c r="RTI157" s="86"/>
      <c r="RTJ157" s="86"/>
      <c r="RTK157" s="86"/>
      <c r="RTL157" s="86"/>
      <c r="RTM157" s="86"/>
      <c r="RTN157" s="86"/>
      <c r="RTO157" s="86"/>
      <c r="RTP157" s="86"/>
      <c r="RTQ157" s="86"/>
      <c r="RTR157" s="86"/>
      <c r="RTS157" s="86"/>
      <c r="RTT157" s="86"/>
      <c r="RTU157" s="86"/>
      <c r="RTV157" s="86"/>
      <c r="RTW157" s="86"/>
      <c r="RTX157" s="86"/>
      <c r="RTY157" s="86"/>
      <c r="RTZ157" s="86"/>
      <c r="RUA157" s="86"/>
      <c r="RUB157" s="86"/>
      <c r="RUC157" s="86"/>
      <c r="RUD157" s="86"/>
      <c r="RUE157" s="86"/>
      <c r="RUF157" s="86"/>
      <c r="RUG157" s="86"/>
      <c r="RUH157" s="86"/>
      <c r="RUI157" s="86"/>
      <c r="RUJ157" s="86"/>
      <c r="RUK157" s="86"/>
      <c r="RUL157" s="86"/>
      <c r="RUM157" s="86"/>
      <c r="RUN157" s="86"/>
      <c r="RUO157" s="86"/>
      <c r="RUP157" s="86"/>
      <c r="RUQ157" s="86"/>
      <c r="RUR157" s="86"/>
      <c r="RUS157" s="86"/>
      <c r="RUT157" s="86"/>
      <c r="RUU157" s="86"/>
      <c r="RUV157" s="86"/>
      <c r="RUW157" s="86"/>
      <c r="RUX157" s="86"/>
      <c r="RUY157" s="86"/>
      <c r="RUZ157" s="86"/>
      <c r="RVA157" s="86"/>
      <c r="RVB157" s="86"/>
      <c r="RVC157" s="86"/>
      <c r="RVD157" s="86"/>
      <c r="RVE157" s="86"/>
      <c r="RVF157" s="86"/>
      <c r="RVG157" s="86"/>
      <c r="RVH157" s="86"/>
      <c r="RVI157" s="86"/>
      <c r="RVJ157" s="86"/>
      <c r="RVK157" s="86"/>
      <c r="RVL157" s="86"/>
      <c r="RVM157" s="86"/>
      <c r="RVN157" s="86"/>
      <c r="RVO157" s="186"/>
      <c r="RVP157" s="186"/>
      <c r="RVQ157" s="186"/>
      <c r="RVR157" s="186"/>
      <c r="RVS157" s="186"/>
      <c r="RVT157" s="186"/>
      <c r="RVU157" s="86"/>
      <c r="RVV157" s="86"/>
      <c r="RVW157" s="86"/>
      <c r="RVX157" s="86"/>
      <c r="RVY157" s="86"/>
      <c r="RVZ157" s="86"/>
      <c r="RWA157" s="86"/>
      <c r="RWB157" s="86"/>
      <c r="RWC157" s="86"/>
      <c r="RWD157" s="86"/>
      <c r="RWE157" s="86"/>
      <c r="RWF157" s="86"/>
      <c r="RWG157" s="86"/>
      <c r="RWH157" s="86"/>
      <c r="RWI157" s="86"/>
      <c r="RWJ157" s="86"/>
      <c r="RWK157" s="86"/>
      <c r="RWL157" s="86"/>
      <c r="RWM157" s="86"/>
      <c r="RWN157" s="86"/>
      <c r="RWO157" s="86"/>
      <c r="RWP157" s="86"/>
      <c r="RWQ157" s="86"/>
      <c r="RWR157" s="86"/>
      <c r="RWS157" s="86"/>
      <c r="RWT157" s="86"/>
      <c r="RWU157" s="86"/>
      <c r="RWV157" s="86"/>
      <c r="RWW157" s="86"/>
      <c r="RWX157" s="86"/>
      <c r="RWY157" s="86"/>
      <c r="RWZ157" s="86"/>
      <c r="RXA157" s="86"/>
      <c r="RXB157" s="86"/>
      <c r="RXC157" s="86"/>
      <c r="RXD157" s="86"/>
      <c r="RXE157" s="86"/>
      <c r="RXF157" s="86"/>
      <c r="RXG157" s="86"/>
      <c r="RXH157" s="86"/>
      <c r="RXI157" s="86"/>
      <c r="RXJ157" s="86"/>
      <c r="RXK157" s="86"/>
      <c r="RXL157" s="86"/>
      <c r="RXM157" s="86"/>
      <c r="RXN157" s="86"/>
      <c r="RXO157" s="86"/>
      <c r="RXP157" s="86"/>
      <c r="RXQ157" s="86"/>
      <c r="RXR157" s="86"/>
      <c r="RXS157" s="86"/>
      <c r="RXT157" s="86"/>
      <c r="RXU157" s="86"/>
      <c r="RXV157" s="86"/>
      <c r="RXW157" s="86"/>
      <c r="RXX157" s="86"/>
      <c r="RXY157" s="86"/>
      <c r="RXZ157" s="86"/>
      <c r="RYA157" s="86"/>
      <c r="RYB157" s="86"/>
      <c r="RYC157" s="86"/>
      <c r="RYD157" s="86"/>
      <c r="RYE157" s="86"/>
      <c r="RYF157" s="86"/>
      <c r="RYG157" s="86"/>
      <c r="RYH157" s="86"/>
      <c r="RYI157" s="86"/>
      <c r="RYJ157" s="86"/>
      <c r="RYK157" s="86"/>
      <c r="RYL157" s="86"/>
      <c r="RYM157" s="86"/>
      <c r="RYN157" s="86"/>
      <c r="RYO157" s="86"/>
      <c r="RYP157" s="86"/>
      <c r="RYQ157" s="86"/>
      <c r="RYR157" s="86"/>
      <c r="RYS157" s="86"/>
      <c r="RYT157" s="86"/>
      <c r="RYU157" s="86"/>
      <c r="RYV157" s="86"/>
      <c r="RYW157" s="86"/>
      <c r="RYX157" s="86"/>
      <c r="RYY157" s="86"/>
      <c r="RYZ157" s="86"/>
      <c r="RZA157" s="86"/>
      <c r="RZB157" s="86"/>
      <c r="RZC157" s="86"/>
      <c r="RZD157" s="86"/>
      <c r="RZE157" s="86"/>
      <c r="RZF157" s="86"/>
      <c r="RZG157" s="86"/>
      <c r="RZH157" s="86"/>
      <c r="RZI157" s="86"/>
      <c r="RZJ157" s="86"/>
      <c r="RZK157" s="86"/>
      <c r="RZL157" s="86"/>
      <c r="RZM157" s="86"/>
      <c r="RZN157" s="86"/>
      <c r="RZO157" s="86"/>
      <c r="RZP157" s="86"/>
      <c r="RZQ157" s="86"/>
      <c r="RZR157" s="86"/>
      <c r="RZS157" s="86"/>
      <c r="RZT157" s="86"/>
      <c r="RZU157" s="86"/>
      <c r="RZV157" s="86"/>
      <c r="RZW157" s="86"/>
      <c r="RZX157" s="86"/>
      <c r="RZY157" s="86"/>
      <c r="RZZ157" s="86"/>
      <c r="SAA157" s="86"/>
      <c r="SAB157" s="86"/>
      <c r="SAC157" s="86"/>
      <c r="SAD157" s="86"/>
      <c r="SAE157" s="86"/>
      <c r="SAF157" s="86"/>
      <c r="SAG157" s="86"/>
      <c r="SAH157" s="86"/>
      <c r="SAI157" s="86"/>
      <c r="SAJ157" s="86"/>
      <c r="SAK157" s="86"/>
      <c r="SAL157" s="86"/>
      <c r="SAM157" s="86"/>
      <c r="SAN157" s="86"/>
      <c r="SAO157" s="86"/>
      <c r="SAP157" s="86"/>
      <c r="SAQ157" s="86"/>
      <c r="SAR157" s="86"/>
      <c r="SAS157" s="86"/>
      <c r="SAT157" s="86"/>
      <c r="SAU157" s="86"/>
      <c r="SAV157" s="86"/>
      <c r="SAW157" s="86"/>
      <c r="SAX157" s="86"/>
      <c r="SAY157" s="86"/>
      <c r="SAZ157" s="86"/>
      <c r="SBA157" s="86"/>
      <c r="SBB157" s="86"/>
      <c r="SBC157" s="86"/>
      <c r="SBD157" s="86"/>
      <c r="SBE157" s="86"/>
      <c r="SBF157" s="86"/>
      <c r="SBG157" s="86"/>
      <c r="SBH157" s="86"/>
      <c r="SBI157" s="86"/>
      <c r="SBJ157" s="86"/>
      <c r="SBK157" s="86"/>
      <c r="SBL157" s="86"/>
      <c r="SBM157" s="86"/>
      <c r="SBN157" s="86"/>
      <c r="SBO157" s="86"/>
      <c r="SBP157" s="86"/>
      <c r="SBQ157" s="86"/>
      <c r="SBR157" s="86"/>
      <c r="SBS157" s="86"/>
      <c r="SBT157" s="86"/>
      <c r="SBU157" s="86"/>
      <c r="SBV157" s="86"/>
      <c r="SBW157" s="86"/>
      <c r="SBX157" s="86"/>
      <c r="SBY157" s="86"/>
      <c r="SBZ157" s="86"/>
      <c r="SCA157" s="86"/>
      <c r="SCB157" s="86"/>
      <c r="SCC157" s="86"/>
      <c r="SCD157" s="86"/>
      <c r="SCE157" s="86"/>
      <c r="SCF157" s="86"/>
      <c r="SCG157" s="86"/>
      <c r="SCH157" s="86"/>
      <c r="SCI157" s="86"/>
      <c r="SCJ157" s="86"/>
      <c r="SCK157" s="86"/>
      <c r="SCL157" s="86"/>
      <c r="SCM157" s="86"/>
      <c r="SCN157" s="86"/>
      <c r="SCO157" s="86"/>
      <c r="SCP157" s="86"/>
      <c r="SCQ157" s="86"/>
      <c r="SCR157" s="86"/>
      <c r="SCS157" s="86"/>
      <c r="SCT157" s="86"/>
      <c r="SCU157" s="86"/>
      <c r="SCV157" s="86"/>
      <c r="SCW157" s="86"/>
      <c r="SCX157" s="86"/>
      <c r="SCY157" s="86"/>
      <c r="SCZ157" s="86"/>
      <c r="SDA157" s="86"/>
      <c r="SDB157" s="86"/>
      <c r="SDC157" s="86"/>
      <c r="SDD157" s="86"/>
      <c r="SDE157" s="86"/>
      <c r="SDF157" s="86"/>
      <c r="SDG157" s="86"/>
      <c r="SDH157" s="86"/>
      <c r="SDI157" s="86"/>
      <c r="SDJ157" s="86"/>
      <c r="SDK157" s="86"/>
      <c r="SDL157" s="86"/>
      <c r="SDM157" s="86"/>
      <c r="SDN157" s="86"/>
      <c r="SDO157" s="86"/>
      <c r="SDP157" s="86"/>
      <c r="SDQ157" s="86"/>
      <c r="SDR157" s="86"/>
      <c r="SDS157" s="86"/>
      <c r="SDT157" s="86"/>
      <c r="SDU157" s="86"/>
      <c r="SDV157" s="86"/>
      <c r="SDW157" s="86"/>
      <c r="SDX157" s="86"/>
      <c r="SDY157" s="86"/>
      <c r="SDZ157" s="86"/>
      <c r="SEA157" s="86"/>
      <c r="SEB157" s="86"/>
      <c r="SEC157" s="86"/>
      <c r="SED157" s="86"/>
      <c r="SEE157" s="86"/>
      <c r="SEF157" s="86"/>
      <c r="SEG157" s="86"/>
      <c r="SEH157" s="86"/>
      <c r="SEI157" s="86"/>
      <c r="SEJ157" s="86"/>
      <c r="SEK157" s="86"/>
      <c r="SEL157" s="86"/>
      <c r="SEM157" s="86"/>
      <c r="SEN157" s="86"/>
      <c r="SEO157" s="86"/>
      <c r="SEP157" s="86"/>
      <c r="SEQ157" s="86"/>
      <c r="SER157" s="86"/>
      <c r="SES157" s="86"/>
      <c r="SET157" s="86"/>
      <c r="SEU157" s="86"/>
      <c r="SEV157" s="86"/>
      <c r="SEW157" s="86"/>
      <c r="SEX157" s="86"/>
      <c r="SEY157" s="86"/>
      <c r="SEZ157" s="86"/>
      <c r="SFA157" s="86"/>
      <c r="SFB157" s="86"/>
      <c r="SFC157" s="86"/>
      <c r="SFD157" s="86"/>
      <c r="SFE157" s="86"/>
      <c r="SFF157" s="86"/>
      <c r="SFG157" s="86"/>
      <c r="SFH157" s="86"/>
      <c r="SFI157" s="86"/>
      <c r="SFJ157" s="86"/>
      <c r="SFK157" s="186"/>
      <c r="SFL157" s="186"/>
      <c r="SFM157" s="186"/>
      <c r="SFN157" s="186"/>
      <c r="SFO157" s="186"/>
      <c r="SFP157" s="186"/>
      <c r="SFQ157" s="86"/>
      <c r="SFR157" s="86"/>
      <c r="SFS157" s="86"/>
      <c r="SFT157" s="86"/>
      <c r="SFU157" s="86"/>
      <c r="SFV157" s="86"/>
      <c r="SFW157" s="86"/>
      <c r="SFX157" s="86"/>
      <c r="SFY157" s="86"/>
      <c r="SFZ157" s="86"/>
      <c r="SGA157" s="86"/>
      <c r="SGB157" s="86"/>
      <c r="SGC157" s="86"/>
      <c r="SGD157" s="86"/>
      <c r="SGE157" s="86"/>
      <c r="SGF157" s="86"/>
      <c r="SGG157" s="86"/>
      <c r="SGH157" s="86"/>
      <c r="SGI157" s="86"/>
      <c r="SGJ157" s="86"/>
      <c r="SGK157" s="86"/>
      <c r="SGL157" s="86"/>
      <c r="SGM157" s="86"/>
      <c r="SGN157" s="86"/>
      <c r="SGO157" s="86"/>
      <c r="SGP157" s="86"/>
      <c r="SGQ157" s="86"/>
      <c r="SGR157" s="86"/>
      <c r="SGS157" s="86"/>
      <c r="SGT157" s="86"/>
      <c r="SGU157" s="86"/>
      <c r="SGV157" s="86"/>
      <c r="SGW157" s="86"/>
      <c r="SGX157" s="86"/>
      <c r="SGY157" s="86"/>
      <c r="SGZ157" s="86"/>
      <c r="SHA157" s="86"/>
      <c r="SHB157" s="86"/>
      <c r="SHC157" s="86"/>
      <c r="SHD157" s="86"/>
      <c r="SHE157" s="86"/>
      <c r="SHF157" s="86"/>
      <c r="SHG157" s="86"/>
      <c r="SHH157" s="86"/>
      <c r="SHI157" s="86"/>
      <c r="SHJ157" s="86"/>
      <c r="SHK157" s="86"/>
      <c r="SHL157" s="86"/>
      <c r="SHM157" s="86"/>
      <c r="SHN157" s="86"/>
      <c r="SHO157" s="86"/>
      <c r="SHP157" s="86"/>
      <c r="SHQ157" s="86"/>
      <c r="SHR157" s="86"/>
      <c r="SHS157" s="86"/>
      <c r="SHT157" s="86"/>
      <c r="SHU157" s="86"/>
      <c r="SHV157" s="86"/>
      <c r="SHW157" s="86"/>
      <c r="SHX157" s="86"/>
      <c r="SHY157" s="86"/>
      <c r="SHZ157" s="86"/>
      <c r="SIA157" s="86"/>
      <c r="SIB157" s="86"/>
      <c r="SIC157" s="86"/>
      <c r="SID157" s="86"/>
      <c r="SIE157" s="86"/>
      <c r="SIF157" s="86"/>
      <c r="SIG157" s="86"/>
      <c r="SIH157" s="86"/>
      <c r="SII157" s="86"/>
      <c r="SIJ157" s="86"/>
      <c r="SIK157" s="86"/>
      <c r="SIL157" s="86"/>
      <c r="SIM157" s="86"/>
      <c r="SIN157" s="86"/>
      <c r="SIO157" s="86"/>
      <c r="SIP157" s="86"/>
      <c r="SIQ157" s="86"/>
      <c r="SIR157" s="86"/>
      <c r="SIS157" s="86"/>
      <c r="SIT157" s="86"/>
      <c r="SIU157" s="86"/>
      <c r="SIV157" s="86"/>
      <c r="SIW157" s="86"/>
      <c r="SIX157" s="86"/>
      <c r="SIY157" s="86"/>
      <c r="SIZ157" s="86"/>
      <c r="SJA157" s="86"/>
      <c r="SJB157" s="86"/>
      <c r="SJC157" s="86"/>
      <c r="SJD157" s="86"/>
      <c r="SJE157" s="86"/>
      <c r="SJF157" s="86"/>
      <c r="SJG157" s="86"/>
      <c r="SJH157" s="86"/>
      <c r="SJI157" s="86"/>
      <c r="SJJ157" s="86"/>
      <c r="SJK157" s="86"/>
      <c r="SJL157" s="86"/>
      <c r="SJM157" s="86"/>
      <c r="SJN157" s="86"/>
      <c r="SJO157" s="86"/>
      <c r="SJP157" s="86"/>
      <c r="SJQ157" s="86"/>
      <c r="SJR157" s="86"/>
      <c r="SJS157" s="86"/>
      <c r="SJT157" s="86"/>
      <c r="SJU157" s="86"/>
      <c r="SJV157" s="86"/>
      <c r="SJW157" s="86"/>
      <c r="SJX157" s="86"/>
      <c r="SJY157" s="86"/>
      <c r="SJZ157" s="86"/>
      <c r="SKA157" s="86"/>
      <c r="SKB157" s="86"/>
      <c r="SKC157" s="86"/>
      <c r="SKD157" s="86"/>
      <c r="SKE157" s="86"/>
      <c r="SKF157" s="86"/>
      <c r="SKG157" s="86"/>
      <c r="SKH157" s="86"/>
      <c r="SKI157" s="86"/>
      <c r="SKJ157" s="86"/>
      <c r="SKK157" s="86"/>
      <c r="SKL157" s="86"/>
      <c r="SKM157" s="86"/>
      <c r="SKN157" s="86"/>
      <c r="SKO157" s="86"/>
      <c r="SKP157" s="86"/>
      <c r="SKQ157" s="86"/>
      <c r="SKR157" s="86"/>
      <c r="SKS157" s="86"/>
      <c r="SKT157" s="86"/>
      <c r="SKU157" s="86"/>
      <c r="SKV157" s="86"/>
      <c r="SKW157" s="86"/>
      <c r="SKX157" s="86"/>
      <c r="SKY157" s="86"/>
      <c r="SKZ157" s="86"/>
      <c r="SLA157" s="86"/>
      <c r="SLB157" s="86"/>
      <c r="SLC157" s="86"/>
      <c r="SLD157" s="86"/>
      <c r="SLE157" s="86"/>
      <c r="SLF157" s="86"/>
      <c r="SLG157" s="86"/>
      <c r="SLH157" s="86"/>
      <c r="SLI157" s="86"/>
      <c r="SLJ157" s="86"/>
      <c r="SLK157" s="86"/>
      <c r="SLL157" s="86"/>
      <c r="SLM157" s="86"/>
      <c r="SLN157" s="86"/>
      <c r="SLO157" s="86"/>
      <c r="SLP157" s="86"/>
      <c r="SLQ157" s="86"/>
      <c r="SLR157" s="86"/>
      <c r="SLS157" s="86"/>
      <c r="SLT157" s="86"/>
      <c r="SLU157" s="86"/>
      <c r="SLV157" s="86"/>
      <c r="SLW157" s="86"/>
      <c r="SLX157" s="86"/>
      <c r="SLY157" s="86"/>
      <c r="SLZ157" s="86"/>
      <c r="SMA157" s="86"/>
      <c r="SMB157" s="86"/>
      <c r="SMC157" s="86"/>
      <c r="SMD157" s="86"/>
      <c r="SME157" s="86"/>
      <c r="SMF157" s="86"/>
      <c r="SMG157" s="86"/>
      <c r="SMH157" s="86"/>
      <c r="SMI157" s="86"/>
      <c r="SMJ157" s="86"/>
      <c r="SMK157" s="86"/>
      <c r="SML157" s="86"/>
      <c r="SMM157" s="86"/>
      <c r="SMN157" s="86"/>
      <c r="SMO157" s="86"/>
      <c r="SMP157" s="86"/>
      <c r="SMQ157" s="86"/>
      <c r="SMR157" s="86"/>
      <c r="SMS157" s="86"/>
      <c r="SMT157" s="86"/>
      <c r="SMU157" s="86"/>
      <c r="SMV157" s="86"/>
      <c r="SMW157" s="86"/>
      <c r="SMX157" s="86"/>
      <c r="SMY157" s="86"/>
      <c r="SMZ157" s="86"/>
      <c r="SNA157" s="86"/>
      <c r="SNB157" s="86"/>
      <c r="SNC157" s="86"/>
      <c r="SND157" s="86"/>
      <c r="SNE157" s="86"/>
      <c r="SNF157" s="86"/>
      <c r="SNG157" s="86"/>
      <c r="SNH157" s="86"/>
      <c r="SNI157" s="86"/>
      <c r="SNJ157" s="86"/>
      <c r="SNK157" s="86"/>
      <c r="SNL157" s="86"/>
      <c r="SNM157" s="86"/>
      <c r="SNN157" s="86"/>
      <c r="SNO157" s="86"/>
      <c r="SNP157" s="86"/>
      <c r="SNQ157" s="86"/>
      <c r="SNR157" s="86"/>
      <c r="SNS157" s="86"/>
      <c r="SNT157" s="86"/>
      <c r="SNU157" s="86"/>
      <c r="SNV157" s="86"/>
      <c r="SNW157" s="86"/>
      <c r="SNX157" s="86"/>
      <c r="SNY157" s="86"/>
      <c r="SNZ157" s="86"/>
      <c r="SOA157" s="86"/>
      <c r="SOB157" s="86"/>
      <c r="SOC157" s="86"/>
      <c r="SOD157" s="86"/>
      <c r="SOE157" s="86"/>
      <c r="SOF157" s="86"/>
      <c r="SOG157" s="86"/>
      <c r="SOH157" s="86"/>
      <c r="SOI157" s="86"/>
      <c r="SOJ157" s="86"/>
      <c r="SOK157" s="86"/>
      <c r="SOL157" s="86"/>
      <c r="SOM157" s="86"/>
      <c r="SON157" s="86"/>
      <c r="SOO157" s="86"/>
      <c r="SOP157" s="86"/>
      <c r="SOQ157" s="86"/>
      <c r="SOR157" s="86"/>
      <c r="SOS157" s="86"/>
      <c r="SOT157" s="86"/>
      <c r="SOU157" s="86"/>
      <c r="SOV157" s="86"/>
      <c r="SOW157" s="86"/>
      <c r="SOX157" s="86"/>
      <c r="SOY157" s="86"/>
      <c r="SOZ157" s="86"/>
      <c r="SPA157" s="86"/>
      <c r="SPB157" s="86"/>
      <c r="SPC157" s="86"/>
      <c r="SPD157" s="86"/>
      <c r="SPE157" s="86"/>
      <c r="SPF157" s="86"/>
      <c r="SPG157" s="186"/>
      <c r="SPH157" s="186"/>
      <c r="SPI157" s="186"/>
      <c r="SPJ157" s="186"/>
      <c r="SPK157" s="186"/>
      <c r="SPL157" s="186"/>
      <c r="SPM157" s="86"/>
      <c r="SPN157" s="86"/>
      <c r="SPO157" s="86"/>
      <c r="SPP157" s="86"/>
      <c r="SPQ157" s="86"/>
      <c r="SPR157" s="86"/>
      <c r="SPS157" s="86"/>
      <c r="SPT157" s="86"/>
      <c r="SPU157" s="86"/>
      <c r="SPV157" s="86"/>
      <c r="SPW157" s="86"/>
      <c r="SPX157" s="86"/>
      <c r="SPY157" s="86"/>
      <c r="SPZ157" s="86"/>
      <c r="SQA157" s="86"/>
      <c r="SQB157" s="86"/>
      <c r="SQC157" s="86"/>
      <c r="SQD157" s="86"/>
      <c r="SQE157" s="86"/>
      <c r="SQF157" s="86"/>
      <c r="SQG157" s="86"/>
      <c r="SQH157" s="86"/>
      <c r="SQI157" s="86"/>
      <c r="SQJ157" s="86"/>
      <c r="SQK157" s="86"/>
      <c r="SQL157" s="86"/>
      <c r="SQM157" s="86"/>
      <c r="SQN157" s="86"/>
      <c r="SQO157" s="86"/>
      <c r="SQP157" s="86"/>
      <c r="SQQ157" s="86"/>
      <c r="SQR157" s="86"/>
      <c r="SQS157" s="86"/>
      <c r="SQT157" s="86"/>
      <c r="SQU157" s="86"/>
      <c r="SQV157" s="86"/>
      <c r="SQW157" s="86"/>
      <c r="SQX157" s="86"/>
      <c r="SQY157" s="86"/>
      <c r="SQZ157" s="86"/>
      <c r="SRA157" s="86"/>
      <c r="SRB157" s="86"/>
      <c r="SRC157" s="86"/>
      <c r="SRD157" s="86"/>
      <c r="SRE157" s="86"/>
      <c r="SRF157" s="86"/>
      <c r="SRG157" s="86"/>
      <c r="SRH157" s="86"/>
      <c r="SRI157" s="86"/>
      <c r="SRJ157" s="86"/>
      <c r="SRK157" s="86"/>
      <c r="SRL157" s="86"/>
      <c r="SRM157" s="86"/>
      <c r="SRN157" s="86"/>
      <c r="SRO157" s="86"/>
      <c r="SRP157" s="86"/>
      <c r="SRQ157" s="86"/>
      <c r="SRR157" s="86"/>
      <c r="SRS157" s="86"/>
      <c r="SRT157" s="86"/>
      <c r="SRU157" s="86"/>
      <c r="SRV157" s="86"/>
      <c r="SRW157" s="86"/>
      <c r="SRX157" s="86"/>
      <c r="SRY157" s="86"/>
      <c r="SRZ157" s="86"/>
      <c r="SSA157" s="86"/>
      <c r="SSB157" s="86"/>
      <c r="SSC157" s="86"/>
      <c r="SSD157" s="86"/>
      <c r="SSE157" s="86"/>
      <c r="SSF157" s="86"/>
      <c r="SSG157" s="86"/>
      <c r="SSH157" s="86"/>
      <c r="SSI157" s="86"/>
      <c r="SSJ157" s="86"/>
      <c r="SSK157" s="86"/>
      <c r="SSL157" s="86"/>
      <c r="SSM157" s="86"/>
      <c r="SSN157" s="86"/>
      <c r="SSO157" s="86"/>
      <c r="SSP157" s="86"/>
      <c r="SSQ157" s="86"/>
      <c r="SSR157" s="86"/>
      <c r="SSS157" s="86"/>
      <c r="SST157" s="86"/>
      <c r="SSU157" s="86"/>
      <c r="SSV157" s="86"/>
      <c r="SSW157" s="86"/>
      <c r="SSX157" s="86"/>
      <c r="SSY157" s="86"/>
      <c r="SSZ157" s="86"/>
      <c r="STA157" s="86"/>
      <c r="STB157" s="86"/>
      <c r="STC157" s="86"/>
      <c r="STD157" s="86"/>
      <c r="STE157" s="86"/>
      <c r="STF157" s="86"/>
      <c r="STG157" s="86"/>
      <c r="STH157" s="86"/>
      <c r="STI157" s="86"/>
      <c r="STJ157" s="86"/>
      <c r="STK157" s="86"/>
      <c r="STL157" s="86"/>
      <c r="STM157" s="86"/>
      <c r="STN157" s="86"/>
      <c r="STO157" s="86"/>
      <c r="STP157" s="86"/>
      <c r="STQ157" s="86"/>
      <c r="STR157" s="86"/>
      <c r="STS157" s="86"/>
      <c r="STT157" s="86"/>
      <c r="STU157" s="86"/>
      <c r="STV157" s="86"/>
      <c r="STW157" s="86"/>
      <c r="STX157" s="86"/>
      <c r="STY157" s="86"/>
      <c r="STZ157" s="86"/>
      <c r="SUA157" s="86"/>
      <c r="SUB157" s="86"/>
      <c r="SUC157" s="86"/>
      <c r="SUD157" s="86"/>
      <c r="SUE157" s="86"/>
      <c r="SUF157" s="86"/>
      <c r="SUG157" s="86"/>
      <c r="SUH157" s="86"/>
      <c r="SUI157" s="86"/>
      <c r="SUJ157" s="86"/>
      <c r="SUK157" s="86"/>
      <c r="SUL157" s="86"/>
      <c r="SUM157" s="86"/>
      <c r="SUN157" s="86"/>
      <c r="SUO157" s="86"/>
      <c r="SUP157" s="86"/>
      <c r="SUQ157" s="86"/>
      <c r="SUR157" s="86"/>
      <c r="SUS157" s="86"/>
      <c r="SUT157" s="86"/>
      <c r="SUU157" s="86"/>
      <c r="SUV157" s="86"/>
      <c r="SUW157" s="86"/>
      <c r="SUX157" s="86"/>
      <c r="SUY157" s="86"/>
      <c r="SUZ157" s="86"/>
      <c r="SVA157" s="86"/>
      <c r="SVB157" s="86"/>
      <c r="SVC157" s="86"/>
      <c r="SVD157" s="86"/>
      <c r="SVE157" s="86"/>
      <c r="SVF157" s="86"/>
      <c r="SVG157" s="86"/>
      <c r="SVH157" s="86"/>
      <c r="SVI157" s="86"/>
      <c r="SVJ157" s="86"/>
      <c r="SVK157" s="86"/>
      <c r="SVL157" s="86"/>
      <c r="SVM157" s="86"/>
      <c r="SVN157" s="86"/>
      <c r="SVO157" s="86"/>
      <c r="SVP157" s="86"/>
      <c r="SVQ157" s="86"/>
      <c r="SVR157" s="86"/>
      <c r="SVS157" s="86"/>
      <c r="SVT157" s="86"/>
      <c r="SVU157" s="86"/>
      <c r="SVV157" s="86"/>
      <c r="SVW157" s="86"/>
      <c r="SVX157" s="86"/>
      <c r="SVY157" s="86"/>
      <c r="SVZ157" s="86"/>
      <c r="SWA157" s="86"/>
      <c r="SWB157" s="86"/>
      <c r="SWC157" s="86"/>
      <c r="SWD157" s="86"/>
      <c r="SWE157" s="86"/>
      <c r="SWF157" s="86"/>
      <c r="SWG157" s="86"/>
      <c r="SWH157" s="86"/>
      <c r="SWI157" s="86"/>
      <c r="SWJ157" s="86"/>
      <c r="SWK157" s="86"/>
      <c r="SWL157" s="86"/>
      <c r="SWM157" s="86"/>
      <c r="SWN157" s="86"/>
      <c r="SWO157" s="86"/>
      <c r="SWP157" s="86"/>
      <c r="SWQ157" s="86"/>
      <c r="SWR157" s="86"/>
      <c r="SWS157" s="86"/>
      <c r="SWT157" s="86"/>
      <c r="SWU157" s="86"/>
      <c r="SWV157" s="86"/>
      <c r="SWW157" s="86"/>
      <c r="SWX157" s="86"/>
      <c r="SWY157" s="86"/>
      <c r="SWZ157" s="86"/>
      <c r="SXA157" s="86"/>
      <c r="SXB157" s="86"/>
      <c r="SXC157" s="86"/>
      <c r="SXD157" s="86"/>
      <c r="SXE157" s="86"/>
      <c r="SXF157" s="86"/>
      <c r="SXG157" s="86"/>
      <c r="SXH157" s="86"/>
      <c r="SXI157" s="86"/>
      <c r="SXJ157" s="86"/>
      <c r="SXK157" s="86"/>
      <c r="SXL157" s="86"/>
      <c r="SXM157" s="86"/>
      <c r="SXN157" s="86"/>
      <c r="SXO157" s="86"/>
      <c r="SXP157" s="86"/>
      <c r="SXQ157" s="86"/>
      <c r="SXR157" s="86"/>
      <c r="SXS157" s="86"/>
      <c r="SXT157" s="86"/>
      <c r="SXU157" s="86"/>
      <c r="SXV157" s="86"/>
      <c r="SXW157" s="86"/>
      <c r="SXX157" s="86"/>
      <c r="SXY157" s="86"/>
      <c r="SXZ157" s="86"/>
      <c r="SYA157" s="86"/>
      <c r="SYB157" s="86"/>
      <c r="SYC157" s="86"/>
      <c r="SYD157" s="86"/>
      <c r="SYE157" s="86"/>
      <c r="SYF157" s="86"/>
      <c r="SYG157" s="86"/>
      <c r="SYH157" s="86"/>
      <c r="SYI157" s="86"/>
      <c r="SYJ157" s="86"/>
      <c r="SYK157" s="86"/>
      <c r="SYL157" s="86"/>
      <c r="SYM157" s="86"/>
      <c r="SYN157" s="86"/>
      <c r="SYO157" s="86"/>
      <c r="SYP157" s="86"/>
      <c r="SYQ157" s="86"/>
      <c r="SYR157" s="86"/>
      <c r="SYS157" s="86"/>
      <c r="SYT157" s="86"/>
      <c r="SYU157" s="86"/>
      <c r="SYV157" s="86"/>
      <c r="SYW157" s="86"/>
      <c r="SYX157" s="86"/>
      <c r="SYY157" s="86"/>
      <c r="SYZ157" s="86"/>
      <c r="SZA157" s="86"/>
      <c r="SZB157" s="86"/>
      <c r="SZC157" s="186"/>
      <c r="SZD157" s="186"/>
      <c r="SZE157" s="186"/>
      <c r="SZF157" s="186"/>
      <c r="SZG157" s="186"/>
      <c r="SZH157" s="186"/>
      <c r="SZI157" s="86"/>
      <c r="SZJ157" s="86"/>
      <c r="SZK157" s="86"/>
      <c r="SZL157" s="86"/>
      <c r="SZM157" s="86"/>
      <c r="SZN157" s="86"/>
      <c r="SZO157" s="86"/>
      <c r="SZP157" s="86"/>
      <c r="SZQ157" s="86"/>
      <c r="SZR157" s="86"/>
      <c r="SZS157" s="86"/>
      <c r="SZT157" s="86"/>
      <c r="SZU157" s="86"/>
      <c r="SZV157" s="86"/>
      <c r="SZW157" s="86"/>
      <c r="SZX157" s="86"/>
      <c r="SZY157" s="86"/>
      <c r="SZZ157" s="86"/>
      <c r="TAA157" s="86"/>
      <c r="TAB157" s="86"/>
      <c r="TAC157" s="86"/>
      <c r="TAD157" s="86"/>
      <c r="TAE157" s="86"/>
      <c r="TAF157" s="86"/>
      <c r="TAG157" s="86"/>
      <c r="TAH157" s="86"/>
      <c r="TAI157" s="86"/>
      <c r="TAJ157" s="86"/>
      <c r="TAK157" s="86"/>
      <c r="TAL157" s="86"/>
      <c r="TAM157" s="86"/>
      <c r="TAN157" s="86"/>
      <c r="TAO157" s="86"/>
      <c r="TAP157" s="86"/>
      <c r="TAQ157" s="86"/>
      <c r="TAR157" s="86"/>
      <c r="TAS157" s="86"/>
      <c r="TAT157" s="86"/>
      <c r="TAU157" s="86"/>
      <c r="TAV157" s="86"/>
      <c r="TAW157" s="86"/>
      <c r="TAX157" s="86"/>
      <c r="TAY157" s="86"/>
      <c r="TAZ157" s="86"/>
      <c r="TBA157" s="86"/>
      <c r="TBB157" s="86"/>
      <c r="TBC157" s="86"/>
      <c r="TBD157" s="86"/>
      <c r="TBE157" s="86"/>
      <c r="TBF157" s="86"/>
      <c r="TBG157" s="86"/>
      <c r="TBH157" s="86"/>
      <c r="TBI157" s="86"/>
      <c r="TBJ157" s="86"/>
      <c r="TBK157" s="86"/>
      <c r="TBL157" s="86"/>
      <c r="TBM157" s="86"/>
      <c r="TBN157" s="86"/>
      <c r="TBO157" s="86"/>
      <c r="TBP157" s="86"/>
      <c r="TBQ157" s="86"/>
      <c r="TBR157" s="86"/>
      <c r="TBS157" s="86"/>
      <c r="TBT157" s="86"/>
      <c r="TBU157" s="86"/>
      <c r="TBV157" s="86"/>
      <c r="TBW157" s="86"/>
      <c r="TBX157" s="86"/>
      <c r="TBY157" s="86"/>
      <c r="TBZ157" s="86"/>
      <c r="TCA157" s="86"/>
      <c r="TCB157" s="86"/>
      <c r="TCC157" s="86"/>
      <c r="TCD157" s="86"/>
      <c r="TCE157" s="86"/>
      <c r="TCF157" s="86"/>
      <c r="TCG157" s="86"/>
      <c r="TCH157" s="86"/>
      <c r="TCI157" s="86"/>
      <c r="TCJ157" s="86"/>
      <c r="TCK157" s="86"/>
      <c r="TCL157" s="86"/>
      <c r="TCM157" s="86"/>
      <c r="TCN157" s="86"/>
      <c r="TCO157" s="86"/>
      <c r="TCP157" s="86"/>
      <c r="TCQ157" s="86"/>
      <c r="TCR157" s="86"/>
      <c r="TCS157" s="86"/>
      <c r="TCT157" s="86"/>
      <c r="TCU157" s="86"/>
      <c r="TCV157" s="86"/>
      <c r="TCW157" s="86"/>
      <c r="TCX157" s="86"/>
      <c r="TCY157" s="86"/>
      <c r="TCZ157" s="86"/>
      <c r="TDA157" s="86"/>
      <c r="TDB157" s="86"/>
      <c r="TDC157" s="86"/>
      <c r="TDD157" s="86"/>
      <c r="TDE157" s="86"/>
      <c r="TDF157" s="86"/>
      <c r="TDG157" s="86"/>
      <c r="TDH157" s="86"/>
      <c r="TDI157" s="86"/>
      <c r="TDJ157" s="86"/>
      <c r="TDK157" s="86"/>
      <c r="TDL157" s="86"/>
      <c r="TDM157" s="86"/>
      <c r="TDN157" s="86"/>
      <c r="TDO157" s="86"/>
      <c r="TDP157" s="86"/>
      <c r="TDQ157" s="86"/>
      <c r="TDR157" s="86"/>
      <c r="TDS157" s="86"/>
      <c r="TDT157" s="86"/>
      <c r="TDU157" s="86"/>
      <c r="TDV157" s="86"/>
      <c r="TDW157" s="86"/>
      <c r="TDX157" s="86"/>
      <c r="TDY157" s="86"/>
      <c r="TDZ157" s="86"/>
      <c r="TEA157" s="86"/>
      <c r="TEB157" s="86"/>
      <c r="TEC157" s="86"/>
      <c r="TED157" s="86"/>
      <c r="TEE157" s="86"/>
      <c r="TEF157" s="86"/>
      <c r="TEG157" s="86"/>
      <c r="TEH157" s="86"/>
      <c r="TEI157" s="86"/>
      <c r="TEJ157" s="86"/>
      <c r="TEK157" s="86"/>
      <c r="TEL157" s="86"/>
      <c r="TEM157" s="86"/>
      <c r="TEN157" s="86"/>
      <c r="TEO157" s="86"/>
      <c r="TEP157" s="86"/>
      <c r="TEQ157" s="86"/>
      <c r="TER157" s="86"/>
      <c r="TES157" s="86"/>
      <c r="TET157" s="86"/>
      <c r="TEU157" s="86"/>
      <c r="TEV157" s="86"/>
      <c r="TEW157" s="86"/>
      <c r="TEX157" s="86"/>
      <c r="TEY157" s="86"/>
      <c r="TEZ157" s="86"/>
      <c r="TFA157" s="86"/>
      <c r="TFB157" s="86"/>
      <c r="TFC157" s="86"/>
      <c r="TFD157" s="86"/>
      <c r="TFE157" s="86"/>
      <c r="TFF157" s="86"/>
      <c r="TFG157" s="86"/>
      <c r="TFH157" s="86"/>
      <c r="TFI157" s="86"/>
      <c r="TFJ157" s="86"/>
      <c r="TFK157" s="86"/>
      <c r="TFL157" s="86"/>
      <c r="TFM157" s="86"/>
      <c r="TFN157" s="86"/>
      <c r="TFO157" s="86"/>
      <c r="TFP157" s="86"/>
      <c r="TFQ157" s="86"/>
      <c r="TFR157" s="86"/>
      <c r="TFS157" s="86"/>
      <c r="TFT157" s="86"/>
      <c r="TFU157" s="86"/>
      <c r="TFV157" s="86"/>
      <c r="TFW157" s="86"/>
      <c r="TFX157" s="86"/>
      <c r="TFY157" s="86"/>
      <c r="TFZ157" s="86"/>
      <c r="TGA157" s="86"/>
      <c r="TGB157" s="86"/>
      <c r="TGC157" s="86"/>
      <c r="TGD157" s="86"/>
      <c r="TGE157" s="86"/>
      <c r="TGF157" s="86"/>
      <c r="TGG157" s="86"/>
      <c r="TGH157" s="86"/>
      <c r="TGI157" s="86"/>
      <c r="TGJ157" s="86"/>
      <c r="TGK157" s="86"/>
      <c r="TGL157" s="86"/>
      <c r="TGM157" s="86"/>
      <c r="TGN157" s="86"/>
      <c r="TGO157" s="86"/>
      <c r="TGP157" s="86"/>
      <c r="TGQ157" s="86"/>
      <c r="TGR157" s="86"/>
      <c r="TGS157" s="86"/>
      <c r="TGT157" s="86"/>
      <c r="TGU157" s="86"/>
      <c r="TGV157" s="86"/>
      <c r="TGW157" s="86"/>
      <c r="TGX157" s="86"/>
      <c r="TGY157" s="86"/>
      <c r="TGZ157" s="86"/>
      <c r="THA157" s="86"/>
      <c r="THB157" s="86"/>
      <c r="THC157" s="86"/>
      <c r="THD157" s="86"/>
      <c r="THE157" s="86"/>
      <c r="THF157" s="86"/>
      <c r="THG157" s="86"/>
      <c r="THH157" s="86"/>
      <c r="THI157" s="86"/>
      <c r="THJ157" s="86"/>
      <c r="THK157" s="86"/>
      <c r="THL157" s="86"/>
      <c r="THM157" s="86"/>
      <c r="THN157" s="86"/>
      <c r="THO157" s="86"/>
      <c r="THP157" s="86"/>
      <c r="THQ157" s="86"/>
      <c r="THR157" s="86"/>
      <c r="THS157" s="86"/>
      <c r="THT157" s="86"/>
      <c r="THU157" s="86"/>
      <c r="THV157" s="86"/>
      <c r="THW157" s="86"/>
      <c r="THX157" s="86"/>
      <c r="THY157" s="86"/>
      <c r="THZ157" s="86"/>
      <c r="TIA157" s="86"/>
      <c r="TIB157" s="86"/>
      <c r="TIC157" s="86"/>
      <c r="TID157" s="86"/>
      <c r="TIE157" s="86"/>
      <c r="TIF157" s="86"/>
      <c r="TIG157" s="86"/>
      <c r="TIH157" s="86"/>
      <c r="TII157" s="86"/>
      <c r="TIJ157" s="86"/>
      <c r="TIK157" s="86"/>
      <c r="TIL157" s="86"/>
      <c r="TIM157" s="86"/>
      <c r="TIN157" s="86"/>
      <c r="TIO157" s="86"/>
      <c r="TIP157" s="86"/>
      <c r="TIQ157" s="86"/>
      <c r="TIR157" s="86"/>
      <c r="TIS157" s="86"/>
      <c r="TIT157" s="86"/>
      <c r="TIU157" s="86"/>
      <c r="TIV157" s="86"/>
      <c r="TIW157" s="86"/>
      <c r="TIX157" s="86"/>
      <c r="TIY157" s="186"/>
      <c r="TIZ157" s="186"/>
      <c r="TJA157" s="186"/>
      <c r="TJB157" s="186"/>
      <c r="TJC157" s="186"/>
      <c r="TJD157" s="186"/>
      <c r="TJE157" s="86"/>
      <c r="TJF157" s="86"/>
      <c r="TJG157" s="86"/>
      <c r="TJH157" s="86"/>
      <c r="TJI157" s="86"/>
      <c r="TJJ157" s="86"/>
      <c r="TJK157" s="86"/>
      <c r="TJL157" s="86"/>
      <c r="TJM157" s="86"/>
      <c r="TJN157" s="86"/>
      <c r="TJO157" s="86"/>
      <c r="TJP157" s="86"/>
      <c r="TJQ157" s="86"/>
      <c r="TJR157" s="86"/>
      <c r="TJS157" s="86"/>
      <c r="TJT157" s="86"/>
      <c r="TJU157" s="86"/>
      <c r="TJV157" s="86"/>
      <c r="TJW157" s="86"/>
      <c r="TJX157" s="86"/>
      <c r="TJY157" s="86"/>
      <c r="TJZ157" s="86"/>
      <c r="TKA157" s="86"/>
      <c r="TKB157" s="86"/>
      <c r="TKC157" s="86"/>
      <c r="TKD157" s="86"/>
      <c r="TKE157" s="86"/>
      <c r="TKF157" s="86"/>
      <c r="TKG157" s="86"/>
      <c r="TKH157" s="86"/>
      <c r="TKI157" s="86"/>
      <c r="TKJ157" s="86"/>
      <c r="TKK157" s="86"/>
      <c r="TKL157" s="86"/>
      <c r="TKM157" s="86"/>
      <c r="TKN157" s="86"/>
      <c r="TKO157" s="86"/>
      <c r="TKP157" s="86"/>
      <c r="TKQ157" s="86"/>
      <c r="TKR157" s="86"/>
      <c r="TKS157" s="86"/>
      <c r="TKT157" s="86"/>
      <c r="TKU157" s="86"/>
      <c r="TKV157" s="86"/>
      <c r="TKW157" s="86"/>
      <c r="TKX157" s="86"/>
      <c r="TKY157" s="86"/>
      <c r="TKZ157" s="86"/>
      <c r="TLA157" s="86"/>
      <c r="TLB157" s="86"/>
      <c r="TLC157" s="86"/>
      <c r="TLD157" s="86"/>
      <c r="TLE157" s="86"/>
      <c r="TLF157" s="86"/>
      <c r="TLG157" s="86"/>
      <c r="TLH157" s="86"/>
      <c r="TLI157" s="86"/>
      <c r="TLJ157" s="86"/>
      <c r="TLK157" s="86"/>
      <c r="TLL157" s="86"/>
      <c r="TLM157" s="86"/>
      <c r="TLN157" s="86"/>
      <c r="TLO157" s="86"/>
      <c r="TLP157" s="86"/>
      <c r="TLQ157" s="86"/>
      <c r="TLR157" s="86"/>
      <c r="TLS157" s="86"/>
      <c r="TLT157" s="86"/>
      <c r="TLU157" s="86"/>
      <c r="TLV157" s="86"/>
      <c r="TLW157" s="86"/>
      <c r="TLX157" s="86"/>
      <c r="TLY157" s="86"/>
      <c r="TLZ157" s="86"/>
      <c r="TMA157" s="86"/>
      <c r="TMB157" s="86"/>
      <c r="TMC157" s="86"/>
      <c r="TMD157" s="86"/>
      <c r="TME157" s="86"/>
      <c r="TMF157" s="86"/>
      <c r="TMG157" s="86"/>
      <c r="TMH157" s="86"/>
      <c r="TMI157" s="86"/>
      <c r="TMJ157" s="86"/>
      <c r="TMK157" s="86"/>
      <c r="TML157" s="86"/>
      <c r="TMM157" s="86"/>
      <c r="TMN157" s="86"/>
      <c r="TMO157" s="86"/>
      <c r="TMP157" s="86"/>
      <c r="TMQ157" s="86"/>
      <c r="TMR157" s="86"/>
      <c r="TMS157" s="86"/>
      <c r="TMT157" s="86"/>
      <c r="TMU157" s="86"/>
      <c r="TMV157" s="86"/>
      <c r="TMW157" s="86"/>
      <c r="TMX157" s="86"/>
      <c r="TMY157" s="86"/>
      <c r="TMZ157" s="86"/>
      <c r="TNA157" s="86"/>
      <c r="TNB157" s="86"/>
      <c r="TNC157" s="86"/>
      <c r="TND157" s="86"/>
      <c r="TNE157" s="86"/>
      <c r="TNF157" s="86"/>
      <c r="TNG157" s="86"/>
      <c r="TNH157" s="86"/>
      <c r="TNI157" s="86"/>
      <c r="TNJ157" s="86"/>
      <c r="TNK157" s="86"/>
      <c r="TNL157" s="86"/>
      <c r="TNM157" s="86"/>
      <c r="TNN157" s="86"/>
      <c r="TNO157" s="86"/>
      <c r="TNP157" s="86"/>
      <c r="TNQ157" s="86"/>
      <c r="TNR157" s="86"/>
      <c r="TNS157" s="86"/>
      <c r="TNT157" s="86"/>
      <c r="TNU157" s="86"/>
      <c r="TNV157" s="86"/>
      <c r="TNW157" s="86"/>
      <c r="TNX157" s="86"/>
      <c r="TNY157" s="86"/>
      <c r="TNZ157" s="86"/>
      <c r="TOA157" s="86"/>
      <c r="TOB157" s="86"/>
      <c r="TOC157" s="86"/>
      <c r="TOD157" s="86"/>
      <c r="TOE157" s="86"/>
      <c r="TOF157" s="86"/>
      <c r="TOG157" s="86"/>
      <c r="TOH157" s="86"/>
      <c r="TOI157" s="86"/>
      <c r="TOJ157" s="86"/>
      <c r="TOK157" s="86"/>
      <c r="TOL157" s="86"/>
      <c r="TOM157" s="86"/>
      <c r="TON157" s="86"/>
      <c r="TOO157" s="86"/>
      <c r="TOP157" s="86"/>
      <c r="TOQ157" s="86"/>
      <c r="TOR157" s="86"/>
      <c r="TOS157" s="86"/>
      <c r="TOT157" s="86"/>
      <c r="TOU157" s="86"/>
      <c r="TOV157" s="86"/>
      <c r="TOW157" s="86"/>
      <c r="TOX157" s="86"/>
      <c r="TOY157" s="86"/>
      <c r="TOZ157" s="86"/>
      <c r="TPA157" s="86"/>
      <c r="TPB157" s="86"/>
      <c r="TPC157" s="86"/>
      <c r="TPD157" s="86"/>
      <c r="TPE157" s="86"/>
      <c r="TPF157" s="86"/>
      <c r="TPG157" s="86"/>
      <c r="TPH157" s="86"/>
      <c r="TPI157" s="86"/>
      <c r="TPJ157" s="86"/>
      <c r="TPK157" s="86"/>
      <c r="TPL157" s="86"/>
      <c r="TPM157" s="86"/>
      <c r="TPN157" s="86"/>
      <c r="TPO157" s="86"/>
      <c r="TPP157" s="86"/>
      <c r="TPQ157" s="86"/>
      <c r="TPR157" s="86"/>
      <c r="TPS157" s="86"/>
      <c r="TPT157" s="86"/>
      <c r="TPU157" s="86"/>
      <c r="TPV157" s="86"/>
      <c r="TPW157" s="86"/>
      <c r="TPX157" s="86"/>
      <c r="TPY157" s="86"/>
      <c r="TPZ157" s="86"/>
      <c r="TQA157" s="86"/>
      <c r="TQB157" s="86"/>
      <c r="TQC157" s="86"/>
      <c r="TQD157" s="86"/>
      <c r="TQE157" s="86"/>
      <c r="TQF157" s="86"/>
      <c r="TQG157" s="86"/>
      <c r="TQH157" s="86"/>
      <c r="TQI157" s="86"/>
      <c r="TQJ157" s="86"/>
      <c r="TQK157" s="86"/>
      <c r="TQL157" s="86"/>
      <c r="TQM157" s="86"/>
      <c r="TQN157" s="86"/>
      <c r="TQO157" s="86"/>
      <c r="TQP157" s="86"/>
      <c r="TQQ157" s="86"/>
      <c r="TQR157" s="86"/>
      <c r="TQS157" s="86"/>
      <c r="TQT157" s="86"/>
      <c r="TQU157" s="86"/>
      <c r="TQV157" s="86"/>
      <c r="TQW157" s="86"/>
      <c r="TQX157" s="86"/>
      <c r="TQY157" s="86"/>
      <c r="TQZ157" s="86"/>
      <c r="TRA157" s="86"/>
      <c r="TRB157" s="86"/>
      <c r="TRC157" s="86"/>
      <c r="TRD157" s="86"/>
      <c r="TRE157" s="86"/>
      <c r="TRF157" s="86"/>
      <c r="TRG157" s="86"/>
      <c r="TRH157" s="86"/>
      <c r="TRI157" s="86"/>
      <c r="TRJ157" s="86"/>
      <c r="TRK157" s="86"/>
      <c r="TRL157" s="86"/>
      <c r="TRM157" s="86"/>
      <c r="TRN157" s="86"/>
      <c r="TRO157" s="86"/>
      <c r="TRP157" s="86"/>
      <c r="TRQ157" s="86"/>
      <c r="TRR157" s="86"/>
      <c r="TRS157" s="86"/>
      <c r="TRT157" s="86"/>
      <c r="TRU157" s="86"/>
      <c r="TRV157" s="86"/>
      <c r="TRW157" s="86"/>
      <c r="TRX157" s="86"/>
      <c r="TRY157" s="86"/>
      <c r="TRZ157" s="86"/>
      <c r="TSA157" s="86"/>
      <c r="TSB157" s="86"/>
      <c r="TSC157" s="86"/>
      <c r="TSD157" s="86"/>
      <c r="TSE157" s="86"/>
      <c r="TSF157" s="86"/>
      <c r="TSG157" s="86"/>
      <c r="TSH157" s="86"/>
      <c r="TSI157" s="86"/>
      <c r="TSJ157" s="86"/>
      <c r="TSK157" s="86"/>
      <c r="TSL157" s="86"/>
      <c r="TSM157" s="86"/>
      <c r="TSN157" s="86"/>
      <c r="TSO157" s="86"/>
      <c r="TSP157" s="86"/>
      <c r="TSQ157" s="86"/>
      <c r="TSR157" s="86"/>
      <c r="TSS157" s="86"/>
      <c r="TST157" s="86"/>
      <c r="TSU157" s="186"/>
      <c r="TSV157" s="186"/>
      <c r="TSW157" s="186"/>
      <c r="TSX157" s="186"/>
      <c r="TSY157" s="186"/>
      <c r="TSZ157" s="186"/>
      <c r="TTA157" s="86"/>
      <c r="TTB157" s="86"/>
      <c r="TTC157" s="86"/>
      <c r="TTD157" s="86"/>
      <c r="TTE157" s="86"/>
      <c r="TTF157" s="86"/>
      <c r="TTG157" s="86"/>
      <c r="TTH157" s="86"/>
      <c r="TTI157" s="86"/>
      <c r="TTJ157" s="86"/>
      <c r="TTK157" s="86"/>
      <c r="TTL157" s="86"/>
      <c r="TTM157" s="86"/>
      <c r="TTN157" s="86"/>
      <c r="TTO157" s="86"/>
      <c r="TTP157" s="86"/>
      <c r="TTQ157" s="86"/>
      <c r="TTR157" s="86"/>
      <c r="TTS157" s="86"/>
      <c r="TTT157" s="86"/>
      <c r="TTU157" s="86"/>
      <c r="TTV157" s="86"/>
      <c r="TTW157" s="86"/>
      <c r="TTX157" s="86"/>
      <c r="TTY157" s="86"/>
      <c r="TTZ157" s="86"/>
      <c r="TUA157" s="86"/>
      <c r="TUB157" s="86"/>
      <c r="TUC157" s="86"/>
      <c r="TUD157" s="86"/>
      <c r="TUE157" s="86"/>
      <c r="TUF157" s="86"/>
      <c r="TUG157" s="86"/>
      <c r="TUH157" s="86"/>
      <c r="TUI157" s="86"/>
      <c r="TUJ157" s="86"/>
      <c r="TUK157" s="86"/>
      <c r="TUL157" s="86"/>
      <c r="TUM157" s="86"/>
      <c r="TUN157" s="86"/>
      <c r="TUO157" s="86"/>
      <c r="TUP157" s="86"/>
      <c r="TUQ157" s="86"/>
      <c r="TUR157" s="86"/>
      <c r="TUS157" s="86"/>
      <c r="TUT157" s="86"/>
      <c r="TUU157" s="86"/>
      <c r="TUV157" s="86"/>
      <c r="TUW157" s="86"/>
      <c r="TUX157" s="86"/>
      <c r="TUY157" s="86"/>
      <c r="TUZ157" s="86"/>
      <c r="TVA157" s="86"/>
      <c r="TVB157" s="86"/>
      <c r="TVC157" s="86"/>
      <c r="TVD157" s="86"/>
      <c r="TVE157" s="86"/>
      <c r="TVF157" s="86"/>
      <c r="TVG157" s="86"/>
      <c r="TVH157" s="86"/>
      <c r="TVI157" s="86"/>
      <c r="TVJ157" s="86"/>
      <c r="TVK157" s="86"/>
      <c r="TVL157" s="86"/>
      <c r="TVM157" s="86"/>
      <c r="TVN157" s="86"/>
      <c r="TVO157" s="86"/>
      <c r="TVP157" s="86"/>
      <c r="TVQ157" s="86"/>
      <c r="TVR157" s="86"/>
      <c r="TVS157" s="86"/>
      <c r="TVT157" s="86"/>
      <c r="TVU157" s="86"/>
      <c r="TVV157" s="86"/>
      <c r="TVW157" s="86"/>
      <c r="TVX157" s="86"/>
      <c r="TVY157" s="86"/>
      <c r="TVZ157" s="86"/>
      <c r="TWA157" s="86"/>
      <c r="TWB157" s="86"/>
      <c r="TWC157" s="86"/>
      <c r="TWD157" s="86"/>
      <c r="TWE157" s="86"/>
      <c r="TWF157" s="86"/>
      <c r="TWG157" s="86"/>
      <c r="TWH157" s="86"/>
      <c r="TWI157" s="86"/>
      <c r="TWJ157" s="86"/>
      <c r="TWK157" s="86"/>
      <c r="TWL157" s="86"/>
      <c r="TWM157" s="86"/>
      <c r="TWN157" s="86"/>
      <c r="TWO157" s="86"/>
      <c r="TWP157" s="86"/>
      <c r="TWQ157" s="86"/>
      <c r="TWR157" s="86"/>
      <c r="TWS157" s="86"/>
      <c r="TWT157" s="86"/>
      <c r="TWU157" s="86"/>
      <c r="TWV157" s="86"/>
      <c r="TWW157" s="86"/>
      <c r="TWX157" s="86"/>
      <c r="TWY157" s="86"/>
      <c r="TWZ157" s="86"/>
      <c r="TXA157" s="86"/>
      <c r="TXB157" s="86"/>
      <c r="TXC157" s="86"/>
      <c r="TXD157" s="86"/>
      <c r="TXE157" s="86"/>
      <c r="TXF157" s="86"/>
      <c r="TXG157" s="86"/>
      <c r="TXH157" s="86"/>
      <c r="TXI157" s="86"/>
      <c r="TXJ157" s="86"/>
      <c r="TXK157" s="86"/>
      <c r="TXL157" s="86"/>
      <c r="TXM157" s="86"/>
      <c r="TXN157" s="86"/>
      <c r="TXO157" s="86"/>
      <c r="TXP157" s="86"/>
      <c r="TXQ157" s="86"/>
      <c r="TXR157" s="86"/>
      <c r="TXS157" s="86"/>
      <c r="TXT157" s="86"/>
      <c r="TXU157" s="86"/>
      <c r="TXV157" s="86"/>
      <c r="TXW157" s="86"/>
      <c r="TXX157" s="86"/>
      <c r="TXY157" s="86"/>
      <c r="TXZ157" s="86"/>
      <c r="TYA157" s="86"/>
      <c r="TYB157" s="86"/>
      <c r="TYC157" s="86"/>
      <c r="TYD157" s="86"/>
      <c r="TYE157" s="86"/>
      <c r="TYF157" s="86"/>
      <c r="TYG157" s="86"/>
      <c r="TYH157" s="86"/>
      <c r="TYI157" s="86"/>
      <c r="TYJ157" s="86"/>
      <c r="TYK157" s="86"/>
      <c r="TYL157" s="86"/>
      <c r="TYM157" s="86"/>
      <c r="TYN157" s="86"/>
      <c r="TYO157" s="86"/>
      <c r="TYP157" s="86"/>
      <c r="TYQ157" s="86"/>
      <c r="TYR157" s="86"/>
      <c r="TYS157" s="86"/>
      <c r="TYT157" s="86"/>
      <c r="TYU157" s="86"/>
      <c r="TYV157" s="86"/>
      <c r="TYW157" s="86"/>
      <c r="TYX157" s="86"/>
      <c r="TYY157" s="86"/>
      <c r="TYZ157" s="86"/>
      <c r="TZA157" s="86"/>
      <c r="TZB157" s="86"/>
      <c r="TZC157" s="86"/>
      <c r="TZD157" s="86"/>
      <c r="TZE157" s="86"/>
      <c r="TZF157" s="86"/>
      <c r="TZG157" s="86"/>
      <c r="TZH157" s="86"/>
      <c r="TZI157" s="86"/>
      <c r="TZJ157" s="86"/>
      <c r="TZK157" s="86"/>
      <c r="TZL157" s="86"/>
      <c r="TZM157" s="86"/>
      <c r="TZN157" s="86"/>
      <c r="TZO157" s="86"/>
      <c r="TZP157" s="86"/>
      <c r="TZQ157" s="86"/>
      <c r="TZR157" s="86"/>
      <c r="TZS157" s="86"/>
      <c r="TZT157" s="86"/>
      <c r="TZU157" s="86"/>
      <c r="TZV157" s="86"/>
      <c r="TZW157" s="86"/>
      <c r="TZX157" s="86"/>
      <c r="TZY157" s="86"/>
      <c r="TZZ157" s="86"/>
      <c r="UAA157" s="86"/>
      <c r="UAB157" s="86"/>
      <c r="UAC157" s="86"/>
      <c r="UAD157" s="86"/>
      <c r="UAE157" s="86"/>
      <c r="UAF157" s="86"/>
      <c r="UAG157" s="86"/>
      <c r="UAH157" s="86"/>
      <c r="UAI157" s="86"/>
      <c r="UAJ157" s="86"/>
      <c r="UAK157" s="86"/>
      <c r="UAL157" s="86"/>
      <c r="UAM157" s="86"/>
      <c r="UAN157" s="86"/>
      <c r="UAO157" s="86"/>
      <c r="UAP157" s="86"/>
      <c r="UAQ157" s="86"/>
      <c r="UAR157" s="86"/>
      <c r="UAS157" s="86"/>
      <c r="UAT157" s="86"/>
      <c r="UAU157" s="86"/>
      <c r="UAV157" s="86"/>
      <c r="UAW157" s="86"/>
      <c r="UAX157" s="86"/>
      <c r="UAY157" s="86"/>
      <c r="UAZ157" s="86"/>
      <c r="UBA157" s="86"/>
      <c r="UBB157" s="86"/>
      <c r="UBC157" s="86"/>
      <c r="UBD157" s="86"/>
      <c r="UBE157" s="86"/>
      <c r="UBF157" s="86"/>
      <c r="UBG157" s="86"/>
      <c r="UBH157" s="86"/>
      <c r="UBI157" s="86"/>
      <c r="UBJ157" s="86"/>
      <c r="UBK157" s="86"/>
      <c r="UBL157" s="86"/>
      <c r="UBM157" s="86"/>
      <c r="UBN157" s="86"/>
      <c r="UBO157" s="86"/>
      <c r="UBP157" s="86"/>
      <c r="UBQ157" s="86"/>
      <c r="UBR157" s="86"/>
      <c r="UBS157" s="86"/>
      <c r="UBT157" s="86"/>
      <c r="UBU157" s="86"/>
      <c r="UBV157" s="86"/>
      <c r="UBW157" s="86"/>
      <c r="UBX157" s="86"/>
      <c r="UBY157" s="86"/>
      <c r="UBZ157" s="86"/>
      <c r="UCA157" s="86"/>
      <c r="UCB157" s="86"/>
      <c r="UCC157" s="86"/>
      <c r="UCD157" s="86"/>
      <c r="UCE157" s="86"/>
      <c r="UCF157" s="86"/>
      <c r="UCG157" s="86"/>
      <c r="UCH157" s="86"/>
      <c r="UCI157" s="86"/>
      <c r="UCJ157" s="86"/>
      <c r="UCK157" s="86"/>
      <c r="UCL157" s="86"/>
      <c r="UCM157" s="86"/>
      <c r="UCN157" s="86"/>
      <c r="UCO157" s="86"/>
      <c r="UCP157" s="86"/>
      <c r="UCQ157" s="186"/>
      <c r="UCR157" s="186"/>
      <c r="UCS157" s="186"/>
      <c r="UCT157" s="186"/>
      <c r="UCU157" s="186"/>
      <c r="UCV157" s="186"/>
      <c r="UCW157" s="86"/>
      <c r="UCX157" s="86"/>
      <c r="UCY157" s="86"/>
      <c r="UCZ157" s="86"/>
      <c r="UDA157" s="86"/>
      <c r="UDB157" s="86"/>
      <c r="UDC157" s="86"/>
      <c r="UDD157" s="86"/>
      <c r="UDE157" s="86"/>
      <c r="UDF157" s="86"/>
      <c r="UDG157" s="86"/>
      <c r="UDH157" s="86"/>
      <c r="UDI157" s="86"/>
      <c r="UDJ157" s="86"/>
      <c r="UDK157" s="86"/>
      <c r="UDL157" s="86"/>
      <c r="UDM157" s="86"/>
      <c r="UDN157" s="86"/>
      <c r="UDO157" s="86"/>
      <c r="UDP157" s="86"/>
      <c r="UDQ157" s="86"/>
      <c r="UDR157" s="86"/>
      <c r="UDS157" s="86"/>
      <c r="UDT157" s="86"/>
      <c r="UDU157" s="86"/>
      <c r="UDV157" s="86"/>
      <c r="UDW157" s="86"/>
      <c r="UDX157" s="86"/>
      <c r="UDY157" s="86"/>
      <c r="UDZ157" s="86"/>
      <c r="UEA157" s="86"/>
      <c r="UEB157" s="86"/>
      <c r="UEC157" s="86"/>
      <c r="UED157" s="86"/>
      <c r="UEE157" s="86"/>
      <c r="UEF157" s="86"/>
      <c r="UEG157" s="86"/>
      <c r="UEH157" s="86"/>
      <c r="UEI157" s="86"/>
      <c r="UEJ157" s="86"/>
      <c r="UEK157" s="86"/>
      <c r="UEL157" s="86"/>
      <c r="UEM157" s="86"/>
      <c r="UEN157" s="86"/>
      <c r="UEO157" s="86"/>
      <c r="UEP157" s="86"/>
      <c r="UEQ157" s="86"/>
      <c r="UER157" s="86"/>
      <c r="UES157" s="86"/>
      <c r="UET157" s="86"/>
      <c r="UEU157" s="86"/>
      <c r="UEV157" s="86"/>
      <c r="UEW157" s="86"/>
      <c r="UEX157" s="86"/>
      <c r="UEY157" s="86"/>
      <c r="UEZ157" s="86"/>
      <c r="UFA157" s="86"/>
      <c r="UFB157" s="86"/>
      <c r="UFC157" s="86"/>
      <c r="UFD157" s="86"/>
      <c r="UFE157" s="86"/>
      <c r="UFF157" s="86"/>
      <c r="UFG157" s="86"/>
      <c r="UFH157" s="86"/>
      <c r="UFI157" s="86"/>
      <c r="UFJ157" s="86"/>
      <c r="UFK157" s="86"/>
      <c r="UFL157" s="86"/>
      <c r="UFM157" s="86"/>
      <c r="UFN157" s="86"/>
      <c r="UFO157" s="86"/>
      <c r="UFP157" s="86"/>
      <c r="UFQ157" s="86"/>
      <c r="UFR157" s="86"/>
      <c r="UFS157" s="86"/>
      <c r="UFT157" s="86"/>
      <c r="UFU157" s="86"/>
      <c r="UFV157" s="86"/>
      <c r="UFW157" s="86"/>
      <c r="UFX157" s="86"/>
      <c r="UFY157" s="86"/>
      <c r="UFZ157" s="86"/>
      <c r="UGA157" s="86"/>
      <c r="UGB157" s="86"/>
      <c r="UGC157" s="86"/>
      <c r="UGD157" s="86"/>
      <c r="UGE157" s="86"/>
      <c r="UGF157" s="86"/>
      <c r="UGG157" s="86"/>
      <c r="UGH157" s="86"/>
      <c r="UGI157" s="86"/>
      <c r="UGJ157" s="86"/>
      <c r="UGK157" s="86"/>
      <c r="UGL157" s="86"/>
      <c r="UGM157" s="86"/>
      <c r="UGN157" s="86"/>
      <c r="UGO157" s="86"/>
      <c r="UGP157" s="86"/>
      <c r="UGQ157" s="86"/>
      <c r="UGR157" s="86"/>
      <c r="UGS157" s="86"/>
      <c r="UGT157" s="86"/>
      <c r="UGU157" s="86"/>
      <c r="UGV157" s="86"/>
      <c r="UGW157" s="86"/>
      <c r="UGX157" s="86"/>
      <c r="UGY157" s="86"/>
      <c r="UGZ157" s="86"/>
      <c r="UHA157" s="86"/>
      <c r="UHB157" s="86"/>
      <c r="UHC157" s="86"/>
      <c r="UHD157" s="86"/>
      <c r="UHE157" s="86"/>
      <c r="UHF157" s="86"/>
      <c r="UHG157" s="86"/>
      <c r="UHH157" s="86"/>
      <c r="UHI157" s="86"/>
      <c r="UHJ157" s="86"/>
      <c r="UHK157" s="86"/>
      <c r="UHL157" s="86"/>
      <c r="UHM157" s="86"/>
      <c r="UHN157" s="86"/>
      <c r="UHO157" s="86"/>
      <c r="UHP157" s="86"/>
      <c r="UHQ157" s="86"/>
      <c r="UHR157" s="86"/>
      <c r="UHS157" s="86"/>
      <c r="UHT157" s="86"/>
      <c r="UHU157" s="86"/>
      <c r="UHV157" s="86"/>
      <c r="UHW157" s="86"/>
      <c r="UHX157" s="86"/>
      <c r="UHY157" s="86"/>
      <c r="UHZ157" s="86"/>
      <c r="UIA157" s="86"/>
      <c r="UIB157" s="86"/>
      <c r="UIC157" s="86"/>
      <c r="UID157" s="86"/>
      <c r="UIE157" s="86"/>
      <c r="UIF157" s="86"/>
      <c r="UIG157" s="86"/>
      <c r="UIH157" s="86"/>
      <c r="UII157" s="86"/>
      <c r="UIJ157" s="86"/>
      <c r="UIK157" s="86"/>
      <c r="UIL157" s="86"/>
      <c r="UIM157" s="86"/>
      <c r="UIN157" s="86"/>
      <c r="UIO157" s="86"/>
      <c r="UIP157" s="86"/>
      <c r="UIQ157" s="86"/>
      <c r="UIR157" s="86"/>
      <c r="UIS157" s="86"/>
      <c r="UIT157" s="86"/>
      <c r="UIU157" s="86"/>
      <c r="UIV157" s="86"/>
      <c r="UIW157" s="86"/>
      <c r="UIX157" s="86"/>
      <c r="UIY157" s="86"/>
      <c r="UIZ157" s="86"/>
      <c r="UJA157" s="86"/>
      <c r="UJB157" s="86"/>
      <c r="UJC157" s="86"/>
      <c r="UJD157" s="86"/>
      <c r="UJE157" s="86"/>
      <c r="UJF157" s="86"/>
      <c r="UJG157" s="86"/>
      <c r="UJH157" s="86"/>
      <c r="UJI157" s="86"/>
      <c r="UJJ157" s="86"/>
      <c r="UJK157" s="86"/>
      <c r="UJL157" s="86"/>
      <c r="UJM157" s="86"/>
      <c r="UJN157" s="86"/>
      <c r="UJO157" s="86"/>
      <c r="UJP157" s="86"/>
      <c r="UJQ157" s="86"/>
      <c r="UJR157" s="86"/>
      <c r="UJS157" s="86"/>
      <c r="UJT157" s="86"/>
      <c r="UJU157" s="86"/>
      <c r="UJV157" s="86"/>
      <c r="UJW157" s="86"/>
      <c r="UJX157" s="86"/>
      <c r="UJY157" s="86"/>
      <c r="UJZ157" s="86"/>
      <c r="UKA157" s="86"/>
      <c r="UKB157" s="86"/>
      <c r="UKC157" s="86"/>
      <c r="UKD157" s="86"/>
      <c r="UKE157" s="86"/>
      <c r="UKF157" s="86"/>
      <c r="UKG157" s="86"/>
      <c r="UKH157" s="86"/>
      <c r="UKI157" s="86"/>
      <c r="UKJ157" s="86"/>
      <c r="UKK157" s="86"/>
      <c r="UKL157" s="86"/>
      <c r="UKM157" s="86"/>
      <c r="UKN157" s="86"/>
      <c r="UKO157" s="86"/>
      <c r="UKP157" s="86"/>
      <c r="UKQ157" s="86"/>
      <c r="UKR157" s="86"/>
      <c r="UKS157" s="86"/>
      <c r="UKT157" s="86"/>
      <c r="UKU157" s="86"/>
      <c r="UKV157" s="86"/>
      <c r="UKW157" s="86"/>
      <c r="UKX157" s="86"/>
      <c r="UKY157" s="86"/>
      <c r="UKZ157" s="86"/>
      <c r="ULA157" s="86"/>
      <c r="ULB157" s="86"/>
      <c r="ULC157" s="86"/>
      <c r="ULD157" s="86"/>
      <c r="ULE157" s="86"/>
      <c r="ULF157" s="86"/>
      <c r="ULG157" s="86"/>
      <c r="ULH157" s="86"/>
      <c r="ULI157" s="86"/>
      <c r="ULJ157" s="86"/>
      <c r="ULK157" s="86"/>
      <c r="ULL157" s="86"/>
      <c r="ULM157" s="86"/>
      <c r="ULN157" s="86"/>
      <c r="ULO157" s="86"/>
      <c r="ULP157" s="86"/>
      <c r="ULQ157" s="86"/>
      <c r="ULR157" s="86"/>
      <c r="ULS157" s="86"/>
      <c r="ULT157" s="86"/>
      <c r="ULU157" s="86"/>
      <c r="ULV157" s="86"/>
      <c r="ULW157" s="86"/>
      <c r="ULX157" s="86"/>
      <c r="ULY157" s="86"/>
      <c r="ULZ157" s="86"/>
      <c r="UMA157" s="86"/>
      <c r="UMB157" s="86"/>
      <c r="UMC157" s="86"/>
      <c r="UMD157" s="86"/>
      <c r="UME157" s="86"/>
      <c r="UMF157" s="86"/>
      <c r="UMG157" s="86"/>
      <c r="UMH157" s="86"/>
      <c r="UMI157" s="86"/>
      <c r="UMJ157" s="86"/>
      <c r="UMK157" s="86"/>
      <c r="UML157" s="86"/>
      <c r="UMM157" s="186"/>
      <c r="UMN157" s="186"/>
      <c r="UMO157" s="186"/>
      <c r="UMP157" s="186"/>
      <c r="UMQ157" s="186"/>
      <c r="UMR157" s="186"/>
      <c r="UMS157" s="86"/>
      <c r="UMT157" s="86"/>
      <c r="UMU157" s="86"/>
      <c r="UMV157" s="86"/>
      <c r="UMW157" s="86"/>
      <c r="UMX157" s="86"/>
      <c r="UMY157" s="86"/>
      <c r="UMZ157" s="86"/>
      <c r="UNA157" s="86"/>
      <c r="UNB157" s="86"/>
      <c r="UNC157" s="86"/>
      <c r="UND157" s="86"/>
      <c r="UNE157" s="86"/>
      <c r="UNF157" s="86"/>
      <c r="UNG157" s="86"/>
      <c r="UNH157" s="86"/>
      <c r="UNI157" s="86"/>
      <c r="UNJ157" s="86"/>
      <c r="UNK157" s="86"/>
      <c r="UNL157" s="86"/>
      <c r="UNM157" s="86"/>
      <c r="UNN157" s="86"/>
      <c r="UNO157" s="86"/>
      <c r="UNP157" s="86"/>
      <c r="UNQ157" s="86"/>
      <c r="UNR157" s="86"/>
      <c r="UNS157" s="86"/>
      <c r="UNT157" s="86"/>
      <c r="UNU157" s="86"/>
      <c r="UNV157" s="86"/>
      <c r="UNW157" s="86"/>
      <c r="UNX157" s="86"/>
      <c r="UNY157" s="86"/>
      <c r="UNZ157" s="86"/>
      <c r="UOA157" s="86"/>
      <c r="UOB157" s="86"/>
      <c r="UOC157" s="86"/>
      <c r="UOD157" s="86"/>
      <c r="UOE157" s="86"/>
      <c r="UOF157" s="86"/>
      <c r="UOG157" s="86"/>
      <c r="UOH157" s="86"/>
      <c r="UOI157" s="86"/>
      <c r="UOJ157" s="86"/>
      <c r="UOK157" s="86"/>
      <c r="UOL157" s="86"/>
      <c r="UOM157" s="86"/>
      <c r="UON157" s="86"/>
      <c r="UOO157" s="86"/>
      <c r="UOP157" s="86"/>
      <c r="UOQ157" s="86"/>
      <c r="UOR157" s="86"/>
      <c r="UOS157" s="86"/>
      <c r="UOT157" s="86"/>
      <c r="UOU157" s="86"/>
      <c r="UOV157" s="86"/>
      <c r="UOW157" s="86"/>
      <c r="UOX157" s="86"/>
      <c r="UOY157" s="86"/>
      <c r="UOZ157" s="86"/>
      <c r="UPA157" s="86"/>
      <c r="UPB157" s="86"/>
      <c r="UPC157" s="86"/>
      <c r="UPD157" s="86"/>
      <c r="UPE157" s="86"/>
      <c r="UPF157" s="86"/>
      <c r="UPG157" s="86"/>
      <c r="UPH157" s="86"/>
      <c r="UPI157" s="86"/>
      <c r="UPJ157" s="86"/>
      <c r="UPK157" s="86"/>
      <c r="UPL157" s="86"/>
      <c r="UPM157" s="86"/>
      <c r="UPN157" s="86"/>
      <c r="UPO157" s="86"/>
      <c r="UPP157" s="86"/>
      <c r="UPQ157" s="86"/>
      <c r="UPR157" s="86"/>
      <c r="UPS157" s="86"/>
      <c r="UPT157" s="86"/>
      <c r="UPU157" s="86"/>
      <c r="UPV157" s="86"/>
      <c r="UPW157" s="86"/>
      <c r="UPX157" s="86"/>
      <c r="UPY157" s="86"/>
      <c r="UPZ157" s="86"/>
      <c r="UQA157" s="86"/>
      <c r="UQB157" s="86"/>
      <c r="UQC157" s="86"/>
      <c r="UQD157" s="86"/>
      <c r="UQE157" s="86"/>
      <c r="UQF157" s="86"/>
      <c r="UQG157" s="86"/>
      <c r="UQH157" s="86"/>
      <c r="UQI157" s="86"/>
      <c r="UQJ157" s="86"/>
      <c r="UQK157" s="86"/>
      <c r="UQL157" s="86"/>
      <c r="UQM157" s="86"/>
      <c r="UQN157" s="86"/>
      <c r="UQO157" s="86"/>
      <c r="UQP157" s="86"/>
      <c r="UQQ157" s="86"/>
      <c r="UQR157" s="86"/>
      <c r="UQS157" s="86"/>
      <c r="UQT157" s="86"/>
      <c r="UQU157" s="86"/>
      <c r="UQV157" s="86"/>
      <c r="UQW157" s="86"/>
      <c r="UQX157" s="86"/>
      <c r="UQY157" s="86"/>
      <c r="UQZ157" s="86"/>
      <c r="URA157" s="86"/>
      <c r="URB157" s="86"/>
      <c r="URC157" s="86"/>
      <c r="URD157" s="86"/>
      <c r="URE157" s="86"/>
      <c r="URF157" s="86"/>
      <c r="URG157" s="86"/>
      <c r="URH157" s="86"/>
      <c r="URI157" s="86"/>
      <c r="URJ157" s="86"/>
      <c r="URK157" s="86"/>
      <c r="URL157" s="86"/>
      <c r="URM157" s="86"/>
      <c r="URN157" s="86"/>
      <c r="URO157" s="86"/>
      <c r="URP157" s="86"/>
      <c r="URQ157" s="86"/>
      <c r="URR157" s="86"/>
      <c r="URS157" s="86"/>
      <c r="URT157" s="86"/>
      <c r="URU157" s="86"/>
      <c r="URV157" s="86"/>
      <c r="URW157" s="86"/>
      <c r="URX157" s="86"/>
      <c r="URY157" s="86"/>
      <c r="URZ157" s="86"/>
      <c r="USA157" s="86"/>
      <c r="USB157" s="86"/>
      <c r="USC157" s="86"/>
      <c r="USD157" s="86"/>
      <c r="USE157" s="86"/>
      <c r="USF157" s="86"/>
      <c r="USG157" s="86"/>
      <c r="USH157" s="86"/>
      <c r="USI157" s="86"/>
      <c r="USJ157" s="86"/>
      <c r="USK157" s="86"/>
      <c r="USL157" s="86"/>
      <c r="USM157" s="86"/>
      <c r="USN157" s="86"/>
      <c r="USO157" s="86"/>
      <c r="USP157" s="86"/>
      <c r="USQ157" s="86"/>
      <c r="USR157" s="86"/>
      <c r="USS157" s="86"/>
      <c r="UST157" s="86"/>
      <c r="USU157" s="86"/>
      <c r="USV157" s="86"/>
      <c r="USW157" s="86"/>
      <c r="USX157" s="86"/>
      <c r="USY157" s="86"/>
      <c r="USZ157" s="86"/>
      <c r="UTA157" s="86"/>
      <c r="UTB157" s="86"/>
      <c r="UTC157" s="86"/>
      <c r="UTD157" s="86"/>
      <c r="UTE157" s="86"/>
      <c r="UTF157" s="86"/>
      <c r="UTG157" s="86"/>
      <c r="UTH157" s="86"/>
      <c r="UTI157" s="86"/>
      <c r="UTJ157" s="86"/>
      <c r="UTK157" s="86"/>
      <c r="UTL157" s="86"/>
      <c r="UTM157" s="86"/>
      <c r="UTN157" s="86"/>
      <c r="UTO157" s="86"/>
      <c r="UTP157" s="86"/>
      <c r="UTQ157" s="86"/>
      <c r="UTR157" s="86"/>
      <c r="UTS157" s="86"/>
      <c r="UTT157" s="86"/>
      <c r="UTU157" s="86"/>
      <c r="UTV157" s="86"/>
      <c r="UTW157" s="86"/>
      <c r="UTX157" s="86"/>
      <c r="UTY157" s="86"/>
      <c r="UTZ157" s="86"/>
      <c r="UUA157" s="86"/>
      <c r="UUB157" s="86"/>
      <c r="UUC157" s="86"/>
      <c r="UUD157" s="86"/>
      <c r="UUE157" s="86"/>
      <c r="UUF157" s="86"/>
      <c r="UUG157" s="86"/>
      <c r="UUH157" s="86"/>
      <c r="UUI157" s="86"/>
      <c r="UUJ157" s="86"/>
      <c r="UUK157" s="86"/>
      <c r="UUL157" s="86"/>
      <c r="UUM157" s="86"/>
      <c r="UUN157" s="86"/>
      <c r="UUO157" s="86"/>
      <c r="UUP157" s="86"/>
      <c r="UUQ157" s="86"/>
      <c r="UUR157" s="86"/>
      <c r="UUS157" s="86"/>
      <c r="UUT157" s="86"/>
      <c r="UUU157" s="86"/>
      <c r="UUV157" s="86"/>
      <c r="UUW157" s="86"/>
      <c r="UUX157" s="86"/>
      <c r="UUY157" s="86"/>
      <c r="UUZ157" s="86"/>
      <c r="UVA157" s="86"/>
      <c r="UVB157" s="86"/>
      <c r="UVC157" s="86"/>
      <c r="UVD157" s="86"/>
      <c r="UVE157" s="86"/>
      <c r="UVF157" s="86"/>
      <c r="UVG157" s="86"/>
      <c r="UVH157" s="86"/>
      <c r="UVI157" s="86"/>
      <c r="UVJ157" s="86"/>
      <c r="UVK157" s="86"/>
      <c r="UVL157" s="86"/>
      <c r="UVM157" s="86"/>
      <c r="UVN157" s="86"/>
      <c r="UVO157" s="86"/>
      <c r="UVP157" s="86"/>
      <c r="UVQ157" s="86"/>
      <c r="UVR157" s="86"/>
      <c r="UVS157" s="86"/>
      <c r="UVT157" s="86"/>
      <c r="UVU157" s="86"/>
      <c r="UVV157" s="86"/>
      <c r="UVW157" s="86"/>
      <c r="UVX157" s="86"/>
      <c r="UVY157" s="86"/>
      <c r="UVZ157" s="86"/>
      <c r="UWA157" s="86"/>
      <c r="UWB157" s="86"/>
      <c r="UWC157" s="86"/>
      <c r="UWD157" s="86"/>
      <c r="UWE157" s="86"/>
      <c r="UWF157" s="86"/>
      <c r="UWG157" s="86"/>
      <c r="UWH157" s="86"/>
      <c r="UWI157" s="186"/>
      <c r="UWJ157" s="186"/>
      <c r="UWK157" s="186"/>
      <c r="UWL157" s="186"/>
      <c r="UWM157" s="186"/>
      <c r="UWN157" s="186"/>
      <c r="UWO157" s="86"/>
      <c r="UWP157" s="86"/>
      <c r="UWQ157" s="86"/>
      <c r="UWR157" s="86"/>
      <c r="UWS157" s="86"/>
      <c r="UWT157" s="86"/>
      <c r="UWU157" s="86"/>
      <c r="UWV157" s="86"/>
      <c r="UWW157" s="86"/>
      <c r="UWX157" s="86"/>
      <c r="UWY157" s="86"/>
      <c r="UWZ157" s="86"/>
      <c r="UXA157" s="86"/>
      <c r="UXB157" s="86"/>
      <c r="UXC157" s="86"/>
      <c r="UXD157" s="86"/>
      <c r="UXE157" s="86"/>
      <c r="UXF157" s="86"/>
      <c r="UXG157" s="86"/>
      <c r="UXH157" s="86"/>
      <c r="UXI157" s="86"/>
      <c r="UXJ157" s="86"/>
      <c r="UXK157" s="86"/>
      <c r="UXL157" s="86"/>
      <c r="UXM157" s="86"/>
      <c r="UXN157" s="86"/>
      <c r="UXO157" s="86"/>
      <c r="UXP157" s="86"/>
      <c r="UXQ157" s="86"/>
      <c r="UXR157" s="86"/>
      <c r="UXS157" s="86"/>
      <c r="UXT157" s="86"/>
      <c r="UXU157" s="86"/>
      <c r="UXV157" s="86"/>
      <c r="UXW157" s="86"/>
      <c r="UXX157" s="86"/>
      <c r="UXY157" s="86"/>
      <c r="UXZ157" s="86"/>
      <c r="UYA157" s="86"/>
      <c r="UYB157" s="86"/>
      <c r="UYC157" s="86"/>
      <c r="UYD157" s="86"/>
      <c r="UYE157" s="86"/>
      <c r="UYF157" s="86"/>
      <c r="UYG157" s="86"/>
      <c r="UYH157" s="86"/>
      <c r="UYI157" s="86"/>
      <c r="UYJ157" s="86"/>
      <c r="UYK157" s="86"/>
      <c r="UYL157" s="86"/>
      <c r="UYM157" s="86"/>
      <c r="UYN157" s="86"/>
      <c r="UYO157" s="86"/>
      <c r="UYP157" s="86"/>
      <c r="UYQ157" s="86"/>
      <c r="UYR157" s="86"/>
      <c r="UYS157" s="86"/>
      <c r="UYT157" s="86"/>
      <c r="UYU157" s="86"/>
      <c r="UYV157" s="86"/>
      <c r="UYW157" s="86"/>
      <c r="UYX157" s="86"/>
      <c r="UYY157" s="86"/>
      <c r="UYZ157" s="86"/>
      <c r="UZA157" s="86"/>
      <c r="UZB157" s="86"/>
      <c r="UZC157" s="86"/>
      <c r="UZD157" s="86"/>
      <c r="UZE157" s="86"/>
      <c r="UZF157" s="86"/>
      <c r="UZG157" s="86"/>
      <c r="UZH157" s="86"/>
      <c r="UZI157" s="86"/>
      <c r="UZJ157" s="86"/>
      <c r="UZK157" s="86"/>
      <c r="UZL157" s="86"/>
      <c r="UZM157" s="86"/>
      <c r="UZN157" s="86"/>
      <c r="UZO157" s="86"/>
      <c r="UZP157" s="86"/>
      <c r="UZQ157" s="86"/>
      <c r="UZR157" s="86"/>
      <c r="UZS157" s="86"/>
      <c r="UZT157" s="86"/>
      <c r="UZU157" s="86"/>
      <c r="UZV157" s="86"/>
      <c r="UZW157" s="86"/>
      <c r="UZX157" s="86"/>
      <c r="UZY157" s="86"/>
      <c r="UZZ157" s="86"/>
      <c r="VAA157" s="86"/>
      <c r="VAB157" s="86"/>
      <c r="VAC157" s="86"/>
      <c r="VAD157" s="86"/>
      <c r="VAE157" s="86"/>
      <c r="VAF157" s="86"/>
      <c r="VAG157" s="86"/>
      <c r="VAH157" s="86"/>
      <c r="VAI157" s="86"/>
      <c r="VAJ157" s="86"/>
      <c r="VAK157" s="86"/>
      <c r="VAL157" s="86"/>
      <c r="VAM157" s="86"/>
      <c r="VAN157" s="86"/>
      <c r="VAO157" s="86"/>
      <c r="VAP157" s="86"/>
      <c r="VAQ157" s="86"/>
      <c r="VAR157" s="86"/>
      <c r="VAS157" s="86"/>
      <c r="VAT157" s="86"/>
      <c r="VAU157" s="86"/>
      <c r="VAV157" s="86"/>
      <c r="VAW157" s="86"/>
      <c r="VAX157" s="86"/>
      <c r="VAY157" s="86"/>
      <c r="VAZ157" s="86"/>
      <c r="VBA157" s="86"/>
      <c r="VBB157" s="86"/>
      <c r="VBC157" s="86"/>
      <c r="VBD157" s="86"/>
      <c r="VBE157" s="86"/>
      <c r="VBF157" s="86"/>
      <c r="VBG157" s="86"/>
      <c r="VBH157" s="86"/>
      <c r="VBI157" s="86"/>
      <c r="VBJ157" s="86"/>
      <c r="VBK157" s="86"/>
      <c r="VBL157" s="86"/>
      <c r="VBM157" s="86"/>
      <c r="VBN157" s="86"/>
      <c r="VBO157" s="86"/>
      <c r="VBP157" s="86"/>
      <c r="VBQ157" s="86"/>
      <c r="VBR157" s="86"/>
      <c r="VBS157" s="86"/>
      <c r="VBT157" s="86"/>
      <c r="VBU157" s="86"/>
      <c r="VBV157" s="86"/>
      <c r="VBW157" s="86"/>
      <c r="VBX157" s="86"/>
      <c r="VBY157" s="86"/>
      <c r="VBZ157" s="86"/>
      <c r="VCA157" s="86"/>
      <c r="VCB157" s="86"/>
      <c r="VCC157" s="86"/>
      <c r="VCD157" s="86"/>
      <c r="VCE157" s="86"/>
      <c r="VCF157" s="86"/>
      <c r="VCG157" s="86"/>
      <c r="VCH157" s="86"/>
      <c r="VCI157" s="86"/>
      <c r="VCJ157" s="86"/>
      <c r="VCK157" s="86"/>
      <c r="VCL157" s="86"/>
      <c r="VCM157" s="86"/>
      <c r="VCN157" s="86"/>
      <c r="VCO157" s="86"/>
      <c r="VCP157" s="86"/>
      <c r="VCQ157" s="86"/>
      <c r="VCR157" s="86"/>
      <c r="VCS157" s="86"/>
      <c r="VCT157" s="86"/>
      <c r="VCU157" s="86"/>
      <c r="VCV157" s="86"/>
      <c r="VCW157" s="86"/>
      <c r="VCX157" s="86"/>
      <c r="VCY157" s="86"/>
      <c r="VCZ157" s="86"/>
      <c r="VDA157" s="86"/>
      <c r="VDB157" s="86"/>
      <c r="VDC157" s="86"/>
      <c r="VDD157" s="86"/>
      <c r="VDE157" s="86"/>
      <c r="VDF157" s="86"/>
      <c r="VDG157" s="86"/>
      <c r="VDH157" s="86"/>
      <c r="VDI157" s="86"/>
      <c r="VDJ157" s="86"/>
      <c r="VDK157" s="86"/>
      <c r="VDL157" s="86"/>
      <c r="VDM157" s="86"/>
      <c r="VDN157" s="86"/>
      <c r="VDO157" s="86"/>
      <c r="VDP157" s="86"/>
      <c r="VDQ157" s="86"/>
      <c r="VDR157" s="86"/>
      <c r="VDS157" s="86"/>
      <c r="VDT157" s="86"/>
      <c r="VDU157" s="86"/>
      <c r="VDV157" s="86"/>
      <c r="VDW157" s="86"/>
      <c r="VDX157" s="86"/>
      <c r="VDY157" s="86"/>
      <c r="VDZ157" s="86"/>
      <c r="VEA157" s="86"/>
      <c r="VEB157" s="86"/>
      <c r="VEC157" s="86"/>
      <c r="VED157" s="86"/>
      <c r="VEE157" s="86"/>
      <c r="VEF157" s="86"/>
      <c r="VEG157" s="86"/>
      <c r="VEH157" s="86"/>
      <c r="VEI157" s="86"/>
      <c r="VEJ157" s="86"/>
      <c r="VEK157" s="86"/>
      <c r="VEL157" s="86"/>
      <c r="VEM157" s="86"/>
      <c r="VEN157" s="86"/>
      <c r="VEO157" s="86"/>
      <c r="VEP157" s="86"/>
      <c r="VEQ157" s="86"/>
      <c r="VER157" s="86"/>
      <c r="VES157" s="86"/>
      <c r="VET157" s="86"/>
      <c r="VEU157" s="86"/>
      <c r="VEV157" s="86"/>
      <c r="VEW157" s="86"/>
      <c r="VEX157" s="86"/>
      <c r="VEY157" s="86"/>
      <c r="VEZ157" s="86"/>
      <c r="VFA157" s="86"/>
      <c r="VFB157" s="86"/>
      <c r="VFC157" s="86"/>
      <c r="VFD157" s="86"/>
      <c r="VFE157" s="86"/>
      <c r="VFF157" s="86"/>
      <c r="VFG157" s="86"/>
      <c r="VFH157" s="86"/>
      <c r="VFI157" s="86"/>
      <c r="VFJ157" s="86"/>
      <c r="VFK157" s="86"/>
      <c r="VFL157" s="86"/>
      <c r="VFM157" s="86"/>
      <c r="VFN157" s="86"/>
      <c r="VFO157" s="86"/>
      <c r="VFP157" s="86"/>
      <c r="VFQ157" s="86"/>
      <c r="VFR157" s="86"/>
      <c r="VFS157" s="86"/>
      <c r="VFT157" s="86"/>
      <c r="VFU157" s="86"/>
      <c r="VFV157" s="86"/>
      <c r="VFW157" s="86"/>
      <c r="VFX157" s="86"/>
      <c r="VFY157" s="86"/>
      <c r="VFZ157" s="86"/>
      <c r="VGA157" s="86"/>
      <c r="VGB157" s="86"/>
      <c r="VGC157" s="86"/>
      <c r="VGD157" s="86"/>
      <c r="VGE157" s="186"/>
      <c r="VGF157" s="186"/>
      <c r="VGG157" s="186"/>
      <c r="VGH157" s="186"/>
      <c r="VGI157" s="186"/>
      <c r="VGJ157" s="186"/>
      <c r="VGK157" s="86"/>
      <c r="VGL157" s="86"/>
      <c r="VGM157" s="86"/>
      <c r="VGN157" s="86"/>
      <c r="VGO157" s="86"/>
      <c r="VGP157" s="86"/>
      <c r="VGQ157" s="86"/>
      <c r="VGR157" s="86"/>
      <c r="VGS157" s="86"/>
      <c r="VGT157" s="86"/>
      <c r="VGU157" s="86"/>
      <c r="VGV157" s="86"/>
      <c r="VGW157" s="86"/>
      <c r="VGX157" s="86"/>
      <c r="VGY157" s="86"/>
      <c r="VGZ157" s="86"/>
      <c r="VHA157" s="86"/>
      <c r="VHB157" s="86"/>
      <c r="VHC157" s="86"/>
      <c r="VHD157" s="86"/>
      <c r="VHE157" s="86"/>
      <c r="VHF157" s="86"/>
      <c r="VHG157" s="86"/>
      <c r="VHH157" s="86"/>
      <c r="VHI157" s="86"/>
      <c r="VHJ157" s="86"/>
      <c r="VHK157" s="86"/>
      <c r="VHL157" s="86"/>
      <c r="VHM157" s="86"/>
      <c r="VHN157" s="86"/>
      <c r="VHO157" s="86"/>
      <c r="VHP157" s="86"/>
      <c r="VHQ157" s="86"/>
      <c r="VHR157" s="86"/>
      <c r="VHS157" s="86"/>
      <c r="VHT157" s="86"/>
      <c r="VHU157" s="86"/>
      <c r="VHV157" s="86"/>
      <c r="VHW157" s="86"/>
      <c r="VHX157" s="86"/>
      <c r="VHY157" s="86"/>
      <c r="VHZ157" s="86"/>
      <c r="VIA157" s="86"/>
      <c r="VIB157" s="86"/>
      <c r="VIC157" s="86"/>
      <c r="VID157" s="86"/>
      <c r="VIE157" s="86"/>
      <c r="VIF157" s="86"/>
      <c r="VIG157" s="86"/>
      <c r="VIH157" s="86"/>
      <c r="VII157" s="86"/>
      <c r="VIJ157" s="86"/>
      <c r="VIK157" s="86"/>
      <c r="VIL157" s="86"/>
      <c r="VIM157" s="86"/>
      <c r="VIN157" s="86"/>
      <c r="VIO157" s="86"/>
      <c r="VIP157" s="86"/>
      <c r="VIQ157" s="86"/>
      <c r="VIR157" s="86"/>
      <c r="VIS157" s="86"/>
      <c r="VIT157" s="86"/>
      <c r="VIU157" s="86"/>
      <c r="VIV157" s="86"/>
      <c r="VIW157" s="86"/>
      <c r="VIX157" s="86"/>
      <c r="VIY157" s="86"/>
      <c r="VIZ157" s="86"/>
      <c r="VJA157" s="86"/>
      <c r="VJB157" s="86"/>
      <c r="VJC157" s="86"/>
      <c r="VJD157" s="86"/>
      <c r="VJE157" s="86"/>
      <c r="VJF157" s="86"/>
      <c r="VJG157" s="86"/>
      <c r="VJH157" s="86"/>
      <c r="VJI157" s="86"/>
      <c r="VJJ157" s="86"/>
      <c r="VJK157" s="86"/>
      <c r="VJL157" s="86"/>
      <c r="VJM157" s="86"/>
      <c r="VJN157" s="86"/>
      <c r="VJO157" s="86"/>
      <c r="VJP157" s="86"/>
      <c r="VJQ157" s="86"/>
      <c r="VJR157" s="86"/>
      <c r="VJS157" s="86"/>
      <c r="VJT157" s="86"/>
      <c r="VJU157" s="86"/>
      <c r="VJV157" s="86"/>
      <c r="VJW157" s="86"/>
      <c r="VJX157" s="86"/>
      <c r="VJY157" s="86"/>
      <c r="VJZ157" s="86"/>
      <c r="VKA157" s="86"/>
      <c r="VKB157" s="86"/>
      <c r="VKC157" s="86"/>
      <c r="VKD157" s="86"/>
      <c r="VKE157" s="86"/>
      <c r="VKF157" s="86"/>
      <c r="VKG157" s="86"/>
      <c r="VKH157" s="86"/>
      <c r="VKI157" s="86"/>
      <c r="VKJ157" s="86"/>
      <c r="VKK157" s="86"/>
      <c r="VKL157" s="86"/>
      <c r="VKM157" s="86"/>
      <c r="VKN157" s="86"/>
      <c r="VKO157" s="86"/>
      <c r="VKP157" s="86"/>
      <c r="VKQ157" s="86"/>
      <c r="VKR157" s="86"/>
      <c r="VKS157" s="86"/>
      <c r="VKT157" s="86"/>
      <c r="VKU157" s="86"/>
      <c r="VKV157" s="86"/>
      <c r="VKW157" s="86"/>
      <c r="VKX157" s="86"/>
      <c r="VKY157" s="86"/>
      <c r="VKZ157" s="86"/>
      <c r="VLA157" s="86"/>
      <c r="VLB157" s="86"/>
      <c r="VLC157" s="86"/>
      <c r="VLD157" s="86"/>
      <c r="VLE157" s="86"/>
      <c r="VLF157" s="86"/>
      <c r="VLG157" s="86"/>
      <c r="VLH157" s="86"/>
      <c r="VLI157" s="86"/>
      <c r="VLJ157" s="86"/>
      <c r="VLK157" s="86"/>
      <c r="VLL157" s="86"/>
      <c r="VLM157" s="86"/>
      <c r="VLN157" s="86"/>
      <c r="VLO157" s="86"/>
      <c r="VLP157" s="86"/>
      <c r="VLQ157" s="86"/>
      <c r="VLR157" s="86"/>
      <c r="VLS157" s="86"/>
      <c r="VLT157" s="86"/>
      <c r="VLU157" s="86"/>
      <c r="VLV157" s="86"/>
      <c r="VLW157" s="86"/>
      <c r="VLX157" s="86"/>
      <c r="VLY157" s="86"/>
      <c r="VLZ157" s="86"/>
      <c r="VMA157" s="86"/>
      <c r="VMB157" s="86"/>
      <c r="VMC157" s="86"/>
      <c r="VMD157" s="86"/>
      <c r="VME157" s="86"/>
      <c r="VMF157" s="86"/>
      <c r="VMG157" s="86"/>
      <c r="VMH157" s="86"/>
      <c r="VMI157" s="86"/>
      <c r="VMJ157" s="86"/>
      <c r="VMK157" s="86"/>
      <c r="VML157" s="86"/>
      <c r="VMM157" s="86"/>
      <c r="VMN157" s="86"/>
      <c r="VMO157" s="86"/>
      <c r="VMP157" s="86"/>
      <c r="VMQ157" s="86"/>
      <c r="VMR157" s="86"/>
      <c r="VMS157" s="86"/>
      <c r="VMT157" s="86"/>
      <c r="VMU157" s="86"/>
      <c r="VMV157" s="86"/>
      <c r="VMW157" s="86"/>
      <c r="VMX157" s="86"/>
      <c r="VMY157" s="86"/>
      <c r="VMZ157" s="86"/>
      <c r="VNA157" s="86"/>
      <c r="VNB157" s="86"/>
      <c r="VNC157" s="86"/>
      <c r="VND157" s="86"/>
      <c r="VNE157" s="86"/>
      <c r="VNF157" s="86"/>
      <c r="VNG157" s="86"/>
      <c r="VNH157" s="86"/>
      <c r="VNI157" s="86"/>
      <c r="VNJ157" s="86"/>
      <c r="VNK157" s="86"/>
      <c r="VNL157" s="86"/>
      <c r="VNM157" s="86"/>
      <c r="VNN157" s="86"/>
      <c r="VNO157" s="86"/>
      <c r="VNP157" s="86"/>
      <c r="VNQ157" s="86"/>
      <c r="VNR157" s="86"/>
      <c r="VNS157" s="86"/>
      <c r="VNT157" s="86"/>
      <c r="VNU157" s="86"/>
      <c r="VNV157" s="86"/>
      <c r="VNW157" s="86"/>
      <c r="VNX157" s="86"/>
      <c r="VNY157" s="86"/>
      <c r="VNZ157" s="86"/>
      <c r="VOA157" s="86"/>
      <c r="VOB157" s="86"/>
      <c r="VOC157" s="86"/>
      <c r="VOD157" s="86"/>
      <c r="VOE157" s="86"/>
      <c r="VOF157" s="86"/>
      <c r="VOG157" s="86"/>
      <c r="VOH157" s="86"/>
      <c r="VOI157" s="86"/>
      <c r="VOJ157" s="86"/>
      <c r="VOK157" s="86"/>
      <c r="VOL157" s="86"/>
      <c r="VOM157" s="86"/>
      <c r="VON157" s="86"/>
      <c r="VOO157" s="86"/>
      <c r="VOP157" s="86"/>
      <c r="VOQ157" s="86"/>
      <c r="VOR157" s="86"/>
      <c r="VOS157" s="86"/>
      <c r="VOT157" s="86"/>
      <c r="VOU157" s="86"/>
      <c r="VOV157" s="86"/>
      <c r="VOW157" s="86"/>
      <c r="VOX157" s="86"/>
      <c r="VOY157" s="86"/>
      <c r="VOZ157" s="86"/>
      <c r="VPA157" s="86"/>
      <c r="VPB157" s="86"/>
      <c r="VPC157" s="86"/>
      <c r="VPD157" s="86"/>
      <c r="VPE157" s="86"/>
      <c r="VPF157" s="86"/>
      <c r="VPG157" s="86"/>
      <c r="VPH157" s="86"/>
      <c r="VPI157" s="86"/>
      <c r="VPJ157" s="86"/>
      <c r="VPK157" s="86"/>
      <c r="VPL157" s="86"/>
      <c r="VPM157" s="86"/>
      <c r="VPN157" s="86"/>
      <c r="VPO157" s="86"/>
      <c r="VPP157" s="86"/>
      <c r="VPQ157" s="86"/>
      <c r="VPR157" s="86"/>
      <c r="VPS157" s="86"/>
      <c r="VPT157" s="86"/>
      <c r="VPU157" s="86"/>
      <c r="VPV157" s="86"/>
      <c r="VPW157" s="86"/>
      <c r="VPX157" s="86"/>
      <c r="VPY157" s="86"/>
      <c r="VPZ157" s="86"/>
      <c r="VQA157" s="186"/>
      <c r="VQB157" s="186"/>
      <c r="VQC157" s="186"/>
      <c r="VQD157" s="186"/>
      <c r="VQE157" s="186"/>
      <c r="VQF157" s="186"/>
      <c r="VQG157" s="86"/>
      <c r="VQH157" s="86"/>
      <c r="VQI157" s="86"/>
      <c r="VQJ157" s="86"/>
      <c r="VQK157" s="86"/>
      <c r="VQL157" s="86"/>
      <c r="VQM157" s="86"/>
      <c r="VQN157" s="86"/>
      <c r="VQO157" s="86"/>
      <c r="VQP157" s="86"/>
      <c r="VQQ157" s="86"/>
      <c r="VQR157" s="86"/>
      <c r="VQS157" s="86"/>
      <c r="VQT157" s="86"/>
      <c r="VQU157" s="86"/>
      <c r="VQV157" s="86"/>
      <c r="VQW157" s="86"/>
      <c r="VQX157" s="86"/>
      <c r="VQY157" s="86"/>
      <c r="VQZ157" s="86"/>
      <c r="VRA157" s="86"/>
      <c r="VRB157" s="86"/>
      <c r="VRC157" s="86"/>
      <c r="VRD157" s="86"/>
      <c r="VRE157" s="86"/>
      <c r="VRF157" s="86"/>
      <c r="VRG157" s="86"/>
      <c r="VRH157" s="86"/>
      <c r="VRI157" s="86"/>
      <c r="VRJ157" s="86"/>
      <c r="VRK157" s="86"/>
      <c r="VRL157" s="86"/>
      <c r="VRM157" s="86"/>
      <c r="VRN157" s="86"/>
      <c r="VRO157" s="86"/>
      <c r="VRP157" s="86"/>
      <c r="VRQ157" s="86"/>
      <c r="VRR157" s="86"/>
      <c r="VRS157" s="86"/>
      <c r="VRT157" s="86"/>
      <c r="VRU157" s="86"/>
      <c r="VRV157" s="86"/>
      <c r="VRW157" s="86"/>
      <c r="VRX157" s="86"/>
      <c r="VRY157" s="86"/>
      <c r="VRZ157" s="86"/>
      <c r="VSA157" s="86"/>
      <c r="VSB157" s="86"/>
      <c r="VSC157" s="86"/>
      <c r="VSD157" s="86"/>
      <c r="VSE157" s="86"/>
      <c r="VSF157" s="86"/>
      <c r="VSG157" s="86"/>
      <c r="VSH157" s="86"/>
      <c r="VSI157" s="86"/>
      <c r="VSJ157" s="86"/>
      <c r="VSK157" s="86"/>
      <c r="VSL157" s="86"/>
      <c r="VSM157" s="86"/>
      <c r="VSN157" s="86"/>
      <c r="VSO157" s="86"/>
      <c r="VSP157" s="86"/>
      <c r="VSQ157" s="86"/>
      <c r="VSR157" s="86"/>
      <c r="VSS157" s="86"/>
      <c r="VST157" s="86"/>
      <c r="VSU157" s="86"/>
      <c r="VSV157" s="86"/>
      <c r="VSW157" s="86"/>
      <c r="VSX157" s="86"/>
      <c r="VSY157" s="86"/>
      <c r="VSZ157" s="86"/>
      <c r="VTA157" s="86"/>
      <c r="VTB157" s="86"/>
      <c r="VTC157" s="86"/>
      <c r="VTD157" s="86"/>
      <c r="VTE157" s="86"/>
      <c r="VTF157" s="86"/>
      <c r="VTG157" s="86"/>
      <c r="VTH157" s="86"/>
      <c r="VTI157" s="86"/>
      <c r="VTJ157" s="86"/>
      <c r="VTK157" s="86"/>
      <c r="VTL157" s="86"/>
      <c r="VTM157" s="86"/>
      <c r="VTN157" s="86"/>
      <c r="VTO157" s="86"/>
      <c r="VTP157" s="86"/>
      <c r="VTQ157" s="86"/>
      <c r="VTR157" s="86"/>
      <c r="VTS157" s="86"/>
      <c r="VTT157" s="86"/>
      <c r="VTU157" s="86"/>
      <c r="VTV157" s="86"/>
      <c r="VTW157" s="86"/>
      <c r="VTX157" s="86"/>
      <c r="VTY157" s="86"/>
      <c r="VTZ157" s="86"/>
      <c r="VUA157" s="86"/>
      <c r="VUB157" s="86"/>
      <c r="VUC157" s="86"/>
      <c r="VUD157" s="86"/>
      <c r="VUE157" s="86"/>
      <c r="VUF157" s="86"/>
      <c r="VUG157" s="86"/>
      <c r="VUH157" s="86"/>
      <c r="VUI157" s="86"/>
      <c r="VUJ157" s="86"/>
      <c r="VUK157" s="86"/>
      <c r="VUL157" s="86"/>
      <c r="VUM157" s="86"/>
      <c r="VUN157" s="86"/>
      <c r="VUO157" s="86"/>
      <c r="VUP157" s="86"/>
      <c r="VUQ157" s="86"/>
      <c r="VUR157" s="86"/>
      <c r="VUS157" s="86"/>
      <c r="VUT157" s="86"/>
      <c r="VUU157" s="86"/>
      <c r="VUV157" s="86"/>
      <c r="VUW157" s="86"/>
      <c r="VUX157" s="86"/>
      <c r="VUY157" s="86"/>
      <c r="VUZ157" s="86"/>
      <c r="VVA157" s="86"/>
      <c r="VVB157" s="86"/>
      <c r="VVC157" s="86"/>
      <c r="VVD157" s="86"/>
      <c r="VVE157" s="86"/>
      <c r="VVF157" s="86"/>
      <c r="VVG157" s="86"/>
      <c r="VVH157" s="86"/>
      <c r="VVI157" s="86"/>
      <c r="VVJ157" s="86"/>
      <c r="VVK157" s="86"/>
      <c r="VVL157" s="86"/>
      <c r="VVM157" s="86"/>
      <c r="VVN157" s="86"/>
      <c r="VVO157" s="86"/>
      <c r="VVP157" s="86"/>
      <c r="VVQ157" s="86"/>
      <c r="VVR157" s="86"/>
      <c r="VVS157" s="86"/>
      <c r="VVT157" s="86"/>
      <c r="VVU157" s="86"/>
      <c r="VVV157" s="86"/>
      <c r="VVW157" s="86"/>
      <c r="VVX157" s="86"/>
      <c r="VVY157" s="86"/>
      <c r="VVZ157" s="86"/>
      <c r="VWA157" s="86"/>
      <c r="VWB157" s="86"/>
      <c r="VWC157" s="86"/>
      <c r="VWD157" s="86"/>
      <c r="VWE157" s="86"/>
      <c r="VWF157" s="86"/>
      <c r="VWG157" s="86"/>
      <c r="VWH157" s="86"/>
      <c r="VWI157" s="86"/>
      <c r="VWJ157" s="86"/>
      <c r="VWK157" s="86"/>
      <c r="VWL157" s="86"/>
      <c r="VWM157" s="86"/>
      <c r="VWN157" s="86"/>
      <c r="VWO157" s="86"/>
      <c r="VWP157" s="86"/>
      <c r="VWQ157" s="86"/>
      <c r="VWR157" s="86"/>
      <c r="VWS157" s="86"/>
      <c r="VWT157" s="86"/>
      <c r="VWU157" s="86"/>
      <c r="VWV157" s="86"/>
      <c r="VWW157" s="86"/>
      <c r="VWX157" s="86"/>
      <c r="VWY157" s="86"/>
      <c r="VWZ157" s="86"/>
      <c r="VXA157" s="86"/>
      <c r="VXB157" s="86"/>
      <c r="VXC157" s="86"/>
      <c r="VXD157" s="86"/>
      <c r="VXE157" s="86"/>
      <c r="VXF157" s="86"/>
      <c r="VXG157" s="86"/>
      <c r="VXH157" s="86"/>
      <c r="VXI157" s="86"/>
      <c r="VXJ157" s="86"/>
      <c r="VXK157" s="86"/>
      <c r="VXL157" s="86"/>
      <c r="VXM157" s="86"/>
      <c r="VXN157" s="86"/>
      <c r="VXO157" s="86"/>
      <c r="VXP157" s="86"/>
      <c r="VXQ157" s="86"/>
      <c r="VXR157" s="86"/>
      <c r="VXS157" s="86"/>
      <c r="VXT157" s="86"/>
      <c r="VXU157" s="86"/>
      <c r="VXV157" s="86"/>
      <c r="VXW157" s="86"/>
      <c r="VXX157" s="86"/>
      <c r="VXY157" s="86"/>
      <c r="VXZ157" s="86"/>
      <c r="VYA157" s="86"/>
      <c r="VYB157" s="86"/>
      <c r="VYC157" s="86"/>
      <c r="VYD157" s="86"/>
      <c r="VYE157" s="86"/>
      <c r="VYF157" s="86"/>
      <c r="VYG157" s="86"/>
      <c r="VYH157" s="86"/>
      <c r="VYI157" s="86"/>
      <c r="VYJ157" s="86"/>
      <c r="VYK157" s="86"/>
      <c r="VYL157" s="86"/>
      <c r="VYM157" s="86"/>
      <c r="VYN157" s="86"/>
      <c r="VYO157" s="86"/>
      <c r="VYP157" s="86"/>
      <c r="VYQ157" s="86"/>
      <c r="VYR157" s="86"/>
      <c r="VYS157" s="86"/>
      <c r="VYT157" s="86"/>
      <c r="VYU157" s="86"/>
      <c r="VYV157" s="86"/>
      <c r="VYW157" s="86"/>
      <c r="VYX157" s="86"/>
      <c r="VYY157" s="86"/>
      <c r="VYZ157" s="86"/>
      <c r="VZA157" s="86"/>
      <c r="VZB157" s="86"/>
      <c r="VZC157" s="86"/>
      <c r="VZD157" s="86"/>
      <c r="VZE157" s="86"/>
      <c r="VZF157" s="86"/>
      <c r="VZG157" s="86"/>
      <c r="VZH157" s="86"/>
      <c r="VZI157" s="86"/>
      <c r="VZJ157" s="86"/>
      <c r="VZK157" s="86"/>
      <c r="VZL157" s="86"/>
      <c r="VZM157" s="86"/>
      <c r="VZN157" s="86"/>
      <c r="VZO157" s="86"/>
      <c r="VZP157" s="86"/>
      <c r="VZQ157" s="86"/>
      <c r="VZR157" s="86"/>
      <c r="VZS157" s="86"/>
      <c r="VZT157" s="86"/>
      <c r="VZU157" s="86"/>
      <c r="VZV157" s="86"/>
      <c r="VZW157" s="186"/>
      <c r="VZX157" s="186"/>
      <c r="VZY157" s="186"/>
      <c r="VZZ157" s="186"/>
      <c r="WAA157" s="186"/>
      <c r="WAB157" s="186"/>
      <c r="WAC157" s="86"/>
      <c r="WAD157" s="86"/>
      <c r="WAE157" s="86"/>
      <c r="WAF157" s="86"/>
      <c r="WAG157" s="86"/>
      <c r="WAH157" s="86"/>
      <c r="WAI157" s="86"/>
      <c r="WAJ157" s="86"/>
      <c r="WAK157" s="86"/>
      <c r="WAL157" s="86"/>
      <c r="WAM157" s="86"/>
      <c r="WAN157" s="86"/>
      <c r="WAO157" s="86"/>
      <c r="WAP157" s="86"/>
      <c r="WAQ157" s="86"/>
      <c r="WAR157" s="86"/>
      <c r="WAS157" s="86"/>
      <c r="WAT157" s="86"/>
      <c r="WAU157" s="86"/>
      <c r="WAV157" s="86"/>
      <c r="WAW157" s="86"/>
      <c r="WAX157" s="86"/>
      <c r="WAY157" s="86"/>
      <c r="WAZ157" s="86"/>
      <c r="WBA157" s="86"/>
      <c r="WBB157" s="86"/>
      <c r="WBC157" s="86"/>
      <c r="WBD157" s="86"/>
      <c r="WBE157" s="86"/>
      <c r="WBF157" s="86"/>
      <c r="WBG157" s="86"/>
      <c r="WBH157" s="86"/>
      <c r="WBI157" s="86"/>
      <c r="WBJ157" s="86"/>
      <c r="WBK157" s="86"/>
      <c r="WBL157" s="86"/>
      <c r="WBM157" s="86"/>
      <c r="WBN157" s="86"/>
      <c r="WBO157" s="86"/>
      <c r="WBP157" s="86"/>
      <c r="WBQ157" s="86"/>
      <c r="WBR157" s="86"/>
      <c r="WBS157" s="86"/>
      <c r="WBT157" s="86"/>
      <c r="WBU157" s="86"/>
      <c r="WBV157" s="86"/>
      <c r="WBW157" s="86"/>
      <c r="WBX157" s="86"/>
      <c r="WBY157" s="86"/>
      <c r="WBZ157" s="86"/>
      <c r="WCA157" s="86"/>
      <c r="WCB157" s="86"/>
      <c r="WCC157" s="86"/>
      <c r="WCD157" s="86"/>
      <c r="WCE157" s="86"/>
      <c r="WCF157" s="86"/>
      <c r="WCG157" s="86"/>
      <c r="WCH157" s="86"/>
      <c r="WCI157" s="86"/>
      <c r="WCJ157" s="86"/>
      <c r="WCK157" s="86"/>
      <c r="WCL157" s="86"/>
      <c r="WCM157" s="86"/>
      <c r="WCN157" s="86"/>
      <c r="WCO157" s="86"/>
      <c r="WCP157" s="86"/>
      <c r="WCQ157" s="86"/>
      <c r="WCR157" s="86"/>
      <c r="WCS157" s="86"/>
      <c r="WCT157" s="86"/>
      <c r="WCU157" s="86"/>
      <c r="WCV157" s="86"/>
      <c r="WCW157" s="86"/>
      <c r="WCX157" s="86"/>
      <c r="WCY157" s="86"/>
      <c r="WCZ157" s="86"/>
      <c r="WDA157" s="86"/>
      <c r="WDB157" s="86"/>
      <c r="WDC157" s="86"/>
      <c r="WDD157" s="86"/>
      <c r="WDE157" s="86"/>
      <c r="WDF157" s="86"/>
      <c r="WDG157" s="86"/>
      <c r="WDH157" s="86"/>
      <c r="WDI157" s="86"/>
      <c r="WDJ157" s="86"/>
      <c r="WDK157" s="86"/>
      <c r="WDL157" s="86"/>
      <c r="WDM157" s="86"/>
      <c r="WDN157" s="86"/>
      <c r="WDO157" s="86"/>
      <c r="WDP157" s="86"/>
      <c r="WDQ157" s="86"/>
      <c r="WDR157" s="86"/>
      <c r="WDS157" s="86"/>
      <c r="WDT157" s="86"/>
      <c r="WDU157" s="86"/>
      <c r="WDV157" s="86"/>
      <c r="WDW157" s="86"/>
      <c r="WDX157" s="86"/>
      <c r="WDY157" s="86"/>
      <c r="WDZ157" s="86"/>
      <c r="WEA157" s="86"/>
      <c r="WEB157" s="86"/>
      <c r="WEC157" s="86"/>
      <c r="WED157" s="86"/>
      <c r="WEE157" s="86"/>
      <c r="WEF157" s="86"/>
      <c r="WEG157" s="86"/>
      <c r="WEH157" s="86"/>
      <c r="WEI157" s="86"/>
      <c r="WEJ157" s="86"/>
      <c r="WEK157" s="86"/>
      <c r="WEL157" s="86"/>
      <c r="WEM157" s="86"/>
      <c r="WEN157" s="86"/>
      <c r="WEO157" s="86"/>
      <c r="WEP157" s="86"/>
      <c r="WEQ157" s="86"/>
      <c r="WER157" s="86"/>
      <c r="WES157" s="86"/>
      <c r="WET157" s="86"/>
      <c r="WEU157" s="86"/>
      <c r="WEV157" s="86"/>
      <c r="WEW157" s="86"/>
      <c r="WEX157" s="86"/>
      <c r="WEY157" s="86"/>
      <c r="WEZ157" s="86"/>
      <c r="WFA157" s="86"/>
      <c r="WFB157" s="86"/>
      <c r="WFC157" s="86"/>
      <c r="WFD157" s="86"/>
      <c r="WFE157" s="86"/>
      <c r="WFF157" s="86"/>
      <c r="WFG157" s="86"/>
      <c r="WFH157" s="86"/>
      <c r="WFI157" s="86"/>
      <c r="WFJ157" s="86"/>
      <c r="WFK157" s="86"/>
      <c r="WFL157" s="86"/>
      <c r="WFM157" s="86"/>
      <c r="WFN157" s="86"/>
      <c r="WFO157" s="86"/>
      <c r="WFP157" s="86"/>
      <c r="WFQ157" s="86"/>
      <c r="WFR157" s="86"/>
      <c r="WFS157" s="86"/>
      <c r="WFT157" s="86"/>
      <c r="WFU157" s="86"/>
      <c r="WFV157" s="86"/>
      <c r="WFW157" s="86"/>
      <c r="WFX157" s="86"/>
      <c r="WFY157" s="86"/>
      <c r="WFZ157" s="86"/>
      <c r="WGA157" s="86"/>
      <c r="WGB157" s="86"/>
      <c r="WGC157" s="86"/>
      <c r="WGD157" s="86"/>
      <c r="WGE157" s="86"/>
      <c r="WGF157" s="86"/>
      <c r="WGG157" s="86"/>
      <c r="WGH157" s="86"/>
      <c r="WGI157" s="86"/>
      <c r="WGJ157" s="86"/>
      <c r="WGK157" s="86"/>
      <c r="WGL157" s="86"/>
      <c r="WGM157" s="86"/>
      <c r="WGN157" s="86"/>
      <c r="WGO157" s="86"/>
      <c r="WGP157" s="86"/>
      <c r="WGQ157" s="86"/>
      <c r="WGR157" s="86"/>
      <c r="WGS157" s="86"/>
      <c r="WGT157" s="86"/>
      <c r="WGU157" s="86"/>
      <c r="WGV157" s="86"/>
      <c r="WGW157" s="86"/>
      <c r="WGX157" s="86"/>
      <c r="WGY157" s="86"/>
      <c r="WGZ157" s="86"/>
      <c r="WHA157" s="86"/>
      <c r="WHB157" s="86"/>
      <c r="WHC157" s="86"/>
      <c r="WHD157" s="86"/>
      <c r="WHE157" s="86"/>
      <c r="WHF157" s="86"/>
      <c r="WHG157" s="86"/>
      <c r="WHH157" s="86"/>
      <c r="WHI157" s="86"/>
      <c r="WHJ157" s="86"/>
      <c r="WHK157" s="86"/>
      <c r="WHL157" s="86"/>
      <c r="WHM157" s="86"/>
      <c r="WHN157" s="86"/>
      <c r="WHO157" s="86"/>
      <c r="WHP157" s="86"/>
      <c r="WHQ157" s="86"/>
      <c r="WHR157" s="86"/>
      <c r="WHS157" s="86"/>
      <c r="WHT157" s="86"/>
      <c r="WHU157" s="86"/>
      <c r="WHV157" s="86"/>
      <c r="WHW157" s="86"/>
      <c r="WHX157" s="86"/>
      <c r="WHY157" s="86"/>
      <c r="WHZ157" s="86"/>
      <c r="WIA157" s="86"/>
      <c r="WIB157" s="86"/>
      <c r="WIC157" s="86"/>
      <c r="WID157" s="86"/>
      <c r="WIE157" s="86"/>
      <c r="WIF157" s="86"/>
      <c r="WIG157" s="86"/>
      <c r="WIH157" s="86"/>
      <c r="WII157" s="86"/>
      <c r="WIJ157" s="86"/>
      <c r="WIK157" s="86"/>
      <c r="WIL157" s="86"/>
      <c r="WIM157" s="86"/>
      <c r="WIN157" s="86"/>
      <c r="WIO157" s="86"/>
      <c r="WIP157" s="86"/>
      <c r="WIQ157" s="86"/>
      <c r="WIR157" s="86"/>
      <c r="WIS157" s="86"/>
      <c r="WIT157" s="86"/>
      <c r="WIU157" s="86"/>
      <c r="WIV157" s="86"/>
      <c r="WIW157" s="86"/>
      <c r="WIX157" s="86"/>
      <c r="WIY157" s="86"/>
      <c r="WIZ157" s="86"/>
      <c r="WJA157" s="86"/>
      <c r="WJB157" s="86"/>
      <c r="WJC157" s="86"/>
      <c r="WJD157" s="86"/>
      <c r="WJE157" s="86"/>
      <c r="WJF157" s="86"/>
      <c r="WJG157" s="86"/>
      <c r="WJH157" s="86"/>
      <c r="WJI157" s="86"/>
      <c r="WJJ157" s="86"/>
      <c r="WJK157" s="86"/>
      <c r="WJL157" s="86"/>
      <c r="WJM157" s="86"/>
      <c r="WJN157" s="86"/>
      <c r="WJO157" s="86"/>
      <c r="WJP157" s="86"/>
      <c r="WJQ157" s="86"/>
      <c r="WJR157" s="86"/>
      <c r="WJS157" s="186"/>
      <c r="WJT157" s="186"/>
      <c r="WJU157" s="186"/>
      <c r="WJV157" s="186"/>
      <c r="WJW157" s="186"/>
      <c r="WJX157" s="186"/>
      <c r="WJY157" s="86"/>
      <c r="WJZ157" s="86"/>
      <c r="WKA157" s="86"/>
      <c r="WKB157" s="86"/>
      <c r="WKC157" s="86"/>
      <c r="WKD157" s="86"/>
      <c r="WKE157" s="86"/>
      <c r="WKF157" s="86"/>
      <c r="WKG157" s="86"/>
      <c r="WKH157" s="86"/>
      <c r="WKI157" s="86"/>
      <c r="WKJ157" s="86"/>
      <c r="WKK157" s="86"/>
      <c r="WKL157" s="86"/>
      <c r="WKM157" s="86"/>
      <c r="WKN157" s="86"/>
      <c r="WKO157" s="86"/>
      <c r="WKP157" s="86"/>
      <c r="WKQ157" s="86"/>
      <c r="WKR157" s="86"/>
      <c r="WKS157" s="86"/>
      <c r="WKT157" s="86"/>
      <c r="WKU157" s="86"/>
      <c r="WKV157" s="86"/>
      <c r="WKW157" s="86"/>
      <c r="WKX157" s="86"/>
      <c r="WKY157" s="86"/>
      <c r="WKZ157" s="86"/>
      <c r="WLA157" s="86"/>
      <c r="WLB157" s="86"/>
      <c r="WLC157" s="86"/>
      <c r="WLD157" s="86"/>
      <c r="WLE157" s="86"/>
      <c r="WLF157" s="86"/>
      <c r="WLG157" s="86"/>
      <c r="WLH157" s="86"/>
      <c r="WLI157" s="86"/>
      <c r="WLJ157" s="86"/>
      <c r="WLK157" s="86"/>
      <c r="WLL157" s="86"/>
      <c r="WLM157" s="86"/>
      <c r="WLN157" s="86"/>
      <c r="WLO157" s="86"/>
      <c r="WLP157" s="86"/>
      <c r="WLQ157" s="86"/>
      <c r="WLR157" s="86"/>
      <c r="WLS157" s="86"/>
      <c r="WLT157" s="86"/>
      <c r="WLU157" s="86"/>
      <c r="WLV157" s="86"/>
      <c r="WLW157" s="86"/>
      <c r="WLX157" s="86"/>
      <c r="WLY157" s="86"/>
      <c r="WLZ157" s="86"/>
      <c r="WMA157" s="86"/>
      <c r="WMB157" s="86"/>
      <c r="WMC157" s="86"/>
      <c r="WMD157" s="86"/>
      <c r="WME157" s="86"/>
      <c r="WMF157" s="86"/>
      <c r="WMG157" s="86"/>
      <c r="WMH157" s="86"/>
      <c r="WMI157" s="86"/>
      <c r="WMJ157" s="86"/>
      <c r="WMK157" s="86"/>
      <c r="WML157" s="86"/>
      <c r="WMM157" s="86"/>
      <c r="WMN157" s="86"/>
      <c r="WMO157" s="86"/>
      <c r="WMP157" s="86"/>
      <c r="WMQ157" s="86"/>
      <c r="WMR157" s="86"/>
      <c r="WMS157" s="86"/>
      <c r="WMT157" s="86"/>
      <c r="WMU157" s="86"/>
      <c r="WMV157" s="86"/>
      <c r="WMW157" s="86"/>
      <c r="WMX157" s="86"/>
      <c r="WMY157" s="86"/>
      <c r="WMZ157" s="86"/>
      <c r="WNA157" s="86"/>
      <c r="WNB157" s="86"/>
      <c r="WNC157" s="86"/>
      <c r="WND157" s="86"/>
      <c r="WNE157" s="86"/>
      <c r="WNF157" s="86"/>
      <c r="WNG157" s="86"/>
      <c r="WNH157" s="86"/>
      <c r="WNI157" s="86"/>
      <c r="WNJ157" s="86"/>
      <c r="WNK157" s="86"/>
      <c r="WNL157" s="86"/>
      <c r="WNM157" s="86"/>
      <c r="WNN157" s="86"/>
      <c r="WNO157" s="86"/>
      <c r="WNP157" s="86"/>
      <c r="WNQ157" s="86"/>
      <c r="WNR157" s="86"/>
      <c r="WNS157" s="86"/>
      <c r="WNT157" s="86"/>
      <c r="WNU157" s="86"/>
      <c r="WNV157" s="86"/>
      <c r="WNW157" s="86"/>
      <c r="WNX157" s="86"/>
      <c r="WNY157" s="86"/>
      <c r="WNZ157" s="86"/>
      <c r="WOA157" s="86"/>
      <c r="WOB157" s="86"/>
      <c r="WOC157" s="86"/>
      <c r="WOD157" s="86"/>
      <c r="WOE157" s="86"/>
      <c r="WOF157" s="86"/>
      <c r="WOG157" s="86"/>
      <c r="WOH157" s="86"/>
      <c r="WOI157" s="86"/>
      <c r="WOJ157" s="86"/>
      <c r="WOK157" s="86"/>
      <c r="WOL157" s="86"/>
      <c r="WOM157" s="86"/>
      <c r="WON157" s="86"/>
      <c r="WOO157" s="86"/>
      <c r="WOP157" s="86"/>
      <c r="WOQ157" s="86"/>
      <c r="WOR157" s="86"/>
      <c r="WOS157" s="86"/>
      <c r="WOT157" s="86"/>
      <c r="WOU157" s="86"/>
      <c r="WOV157" s="86"/>
      <c r="WOW157" s="86"/>
      <c r="WOX157" s="86"/>
      <c r="WOY157" s="86"/>
      <c r="WOZ157" s="86"/>
      <c r="WPA157" s="86"/>
      <c r="WPB157" s="86"/>
      <c r="WPC157" s="86"/>
      <c r="WPD157" s="86"/>
      <c r="WPE157" s="86"/>
      <c r="WPF157" s="86"/>
      <c r="WPG157" s="86"/>
      <c r="WPH157" s="86"/>
      <c r="WPI157" s="86"/>
      <c r="WPJ157" s="86"/>
      <c r="WPK157" s="86"/>
      <c r="WPL157" s="86"/>
      <c r="WPM157" s="86"/>
      <c r="WPN157" s="86"/>
      <c r="WPO157" s="86"/>
      <c r="WPP157" s="86"/>
      <c r="WPQ157" s="86"/>
      <c r="WPR157" s="86"/>
      <c r="WPS157" s="86"/>
      <c r="WPT157" s="86"/>
      <c r="WPU157" s="86"/>
      <c r="WPV157" s="86"/>
      <c r="WPW157" s="86"/>
      <c r="WPX157" s="86"/>
      <c r="WPY157" s="86"/>
      <c r="WPZ157" s="86"/>
      <c r="WQA157" s="86"/>
      <c r="WQB157" s="86"/>
      <c r="WQC157" s="86"/>
      <c r="WQD157" s="86"/>
      <c r="WQE157" s="86"/>
      <c r="WQF157" s="86"/>
      <c r="WQG157" s="86"/>
      <c r="WQH157" s="86"/>
      <c r="WQI157" s="86"/>
      <c r="WQJ157" s="86"/>
      <c r="WQK157" s="86"/>
      <c r="WQL157" s="86"/>
      <c r="WQM157" s="86"/>
      <c r="WQN157" s="86"/>
      <c r="WQO157" s="86"/>
      <c r="WQP157" s="86"/>
      <c r="WQQ157" s="86"/>
      <c r="WQR157" s="86"/>
      <c r="WQS157" s="86"/>
      <c r="WQT157" s="86"/>
      <c r="WQU157" s="86"/>
      <c r="WQV157" s="86"/>
      <c r="WQW157" s="86"/>
      <c r="WQX157" s="86"/>
      <c r="WQY157" s="86"/>
      <c r="WQZ157" s="86"/>
      <c r="WRA157" s="86"/>
      <c r="WRB157" s="86"/>
      <c r="WRC157" s="86"/>
      <c r="WRD157" s="86"/>
      <c r="WRE157" s="86"/>
      <c r="WRF157" s="86"/>
      <c r="WRG157" s="86"/>
      <c r="WRH157" s="86"/>
      <c r="WRI157" s="86"/>
      <c r="WRJ157" s="86"/>
      <c r="WRK157" s="86"/>
      <c r="WRL157" s="86"/>
      <c r="WRM157" s="86"/>
      <c r="WRN157" s="86"/>
      <c r="WRO157" s="86"/>
      <c r="WRP157" s="86"/>
      <c r="WRQ157" s="86"/>
      <c r="WRR157" s="86"/>
      <c r="WRS157" s="86"/>
      <c r="WRT157" s="86"/>
      <c r="WRU157" s="86"/>
      <c r="WRV157" s="86"/>
      <c r="WRW157" s="86"/>
      <c r="WRX157" s="86"/>
      <c r="WRY157" s="86"/>
      <c r="WRZ157" s="86"/>
      <c r="WSA157" s="86"/>
      <c r="WSB157" s="86"/>
      <c r="WSC157" s="86"/>
      <c r="WSD157" s="86"/>
      <c r="WSE157" s="86"/>
      <c r="WSF157" s="86"/>
      <c r="WSG157" s="86"/>
      <c r="WSH157" s="86"/>
      <c r="WSI157" s="86"/>
      <c r="WSJ157" s="86"/>
      <c r="WSK157" s="86"/>
      <c r="WSL157" s="86"/>
      <c r="WSM157" s="86"/>
      <c r="WSN157" s="86"/>
      <c r="WSO157" s="86"/>
      <c r="WSP157" s="86"/>
      <c r="WSQ157" s="86"/>
      <c r="WSR157" s="86"/>
      <c r="WSS157" s="86"/>
      <c r="WST157" s="86"/>
      <c r="WSU157" s="86"/>
      <c r="WSV157" s="86"/>
      <c r="WSW157" s="86"/>
      <c r="WSX157" s="86"/>
      <c r="WSY157" s="86"/>
      <c r="WSZ157" s="86"/>
      <c r="WTA157" s="86"/>
      <c r="WTB157" s="86"/>
      <c r="WTC157" s="86"/>
      <c r="WTD157" s="86"/>
      <c r="WTE157" s="86"/>
      <c r="WTF157" s="86"/>
      <c r="WTG157" s="86"/>
      <c r="WTH157" s="86"/>
      <c r="WTI157" s="86"/>
      <c r="WTJ157" s="86"/>
      <c r="WTK157" s="86"/>
      <c r="WTL157" s="86"/>
      <c r="WTM157" s="86"/>
      <c r="WTN157" s="86"/>
      <c r="WTO157" s="186"/>
      <c r="WTP157" s="186"/>
      <c r="WTQ157" s="186"/>
      <c r="WTR157" s="186"/>
      <c r="WTS157" s="186"/>
      <c r="WTT157" s="186"/>
      <c r="WTU157" s="86"/>
      <c r="WTV157" s="86"/>
      <c r="WTW157" s="86"/>
      <c r="WTX157" s="86"/>
      <c r="WTY157" s="86"/>
      <c r="WTZ157" s="86"/>
      <c r="WUA157" s="86"/>
      <c r="WUB157" s="86"/>
      <c r="WUC157" s="86"/>
      <c r="WUD157" s="86"/>
      <c r="WUE157" s="86"/>
      <c r="WUF157" s="86"/>
      <c r="WUG157" s="86"/>
      <c r="WUH157" s="86"/>
      <c r="WUI157" s="86"/>
      <c r="WUJ157" s="86"/>
      <c r="WUK157" s="86"/>
      <c r="WUL157" s="86"/>
      <c r="WUM157" s="86"/>
      <c r="WUN157" s="86"/>
      <c r="WUO157" s="86"/>
      <c r="WUP157" s="86"/>
      <c r="WUQ157" s="86"/>
      <c r="WUR157" s="86"/>
      <c r="WUS157" s="86"/>
      <c r="WUT157" s="86"/>
      <c r="WUU157" s="86"/>
      <c r="WUV157" s="86"/>
      <c r="WUW157" s="86"/>
      <c r="WUX157" s="86"/>
      <c r="WUY157" s="86"/>
      <c r="WUZ157" s="86"/>
      <c r="WVA157" s="86"/>
      <c r="WVB157" s="86"/>
      <c r="WVC157" s="86"/>
      <c r="WVD157" s="86"/>
      <c r="WVE157" s="86"/>
      <c r="WVF157" s="86"/>
      <c r="WVG157" s="86"/>
      <c r="WVH157" s="86"/>
      <c r="WVI157" s="86"/>
      <c r="WVJ157" s="86"/>
      <c r="WVK157" s="86"/>
      <c r="WVL157" s="86"/>
      <c r="WVM157" s="86"/>
      <c r="WVN157" s="86"/>
      <c r="WVO157" s="86"/>
      <c r="WVP157" s="86"/>
      <c r="WVQ157" s="86"/>
      <c r="WVR157" s="86"/>
      <c r="WVS157" s="86"/>
      <c r="WVT157" s="86"/>
      <c r="WVU157" s="86"/>
      <c r="WVV157" s="86"/>
      <c r="WVW157" s="86"/>
      <c r="WVX157" s="86"/>
      <c r="WVY157" s="86"/>
      <c r="WVZ157" s="86"/>
      <c r="WWA157" s="86"/>
      <c r="WWB157" s="86"/>
      <c r="WWC157" s="86"/>
      <c r="WWD157" s="86"/>
      <c r="WWE157" s="86"/>
      <c r="WWF157" s="86"/>
      <c r="WWG157" s="86"/>
      <c r="WWH157" s="86"/>
      <c r="WWI157" s="86"/>
      <c r="WWJ157" s="86"/>
      <c r="WWK157" s="86"/>
      <c r="WWL157" s="86"/>
      <c r="WWM157" s="86"/>
      <c r="WWN157" s="86"/>
      <c r="WWO157" s="86"/>
      <c r="WWP157" s="86"/>
      <c r="WWQ157" s="86"/>
      <c r="WWR157" s="86"/>
      <c r="WWS157" s="86"/>
      <c r="WWT157" s="86"/>
      <c r="WWU157" s="86"/>
      <c r="WWV157" s="86"/>
      <c r="WWW157" s="86"/>
      <c r="WWX157" s="86"/>
      <c r="WWY157" s="86"/>
      <c r="WWZ157" s="86"/>
      <c r="WXA157" s="86"/>
      <c r="WXB157" s="86"/>
      <c r="WXC157" s="86"/>
      <c r="WXD157" s="86"/>
      <c r="WXE157" s="86"/>
      <c r="WXF157" s="86"/>
      <c r="WXG157" s="86"/>
      <c r="WXH157" s="86"/>
      <c r="WXI157" s="86"/>
      <c r="WXJ157" s="86"/>
      <c r="WXK157" s="86"/>
      <c r="WXL157" s="86"/>
      <c r="WXM157" s="86"/>
      <c r="WXN157" s="86"/>
      <c r="WXO157" s="86"/>
      <c r="WXP157" s="86"/>
      <c r="WXQ157" s="86"/>
      <c r="WXR157" s="86"/>
      <c r="WXS157" s="86"/>
      <c r="WXT157" s="86"/>
      <c r="WXU157" s="86"/>
      <c r="WXV157" s="86"/>
      <c r="WXW157" s="86"/>
      <c r="WXX157" s="86"/>
      <c r="WXY157" s="86"/>
      <c r="WXZ157" s="86"/>
      <c r="WYA157" s="86"/>
      <c r="WYB157" s="86"/>
      <c r="WYC157" s="86"/>
      <c r="WYD157" s="86"/>
      <c r="WYE157" s="86"/>
      <c r="WYF157" s="86"/>
      <c r="WYG157" s="86"/>
      <c r="WYH157" s="86"/>
      <c r="WYI157" s="86"/>
      <c r="WYJ157" s="86"/>
      <c r="WYK157" s="86"/>
      <c r="WYL157" s="86"/>
      <c r="WYM157" s="86"/>
      <c r="WYN157" s="86"/>
      <c r="WYO157" s="86"/>
      <c r="WYP157" s="86"/>
      <c r="WYQ157" s="86"/>
      <c r="WYR157" s="86"/>
      <c r="WYS157" s="86"/>
      <c r="WYT157" s="86"/>
      <c r="WYU157" s="86"/>
      <c r="WYV157" s="86"/>
      <c r="WYW157" s="86"/>
      <c r="WYX157" s="86"/>
      <c r="WYY157" s="86"/>
      <c r="WYZ157" s="86"/>
      <c r="WZA157" s="86"/>
      <c r="WZB157" s="86"/>
      <c r="WZC157" s="86"/>
      <c r="WZD157" s="86"/>
      <c r="WZE157" s="86"/>
      <c r="WZF157" s="86"/>
      <c r="WZG157" s="86"/>
      <c r="WZH157" s="86"/>
      <c r="WZI157" s="86"/>
      <c r="WZJ157" s="86"/>
      <c r="WZK157" s="86"/>
      <c r="WZL157" s="86"/>
      <c r="WZM157" s="86"/>
      <c r="WZN157" s="86"/>
      <c r="WZO157" s="86"/>
      <c r="WZP157" s="86"/>
      <c r="WZQ157" s="86"/>
      <c r="WZR157" s="86"/>
      <c r="WZS157" s="86"/>
      <c r="WZT157" s="86"/>
      <c r="WZU157" s="86"/>
      <c r="WZV157" s="86"/>
      <c r="WZW157" s="86"/>
      <c r="WZX157" s="86"/>
      <c r="WZY157" s="86"/>
      <c r="WZZ157" s="86"/>
      <c r="XAA157" s="86"/>
      <c r="XAB157" s="86"/>
      <c r="XAC157" s="86"/>
      <c r="XAD157" s="86"/>
      <c r="XAE157" s="86"/>
      <c r="XAF157" s="86"/>
      <c r="XAG157" s="86"/>
      <c r="XAH157" s="86"/>
      <c r="XAI157" s="86"/>
      <c r="XAJ157" s="86"/>
      <c r="XAK157" s="86"/>
      <c r="XAL157" s="86"/>
      <c r="XAM157" s="86"/>
      <c r="XAN157" s="86"/>
      <c r="XAO157" s="86"/>
      <c r="XAP157" s="86"/>
      <c r="XAQ157" s="86"/>
      <c r="XAR157" s="86"/>
      <c r="XAS157" s="86"/>
      <c r="XAT157" s="86"/>
      <c r="XAU157" s="86"/>
      <c r="XAV157" s="86"/>
      <c r="XAW157" s="86"/>
      <c r="XAX157" s="86"/>
      <c r="XAY157" s="86"/>
      <c r="XAZ157" s="86"/>
      <c r="XBA157" s="86"/>
      <c r="XBB157" s="86"/>
      <c r="XBC157" s="86"/>
      <c r="XBD157" s="86"/>
      <c r="XBE157" s="86"/>
      <c r="XBF157" s="86"/>
      <c r="XBG157" s="86"/>
      <c r="XBH157" s="86"/>
      <c r="XBI157" s="86"/>
      <c r="XBJ157" s="86"/>
      <c r="XBK157" s="86"/>
      <c r="XBL157" s="86"/>
      <c r="XBM157" s="86"/>
      <c r="XBN157" s="86"/>
      <c r="XBO157" s="86"/>
      <c r="XBP157" s="86"/>
      <c r="XBQ157" s="86"/>
      <c r="XBR157" s="86"/>
      <c r="XBS157" s="86"/>
      <c r="XBT157" s="86"/>
      <c r="XBU157" s="86"/>
      <c r="XBV157" s="86"/>
      <c r="XBW157" s="86"/>
      <c r="XBX157" s="86"/>
      <c r="XBY157" s="86"/>
      <c r="XBZ157" s="86"/>
      <c r="XCA157" s="86"/>
      <c r="XCB157" s="86"/>
      <c r="XCC157" s="86"/>
      <c r="XCD157" s="86"/>
      <c r="XCE157" s="86"/>
      <c r="XCF157" s="86"/>
      <c r="XCG157" s="86"/>
      <c r="XCH157" s="86"/>
      <c r="XCI157" s="86"/>
      <c r="XCJ157" s="86"/>
      <c r="XCK157" s="86"/>
      <c r="XCL157" s="86"/>
      <c r="XCM157" s="86"/>
      <c r="XCN157" s="86"/>
      <c r="XCO157" s="86"/>
      <c r="XCP157" s="86"/>
      <c r="XCQ157" s="86"/>
      <c r="XCR157" s="86"/>
      <c r="XCS157" s="86"/>
      <c r="XCT157" s="86"/>
      <c r="XCU157" s="86"/>
      <c r="XCV157" s="86"/>
      <c r="XCW157" s="86"/>
      <c r="XCX157" s="86"/>
      <c r="XCY157" s="86"/>
      <c r="XCZ157" s="86"/>
      <c r="XDA157" s="86"/>
      <c r="XDB157" s="86"/>
      <c r="XDC157" s="86"/>
      <c r="XDD157" s="86"/>
      <c r="XDE157" s="86"/>
    </row>
    <row r="158" spans="1:16333" s="32" customFormat="1" ht="15.75" x14ac:dyDescent="0.25">
      <c r="A158" s="221"/>
      <c r="B158" s="222"/>
      <c r="C158" s="222"/>
      <c r="D158" s="184"/>
      <c r="E158" s="184"/>
      <c r="F158" s="184"/>
      <c r="H158" s="33"/>
      <c r="I158" s="33"/>
      <c r="J158" s="33"/>
      <c r="K158" s="33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86"/>
      <c r="AO158" s="86"/>
      <c r="AP158" s="86"/>
      <c r="AQ158" s="86"/>
      <c r="AR158" s="86"/>
      <c r="AS158" s="86"/>
      <c r="AT158" s="86"/>
      <c r="AU158" s="86"/>
      <c r="AV158" s="86"/>
      <c r="AW158" s="86"/>
      <c r="AX158" s="86"/>
      <c r="AY158" s="86"/>
      <c r="AZ158" s="86"/>
      <c r="BA158" s="86"/>
      <c r="BB158" s="86"/>
      <c r="BC158" s="86"/>
      <c r="BD158" s="86"/>
      <c r="BE158" s="86"/>
      <c r="BF158" s="86"/>
      <c r="BG158" s="86"/>
      <c r="BH158" s="86"/>
      <c r="BI158" s="86"/>
      <c r="BJ158" s="86"/>
      <c r="BK158" s="86"/>
      <c r="BL158" s="86"/>
      <c r="BM158" s="86"/>
      <c r="BN158" s="86"/>
      <c r="BO158" s="86"/>
      <c r="BP158" s="86"/>
      <c r="BQ158" s="86"/>
      <c r="BR158" s="86"/>
      <c r="BS158" s="86"/>
      <c r="BT158" s="86"/>
      <c r="BU158" s="86"/>
      <c r="BV158" s="86"/>
      <c r="BW158" s="86"/>
      <c r="BX158" s="86"/>
      <c r="BY158" s="86"/>
      <c r="BZ158" s="86"/>
      <c r="CA158" s="86"/>
      <c r="CB158" s="86"/>
      <c r="CC158" s="86"/>
      <c r="CD158" s="86"/>
      <c r="CE158" s="86"/>
      <c r="CF158" s="86"/>
      <c r="CG158" s="86"/>
      <c r="CH158" s="86"/>
      <c r="CI158" s="86"/>
      <c r="CJ158" s="86"/>
      <c r="CK158" s="86"/>
      <c r="CL158" s="86"/>
      <c r="CM158" s="86"/>
      <c r="CN158" s="86"/>
      <c r="CO158" s="86"/>
      <c r="CP158" s="86"/>
      <c r="CQ158" s="86"/>
      <c r="CR158" s="86"/>
      <c r="CS158" s="86"/>
      <c r="CT158" s="86"/>
      <c r="CU158" s="86"/>
      <c r="CV158" s="86"/>
      <c r="CW158" s="86"/>
      <c r="CX158" s="86"/>
      <c r="CY158" s="86"/>
      <c r="CZ158" s="86"/>
      <c r="DA158" s="86"/>
      <c r="DB158" s="86"/>
      <c r="DC158" s="86"/>
      <c r="DD158" s="86"/>
      <c r="DE158" s="86"/>
      <c r="DF158" s="86"/>
      <c r="DG158" s="86"/>
      <c r="DH158" s="86"/>
      <c r="DI158" s="86"/>
      <c r="DJ158" s="86"/>
      <c r="DK158" s="86"/>
      <c r="DL158" s="86"/>
      <c r="DM158" s="86"/>
      <c r="DN158" s="86"/>
      <c r="DO158" s="86"/>
      <c r="DP158" s="86"/>
      <c r="DQ158" s="86"/>
      <c r="DR158" s="86"/>
      <c r="DS158" s="86"/>
      <c r="DT158" s="86"/>
      <c r="DU158" s="86"/>
      <c r="DV158" s="86"/>
      <c r="DW158" s="86"/>
      <c r="DX158" s="86"/>
      <c r="DY158" s="86"/>
      <c r="DZ158" s="86"/>
      <c r="EA158" s="86"/>
      <c r="EB158" s="86"/>
      <c r="EC158" s="86"/>
      <c r="ED158" s="86"/>
      <c r="EE158" s="86"/>
      <c r="EF158" s="86"/>
      <c r="EG158" s="86"/>
      <c r="EH158" s="86"/>
      <c r="EI158" s="86"/>
      <c r="EJ158" s="86"/>
      <c r="EK158" s="86"/>
      <c r="EL158" s="86"/>
      <c r="EM158" s="86"/>
      <c r="EN158" s="86"/>
      <c r="EO158" s="86"/>
      <c r="EP158" s="86"/>
      <c r="EQ158" s="86"/>
      <c r="ER158" s="86"/>
      <c r="ES158" s="86"/>
      <c r="ET158" s="86"/>
      <c r="EU158" s="86"/>
      <c r="EV158" s="86"/>
      <c r="EW158" s="86"/>
      <c r="EX158" s="86"/>
      <c r="EY158" s="86"/>
      <c r="EZ158" s="86"/>
      <c r="FA158" s="86"/>
      <c r="FB158" s="86"/>
      <c r="FC158" s="86"/>
      <c r="FD158" s="86"/>
      <c r="FE158" s="86"/>
      <c r="FF158" s="86"/>
      <c r="FG158" s="86"/>
      <c r="FH158" s="86"/>
      <c r="FI158" s="86"/>
      <c r="FJ158" s="86"/>
      <c r="FK158" s="86"/>
      <c r="FL158" s="86"/>
      <c r="FM158" s="86"/>
      <c r="FN158" s="86"/>
      <c r="FO158" s="86"/>
      <c r="FP158" s="86"/>
      <c r="FQ158" s="86"/>
      <c r="FR158" s="86"/>
      <c r="FS158" s="86"/>
      <c r="FT158" s="86"/>
      <c r="FU158" s="86"/>
      <c r="FV158" s="86"/>
      <c r="FW158" s="86"/>
      <c r="FX158" s="86"/>
      <c r="FY158" s="86"/>
      <c r="FZ158" s="86"/>
      <c r="GA158" s="86"/>
      <c r="GB158" s="86"/>
      <c r="GC158" s="86"/>
      <c r="GD158" s="86"/>
      <c r="GE158" s="86"/>
      <c r="GF158" s="86"/>
      <c r="GG158" s="86"/>
      <c r="GH158" s="86"/>
      <c r="GI158" s="86"/>
      <c r="GJ158" s="86"/>
      <c r="GK158" s="86"/>
      <c r="GL158" s="86"/>
      <c r="GM158" s="86"/>
      <c r="GN158" s="86"/>
      <c r="GO158" s="86"/>
      <c r="GP158" s="86"/>
      <c r="GQ158" s="86"/>
      <c r="GR158" s="86"/>
      <c r="GS158" s="86"/>
      <c r="GT158" s="86"/>
      <c r="GU158" s="86"/>
      <c r="GV158" s="86"/>
      <c r="GW158" s="86"/>
      <c r="GX158" s="86"/>
      <c r="GY158" s="86"/>
      <c r="GZ158" s="86"/>
      <c r="HA158" s="86"/>
      <c r="HB158" s="86"/>
      <c r="HC158" s="186"/>
      <c r="HD158" s="186"/>
      <c r="HE158" s="186"/>
      <c r="HF158" s="186"/>
      <c r="HG158" s="186"/>
      <c r="HH158" s="186"/>
      <c r="HI158" s="86"/>
      <c r="HJ158" s="86"/>
      <c r="HK158" s="86"/>
      <c r="HL158" s="86"/>
      <c r="HM158" s="86"/>
      <c r="HN158" s="86"/>
      <c r="HO158" s="86"/>
      <c r="HP158" s="86"/>
      <c r="HQ158" s="86"/>
      <c r="HR158" s="86"/>
      <c r="HS158" s="86"/>
      <c r="HT158" s="86"/>
      <c r="HU158" s="86"/>
      <c r="HV158" s="86"/>
      <c r="HW158" s="86"/>
      <c r="HX158" s="86"/>
      <c r="HY158" s="86"/>
      <c r="HZ158" s="86"/>
      <c r="IA158" s="86"/>
      <c r="IB158" s="86"/>
      <c r="IC158" s="86"/>
      <c r="ID158" s="86"/>
      <c r="IE158" s="86"/>
      <c r="IF158" s="86"/>
      <c r="IG158" s="86"/>
      <c r="IH158" s="86"/>
      <c r="II158" s="86"/>
      <c r="IJ158" s="86"/>
      <c r="IK158" s="86"/>
      <c r="IL158" s="86"/>
      <c r="IM158" s="86"/>
      <c r="IN158" s="86"/>
      <c r="IO158" s="86"/>
      <c r="IP158" s="86"/>
      <c r="IQ158" s="86"/>
      <c r="IR158" s="86"/>
      <c r="IS158" s="86"/>
      <c r="IT158" s="86"/>
      <c r="IU158" s="86"/>
      <c r="IV158" s="86"/>
      <c r="IW158" s="86"/>
      <c r="IX158" s="86"/>
      <c r="IY158" s="86"/>
      <c r="IZ158" s="86"/>
      <c r="JA158" s="86"/>
      <c r="JB158" s="86"/>
      <c r="JC158" s="86"/>
      <c r="JD158" s="86"/>
      <c r="JE158" s="86"/>
      <c r="JF158" s="86"/>
      <c r="JG158" s="86"/>
      <c r="JH158" s="86"/>
      <c r="JI158" s="86"/>
      <c r="JJ158" s="86"/>
      <c r="JK158" s="86"/>
      <c r="JL158" s="86"/>
      <c r="JM158" s="86"/>
      <c r="JN158" s="86"/>
      <c r="JO158" s="86"/>
      <c r="JP158" s="86"/>
      <c r="JQ158" s="86"/>
      <c r="JR158" s="86"/>
      <c r="JS158" s="86"/>
      <c r="JT158" s="86"/>
      <c r="JU158" s="86"/>
      <c r="JV158" s="86"/>
      <c r="JW158" s="86"/>
      <c r="JX158" s="86"/>
      <c r="JY158" s="86"/>
      <c r="JZ158" s="86"/>
      <c r="KA158" s="86"/>
      <c r="KB158" s="86"/>
      <c r="KC158" s="86"/>
      <c r="KD158" s="86"/>
      <c r="KE158" s="86"/>
      <c r="KF158" s="86"/>
      <c r="KG158" s="86"/>
      <c r="KH158" s="86"/>
      <c r="KI158" s="86"/>
      <c r="KJ158" s="86"/>
      <c r="KK158" s="86"/>
      <c r="KL158" s="86"/>
      <c r="KM158" s="86"/>
      <c r="KN158" s="86"/>
      <c r="KO158" s="86"/>
      <c r="KP158" s="86"/>
      <c r="KQ158" s="86"/>
      <c r="KR158" s="86"/>
      <c r="KS158" s="86"/>
      <c r="KT158" s="86"/>
      <c r="KU158" s="86"/>
      <c r="KV158" s="86"/>
      <c r="KW158" s="86"/>
      <c r="KX158" s="86"/>
      <c r="KY158" s="86"/>
      <c r="KZ158" s="86"/>
      <c r="LA158" s="86"/>
      <c r="LB158" s="86"/>
      <c r="LC158" s="86"/>
      <c r="LD158" s="86"/>
      <c r="LE158" s="86"/>
      <c r="LF158" s="86"/>
      <c r="LG158" s="86"/>
      <c r="LH158" s="86"/>
      <c r="LI158" s="86"/>
      <c r="LJ158" s="86"/>
      <c r="LK158" s="86"/>
      <c r="LL158" s="86"/>
      <c r="LM158" s="86"/>
      <c r="LN158" s="86"/>
      <c r="LO158" s="86"/>
      <c r="LP158" s="86"/>
      <c r="LQ158" s="86"/>
      <c r="LR158" s="86"/>
      <c r="LS158" s="86"/>
      <c r="LT158" s="86"/>
      <c r="LU158" s="86"/>
      <c r="LV158" s="86"/>
      <c r="LW158" s="86"/>
      <c r="LX158" s="86"/>
      <c r="LY158" s="86"/>
      <c r="LZ158" s="86"/>
      <c r="MA158" s="86"/>
      <c r="MB158" s="86"/>
      <c r="MC158" s="86"/>
      <c r="MD158" s="86"/>
      <c r="ME158" s="86"/>
      <c r="MF158" s="86"/>
      <c r="MG158" s="86"/>
      <c r="MH158" s="86"/>
      <c r="MI158" s="86"/>
      <c r="MJ158" s="86"/>
      <c r="MK158" s="86"/>
      <c r="ML158" s="86"/>
      <c r="MM158" s="86"/>
      <c r="MN158" s="86"/>
      <c r="MO158" s="86"/>
      <c r="MP158" s="86"/>
      <c r="MQ158" s="86"/>
      <c r="MR158" s="86"/>
      <c r="MS158" s="86"/>
      <c r="MT158" s="86"/>
      <c r="MU158" s="86"/>
      <c r="MV158" s="86"/>
      <c r="MW158" s="86"/>
      <c r="MX158" s="86"/>
      <c r="MY158" s="86"/>
      <c r="MZ158" s="86"/>
      <c r="NA158" s="86"/>
      <c r="NB158" s="86"/>
      <c r="NC158" s="86"/>
      <c r="ND158" s="86"/>
      <c r="NE158" s="86"/>
      <c r="NF158" s="86"/>
      <c r="NG158" s="86"/>
      <c r="NH158" s="86"/>
      <c r="NI158" s="86"/>
      <c r="NJ158" s="86"/>
      <c r="NK158" s="86"/>
      <c r="NL158" s="86"/>
      <c r="NM158" s="86"/>
      <c r="NN158" s="86"/>
      <c r="NO158" s="86"/>
      <c r="NP158" s="86"/>
      <c r="NQ158" s="86"/>
      <c r="NR158" s="86"/>
      <c r="NS158" s="86"/>
      <c r="NT158" s="86"/>
      <c r="NU158" s="86"/>
      <c r="NV158" s="86"/>
      <c r="NW158" s="86"/>
      <c r="NX158" s="86"/>
      <c r="NY158" s="86"/>
      <c r="NZ158" s="86"/>
      <c r="OA158" s="86"/>
      <c r="OB158" s="86"/>
      <c r="OC158" s="86"/>
      <c r="OD158" s="86"/>
      <c r="OE158" s="86"/>
      <c r="OF158" s="86"/>
      <c r="OG158" s="86"/>
      <c r="OH158" s="86"/>
      <c r="OI158" s="86"/>
      <c r="OJ158" s="86"/>
      <c r="OK158" s="86"/>
      <c r="OL158" s="86"/>
      <c r="OM158" s="86"/>
      <c r="ON158" s="86"/>
      <c r="OO158" s="86"/>
      <c r="OP158" s="86"/>
      <c r="OQ158" s="86"/>
      <c r="OR158" s="86"/>
      <c r="OS158" s="86"/>
      <c r="OT158" s="86"/>
      <c r="OU158" s="86"/>
      <c r="OV158" s="86"/>
      <c r="OW158" s="86"/>
      <c r="OX158" s="86"/>
      <c r="OY158" s="86"/>
      <c r="OZ158" s="86"/>
      <c r="PA158" s="86"/>
      <c r="PB158" s="86"/>
      <c r="PC158" s="86"/>
      <c r="PD158" s="86"/>
      <c r="PE158" s="86"/>
      <c r="PF158" s="86"/>
      <c r="PG158" s="86"/>
      <c r="PH158" s="86"/>
      <c r="PI158" s="86"/>
      <c r="PJ158" s="86"/>
      <c r="PK158" s="86"/>
      <c r="PL158" s="86"/>
      <c r="PM158" s="86"/>
      <c r="PN158" s="86"/>
      <c r="PO158" s="86"/>
      <c r="PP158" s="86"/>
      <c r="PQ158" s="86"/>
      <c r="PR158" s="86"/>
      <c r="PS158" s="86"/>
      <c r="PT158" s="86"/>
      <c r="PU158" s="86"/>
      <c r="PV158" s="86"/>
      <c r="PW158" s="86"/>
      <c r="PX158" s="86"/>
      <c r="PY158" s="86"/>
      <c r="PZ158" s="86"/>
      <c r="QA158" s="86"/>
      <c r="QB158" s="86"/>
      <c r="QC158" s="86"/>
      <c r="QD158" s="86"/>
      <c r="QE158" s="86"/>
      <c r="QF158" s="86"/>
      <c r="QG158" s="86"/>
      <c r="QH158" s="86"/>
      <c r="QI158" s="86"/>
      <c r="QJ158" s="86"/>
      <c r="QK158" s="86"/>
      <c r="QL158" s="86"/>
      <c r="QM158" s="86"/>
      <c r="QN158" s="86"/>
      <c r="QO158" s="86"/>
      <c r="QP158" s="86"/>
      <c r="QQ158" s="86"/>
      <c r="QR158" s="86"/>
      <c r="QS158" s="86"/>
      <c r="QT158" s="86"/>
      <c r="QU158" s="86"/>
      <c r="QV158" s="86"/>
      <c r="QW158" s="86"/>
      <c r="QX158" s="86"/>
      <c r="QY158" s="186"/>
      <c r="QZ158" s="186"/>
      <c r="RA158" s="186"/>
      <c r="RB158" s="186"/>
      <c r="RC158" s="186"/>
      <c r="RD158" s="186"/>
      <c r="RE158" s="86"/>
      <c r="RF158" s="86"/>
      <c r="RG158" s="86"/>
      <c r="RH158" s="86"/>
      <c r="RI158" s="86"/>
      <c r="RJ158" s="86"/>
      <c r="RK158" s="86"/>
      <c r="RL158" s="86"/>
      <c r="RM158" s="86"/>
      <c r="RN158" s="86"/>
      <c r="RO158" s="86"/>
      <c r="RP158" s="86"/>
      <c r="RQ158" s="86"/>
      <c r="RR158" s="86"/>
      <c r="RS158" s="86"/>
      <c r="RT158" s="86"/>
      <c r="RU158" s="86"/>
      <c r="RV158" s="86"/>
      <c r="RW158" s="86"/>
      <c r="RX158" s="86"/>
      <c r="RY158" s="86"/>
      <c r="RZ158" s="86"/>
      <c r="SA158" s="86"/>
      <c r="SB158" s="86"/>
      <c r="SC158" s="86"/>
      <c r="SD158" s="86"/>
      <c r="SE158" s="86"/>
      <c r="SF158" s="86"/>
      <c r="SG158" s="86"/>
      <c r="SH158" s="86"/>
      <c r="SI158" s="86"/>
      <c r="SJ158" s="86"/>
      <c r="SK158" s="86"/>
      <c r="SL158" s="86"/>
      <c r="SM158" s="86"/>
      <c r="SN158" s="86"/>
      <c r="SO158" s="86"/>
      <c r="SP158" s="86"/>
      <c r="SQ158" s="86"/>
      <c r="SR158" s="86"/>
      <c r="SS158" s="86"/>
      <c r="ST158" s="86"/>
      <c r="SU158" s="86"/>
      <c r="SV158" s="86"/>
      <c r="SW158" s="86"/>
      <c r="SX158" s="86"/>
      <c r="SY158" s="86"/>
      <c r="SZ158" s="86"/>
      <c r="TA158" s="86"/>
      <c r="TB158" s="86"/>
      <c r="TC158" s="86"/>
      <c r="TD158" s="86"/>
      <c r="TE158" s="86"/>
      <c r="TF158" s="86"/>
      <c r="TG158" s="86"/>
      <c r="TH158" s="86"/>
      <c r="TI158" s="86"/>
      <c r="TJ158" s="86"/>
      <c r="TK158" s="86"/>
      <c r="TL158" s="86"/>
      <c r="TM158" s="86"/>
      <c r="TN158" s="86"/>
      <c r="TO158" s="86"/>
      <c r="TP158" s="86"/>
      <c r="TQ158" s="86"/>
      <c r="TR158" s="86"/>
      <c r="TS158" s="86"/>
      <c r="TT158" s="86"/>
      <c r="TU158" s="86"/>
      <c r="TV158" s="86"/>
      <c r="TW158" s="86"/>
      <c r="TX158" s="86"/>
      <c r="TY158" s="86"/>
      <c r="TZ158" s="86"/>
      <c r="UA158" s="86"/>
      <c r="UB158" s="86"/>
      <c r="UC158" s="86"/>
      <c r="UD158" s="86"/>
      <c r="UE158" s="86"/>
      <c r="UF158" s="86"/>
      <c r="UG158" s="86"/>
      <c r="UH158" s="86"/>
      <c r="UI158" s="86"/>
      <c r="UJ158" s="86"/>
      <c r="UK158" s="86"/>
      <c r="UL158" s="86"/>
      <c r="UM158" s="86"/>
      <c r="UN158" s="86"/>
      <c r="UO158" s="86"/>
      <c r="UP158" s="86"/>
      <c r="UQ158" s="86"/>
      <c r="UR158" s="86"/>
      <c r="US158" s="86"/>
      <c r="UT158" s="86"/>
      <c r="UU158" s="86"/>
      <c r="UV158" s="86"/>
      <c r="UW158" s="86"/>
      <c r="UX158" s="86"/>
      <c r="UY158" s="86"/>
      <c r="UZ158" s="86"/>
      <c r="VA158" s="86"/>
      <c r="VB158" s="86"/>
      <c r="VC158" s="86"/>
      <c r="VD158" s="86"/>
      <c r="VE158" s="86"/>
      <c r="VF158" s="86"/>
      <c r="VG158" s="86"/>
      <c r="VH158" s="86"/>
      <c r="VI158" s="86"/>
      <c r="VJ158" s="86"/>
      <c r="VK158" s="86"/>
      <c r="VL158" s="86"/>
      <c r="VM158" s="86"/>
      <c r="VN158" s="86"/>
      <c r="VO158" s="86"/>
      <c r="VP158" s="86"/>
      <c r="VQ158" s="86"/>
      <c r="VR158" s="86"/>
      <c r="VS158" s="86"/>
      <c r="VT158" s="86"/>
      <c r="VU158" s="86"/>
      <c r="VV158" s="86"/>
      <c r="VW158" s="86"/>
      <c r="VX158" s="86"/>
      <c r="VY158" s="86"/>
      <c r="VZ158" s="86"/>
      <c r="WA158" s="86"/>
      <c r="WB158" s="86"/>
      <c r="WC158" s="86"/>
      <c r="WD158" s="86"/>
      <c r="WE158" s="86"/>
      <c r="WF158" s="86"/>
      <c r="WG158" s="86"/>
      <c r="WH158" s="86"/>
      <c r="WI158" s="86"/>
      <c r="WJ158" s="86"/>
      <c r="WK158" s="86"/>
      <c r="WL158" s="86"/>
      <c r="WM158" s="86"/>
      <c r="WN158" s="86"/>
      <c r="WO158" s="86"/>
      <c r="WP158" s="86"/>
      <c r="WQ158" s="86"/>
      <c r="WR158" s="86"/>
      <c r="WS158" s="86"/>
      <c r="WT158" s="86"/>
      <c r="WU158" s="86"/>
      <c r="WV158" s="86"/>
      <c r="WW158" s="86"/>
      <c r="WX158" s="86"/>
      <c r="WY158" s="86"/>
      <c r="WZ158" s="86"/>
      <c r="XA158" s="86"/>
      <c r="XB158" s="86"/>
      <c r="XC158" s="86"/>
      <c r="XD158" s="86"/>
      <c r="XE158" s="86"/>
      <c r="XF158" s="86"/>
      <c r="XG158" s="86"/>
      <c r="XH158" s="86"/>
      <c r="XI158" s="86"/>
      <c r="XJ158" s="86"/>
      <c r="XK158" s="86"/>
      <c r="XL158" s="86"/>
      <c r="XM158" s="86"/>
      <c r="XN158" s="86"/>
      <c r="XO158" s="86"/>
      <c r="XP158" s="86"/>
      <c r="XQ158" s="86"/>
      <c r="XR158" s="86"/>
      <c r="XS158" s="86"/>
      <c r="XT158" s="86"/>
      <c r="XU158" s="86"/>
      <c r="XV158" s="86"/>
      <c r="XW158" s="86"/>
      <c r="XX158" s="86"/>
      <c r="XY158" s="86"/>
      <c r="XZ158" s="86"/>
      <c r="YA158" s="86"/>
      <c r="YB158" s="86"/>
      <c r="YC158" s="86"/>
      <c r="YD158" s="86"/>
      <c r="YE158" s="86"/>
      <c r="YF158" s="86"/>
      <c r="YG158" s="86"/>
      <c r="YH158" s="86"/>
      <c r="YI158" s="86"/>
      <c r="YJ158" s="86"/>
      <c r="YK158" s="86"/>
      <c r="YL158" s="86"/>
      <c r="YM158" s="86"/>
      <c r="YN158" s="86"/>
      <c r="YO158" s="86"/>
      <c r="YP158" s="86"/>
      <c r="YQ158" s="86"/>
      <c r="YR158" s="86"/>
      <c r="YS158" s="86"/>
      <c r="YT158" s="86"/>
      <c r="YU158" s="86"/>
      <c r="YV158" s="86"/>
      <c r="YW158" s="86"/>
      <c r="YX158" s="86"/>
      <c r="YY158" s="86"/>
      <c r="YZ158" s="86"/>
      <c r="ZA158" s="86"/>
      <c r="ZB158" s="86"/>
      <c r="ZC158" s="86"/>
      <c r="ZD158" s="86"/>
      <c r="ZE158" s="86"/>
      <c r="ZF158" s="86"/>
      <c r="ZG158" s="86"/>
      <c r="ZH158" s="86"/>
      <c r="ZI158" s="86"/>
      <c r="ZJ158" s="86"/>
      <c r="ZK158" s="86"/>
      <c r="ZL158" s="86"/>
      <c r="ZM158" s="86"/>
      <c r="ZN158" s="86"/>
      <c r="ZO158" s="86"/>
      <c r="ZP158" s="86"/>
      <c r="ZQ158" s="86"/>
      <c r="ZR158" s="86"/>
      <c r="ZS158" s="86"/>
      <c r="ZT158" s="86"/>
      <c r="ZU158" s="86"/>
      <c r="ZV158" s="86"/>
      <c r="ZW158" s="86"/>
      <c r="ZX158" s="86"/>
      <c r="ZY158" s="86"/>
      <c r="ZZ158" s="86"/>
      <c r="AAA158" s="86"/>
      <c r="AAB158" s="86"/>
      <c r="AAC158" s="86"/>
      <c r="AAD158" s="86"/>
      <c r="AAE158" s="86"/>
      <c r="AAF158" s="86"/>
      <c r="AAG158" s="86"/>
      <c r="AAH158" s="86"/>
      <c r="AAI158" s="86"/>
      <c r="AAJ158" s="86"/>
      <c r="AAK158" s="86"/>
      <c r="AAL158" s="86"/>
      <c r="AAM158" s="86"/>
      <c r="AAN158" s="86"/>
      <c r="AAO158" s="86"/>
      <c r="AAP158" s="86"/>
      <c r="AAQ158" s="86"/>
      <c r="AAR158" s="86"/>
      <c r="AAS158" s="86"/>
      <c r="AAT158" s="86"/>
      <c r="AAU158" s="186"/>
      <c r="AAV158" s="186"/>
      <c r="AAW158" s="186"/>
      <c r="AAX158" s="186"/>
      <c r="AAY158" s="186"/>
      <c r="AAZ158" s="186"/>
      <c r="ABA158" s="86"/>
      <c r="ABB158" s="86"/>
      <c r="ABC158" s="86"/>
      <c r="ABD158" s="86"/>
      <c r="ABE158" s="86"/>
      <c r="ABF158" s="86"/>
      <c r="ABG158" s="86"/>
      <c r="ABH158" s="86"/>
      <c r="ABI158" s="86"/>
      <c r="ABJ158" s="86"/>
      <c r="ABK158" s="86"/>
      <c r="ABL158" s="86"/>
      <c r="ABM158" s="86"/>
      <c r="ABN158" s="86"/>
      <c r="ABO158" s="86"/>
      <c r="ABP158" s="86"/>
      <c r="ABQ158" s="86"/>
      <c r="ABR158" s="86"/>
      <c r="ABS158" s="86"/>
      <c r="ABT158" s="86"/>
      <c r="ABU158" s="86"/>
      <c r="ABV158" s="86"/>
      <c r="ABW158" s="86"/>
      <c r="ABX158" s="86"/>
      <c r="ABY158" s="86"/>
      <c r="ABZ158" s="86"/>
      <c r="ACA158" s="86"/>
      <c r="ACB158" s="86"/>
      <c r="ACC158" s="86"/>
      <c r="ACD158" s="86"/>
      <c r="ACE158" s="86"/>
      <c r="ACF158" s="86"/>
      <c r="ACG158" s="86"/>
      <c r="ACH158" s="86"/>
      <c r="ACI158" s="86"/>
      <c r="ACJ158" s="86"/>
      <c r="ACK158" s="86"/>
      <c r="ACL158" s="86"/>
      <c r="ACM158" s="86"/>
      <c r="ACN158" s="86"/>
      <c r="ACO158" s="86"/>
      <c r="ACP158" s="86"/>
      <c r="ACQ158" s="86"/>
      <c r="ACR158" s="86"/>
      <c r="ACS158" s="86"/>
      <c r="ACT158" s="86"/>
      <c r="ACU158" s="86"/>
      <c r="ACV158" s="86"/>
      <c r="ACW158" s="86"/>
      <c r="ACX158" s="86"/>
      <c r="ACY158" s="86"/>
      <c r="ACZ158" s="86"/>
      <c r="ADA158" s="86"/>
      <c r="ADB158" s="86"/>
      <c r="ADC158" s="86"/>
      <c r="ADD158" s="86"/>
      <c r="ADE158" s="86"/>
      <c r="ADF158" s="86"/>
      <c r="ADG158" s="86"/>
      <c r="ADH158" s="86"/>
      <c r="ADI158" s="86"/>
      <c r="ADJ158" s="86"/>
      <c r="ADK158" s="86"/>
      <c r="ADL158" s="86"/>
      <c r="ADM158" s="86"/>
      <c r="ADN158" s="86"/>
      <c r="ADO158" s="86"/>
      <c r="ADP158" s="86"/>
      <c r="ADQ158" s="86"/>
      <c r="ADR158" s="86"/>
      <c r="ADS158" s="86"/>
      <c r="ADT158" s="86"/>
      <c r="ADU158" s="86"/>
      <c r="ADV158" s="86"/>
      <c r="ADW158" s="86"/>
      <c r="ADX158" s="86"/>
      <c r="ADY158" s="86"/>
      <c r="ADZ158" s="86"/>
      <c r="AEA158" s="86"/>
      <c r="AEB158" s="86"/>
      <c r="AEC158" s="86"/>
      <c r="AED158" s="86"/>
      <c r="AEE158" s="86"/>
      <c r="AEF158" s="86"/>
      <c r="AEG158" s="86"/>
      <c r="AEH158" s="86"/>
      <c r="AEI158" s="86"/>
      <c r="AEJ158" s="86"/>
      <c r="AEK158" s="86"/>
      <c r="AEL158" s="86"/>
      <c r="AEM158" s="86"/>
      <c r="AEN158" s="86"/>
      <c r="AEO158" s="86"/>
      <c r="AEP158" s="86"/>
      <c r="AEQ158" s="86"/>
      <c r="AER158" s="86"/>
      <c r="AES158" s="86"/>
      <c r="AET158" s="86"/>
      <c r="AEU158" s="86"/>
      <c r="AEV158" s="86"/>
      <c r="AEW158" s="86"/>
      <c r="AEX158" s="86"/>
      <c r="AEY158" s="86"/>
      <c r="AEZ158" s="86"/>
      <c r="AFA158" s="86"/>
      <c r="AFB158" s="86"/>
      <c r="AFC158" s="86"/>
      <c r="AFD158" s="86"/>
      <c r="AFE158" s="86"/>
      <c r="AFF158" s="86"/>
      <c r="AFG158" s="86"/>
      <c r="AFH158" s="86"/>
      <c r="AFI158" s="86"/>
      <c r="AFJ158" s="86"/>
      <c r="AFK158" s="86"/>
      <c r="AFL158" s="86"/>
      <c r="AFM158" s="86"/>
      <c r="AFN158" s="86"/>
      <c r="AFO158" s="86"/>
      <c r="AFP158" s="86"/>
      <c r="AFQ158" s="86"/>
      <c r="AFR158" s="86"/>
      <c r="AFS158" s="86"/>
      <c r="AFT158" s="86"/>
      <c r="AFU158" s="86"/>
      <c r="AFV158" s="86"/>
      <c r="AFW158" s="86"/>
      <c r="AFX158" s="86"/>
      <c r="AFY158" s="86"/>
      <c r="AFZ158" s="86"/>
      <c r="AGA158" s="86"/>
      <c r="AGB158" s="86"/>
      <c r="AGC158" s="86"/>
      <c r="AGD158" s="86"/>
      <c r="AGE158" s="86"/>
      <c r="AGF158" s="86"/>
      <c r="AGG158" s="86"/>
      <c r="AGH158" s="86"/>
      <c r="AGI158" s="86"/>
      <c r="AGJ158" s="86"/>
      <c r="AGK158" s="86"/>
      <c r="AGL158" s="86"/>
      <c r="AGM158" s="86"/>
      <c r="AGN158" s="86"/>
      <c r="AGO158" s="86"/>
      <c r="AGP158" s="86"/>
      <c r="AGQ158" s="86"/>
      <c r="AGR158" s="86"/>
      <c r="AGS158" s="86"/>
      <c r="AGT158" s="86"/>
      <c r="AGU158" s="86"/>
      <c r="AGV158" s="86"/>
      <c r="AGW158" s="86"/>
      <c r="AGX158" s="86"/>
      <c r="AGY158" s="86"/>
      <c r="AGZ158" s="86"/>
      <c r="AHA158" s="86"/>
      <c r="AHB158" s="86"/>
      <c r="AHC158" s="86"/>
      <c r="AHD158" s="86"/>
      <c r="AHE158" s="86"/>
      <c r="AHF158" s="86"/>
      <c r="AHG158" s="86"/>
      <c r="AHH158" s="86"/>
      <c r="AHI158" s="86"/>
      <c r="AHJ158" s="86"/>
      <c r="AHK158" s="86"/>
      <c r="AHL158" s="86"/>
      <c r="AHM158" s="86"/>
      <c r="AHN158" s="86"/>
      <c r="AHO158" s="86"/>
      <c r="AHP158" s="86"/>
      <c r="AHQ158" s="86"/>
      <c r="AHR158" s="86"/>
      <c r="AHS158" s="86"/>
      <c r="AHT158" s="86"/>
      <c r="AHU158" s="86"/>
      <c r="AHV158" s="86"/>
      <c r="AHW158" s="86"/>
      <c r="AHX158" s="86"/>
      <c r="AHY158" s="86"/>
      <c r="AHZ158" s="86"/>
      <c r="AIA158" s="86"/>
      <c r="AIB158" s="86"/>
      <c r="AIC158" s="86"/>
      <c r="AID158" s="86"/>
      <c r="AIE158" s="86"/>
      <c r="AIF158" s="86"/>
      <c r="AIG158" s="86"/>
      <c r="AIH158" s="86"/>
      <c r="AII158" s="86"/>
      <c r="AIJ158" s="86"/>
      <c r="AIK158" s="86"/>
      <c r="AIL158" s="86"/>
      <c r="AIM158" s="86"/>
      <c r="AIN158" s="86"/>
      <c r="AIO158" s="86"/>
      <c r="AIP158" s="86"/>
      <c r="AIQ158" s="86"/>
      <c r="AIR158" s="86"/>
      <c r="AIS158" s="86"/>
      <c r="AIT158" s="86"/>
      <c r="AIU158" s="86"/>
      <c r="AIV158" s="86"/>
      <c r="AIW158" s="86"/>
      <c r="AIX158" s="86"/>
      <c r="AIY158" s="86"/>
      <c r="AIZ158" s="86"/>
      <c r="AJA158" s="86"/>
      <c r="AJB158" s="86"/>
      <c r="AJC158" s="86"/>
      <c r="AJD158" s="86"/>
      <c r="AJE158" s="86"/>
      <c r="AJF158" s="86"/>
      <c r="AJG158" s="86"/>
      <c r="AJH158" s="86"/>
      <c r="AJI158" s="86"/>
      <c r="AJJ158" s="86"/>
      <c r="AJK158" s="86"/>
      <c r="AJL158" s="86"/>
      <c r="AJM158" s="86"/>
      <c r="AJN158" s="86"/>
      <c r="AJO158" s="86"/>
      <c r="AJP158" s="86"/>
      <c r="AJQ158" s="86"/>
      <c r="AJR158" s="86"/>
      <c r="AJS158" s="86"/>
      <c r="AJT158" s="86"/>
      <c r="AJU158" s="86"/>
      <c r="AJV158" s="86"/>
      <c r="AJW158" s="86"/>
      <c r="AJX158" s="86"/>
      <c r="AJY158" s="86"/>
      <c r="AJZ158" s="86"/>
      <c r="AKA158" s="86"/>
      <c r="AKB158" s="86"/>
      <c r="AKC158" s="86"/>
      <c r="AKD158" s="86"/>
      <c r="AKE158" s="86"/>
      <c r="AKF158" s="86"/>
      <c r="AKG158" s="86"/>
      <c r="AKH158" s="86"/>
      <c r="AKI158" s="86"/>
      <c r="AKJ158" s="86"/>
      <c r="AKK158" s="86"/>
      <c r="AKL158" s="86"/>
      <c r="AKM158" s="86"/>
      <c r="AKN158" s="86"/>
      <c r="AKO158" s="86"/>
      <c r="AKP158" s="86"/>
      <c r="AKQ158" s="186"/>
      <c r="AKR158" s="186"/>
      <c r="AKS158" s="186"/>
      <c r="AKT158" s="186"/>
      <c r="AKU158" s="186"/>
      <c r="AKV158" s="186"/>
      <c r="AKW158" s="86"/>
      <c r="AKX158" s="86"/>
      <c r="AKY158" s="86"/>
      <c r="AKZ158" s="86"/>
      <c r="ALA158" s="86"/>
      <c r="ALB158" s="86"/>
      <c r="ALC158" s="86"/>
      <c r="ALD158" s="86"/>
      <c r="ALE158" s="86"/>
      <c r="ALF158" s="86"/>
      <c r="ALG158" s="86"/>
      <c r="ALH158" s="86"/>
      <c r="ALI158" s="86"/>
      <c r="ALJ158" s="86"/>
      <c r="ALK158" s="86"/>
      <c r="ALL158" s="86"/>
      <c r="ALM158" s="86"/>
      <c r="ALN158" s="86"/>
      <c r="ALO158" s="86"/>
      <c r="ALP158" s="86"/>
      <c r="ALQ158" s="86"/>
      <c r="ALR158" s="86"/>
      <c r="ALS158" s="86"/>
      <c r="ALT158" s="86"/>
      <c r="ALU158" s="86"/>
      <c r="ALV158" s="86"/>
      <c r="ALW158" s="86"/>
      <c r="ALX158" s="86"/>
      <c r="ALY158" s="86"/>
      <c r="ALZ158" s="86"/>
      <c r="AMA158" s="86"/>
      <c r="AMB158" s="86"/>
      <c r="AMC158" s="86"/>
      <c r="AMD158" s="86"/>
      <c r="AME158" s="86"/>
      <c r="AMF158" s="86"/>
      <c r="AMG158" s="86"/>
      <c r="AMH158" s="86"/>
      <c r="AMI158" s="86"/>
      <c r="AMJ158" s="86"/>
      <c r="AMK158" s="86"/>
      <c r="AML158" s="86"/>
      <c r="AMM158" s="86"/>
      <c r="AMN158" s="86"/>
      <c r="AMO158" s="86"/>
      <c r="AMP158" s="86"/>
      <c r="AMQ158" s="86"/>
      <c r="AMR158" s="86"/>
      <c r="AMS158" s="86"/>
      <c r="AMT158" s="86"/>
      <c r="AMU158" s="86"/>
      <c r="AMV158" s="86"/>
      <c r="AMW158" s="86"/>
      <c r="AMX158" s="86"/>
      <c r="AMY158" s="86"/>
      <c r="AMZ158" s="86"/>
      <c r="ANA158" s="86"/>
      <c r="ANB158" s="86"/>
      <c r="ANC158" s="86"/>
      <c r="AND158" s="86"/>
      <c r="ANE158" s="86"/>
      <c r="ANF158" s="86"/>
      <c r="ANG158" s="86"/>
      <c r="ANH158" s="86"/>
      <c r="ANI158" s="86"/>
      <c r="ANJ158" s="86"/>
      <c r="ANK158" s="86"/>
      <c r="ANL158" s="86"/>
      <c r="ANM158" s="86"/>
      <c r="ANN158" s="86"/>
      <c r="ANO158" s="86"/>
      <c r="ANP158" s="86"/>
      <c r="ANQ158" s="86"/>
      <c r="ANR158" s="86"/>
      <c r="ANS158" s="86"/>
      <c r="ANT158" s="86"/>
      <c r="ANU158" s="86"/>
      <c r="ANV158" s="86"/>
      <c r="ANW158" s="86"/>
      <c r="ANX158" s="86"/>
      <c r="ANY158" s="86"/>
      <c r="ANZ158" s="86"/>
      <c r="AOA158" s="86"/>
      <c r="AOB158" s="86"/>
      <c r="AOC158" s="86"/>
      <c r="AOD158" s="86"/>
      <c r="AOE158" s="86"/>
      <c r="AOF158" s="86"/>
      <c r="AOG158" s="86"/>
      <c r="AOH158" s="86"/>
      <c r="AOI158" s="86"/>
      <c r="AOJ158" s="86"/>
      <c r="AOK158" s="86"/>
      <c r="AOL158" s="86"/>
      <c r="AOM158" s="86"/>
      <c r="AON158" s="86"/>
      <c r="AOO158" s="86"/>
      <c r="AOP158" s="86"/>
      <c r="AOQ158" s="86"/>
      <c r="AOR158" s="86"/>
      <c r="AOS158" s="86"/>
      <c r="AOT158" s="86"/>
      <c r="AOU158" s="86"/>
      <c r="AOV158" s="86"/>
      <c r="AOW158" s="86"/>
      <c r="AOX158" s="86"/>
      <c r="AOY158" s="86"/>
      <c r="AOZ158" s="86"/>
      <c r="APA158" s="86"/>
      <c r="APB158" s="86"/>
      <c r="APC158" s="86"/>
      <c r="APD158" s="86"/>
      <c r="APE158" s="86"/>
      <c r="APF158" s="86"/>
      <c r="APG158" s="86"/>
      <c r="APH158" s="86"/>
      <c r="API158" s="86"/>
      <c r="APJ158" s="86"/>
      <c r="APK158" s="86"/>
      <c r="APL158" s="86"/>
      <c r="APM158" s="86"/>
      <c r="APN158" s="86"/>
      <c r="APO158" s="86"/>
      <c r="APP158" s="86"/>
      <c r="APQ158" s="86"/>
      <c r="APR158" s="86"/>
      <c r="APS158" s="86"/>
      <c r="APT158" s="86"/>
      <c r="APU158" s="86"/>
      <c r="APV158" s="86"/>
      <c r="APW158" s="86"/>
      <c r="APX158" s="86"/>
      <c r="APY158" s="86"/>
      <c r="APZ158" s="86"/>
      <c r="AQA158" s="86"/>
      <c r="AQB158" s="86"/>
      <c r="AQC158" s="86"/>
      <c r="AQD158" s="86"/>
      <c r="AQE158" s="86"/>
      <c r="AQF158" s="86"/>
      <c r="AQG158" s="86"/>
      <c r="AQH158" s="86"/>
      <c r="AQI158" s="86"/>
      <c r="AQJ158" s="86"/>
      <c r="AQK158" s="86"/>
      <c r="AQL158" s="86"/>
      <c r="AQM158" s="86"/>
      <c r="AQN158" s="86"/>
      <c r="AQO158" s="86"/>
      <c r="AQP158" s="86"/>
      <c r="AQQ158" s="86"/>
      <c r="AQR158" s="86"/>
      <c r="AQS158" s="86"/>
      <c r="AQT158" s="86"/>
      <c r="AQU158" s="86"/>
      <c r="AQV158" s="86"/>
      <c r="AQW158" s="86"/>
      <c r="AQX158" s="86"/>
      <c r="AQY158" s="86"/>
      <c r="AQZ158" s="86"/>
      <c r="ARA158" s="86"/>
      <c r="ARB158" s="86"/>
      <c r="ARC158" s="86"/>
      <c r="ARD158" s="86"/>
      <c r="ARE158" s="86"/>
      <c r="ARF158" s="86"/>
      <c r="ARG158" s="86"/>
      <c r="ARH158" s="86"/>
      <c r="ARI158" s="86"/>
      <c r="ARJ158" s="86"/>
      <c r="ARK158" s="86"/>
      <c r="ARL158" s="86"/>
      <c r="ARM158" s="86"/>
      <c r="ARN158" s="86"/>
      <c r="ARO158" s="86"/>
      <c r="ARP158" s="86"/>
      <c r="ARQ158" s="86"/>
      <c r="ARR158" s="86"/>
      <c r="ARS158" s="86"/>
      <c r="ART158" s="86"/>
      <c r="ARU158" s="86"/>
      <c r="ARV158" s="86"/>
      <c r="ARW158" s="86"/>
      <c r="ARX158" s="86"/>
      <c r="ARY158" s="86"/>
      <c r="ARZ158" s="86"/>
      <c r="ASA158" s="86"/>
      <c r="ASB158" s="86"/>
      <c r="ASC158" s="86"/>
      <c r="ASD158" s="86"/>
      <c r="ASE158" s="86"/>
      <c r="ASF158" s="86"/>
      <c r="ASG158" s="86"/>
      <c r="ASH158" s="86"/>
      <c r="ASI158" s="86"/>
      <c r="ASJ158" s="86"/>
      <c r="ASK158" s="86"/>
      <c r="ASL158" s="86"/>
      <c r="ASM158" s="86"/>
      <c r="ASN158" s="86"/>
      <c r="ASO158" s="86"/>
      <c r="ASP158" s="86"/>
      <c r="ASQ158" s="86"/>
      <c r="ASR158" s="86"/>
      <c r="ASS158" s="86"/>
      <c r="AST158" s="86"/>
      <c r="ASU158" s="86"/>
      <c r="ASV158" s="86"/>
      <c r="ASW158" s="86"/>
      <c r="ASX158" s="86"/>
      <c r="ASY158" s="86"/>
      <c r="ASZ158" s="86"/>
      <c r="ATA158" s="86"/>
      <c r="ATB158" s="86"/>
      <c r="ATC158" s="86"/>
      <c r="ATD158" s="86"/>
      <c r="ATE158" s="86"/>
      <c r="ATF158" s="86"/>
      <c r="ATG158" s="86"/>
      <c r="ATH158" s="86"/>
      <c r="ATI158" s="86"/>
      <c r="ATJ158" s="86"/>
      <c r="ATK158" s="86"/>
      <c r="ATL158" s="86"/>
      <c r="ATM158" s="86"/>
      <c r="ATN158" s="86"/>
      <c r="ATO158" s="86"/>
      <c r="ATP158" s="86"/>
      <c r="ATQ158" s="86"/>
      <c r="ATR158" s="86"/>
      <c r="ATS158" s="86"/>
      <c r="ATT158" s="86"/>
      <c r="ATU158" s="86"/>
      <c r="ATV158" s="86"/>
      <c r="ATW158" s="86"/>
      <c r="ATX158" s="86"/>
      <c r="ATY158" s="86"/>
      <c r="ATZ158" s="86"/>
      <c r="AUA158" s="86"/>
      <c r="AUB158" s="86"/>
      <c r="AUC158" s="86"/>
      <c r="AUD158" s="86"/>
      <c r="AUE158" s="86"/>
      <c r="AUF158" s="86"/>
      <c r="AUG158" s="86"/>
      <c r="AUH158" s="86"/>
      <c r="AUI158" s="86"/>
      <c r="AUJ158" s="86"/>
      <c r="AUK158" s="86"/>
      <c r="AUL158" s="86"/>
      <c r="AUM158" s="186"/>
      <c r="AUN158" s="186"/>
      <c r="AUO158" s="186"/>
      <c r="AUP158" s="186"/>
      <c r="AUQ158" s="186"/>
      <c r="AUR158" s="186"/>
      <c r="AUS158" s="86"/>
      <c r="AUT158" s="86"/>
      <c r="AUU158" s="86"/>
      <c r="AUV158" s="86"/>
      <c r="AUW158" s="86"/>
      <c r="AUX158" s="86"/>
      <c r="AUY158" s="86"/>
      <c r="AUZ158" s="86"/>
      <c r="AVA158" s="86"/>
      <c r="AVB158" s="86"/>
      <c r="AVC158" s="86"/>
      <c r="AVD158" s="86"/>
      <c r="AVE158" s="86"/>
      <c r="AVF158" s="86"/>
      <c r="AVG158" s="86"/>
      <c r="AVH158" s="86"/>
      <c r="AVI158" s="86"/>
      <c r="AVJ158" s="86"/>
      <c r="AVK158" s="86"/>
      <c r="AVL158" s="86"/>
      <c r="AVM158" s="86"/>
      <c r="AVN158" s="86"/>
      <c r="AVO158" s="86"/>
      <c r="AVP158" s="86"/>
      <c r="AVQ158" s="86"/>
      <c r="AVR158" s="86"/>
      <c r="AVS158" s="86"/>
      <c r="AVT158" s="86"/>
      <c r="AVU158" s="86"/>
      <c r="AVV158" s="86"/>
      <c r="AVW158" s="86"/>
      <c r="AVX158" s="86"/>
      <c r="AVY158" s="86"/>
      <c r="AVZ158" s="86"/>
      <c r="AWA158" s="86"/>
      <c r="AWB158" s="86"/>
      <c r="AWC158" s="86"/>
      <c r="AWD158" s="86"/>
      <c r="AWE158" s="86"/>
      <c r="AWF158" s="86"/>
      <c r="AWG158" s="86"/>
      <c r="AWH158" s="86"/>
      <c r="AWI158" s="86"/>
      <c r="AWJ158" s="86"/>
      <c r="AWK158" s="86"/>
      <c r="AWL158" s="86"/>
      <c r="AWM158" s="86"/>
      <c r="AWN158" s="86"/>
      <c r="AWO158" s="86"/>
      <c r="AWP158" s="86"/>
      <c r="AWQ158" s="86"/>
      <c r="AWR158" s="86"/>
      <c r="AWS158" s="86"/>
      <c r="AWT158" s="86"/>
      <c r="AWU158" s="86"/>
      <c r="AWV158" s="86"/>
      <c r="AWW158" s="86"/>
      <c r="AWX158" s="86"/>
      <c r="AWY158" s="86"/>
      <c r="AWZ158" s="86"/>
      <c r="AXA158" s="86"/>
      <c r="AXB158" s="86"/>
      <c r="AXC158" s="86"/>
      <c r="AXD158" s="86"/>
      <c r="AXE158" s="86"/>
      <c r="AXF158" s="86"/>
      <c r="AXG158" s="86"/>
      <c r="AXH158" s="86"/>
      <c r="AXI158" s="86"/>
      <c r="AXJ158" s="86"/>
      <c r="AXK158" s="86"/>
      <c r="AXL158" s="86"/>
      <c r="AXM158" s="86"/>
      <c r="AXN158" s="86"/>
      <c r="AXO158" s="86"/>
      <c r="AXP158" s="86"/>
      <c r="AXQ158" s="86"/>
      <c r="AXR158" s="86"/>
      <c r="AXS158" s="86"/>
      <c r="AXT158" s="86"/>
      <c r="AXU158" s="86"/>
      <c r="AXV158" s="86"/>
      <c r="AXW158" s="86"/>
      <c r="AXX158" s="86"/>
      <c r="AXY158" s="86"/>
      <c r="AXZ158" s="86"/>
      <c r="AYA158" s="86"/>
      <c r="AYB158" s="86"/>
      <c r="AYC158" s="86"/>
      <c r="AYD158" s="86"/>
      <c r="AYE158" s="86"/>
      <c r="AYF158" s="86"/>
      <c r="AYG158" s="86"/>
      <c r="AYH158" s="86"/>
      <c r="AYI158" s="86"/>
      <c r="AYJ158" s="86"/>
      <c r="AYK158" s="86"/>
      <c r="AYL158" s="86"/>
      <c r="AYM158" s="86"/>
      <c r="AYN158" s="86"/>
      <c r="AYO158" s="86"/>
      <c r="AYP158" s="86"/>
      <c r="AYQ158" s="86"/>
      <c r="AYR158" s="86"/>
      <c r="AYS158" s="86"/>
      <c r="AYT158" s="86"/>
      <c r="AYU158" s="86"/>
      <c r="AYV158" s="86"/>
      <c r="AYW158" s="86"/>
      <c r="AYX158" s="86"/>
      <c r="AYY158" s="86"/>
      <c r="AYZ158" s="86"/>
      <c r="AZA158" s="86"/>
      <c r="AZB158" s="86"/>
      <c r="AZC158" s="86"/>
      <c r="AZD158" s="86"/>
      <c r="AZE158" s="86"/>
      <c r="AZF158" s="86"/>
      <c r="AZG158" s="86"/>
      <c r="AZH158" s="86"/>
      <c r="AZI158" s="86"/>
      <c r="AZJ158" s="86"/>
      <c r="AZK158" s="86"/>
      <c r="AZL158" s="86"/>
      <c r="AZM158" s="86"/>
      <c r="AZN158" s="86"/>
      <c r="AZO158" s="86"/>
      <c r="AZP158" s="86"/>
      <c r="AZQ158" s="86"/>
      <c r="AZR158" s="86"/>
      <c r="AZS158" s="86"/>
      <c r="AZT158" s="86"/>
      <c r="AZU158" s="86"/>
      <c r="AZV158" s="86"/>
      <c r="AZW158" s="86"/>
      <c r="AZX158" s="86"/>
      <c r="AZY158" s="86"/>
      <c r="AZZ158" s="86"/>
      <c r="BAA158" s="86"/>
      <c r="BAB158" s="86"/>
      <c r="BAC158" s="86"/>
      <c r="BAD158" s="86"/>
      <c r="BAE158" s="86"/>
      <c r="BAF158" s="86"/>
      <c r="BAG158" s="86"/>
      <c r="BAH158" s="86"/>
      <c r="BAI158" s="86"/>
      <c r="BAJ158" s="86"/>
      <c r="BAK158" s="86"/>
      <c r="BAL158" s="86"/>
      <c r="BAM158" s="86"/>
      <c r="BAN158" s="86"/>
      <c r="BAO158" s="86"/>
      <c r="BAP158" s="86"/>
      <c r="BAQ158" s="86"/>
      <c r="BAR158" s="86"/>
      <c r="BAS158" s="86"/>
      <c r="BAT158" s="86"/>
      <c r="BAU158" s="86"/>
      <c r="BAV158" s="86"/>
      <c r="BAW158" s="86"/>
      <c r="BAX158" s="86"/>
      <c r="BAY158" s="86"/>
      <c r="BAZ158" s="86"/>
      <c r="BBA158" s="86"/>
      <c r="BBB158" s="86"/>
      <c r="BBC158" s="86"/>
      <c r="BBD158" s="86"/>
      <c r="BBE158" s="86"/>
      <c r="BBF158" s="86"/>
      <c r="BBG158" s="86"/>
      <c r="BBH158" s="86"/>
      <c r="BBI158" s="86"/>
      <c r="BBJ158" s="86"/>
      <c r="BBK158" s="86"/>
      <c r="BBL158" s="86"/>
      <c r="BBM158" s="86"/>
      <c r="BBN158" s="86"/>
      <c r="BBO158" s="86"/>
      <c r="BBP158" s="86"/>
      <c r="BBQ158" s="86"/>
      <c r="BBR158" s="86"/>
      <c r="BBS158" s="86"/>
      <c r="BBT158" s="86"/>
      <c r="BBU158" s="86"/>
      <c r="BBV158" s="86"/>
      <c r="BBW158" s="86"/>
      <c r="BBX158" s="86"/>
      <c r="BBY158" s="86"/>
      <c r="BBZ158" s="86"/>
      <c r="BCA158" s="86"/>
      <c r="BCB158" s="86"/>
      <c r="BCC158" s="86"/>
      <c r="BCD158" s="86"/>
      <c r="BCE158" s="86"/>
      <c r="BCF158" s="86"/>
      <c r="BCG158" s="86"/>
      <c r="BCH158" s="86"/>
      <c r="BCI158" s="86"/>
      <c r="BCJ158" s="86"/>
      <c r="BCK158" s="86"/>
      <c r="BCL158" s="86"/>
      <c r="BCM158" s="86"/>
      <c r="BCN158" s="86"/>
      <c r="BCO158" s="86"/>
      <c r="BCP158" s="86"/>
      <c r="BCQ158" s="86"/>
      <c r="BCR158" s="86"/>
      <c r="BCS158" s="86"/>
      <c r="BCT158" s="86"/>
      <c r="BCU158" s="86"/>
      <c r="BCV158" s="86"/>
      <c r="BCW158" s="86"/>
      <c r="BCX158" s="86"/>
      <c r="BCY158" s="86"/>
      <c r="BCZ158" s="86"/>
      <c r="BDA158" s="86"/>
      <c r="BDB158" s="86"/>
      <c r="BDC158" s="86"/>
      <c r="BDD158" s="86"/>
      <c r="BDE158" s="86"/>
      <c r="BDF158" s="86"/>
      <c r="BDG158" s="86"/>
      <c r="BDH158" s="86"/>
      <c r="BDI158" s="86"/>
      <c r="BDJ158" s="86"/>
      <c r="BDK158" s="86"/>
      <c r="BDL158" s="86"/>
      <c r="BDM158" s="86"/>
      <c r="BDN158" s="86"/>
      <c r="BDO158" s="86"/>
      <c r="BDP158" s="86"/>
      <c r="BDQ158" s="86"/>
      <c r="BDR158" s="86"/>
      <c r="BDS158" s="86"/>
      <c r="BDT158" s="86"/>
      <c r="BDU158" s="86"/>
      <c r="BDV158" s="86"/>
      <c r="BDW158" s="86"/>
      <c r="BDX158" s="86"/>
      <c r="BDY158" s="86"/>
      <c r="BDZ158" s="86"/>
      <c r="BEA158" s="86"/>
      <c r="BEB158" s="86"/>
      <c r="BEC158" s="86"/>
      <c r="BED158" s="86"/>
      <c r="BEE158" s="86"/>
      <c r="BEF158" s="86"/>
      <c r="BEG158" s="86"/>
      <c r="BEH158" s="86"/>
      <c r="BEI158" s="186"/>
      <c r="BEJ158" s="186"/>
      <c r="BEK158" s="186"/>
      <c r="BEL158" s="186"/>
      <c r="BEM158" s="186"/>
      <c r="BEN158" s="186"/>
      <c r="BEO158" s="86"/>
      <c r="BEP158" s="86"/>
      <c r="BEQ158" s="86"/>
      <c r="BER158" s="86"/>
      <c r="BES158" s="86"/>
      <c r="BET158" s="86"/>
      <c r="BEU158" s="86"/>
      <c r="BEV158" s="86"/>
      <c r="BEW158" s="86"/>
      <c r="BEX158" s="86"/>
      <c r="BEY158" s="86"/>
      <c r="BEZ158" s="86"/>
      <c r="BFA158" s="86"/>
      <c r="BFB158" s="86"/>
      <c r="BFC158" s="86"/>
      <c r="BFD158" s="86"/>
      <c r="BFE158" s="86"/>
      <c r="BFF158" s="86"/>
      <c r="BFG158" s="86"/>
      <c r="BFH158" s="86"/>
      <c r="BFI158" s="86"/>
      <c r="BFJ158" s="86"/>
      <c r="BFK158" s="86"/>
      <c r="BFL158" s="86"/>
      <c r="BFM158" s="86"/>
      <c r="BFN158" s="86"/>
      <c r="BFO158" s="86"/>
      <c r="BFP158" s="86"/>
      <c r="BFQ158" s="86"/>
      <c r="BFR158" s="86"/>
      <c r="BFS158" s="86"/>
      <c r="BFT158" s="86"/>
      <c r="BFU158" s="86"/>
      <c r="BFV158" s="86"/>
      <c r="BFW158" s="86"/>
      <c r="BFX158" s="86"/>
      <c r="BFY158" s="86"/>
      <c r="BFZ158" s="86"/>
      <c r="BGA158" s="86"/>
      <c r="BGB158" s="86"/>
      <c r="BGC158" s="86"/>
      <c r="BGD158" s="86"/>
      <c r="BGE158" s="86"/>
      <c r="BGF158" s="86"/>
      <c r="BGG158" s="86"/>
      <c r="BGH158" s="86"/>
      <c r="BGI158" s="86"/>
      <c r="BGJ158" s="86"/>
      <c r="BGK158" s="86"/>
      <c r="BGL158" s="86"/>
      <c r="BGM158" s="86"/>
      <c r="BGN158" s="86"/>
      <c r="BGO158" s="86"/>
      <c r="BGP158" s="86"/>
      <c r="BGQ158" s="86"/>
      <c r="BGR158" s="86"/>
      <c r="BGS158" s="86"/>
      <c r="BGT158" s="86"/>
      <c r="BGU158" s="86"/>
      <c r="BGV158" s="86"/>
      <c r="BGW158" s="86"/>
      <c r="BGX158" s="86"/>
      <c r="BGY158" s="86"/>
      <c r="BGZ158" s="86"/>
      <c r="BHA158" s="86"/>
      <c r="BHB158" s="86"/>
      <c r="BHC158" s="86"/>
      <c r="BHD158" s="86"/>
      <c r="BHE158" s="86"/>
      <c r="BHF158" s="86"/>
      <c r="BHG158" s="86"/>
      <c r="BHH158" s="86"/>
      <c r="BHI158" s="86"/>
      <c r="BHJ158" s="86"/>
      <c r="BHK158" s="86"/>
      <c r="BHL158" s="86"/>
      <c r="BHM158" s="86"/>
      <c r="BHN158" s="86"/>
      <c r="BHO158" s="86"/>
      <c r="BHP158" s="86"/>
      <c r="BHQ158" s="86"/>
      <c r="BHR158" s="86"/>
      <c r="BHS158" s="86"/>
      <c r="BHT158" s="86"/>
      <c r="BHU158" s="86"/>
      <c r="BHV158" s="86"/>
      <c r="BHW158" s="86"/>
      <c r="BHX158" s="86"/>
      <c r="BHY158" s="86"/>
      <c r="BHZ158" s="86"/>
      <c r="BIA158" s="86"/>
      <c r="BIB158" s="86"/>
      <c r="BIC158" s="86"/>
      <c r="BID158" s="86"/>
      <c r="BIE158" s="86"/>
      <c r="BIF158" s="86"/>
      <c r="BIG158" s="86"/>
      <c r="BIH158" s="86"/>
      <c r="BII158" s="86"/>
      <c r="BIJ158" s="86"/>
      <c r="BIK158" s="86"/>
      <c r="BIL158" s="86"/>
      <c r="BIM158" s="86"/>
      <c r="BIN158" s="86"/>
      <c r="BIO158" s="86"/>
      <c r="BIP158" s="86"/>
      <c r="BIQ158" s="86"/>
      <c r="BIR158" s="86"/>
      <c r="BIS158" s="86"/>
      <c r="BIT158" s="86"/>
      <c r="BIU158" s="86"/>
      <c r="BIV158" s="86"/>
      <c r="BIW158" s="86"/>
      <c r="BIX158" s="86"/>
      <c r="BIY158" s="86"/>
      <c r="BIZ158" s="86"/>
      <c r="BJA158" s="86"/>
      <c r="BJB158" s="86"/>
      <c r="BJC158" s="86"/>
      <c r="BJD158" s="86"/>
      <c r="BJE158" s="86"/>
      <c r="BJF158" s="86"/>
      <c r="BJG158" s="86"/>
      <c r="BJH158" s="86"/>
      <c r="BJI158" s="86"/>
      <c r="BJJ158" s="86"/>
      <c r="BJK158" s="86"/>
      <c r="BJL158" s="86"/>
      <c r="BJM158" s="86"/>
      <c r="BJN158" s="86"/>
      <c r="BJO158" s="86"/>
      <c r="BJP158" s="86"/>
      <c r="BJQ158" s="86"/>
      <c r="BJR158" s="86"/>
      <c r="BJS158" s="86"/>
      <c r="BJT158" s="86"/>
      <c r="BJU158" s="86"/>
      <c r="BJV158" s="86"/>
      <c r="BJW158" s="86"/>
      <c r="BJX158" s="86"/>
      <c r="BJY158" s="86"/>
      <c r="BJZ158" s="86"/>
      <c r="BKA158" s="86"/>
      <c r="BKB158" s="86"/>
      <c r="BKC158" s="86"/>
      <c r="BKD158" s="86"/>
      <c r="BKE158" s="86"/>
      <c r="BKF158" s="86"/>
      <c r="BKG158" s="86"/>
      <c r="BKH158" s="86"/>
      <c r="BKI158" s="86"/>
      <c r="BKJ158" s="86"/>
      <c r="BKK158" s="86"/>
      <c r="BKL158" s="86"/>
      <c r="BKM158" s="86"/>
      <c r="BKN158" s="86"/>
      <c r="BKO158" s="86"/>
      <c r="BKP158" s="86"/>
      <c r="BKQ158" s="86"/>
      <c r="BKR158" s="86"/>
      <c r="BKS158" s="86"/>
      <c r="BKT158" s="86"/>
      <c r="BKU158" s="86"/>
      <c r="BKV158" s="86"/>
      <c r="BKW158" s="86"/>
      <c r="BKX158" s="86"/>
      <c r="BKY158" s="86"/>
      <c r="BKZ158" s="86"/>
      <c r="BLA158" s="86"/>
      <c r="BLB158" s="86"/>
      <c r="BLC158" s="86"/>
      <c r="BLD158" s="86"/>
      <c r="BLE158" s="86"/>
      <c r="BLF158" s="86"/>
      <c r="BLG158" s="86"/>
      <c r="BLH158" s="86"/>
      <c r="BLI158" s="86"/>
      <c r="BLJ158" s="86"/>
      <c r="BLK158" s="86"/>
      <c r="BLL158" s="86"/>
      <c r="BLM158" s="86"/>
      <c r="BLN158" s="86"/>
      <c r="BLO158" s="86"/>
      <c r="BLP158" s="86"/>
      <c r="BLQ158" s="86"/>
      <c r="BLR158" s="86"/>
      <c r="BLS158" s="86"/>
      <c r="BLT158" s="86"/>
      <c r="BLU158" s="86"/>
      <c r="BLV158" s="86"/>
      <c r="BLW158" s="86"/>
      <c r="BLX158" s="86"/>
      <c r="BLY158" s="86"/>
      <c r="BLZ158" s="86"/>
      <c r="BMA158" s="86"/>
      <c r="BMB158" s="86"/>
      <c r="BMC158" s="86"/>
      <c r="BMD158" s="86"/>
      <c r="BME158" s="86"/>
      <c r="BMF158" s="86"/>
      <c r="BMG158" s="86"/>
      <c r="BMH158" s="86"/>
      <c r="BMI158" s="86"/>
      <c r="BMJ158" s="86"/>
      <c r="BMK158" s="86"/>
      <c r="BML158" s="86"/>
      <c r="BMM158" s="86"/>
      <c r="BMN158" s="86"/>
      <c r="BMO158" s="86"/>
      <c r="BMP158" s="86"/>
      <c r="BMQ158" s="86"/>
      <c r="BMR158" s="86"/>
      <c r="BMS158" s="86"/>
      <c r="BMT158" s="86"/>
      <c r="BMU158" s="86"/>
      <c r="BMV158" s="86"/>
      <c r="BMW158" s="86"/>
      <c r="BMX158" s="86"/>
      <c r="BMY158" s="86"/>
      <c r="BMZ158" s="86"/>
      <c r="BNA158" s="86"/>
      <c r="BNB158" s="86"/>
      <c r="BNC158" s="86"/>
      <c r="BND158" s="86"/>
      <c r="BNE158" s="86"/>
      <c r="BNF158" s="86"/>
      <c r="BNG158" s="86"/>
      <c r="BNH158" s="86"/>
      <c r="BNI158" s="86"/>
      <c r="BNJ158" s="86"/>
      <c r="BNK158" s="86"/>
      <c r="BNL158" s="86"/>
      <c r="BNM158" s="86"/>
      <c r="BNN158" s="86"/>
      <c r="BNO158" s="86"/>
      <c r="BNP158" s="86"/>
      <c r="BNQ158" s="86"/>
      <c r="BNR158" s="86"/>
      <c r="BNS158" s="86"/>
      <c r="BNT158" s="86"/>
      <c r="BNU158" s="86"/>
      <c r="BNV158" s="86"/>
      <c r="BNW158" s="86"/>
      <c r="BNX158" s="86"/>
      <c r="BNY158" s="86"/>
      <c r="BNZ158" s="86"/>
      <c r="BOA158" s="86"/>
      <c r="BOB158" s="86"/>
      <c r="BOC158" s="86"/>
      <c r="BOD158" s="86"/>
      <c r="BOE158" s="186"/>
      <c r="BOF158" s="186"/>
      <c r="BOG158" s="186"/>
      <c r="BOH158" s="186"/>
      <c r="BOI158" s="186"/>
      <c r="BOJ158" s="186"/>
      <c r="BOK158" s="86"/>
      <c r="BOL158" s="86"/>
      <c r="BOM158" s="86"/>
      <c r="BON158" s="86"/>
      <c r="BOO158" s="86"/>
      <c r="BOP158" s="86"/>
      <c r="BOQ158" s="86"/>
      <c r="BOR158" s="86"/>
      <c r="BOS158" s="86"/>
      <c r="BOT158" s="86"/>
      <c r="BOU158" s="86"/>
      <c r="BOV158" s="86"/>
      <c r="BOW158" s="86"/>
      <c r="BOX158" s="86"/>
      <c r="BOY158" s="86"/>
      <c r="BOZ158" s="86"/>
      <c r="BPA158" s="86"/>
      <c r="BPB158" s="86"/>
      <c r="BPC158" s="86"/>
      <c r="BPD158" s="86"/>
      <c r="BPE158" s="86"/>
      <c r="BPF158" s="86"/>
      <c r="BPG158" s="86"/>
      <c r="BPH158" s="86"/>
      <c r="BPI158" s="86"/>
      <c r="BPJ158" s="86"/>
      <c r="BPK158" s="86"/>
      <c r="BPL158" s="86"/>
      <c r="BPM158" s="86"/>
      <c r="BPN158" s="86"/>
      <c r="BPO158" s="86"/>
      <c r="BPP158" s="86"/>
      <c r="BPQ158" s="86"/>
      <c r="BPR158" s="86"/>
      <c r="BPS158" s="86"/>
      <c r="BPT158" s="86"/>
      <c r="BPU158" s="86"/>
      <c r="BPV158" s="86"/>
      <c r="BPW158" s="86"/>
      <c r="BPX158" s="86"/>
      <c r="BPY158" s="86"/>
      <c r="BPZ158" s="86"/>
      <c r="BQA158" s="86"/>
      <c r="BQB158" s="86"/>
      <c r="BQC158" s="86"/>
      <c r="BQD158" s="86"/>
      <c r="BQE158" s="86"/>
      <c r="BQF158" s="86"/>
      <c r="BQG158" s="86"/>
      <c r="BQH158" s="86"/>
      <c r="BQI158" s="86"/>
      <c r="BQJ158" s="86"/>
      <c r="BQK158" s="86"/>
      <c r="BQL158" s="86"/>
      <c r="BQM158" s="86"/>
      <c r="BQN158" s="86"/>
      <c r="BQO158" s="86"/>
      <c r="BQP158" s="86"/>
      <c r="BQQ158" s="86"/>
      <c r="BQR158" s="86"/>
      <c r="BQS158" s="86"/>
      <c r="BQT158" s="86"/>
      <c r="BQU158" s="86"/>
      <c r="BQV158" s="86"/>
      <c r="BQW158" s="86"/>
      <c r="BQX158" s="86"/>
      <c r="BQY158" s="86"/>
      <c r="BQZ158" s="86"/>
      <c r="BRA158" s="86"/>
      <c r="BRB158" s="86"/>
      <c r="BRC158" s="86"/>
      <c r="BRD158" s="86"/>
      <c r="BRE158" s="86"/>
      <c r="BRF158" s="86"/>
      <c r="BRG158" s="86"/>
      <c r="BRH158" s="86"/>
      <c r="BRI158" s="86"/>
      <c r="BRJ158" s="86"/>
      <c r="BRK158" s="86"/>
      <c r="BRL158" s="86"/>
      <c r="BRM158" s="86"/>
      <c r="BRN158" s="86"/>
      <c r="BRO158" s="86"/>
      <c r="BRP158" s="86"/>
      <c r="BRQ158" s="86"/>
      <c r="BRR158" s="86"/>
      <c r="BRS158" s="86"/>
      <c r="BRT158" s="86"/>
      <c r="BRU158" s="86"/>
      <c r="BRV158" s="86"/>
      <c r="BRW158" s="86"/>
      <c r="BRX158" s="86"/>
      <c r="BRY158" s="86"/>
      <c r="BRZ158" s="86"/>
      <c r="BSA158" s="86"/>
      <c r="BSB158" s="86"/>
      <c r="BSC158" s="86"/>
      <c r="BSD158" s="86"/>
      <c r="BSE158" s="86"/>
      <c r="BSF158" s="86"/>
      <c r="BSG158" s="86"/>
      <c r="BSH158" s="86"/>
      <c r="BSI158" s="86"/>
      <c r="BSJ158" s="86"/>
      <c r="BSK158" s="86"/>
      <c r="BSL158" s="86"/>
      <c r="BSM158" s="86"/>
      <c r="BSN158" s="86"/>
      <c r="BSO158" s="86"/>
      <c r="BSP158" s="86"/>
      <c r="BSQ158" s="86"/>
      <c r="BSR158" s="86"/>
      <c r="BSS158" s="86"/>
      <c r="BST158" s="86"/>
      <c r="BSU158" s="86"/>
      <c r="BSV158" s="86"/>
      <c r="BSW158" s="86"/>
      <c r="BSX158" s="86"/>
      <c r="BSY158" s="86"/>
      <c r="BSZ158" s="86"/>
      <c r="BTA158" s="86"/>
      <c r="BTB158" s="86"/>
      <c r="BTC158" s="86"/>
      <c r="BTD158" s="86"/>
      <c r="BTE158" s="86"/>
      <c r="BTF158" s="86"/>
      <c r="BTG158" s="86"/>
      <c r="BTH158" s="86"/>
      <c r="BTI158" s="86"/>
      <c r="BTJ158" s="86"/>
      <c r="BTK158" s="86"/>
      <c r="BTL158" s="86"/>
      <c r="BTM158" s="86"/>
      <c r="BTN158" s="86"/>
      <c r="BTO158" s="86"/>
      <c r="BTP158" s="86"/>
      <c r="BTQ158" s="86"/>
      <c r="BTR158" s="86"/>
      <c r="BTS158" s="86"/>
      <c r="BTT158" s="86"/>
      <c r="BTU158" s="86"/>
      <c r="BTV158" s="86"/>
      <c r="BTW158" s="86"/>
      <c r="BTX158" s="86"/>
      <c r="BTY158" s="86"/>
      <c r="BTZ158" s="86"/>
      <c r="BUA158" s="86"/>
      <c r="BUB158" s="86"/>
      <c r="BUC158" s="86"/>
      <c r="BUD158" s="86"/>
      <c r="BUE158" s="86"/>
      <c r="BUF158" s="86"/>
      <c r="BUG158" s="86"/>
      <c r="BUH158" s="86"/>
      <c r="BUI158" s="86"/>
      <c r="BUJ158" s="86"/>
      <c r="BUK158" s="86"/>
      <c r="BUL158" s="86"/>
      <c r="BUM158" s="86"/>
      <c r="BUN158" s="86"/>
      <c r="BUO158" s="86"/>
      <c r="BUP158" s="86"/>
      <c r="BUQ158" s="86"/>
      <c r="BUR158" s="86"/>
      <c r="BUS158" s="86"/>
      <c r="BUT158" s="86"/>
      <c r="BUU158" s="86"/>
      <c r="BUV158" s="86"/>
      <c r="BUW158" s="86"/>
      <c r="BUX158" s="86"/>
      <c r="BUY158" s="86"/>
      <c r="BUZ158" s="86"/>
      <c r="BVA158" s="86"/>
      <c r="BVB158" s="86"/>
      <c r="BVC158" s="86"/>
      <c r="BVD158" s="86"/>
      <c r="BVE158" s="86"/>
      <c r="BVF158" s="86"/>
      <c r="BVG158" s="86"/>
      <c r="BVH158" s="86"/>
      <c r="BVI158" s="86"/>
      <c r="BVJ158" s="86"/>
      <c r="BVK158" s="86"/>
      <c r="BVL158" s="86"/>
      <c r="BVM158" s="86"/>
      <c r="BVN158" s="86"/>
      <c r="BVO158" s="86"/>
      <c r="BVP158" s="86"/>
      <c r="BVQ158" s="86"/>
      <c r="BVR158" s="86"/>
      <c r="BVS158" s="86"/>
      <c r="BVT158" s="86"/>
      <c r="BVU158" s="86"/>
      <c r="BVV158" s="86"/>
      <c r="BVW158" s="86"/>
      <c r="BVX158" s="86"/>
      <c r="BVY158" s="86"/>
      <c r="BVZ158" s="86"/>
      <c r="BWA158" s="86"/>
      <c r="BWB158" s="86"/>
      <c r="BWC158" s="86"/>
      <c r="BWD158" s="86"/>
      <c r="BWE158" s="86"/>
      <c r="BWF158" s="86"/>
      <c r="BWG158" s="86"/>
      <c r="BWH158" s="86"/>
      <c r="BWI158" s="86"/>
      <c r="BWJ158" s="86"/>
      <c r="BWK158" s="86"/>
      <c r="BWL158" s="86"/>
      <c r="BWM158" s="86"/>
      <c r="BWN158" s="86"/>
      <c r="BWO158" s="86"/>
      <c r="BWP158" s="86"/>
      <c r="BWQ158" s="86"/>
      <c r="BWR158" s="86"/>
      <c r="BWS158" s="86"/>
      <c r="BWT158" s="86"/>
      <c r="BWU158" s="86"/>
      <c r="BWV158" s="86"/>
      <c r="BWW158" s="86"/>
      <c r="BWX158" s="86"/>
      <c r="BWY158" s="86"/>
      <c r="BWZ158" s="86"/>
      <c r="BXA158" s="86"/>
      <c r="BXB158" s="86"/>
      <c r="BXC158" s="86"/>
      <c r="BXD158" s="86"/>
      <c r="BXE158" s="86"/>
      <c r="BXF158" s="86"/>
      <c r="BXG158" s="86"/>
      <c r="BXH158" s="86"/>
      <c r="BXI158" s="86"/>
      <c r="BXJ158" s="86"/>
      <c r="BXK158" s="86"/>
      <c r="BXL158" s="86"/>
      <c r="BXM158" s="86"/>
      <c r="BXN158" s="86"/>
      <c r="BXO158" s="86"/>
      <c r="BXP158" s="86"/>
      <c r="BXQ158" s="86"/>
      <c r="BXR158" s="86"/>
      <c r="BXS158" s="86"/>
      <c r="BXT158" s="86"/>
      <c r="BXU158" s="86"/>
      <c r="BXV158" s="86"/>
      <c r="BXW158" s="86"/>
      <c r="BXX158" s="86"/>
      <c r="BXY158" s="86"/>
      <c r="BXZ158" s="86"/>
      <c r="BYA158" s="186"/>
      <c r="BYB158" s="186"/>
      <c r="BYC158" s="186"/>
      <c r="BYD158" s="186"/>
      <c r="BYE158" s="186"/>
      <c r="BYF158" s="186"/>
      <c r="BYG158" s="86"/>
      <c r="BYH158" s="86"/>
      <c r="BYI158" s="86"/>
      <c r="BYJ158" s="86"/>
      <c r="BYK158" s="86"/>
      <c r="BYL158" s="86"/>
      <c r="BYM158" s="86"/>
      <c r="BYN158" s="86"/>
      <c r="BYO158" s="86"/>
      <c r="BYP158" s="86"/>
      <c r="BYQ158" s="86"/>
      <c r="BYR158" s="86"/>
      <c r="BYS158" s="86"/>
      <c r="BYT158" s="86"/>
      <c r="BYU158" s="86"/>
      <c r="BYV158" s="86"/>
      <c r="BYW158" s="86"/>
      <c r="BYX158" s="86"/>
      <c r="BYY158" s="86"/>
      <c r="BYZ158" s="86"/>
      <c r="BZA158" s="86"/>
      <c r="BZB158" s="86"/>
      <c r="BZC158" s="86"/>
      <c r="BZD158" s="86"/>
      <c r="BZE158" s="86"/>
      <c r="BZF158" s="86"/>
      <c r="BZG158" s="86"/>
      <c r="BZH158" s="86"/>
      <c r="BZI158" s="86"/>
      <c r="BZJ158" s="86"/>
      <c r="BZK158" s="86"/>
      <c r="BZL158" s="86"/>
      <c r="BZM158" s="86"/>
      <c r="BZN158" s="86"/>
      <c r="BZO158" s="86"/>
      <c r="BZP158" s="86"/>
      <c r="BZQ158" s="86"/>
      <c r="BZR158" s="86"/>
      <c r="BZS158" s="86"/>
      <c r="BZT158" s="86"/>
      <c r="BZU158" s="86"/>
      <c r="BZV158" s="86"/>
      <c r="BZW158" s="86"/>
      <c r="BZX158" s="86"/>
      <c r="BZY158" s="86"/>
      <c r="BZZ158" s="86"/>
      <c r="CAA158" s="86"/>
      <c r="CAB158" s="86"/>
      <c r="CAC158" s="86"/>
      <c r="CAD158" s="86"/>
      <c r="CAE158" s="86"/>
      <c r="CAF158" s="86"/>
      <c r="CAG158" s="86"/>
      <c r="CAH158" s="86"/>
      <c r="CAI158" s="86"/>
      <c r="CAJ158" s="86"/>
      <c r="CAK158" s="86"/>
      <c r="CAL158" s="86"/>
      <c r="CAM158" s="86"/>
      <c r="CAN158" s="86"/>
      <c r="CAO158" s="86"/>
      <c r="CAP158" s="86"/>
      <c r="CAQ158" s="86"/>
      <c r="CAR158" s="86"/>
      <c r="CAS158" s="86"/>
      <c r="CAT158" s="86"/>
      <c r="CAU158" s="86"/>
      <c r="CAV158" s="86"/>
      <c r="CAW158" s="86"/>
      <c r="CAX158" s="86"/>
      <c r="CAY158" s="86"/>
      <c r="CAZ158" s="86"/>
      <c r="CBA158" s="86"/>
      <c r="CBB158" s="86"/>
      <c r="CBC158" s="86"/>
      <c r="CBD158" s="86"/>
      <c r="CBE158" s="86"/>
      <c r="CBF158" s="86"/>
      <c r="CBG158" s="86"/>
      <c r="CBH158" s="86"/>
      <c r="CBI158" s="86"/>
      <c r="CBJ158" s="86"/>
      <c r="CBK158" s="86"/>
      <c r="CBL158" s="86"/>
      <c r="CBM158" s="86"/>
      <c r="CBN158" s="86"/>
      <c r="CBO158" s="86"/>
      <c r="CBP158" s="86"/>
      <c r="CBQ158" s="86"/>
      <c r="CBR158" s="86"/>
      <c r="CBS158" s="86"/>
      <c r="CBT158" s="86"/>
      <c r="CBU158" s="86"/>
      <c r="CBV158" s="86"/>
      <c r="CBW158" s="86"/>
      <c r="CBX158" s="86"/>
      <c r="CBY158" s="86"/>
      <c r="CBZ158" s="86"/>
      <c r="CCA158" s="86"/>
      <c r="CCB158" s="86"/>
      <c r="CCC158" s="86"/>
      <c r="CCD158" s="86"/>
      <c r="CCE158" s="86"/>
      <c r="CCF158" s="86"/>
      <c r="CCG158" s="86"/>
      <c r="CCH158" s="86"/>
      <c r="CCI158" s="86"/>
      <c r="CCJ158" s="86"/>
      <c r="CCK158" s="86"/>
      <c r="CCL158" s="86"/>
      <c r="CCM158" s="86"/>
      <c r="CCN158" s="86"/>
      <c r="CCO158" s="86"/>
      <c r="CCP158" s="86"/>
      <c r="CCQ158" s="86"/>
      <c r="CCR158" s="86"/>
      <c r="CCS158" s="86"/>
      <c r="CCT158" s="86"/>
      <c r="CCU158" s="86"/>
      <c r="CCV158" s="86"/>
      <c r="CCW158" s="86"/>
      <c r="CCX158" s="86"/>
      <c r="CCY158" s="86"/>
      <c r="CCZ158" s="86"/>
      <c r="CDA158" s="86"/>
      <c r="CDB158" s="86"/>
      <c r="CDC158" s="86"/>
      <c r="CDD158" s="86"/>
      <c r="CDE158" s="86"/>
      <c r="CDF158" s="86"/>
      <c r="CDG158" s="86"/>
      <c r="CDH158" s="86"/>
      <c r="CDI158" s="86"/>
      <c r="CDJ158" s="86"/>
      <c r="CDK158" s="86"/>
      <c r="CDL158" s="86"/>
      <c r="CDM158" s="86"/>
      <c r="CDN158" s="86"/>
      <c r="CDO158" s="86"/>
      <c r="CDP158" s="86"/>
      <c r="CDQ158" s="86"/>
      <c r="CDR158" s="86"/>
      <c r="CDS158" s="86"/>
      <c r="CDT158" s="86"/>
      <c r="CDU158" s="86"/>
      <c r="CDV158" s="86"/>
      <c r="CDW158" s="86"/>
      <c r="CDX158" s="86"/>
      <c r="CDY158" s="86"/>
      <c r="CDZ158" s="86"/>
      <c r="CEA158" s="86"/>
      <c r="CEB158" s="86"/>
      <c r="CEC158" s="86"/>
      <c r="CED158" s="86"/>
      <c r="CEE158" s="86"/>
      <c r="CEF158" s="86"/>
      <c r="CEG158" s="86"/>
      <c r="CEH158" s="86"/>
      <c r="CEI158" s="86"/>
      <c r="CEJ158" s="86"/>
      <c r="CEK158" s="86"/>
      <c r="CEL158" s="86"/>
      <c r="CEM158" s="86"/>
      <c r="CEN158" s="86"/>
      <c r="CEO158" s="86"/>
      <c r="CEP158" s="86"/>
      <c r="CEQ158" s="86"/>
      <c r="CER158" s="86"/>
      <c r="CES158" s="86"/>
      <c r="CET158" s="86"/>
      <c r="CEU158" s="86"/>
      <c r="CEV158" s="86"/>
      <c r="CEW158" s="86"/>
      <c r="CEX158" s="86"/>
      <c r="CEY158" s="86"/>
      <c r="CEZ158" s="86"/>
      <c r="CFA158" s="86"/>
      <c r="CFB158" s="86"/>
      <c r="CFC158" s="86"/>
      <c r="CFD158" s="86"/>
      <c r="CFE158" s="86"/>
      <c r="CFF158" s="86"/>
      <c r="CFG158" s="86"/>
      <c r="CFH158" s="86"/>
      <c r="CFI158" s="86"/>
      <c r="CFJ158" s="86"/>
      <c r="CFK158" s="86"/>
      <c r="CFL158" s="86"/>
      <c r="CFM158" s="86"/>
      <c r="CFN158" s="86"/>
      <c r="CFO158" s="86"/>
      <c r="CFP158" s="86"/>
      <c r="CFQ158" s="86"/>
      <c r="CFR158" s="86"/>
      <c r="CFS158" s="86"/>
      <c r="CFT158" s="86"/>
      <c r="CFU158" s="86"/>
      <c r="CFV158" s="86"/>
      <c r="CFW158" s="86"/>
      <c r="CFX158" s="86"/>
      <c r="CFY158" s="86"/>
      <c r="CFZ158" s="86"/>
      <c r="CGA158" s="86"/>
      <c r="CGB158" s="86"/>
      <c r="CGC158" s="86"/>
      <c r="CGD158" s="86"/>
      <c r="CGE158" s="86"/>
      <c r="CGF158" s="86"/>
      <c r="CGG158" s="86"/>
      <c r="CGH158" s="86"/>
      <c r="CGI158" s="86"/>
      <c r="CGJ158" s="86"/>
      <c r="CGK158" s="86"/>
      <c r="CGL158" s="86"/>
      <c r="CGM158" s="86"/>
      <c r="CGN158" s="86"/>
      <c r="CGO158" s="86"/>
      <c r="CGP158" s="86"/>
      <c r="CGQ158" s="86"/>
      <c r="CGR158" s="86"/>
      <c r="CGS158" s="86"/>
      <c r="CGT158" s="86"/>
      <c r="CGU158" s="86"/>
      <c r="CGV158" s="86"/>
      <c r="CGW158" s="86"/>
      <c r="CGX158" s="86"/>
      <c r="CGY158" s="86"/>
      <c r="CGZ158" s="86"/>
      <c r="CHA158" s="86"/>
      <c r="CHB158" s="86"/>
      <c r="CHC158" s="86"/>
      <c r="CHD158" s="86"/>
      <c r="CHE158" s="86"/>
      <c r="CHF158" s="86"/>
      <c r="CHG158" s="86"/>
      <c r="CHH158" s="86"/>
      <c r="CHI158" s="86"/>
      <c r="CHJ158" s="86"/>
      <c r="CHK158" s="86"/>
      <c r="CHL158" s="86"/>
      <c r="CHM158" s="86"/>
      <c r="CHN158" s="86"/>
      <c r="CHO158" s="86"/>
      <c r="CHP158" s="86"/>
      <c r="CHQ158" s="86"/>
      <c r="CHR158" s="86"/>
      <c r="CHS158" s="86"/>
      <c r="CHT158" s="86"/>
      <c r="CHU158" s="86"/>
      <c r="CHV158" s="86"/>
      <c r="CHW158" s="186"/>
      <c r="CHX158" s="186"/>
      <c r="CHY158" s="186"/>
      <c r="CHZ158" s="186"/>
      <c r="CIA158" s="186"/>
      <c r="CIB158" s="186"/>
      <c r="CIC158" s="86"/>
      <c r="CID158" s="86"/>
      <c r="CIE158" s="86"/>
      <c r="CIF158" s="86"/>
      <c r="CIG158" s="86"/>
      <c r="CIH158" s="86"/>
      <c r="CII158" s="86"/>
      <c r="CIJ158" s="86"/>
      <c r="CIK158" s="86"/>
      <c r="CIL158" s="86"/>
      <c r="CIM158" s="86"/>
      <c r="CIN158" s="86"/>
      <c r="CIO158" s="86"/>
      <c r="CIP158" s="86"/>
      <c r="CIQ158" s="86"/>
      <c r="CIR158" s="86"/>
      <c r="CIS158" s="86"/>
      <c r="CIT158" s="86"/>
      <c r="CIU158" s="86"/>
      <c r="CIV158" s="86"/>
      <c r="CIW158" s="86"/>
      <c r="CIX158" s="86"/>
      <c r="CIY158" s="86"/>
      <c r="CIZ158" s="86"/>
      <c r="CJA158" s="86"/>
      <c r="CJB158" s="86"/>
      <c r="CJC158" s="86"/>
      <c r="CJD158" s="86"/>
      <c r="CJE158" s="86"/>
      <c r="CJF158" s="86"/>
      <c r="CJG158" s="86"/>
      <c r="CJH158" s="86"/>
      <c r="CJI158" s="86"/>
      <c r="CJJ158" s="86"/>
      <c r="CJK158" s="86"/>
      <c r="CJL158" s="86"/>
      <c r="CJM158" s="86"/>
      <c r="CJN158" s="86"/>
      <c r="CJO158" s="86"/>
      <c r="CJP158" s="86"/>
      <c r="CJQ158" s="86"/>
      <c r="CJR158" s="86"/>
      <c r="CJS158" s="86"/>
      <c r="CJT158" s="86"/>
      <c r="CJU158" s="86"/>
      <c r="CJV158" s="86"/>
      <c r="CJW158" s="86"/>
      <c r="CJX158" s="86"/>
      <c r="CJY158" s="86"/>
      <c r="CJZ158" s="86"/>
      <c r="CKA158" s="86"/>
      <c r="CKB158" s="86"/>
      <c r="CKC158" s="86"/>
      <c r="CKD158" s="86"/>
      <c r="CKE158" s="86"/>
      <c r="CKF158" s="86"/>
      <c r="CKG158" s="86"/>
      <c r="CKH158" s="86"/>
      <c r="CKI158" s="86"/>
      <c r="CKJ158" s="86"/>
      <c r="CKK158" s="86"/>
      <c r="CKL158" s="86"/>
      <c r="CKM158" s="86"/>
      <c r="CKN158" s="86"/>
      <c r="CKO158" s="86"/>
      <c r="CKP158" s="86"/>
      <c r="CKQ158" s="86"/>
      <c r="CKR158" s="86"/>
      <c r="CKS158" s="86"/>
      <c r="CKT158" s="86"/>
      <c r="CKU158" s="86"/>
      <c r="CKV158" s="86"/>
      <c r="CKW158" s="86"/>
      <c r="CKX158" s="86"/>
      <c r="CKY158" s="86"/>
      <c r="CKZ158" s="86"/>
      <c r="CLA158" s="86"/>
      <c r="CLB158" s="86"/>
      <c r="CLC158" s="86"/>
      <c r="CLD158" s="86"/>
      <c r="CLE158" s="86"/>
      <c r="CLF158" s="86"/>
      <c r="CLG158" s="86"/>
      <c r="CLH158" s="86"/>
      <c r="CLI158" s="86"/>
      <c r="CLJ158" s="86"/>
      <c r="CLK158" s="86"/>
      <c r="CLL158" s="86"/>
      <c r="CLM158" s="86"/>
      <c r="CLN158" s="86"/>
      <c r="CLO158" s="86"/>
      <c r="CLP158" s="86"/>
      <c r="CLQ158" s="86"/>
      <c r="CLR158" s="86"/>
      <c r="CLS158" s="86"/>
      <c r="CLT158" s="86"/>
      <c r="CLU158" s="86"/>
      <c r="CLV158" s="86"/>
      <c r="CLW158" s="86"/>
      <c r="CLX158" s="86"/>
      <c r="CLY158" s="86"/>
      <c r="CLZ158" s="86"/>
      <c r="CMA158" s="86"/>
      <c r="CMB158" s="86"/>
      <c r="CMC158" s="86"/>
      <c r="CMD158" s="86"/>
      <c r="CME158" s="86"/>
      <c r="CMF158" s="86"/>
      <c r="CMG158" s="86"/>
      <c r="CMH158" s="86"/>
      <c r="CMI158" s="86"/>
      <c r="CMJ158" s="86"/>
      <c r="CMK158" s="86"/>
      <c r="CML158" s="86"/>
      <c r="CMM158" s="86"/>
      <c r="CMN158" s="86"/>
      <c r="CMO158" s="86"/>
      <c r="CMP158" s="86"/>
      <c r="CMQ158" s="86"/>
      <c r="CMR158" s="86"/>
      <c r="CMS158" s="86"/>
      <c r="CMT158" s="86"/>
      <c r="CMU158" s="86"/>
      <c r="CMV158" s="86"/>
      <c r="CMW158" s="86"/>
      <c r="CMX158" s="86"/>
      <c r="CMY158" s="86"/>
      <c r="CMZ158" s="86"/>
      <c r="CNA158" s="86"/>
      <c r="CNB158" s="86"/>
      <c r="CNC158" s="86"/>
      <c r="CND158" s="86"/>
      <c r="CNE158" s="86"/>
      <c r="CNF158" s="86"/>
      <c r="CNG158" s="86"/>
      <c r="CNH158" s="86"/>
      <c r="CNI158" s="86"/>
      <c r="CNJ158" s="86"/>
      <c r="CNK158" s="86"/>
      <c r="CNL158" s="86"/>
      <c r="CNM158" s="86"/>
      <c r="CNN158" s="86"/>
      <c r="CNO158" s="86"/>
      <c r="CNP158" s="86"/>
      <c r="CNQ158" s="86"/>
      <c r="CNR158" s="86"/>
      <c r="CNS158" s="86"/>
      <c r="CNT158" s="86"/>
      <c r="CNU158" s="86"/>
      <c r="CNV158" s="86"/>
      <c r="CNW158" s="86"/>
      <c r="CNX158" s="86"/>
      <c r="CNY158" s="86"/>
      <c r="CNZ158" s="86"/>
      <c r="COA158" s="86"/>
      <c r="COB158" s="86"/>
      <c r="COC158" s="86"/>
      <c r="COD158" s="86"/>
      <c r="COE158" s="86"/>
      <c r="COF158" s="86"/>
      <c r="COG158" s="86"/>
      <c r="COH158" s="86"/>
      <c r="COI158" s="86"/>
      <c r="COJ158" s="86"/>
      <c r="COK158" s="86"/>
      <c r="COL158" s="86"/>
      <c r="COM158" s="86"/>
      <c r="CON158" s="86"/>
      <c r="COO158" s="86"/>
      <c r="COP158" s="86"/>
      <c r="COQ158" s="86"/>
      <c r="COR158" s="86"/>
      <c r="COS158" s="86"/>
      <c r="COT158" s="86"/>
      <c r="COU158" s="86"/>
      <c r="COV158" s="86"/>
      <c r="COW158" s="86"/>
      <c r="COX158" s="86"/>
      <c r="COY158" s="86"/>
      <c r="COZ158" s="86"/>
      <c r="CPA158" s="86"/>
      <c r="CPB158" s="86"/>
      <c r="CPC158" s="86"/>
      <c r="CPD158" s="86"/>
      <c r="CPE158" s="86"/>
      <c r="CPF158" s="86"/>
      <c r="CPG158" s="86"/>
      <c r="CPH158" s="86"/>
      <c r="CPI158" s="86"/>
      <c r="CPJ158" s="86"/>
      <c r="CPK158" s="86"/>
      <c r="CPL158" s="86"/>
      <c r="CPM158" s="86"/>
      <c r="CPN158" s="86"/>
      <c r="CPO158" s="86"/>
      <c r="CPP158" s="86"/>
      <c r="CPQ158" s="86"/>
      <c r="CPR158" s="86"/>
      <c r="CPS158" s="86"/>
      <c r="CPT158" s="86"/>
      <c r="CPU158" s="86"/>
      <c r="CPV158" s="86"/>
      <c r="CPW158" s="86"/>
      <c r="CPX158" s="86"/>
      <c r="CPY158" s="86"/>
      <c r="CPZ158" s="86"/>
      <c r="CQA158" s="86"/>
      <c r="CQB158" s="86"/>
      <c r="CQC158" s="86"/>
      <c r="CQD158" s="86"/>
      <c r="CQE158" s="86"/>
      <c r="CQF158" s="86"/>
      <c r="CQG158" s="86"/>
      <c r="CQH158" s="86"/>
      <c r="CQI158" s="86"/>
      <c r="CQJ158" s="86"/>
      <c r="CQK158" s="86"/>
      <c r="CQL158" s="86"/>
      <c r="CQM158" s="86"/>
      <c r="CQN158" s="86"/>
      <c r="CQO158" s="86"/>
      <c r="CQP158" s="86"/>
      <c r="CQQ158" s="86"/>
      <c r="CQR158" s="86"/>
      <c r="CQS158" s="86"/>
      <c r="CQT158" s="86"/>
      <c r="CQU158" s="86"/>
      <c r="CQV158" s="86"/>
      <c r="CQW158" s="86"/>
      <c r="CQX158" s="86"/>
      <c r="CQY158" s="86"/>
      <c r="CQZ158" s="86"/>
      <c r="CRA158" s="86"/>
      <c r="CRB158" s="86"/>
      <c r="CRC158" s="86"/>
      <c r="CRD158" s="86"/>
      <c r="CRE158" s="86"/>
      <c r="CRF158" s="86"/>
      <c r="CRG158" s="86"/>
      <c r="CRH158" s="86"/>
      <c r="CRI158" s="86"/>
      <c r="CRJ158" s="86"/>
      <c r="CRK158" s="86"/>
      <c r="CRL158" s="86"/>
      <c r="CRM158" s="86"/>
      <c r="CRN158" s="86"/>
      <c r="CRO158" s="86"/>
      <c r="CRP158" s="86"/>
      <c r="CRQ158" s="86"/>
      <c r="CRR158" s="86"/>
      <c r="CRS158" s="186"/>
      <c r="CRT158" s="186"/>
      <c r="CRU158" s="186"/>
      <c r="CRV158" s="186"/>
      <c r="CRW158" s="186"/>
      <c r="CRX158" s="186"/>
      <c r="CRY158" s="86"/>
      <c r="CRZ158" s="86"/>
      <c r="CSA158" s="86"/>
      <c r="CSB158" s="86"/>
      <c r="CSC158" s="86"/>
      <c r="CSD158" s="86"/>
      <c r="CSE158" s="86"/>
      <c r="CSF158" s="86"/>
      <c r="CSG158" s="86"/>
      <c r="CSH158" s="86"/>
      <c r="CSI158" s="86"/>
      <c r="CSJ158" s="86"/>
      <c r="CSK158" s="86"/>
      <c r="CSL158" s="86"/>
      <c r="CSM158" s="86"/>
      <c r="CSN158" s="86"/>
      <c r="CSO158" s="86"/>
      <c r="CSP158" s="86"/>
      <c r="CSQ158" s="86"/>
      <c r="CSR158" s="86"/>
      <c r="CSS158" s="86"/>
      <c r="CST158" s="86"/>
      <c r="CSU158" s="86"/>
      <c r="CSV158" s="86"/>
      <c r="CSW158" s="86"/>
      <c r="CSX158" s="86"/>
      <c r="CSY158" s="86"/>
      <c r="CSZ158" s="86"/>
      <c r="CTA158" s="86"/>
      <c r="CTB158" s="86"/>
      <c r="CTC158" s="86"/>
      <c r="CTD158" s="86"/>
      <c r="CTE158" s="86"/>
      <c r="CTF158" s="86"/>
      <c r="CTG158" s="86"/>
      <c r="CTH158" s="86"/>
      <c r="CTI158" s="86"/>
      <c r="CTJ158" s="86"/>
      <c r="CTK158" s="86"/>
      <c r="CTL158" s="86"/>
      <c r="CTM158" s="86"/>
      <c r="CTN158" s="86"/>
      <c r="CTO158" s="86"/>
      <c r="CTP158" s="86"/>
      <c r="CTQ158" s="86"/>
      <c r="CTR158" s="86"/>
      <c r="CTS158" s="86"/>
      <c r="CTT158" s="86"/>
      <c r="CTU158" s="86"/>
      <c r="CTV158" s="86"/>
      <c r="CTW158" s="86"/>
      <c r="CTX158" s="86"/>
      <c r="CTY158" s="86"/>
      <c r="CTZ158" s="86"/>
      <c r="CUA158" s="86"/>
      <c r="CUB158" s="86"/>
      <c r="CUC158" s="86"/>
      <c r="CUD158" s="86"/>
      <c r="CUE158" s="86"/>
      <c r="CUF158" s="86"/>
      <c r="CUG158" s="86"/>
      <c r="CUH158" s="86"/>
      <c r="CUI158" s="86"/>
      <c r="CUJ158" s="86"/>
      <c r="CUK158" s="86"/>
      <c r="CUL158" s="86"/>
      <c r="CUM158" s="86"/>
      <c r="CUN158" s="86"/>
      <c r="CUO158" s="86"/>
      <c r="CUP158" s="86"/>
      <c r="CUQ158" s="86"/>
      <c r="CUR158" s="86"/>
      <c r="CUS158" s="86"/>
      <c r="CUT158" s="86"/>
      <c r="CUU158" s="86"/>
      <c r="CUV158" s="86"/>
      <c r="CUW158" s="86"/>
      <c r="CUX158" s="86"/>
      <c r="CUY158" s="86"/>
      <c r="CUZ158" s="86"/>
      <c r="CVA158" s="86"/>
      <c r="CVB158" s="86"/>
      <c r="CVC158" s="86"/>
      <c r="CVD158" s="86"/>
      <c r="CVE158" s="86"/>
      <c r="CVF158" s="86"/>
      <c r="CVG158" s="86"/>
      <c r="CVH158" s="86"/>
      <c r="CVI158" s="86"/>
      <c r="CVJ158" s="86"/>
      <c r="CVK158" s="86"/>
      <c r="CVL158" s="86"/>
      <c r="CVM158" s="86"/>
      <c r="CVN158" s="86"/>
      <c r="CVO158" s="86"/>
      <c r="CVP158" s="86"/>
      <c r="CVQ158" s="86"/>
      <c r="CVR158" s="86"/>
      <c r="CVS158" s="86"/>
      <c r="CVT158" s="86"/>
      <c r="CVU158" s="86"/>
      <c r="CVV158" s="86"/>
      <c r="CVW158" s="86"/>
      <c r="CVX158" s="86"/>
      <c r="CVY158" s="86"/>
      <c r="CVZ158" s="86"/>
      <c r="CWA158" s="86"/>
      <c r="CWB158" s="86"/>
      <c r="CWC158" s="86"/>
      <c r="CWD158" s="86"/>
      <c r="CWE158" s="86"/>
      <c r="CWF158" s="86"/>
      <c r="CWG158" s="86"/>
      <c r="CWH158" s="86"/>
      <c r="CWI158" s="86"/>
      <c r="CWJ158" s="86"/>
      <c r="CWK158" s="86"/>
      <c r="CWL158" s="86"/>
      <c r="CWM158" s="86"/>
      <c r="CWN158" s="86"/>
      <c r="CWO158" s="86"/>
      <c r="CWP158" s="86"/>
      <c r="CWQ158" s="86"/>
      <c r="CWR158" s="86"/>
      <c r="CWS158" s="86"/>
      <c r="CWT158" s="86"/>
      <c r="CWU158" s="86"/>
      <c r="CWV158" s="86"/>
      <c r="CWW158" s="86"/>
      <c r="CWX158" s="86"/>
      <c r="CWY158" s="86"/>
      <c r="CWZ158" s="86"/>
      <c r="CXA158" s="86"/>
      <c r="CXB158" s="86"/>
      <c r="CXC158" s="86"/>
      <c r="CXD158" s="86"/>
      <c r="CXE158" s="86"/>
      <c r="CXF158" s="86"/>
      <c r="CXG158" s="86"/>
      <c r="CXH158" s="86"/>
      <c r="CXI158" s="86"/>
      <c r="CXJ158" s="86"/>
      <c r="CXK158" s="86"/>
      <c r="CXL158" s="86"/>
      <c r="CXM158" s="86"/>
      <c r="CXN158" s="86"/>
      <c r="CXO158" s="86"/>
      <c r="CXP158" s="86"/>
      <c r="CXQ158" s="86"/>
      <c r="CXR158" s="86"/>
      <c r="CXS158" s="86"/>
      <c r="CXT158" s="86"/>
      <c r="CXU158" s="86"/>
      <c r="CXV158" s="86"/>
      <c r="CXW158" s="86"/>
      <c r="CXX158" s="86"/>
      <c r="CXY158" s="86"/>
      <c r="CXZ158" s="86"/>
      <c r="CYA158" s="86"/>
      <c r="CYB158" s="86"/>
      <c r="CYC158" s="86"/>
      <c r="CYD158" s="86"/>
      <c r="CYE158" s="86"/>
      <c r="CYF158" s="86"/>
      <c r="CYG158" s="86"/>
      <c r="CYH158" s="86"/>
      <c r="CYI158" s="86"/>
      <c r="CYJ158" s="86"/>
      <c r="CYK158" s="86"/>
      <c r="CYL158" s="86"/>
      <c r="CYM158" s="86"/>
      <c r="CYN158" s="86"/>
      <c r="CYO158" s="86"/>
      <c r="CYP158" s="86"/>
      <c r="CYQ158" s="86"/>
      <c r="CYR158" s="86"/>
      <c r="CYS158" s="86"/>
      <c r="CYT158" s="86"/>
      <c r="CYU158" s="86"/>
      <c r="CYV158" s="86"/>
      <c r="CYW158" s="86"/>
      <c r="CYX158" s="86"/>
      <c r="CYY158" s="86"/>
      <c r="CYZ158" s="86"/>
      <c r="CZA158" s="86"/>
      <c r="CZB158" s="86"/>
      <c r="CZC158" s="86"/>
      <c r="CZD158" s="86"/>
      <c r="CZE158" s="86"/>
      <c r="CZF158" s="86"/>
      <c r="CZG158" s="86"/>
      <c r="CZH158" s="86"/>
      <c r="CZI158" s="86"/>
      <c r="CZJ158" s="86"/>
      <c r="CZK158" s="86"/>
      <c r="CZL158" s="86"/>
      <c r="CZM158" s="86"/>
      <c r="CZN158" s="86"/>
      <c r="CZO158" s="86"/>
      <c r="CZP158" s="86"/>
      <c r="CZQ158" s="86"/>
      <c r="CZR158" s="86"/>
      <c r="CZS158" s="86"/>
      <c r="CZT158" s="86"/>
      <c r="CZU158" s="86"/>
      <c r="CZV158" s="86"/>
      <c r="CZW158" s="86"/>
      <c r="CZX158" s="86"/>
      <c r="CZY158" s="86"/>
      <c r="CZZ158" s="86"/>
      <c r="DAA158" s="86"/>
      <c r="DAB158" s="86"/>
      <c r="DAC158" s="86"/>
      <c r="DAD158" s="86"/>
      <c r="DAE158" s="86"/>
      <c r="DAF158" s="86"/>
      <c r="DAG158" s="86"/>
      <c r="DAH158" s="86"/>
      <c r="DAI158" s="86"/>
      <c r="DAJ158" s="86"/>
      <c r="DAK158" s="86"/>
      <c r="DAL158" s="86"/>
      <c r="DAM158" s="86"/>
      <c r="DAN158" s="86"/>
      <c r="DAO158" s="86"/>
      <c r="DAP158" s="86"/>
      <c r="DAQ158" s="86"/>
      <c r="DAR158" s="86"/>
      <c r="DAS158" s="86"/>
      <c r="DAT158" s="86"/>
      <c r="DAU158" s="86"/>
      <c r="DAV158" s="86"/>
      <c r="DAW158" s="86"/>
      <c r="DAX158" s="86"/>
      <c r="DAY158" s="86"/>
      <c r="DAZ158" s="86"/>
      <c r="DBA158" s="86"/>
      <c r="DBB158" s="86"/>
      <c r="DBC158" s="86"/>
      <c r="DBD158" s="86"/>
      <c r="DBE158" s="86"/>
      <c r="DBF158" s="86"/>
      <c r="DBG158" s="86"/>
      <c r="DBH158" s="86"/>
      <c r="DBI158" s="86"/>
      <c r="DBJ158" s="86"/>
      <c r="DBK158" s="86"/>
      <c r="DBL158" s="86"/>
      <c r="DBM158" s="86"/>
      <c r="DBN158" s="86"/>
      <c r="DBO158" s="186"/>
      <c r="DBP158" s="186"/>
      <c r="DBQ158" s="186"/>
      <c r="DBR158" s="186"/>
      <c r="DBS158" s="186"/>
      <c r="DBT158" s="186"/>
      <c r="DBU158" s="86"/>
      <c r="DBV158" s="86"/>
      <c r="DBW158" s="86"/>
      <c r="DBX158" s="86"/>
      <c r="DBY158" s="86"/>
      <c r="DBZ158" s="86"/>
      <c r="DCA158" s="86"/>
      <c r="DCB158" s="86"/>
      <c r="DCC158" s="86"/>
      <c r="DCD158" s="86"/>
      <c r="DCE158" s="86"/>
      <c r="DCF158" s="86"/>
      <c r="DCG158" s="86"/>
      <c r="DCH158" s="86"/>
      <c r="DCI158" s="86"/>
      <c r="DCJ158" s="86"/>
      <c r="DCK158" s="86"/>
      <c r="DCL158" s="86"/>
      <c r="DCM158" s="86"/>
      <c r="DCN158" s="86"/>
      <c r="DCO158" s="86"/>
      <c r="DCP158" s="86"/>
      <c r="DCQ158" s="86"/>
      <c r="DCR158" s="86"/>
      <c r="DCS158" s="86"/>
      <c r="DCT158" s="86"/>
      <c r="DCU158" s="86"/>
      <c r="DCV158" s="86"/>
      <c r="DCW158" s="86"/>
      <c r="DCX158" s="86"/>
      <c r="DCY158" s="86"/>
      <c r="DCZ158" s="86"/>
      <c r="DDA158" s="86"/>
      <c r="DDB158" s="86"/>
      <c r="DDC158" s="86"/>
      <c r="DDD158" s="86"/>
      <c r="DDE158" s="86"/>
      <c r="DDF158" s="86"/>
      <c r="DDG158" s="86"/>
      <c r="DDH158" s="86"/>
      <c r="DDI158" s="86"/>
      <c r="DDJ158" s="86"/>
      <c r="DDK158" s="86"/>
      <c r="DDL158" s="86"/>
      <c r="DDM158" s="86"/>
      <c r="DDN158" s="86"/>
      <c r="DDO158" s="86"/>
      <c r="DDP158" s="86"/>
      <c r="DDQ158" s="86"/>
      <c r="DDR158" s="86"/>
      <c r="DDS158" s="86"/>
      <c r="DDT158" s="86"/>
      <c r="DDU158" s="86"/>
      <c r="DDV158" s="86"/>
      <c r="DDW158" s="86"/>
      <c r="DDX158" s="86"/>
      <c r="DDY158" s="86"/>
      <c r="DDZ158" s="86"/>
      <c r="DEA158" s="86"/>
      <c r="DEB158" s="86"/>
      <c r="DEC158" s="86"/>
      <c r="DED158" s="86"/>
      <c r="DEE158" s="86"/>
      <c r="DEF158" s="86"/>
      <c r="DEG158" s="86"/>
      <c r="DEH158" s="86"/>
      <c r="DEI158" s="86"/>
      <c r="DEJ158" s="86"/>
      <c r="DEK158" s="86"/>
      <c r="DEL158" s="86"/>
      <c r="DEM158" s="86"/>
      <c r="DEN158" s="86"/>
      <c r="DEO158" s="86"/>
      <c r="DEP158" s="86"/>
      <c r="DEQ158" s="86"/>
      <c r="DER158" s="86"/>
      <c r="DES158" s="86"/>
      <c r="DET158" s="86"/>
      <c r="DEU158" s="86"/>
      <c r="DEV158" s="86"/>
      <c r="DEW158" s="86"/>
      <c r="DEX158" s="86"/>
      <c r="DEY158" s="86"/>
      <c r="DEZ158" s="86"/>
      <c r="DFA158" s="86"/>
      <c r="DFB158" s="86"/>
      <c r="DFC158" s="86"/>
      <c r="DFD158" s="86"/>
      <c r="DFE158" s="86"/>
      <c r="DFF158" s="86"/>
      <c r="DFG158" s="86"/>
      <c r="DFH158" s="86"/>
      <c r="DFI158" s="86"/>
      <c r="DFJ158" s="86"/>
      <c r="DFK158" s="86"/>
      <c r="DFL158" s="86"/>
      <c r="DFM158" s="86"/>
      <c r="DFN158" s="86"/>
      <c r="DFO158" s="86"/>
      <c r="DFP158" s="86"/>
      <c r="DFQ158" s="86"/>
      <c r="DFR158" s="86"/>
      <c r="DFS158" s="86"/>
      <c r="DFT158" s="86"/>
      <c r="DFU158" s="86"/>
      <c r="DFV158" s="86"/>
      <c r="DFW158" s="86"/>
      <c r="DFX158" s="86"/>
      <c r="DFY158" s="86"/>
      <c r="DFZ158" s="86"/>
      <c r="DGA158" s="86"/>
      <c r="DGB158" s="86"/>
      <c r="DGC158" s="86"/>
      <c r="DGD158" s="86"/>
      <c r="DGE158" s="86"/>
      <c r="DGF158" s="86"/>
      <c r="DGG158" s="86"/>
      <c r="DGH158" s="86"/>
      <c r="DGI158" s="86"/>
      <c r="DGJ158" s="86"/>
      <c r="DGK158" s="86"/>
      <c r="DGL158" s="86"/>
      <c r="DGM158" s="86"/>
      <c r="DGN158" s="86"/>
      <c r="DGO158" s="86"/>
      <c r="DGP158" s="86"/>
      <c r="DGQ158" s="86"/>
      <c r="DGR158" s="86"/>
      <c r="DGS158" s="86"/>
      <c r="DGT158" s="86"/>
      <c r="DGU158" s="86"/>
      <c r="DGV158" s="86"/>
      <c r="DGW158" s="86"/>
      <c r="DGX158" s="86"/>
      <c r="DGY158" s="86"/>
      <c r="DGZ158" s="86"/>
      <c r="DHA158" s="86"/>
      <c r="DHB158" s="86"/>
      <c r="DHC158" s="86"/>
      <c r="DHD158" s="86"/>
      <c r="DHE158" s="86"/>
      <c r="DHF158" s="86"/>
      <c r="DHG158" s="86"/>
      <c r="DHH158" s="86"/>
      <c r="DHI158" s="86"/>
      <c r="DHJ158" s="86"/>
      <c r="DHK158" s="86"/>
      <c r="DHL158" s="86"/>
      <c r="DHM158" s="86"/>
      <c r="DHN158" s="86"/>
      <c r="DHO158" s="86"/>
      <c r="DHP158" s="86"/>
      <c r="DHQ158" s="86"/>
      <c r="DHR158" s="86"/>
      <c r="DHS158" s="86"/>
      <c r="DHT158" s="86"/>
      <c r="DHU158" s="86"/>
      <c r="DHV158" s="86"/>
      <c r="DHW158" s="86"/>
      <c r="DHX158" s="86"/>
      <c r="DHY158" s="86"/>
      <c r="DHZ158" s="86"/>
      <c r="DIA158" s="86"/>
      <c r="DIB158" s="86"/>
      <c r="DIC158" s="86"/>
      <c r="DID158" s="86"/>
      <c r="DIE158" s="86"/>
      <c r="DIF158" s="86"/>
      <c r="DIG158" s="86"/>
      <c r="DIH158" s="86"/>
      <c r="DII158" s="86"/>
      <c r="DIJ158" s="86"/>
      <c r="DIK158" s="86"/>
      <c r="DIL158" s="86"/>
      <c r="DIM158" s="86"/>
      <c r="DIN158" s="86"/>
      <c r="DIO158" s="86"/>
      <c r="DIP158" s="86"/>
      <c r="DIQ158" s="86"/>
      <c r="DIR158" s="86"/>
      <c r="DIS158" s="86"/>
      <c r="DIT158" s="86"/>
      <c r="DIU158" s="86"/>
      <c r="DIV158" s="86"/>
      <c r="DIW158" s="86"/>
      <c r="DIX158" s="86"/>
      <c r="DIY158" s="86"/>
      <c r="DIZ158" s="86"/>
      <c r="DJA158" s="86"/>
      <c r="DJB158" s="86"/>
      <c r="DJC158" s="86"/>
      <c r="DJD158" s="86"/>
      <c r="DJE158" s="86"/>
      <c r="DJF158" s="86"/>
      <c r="DJG158" s="86"/>
      <c r="DJH158" s="86"/>
      <c r="DJI158" s="86"/>
      <c r="DJJ158" s="86"/>
      <c r="DJK158" s="86"/>
      <c r="DJL158" s="86"/>
      <c r="DJM158" s="86"/>
      <c r="DJN158" s="86"/>
      <c r="DJO158" s="86"/>
      <c r="DJP158" s="86"/>
      <c r="DJQ158" s="86"/>
      <c r="DJR158" s="86"/>
      <c r="DJS158" s="86"/>
      <c r="DJT158" s="86"/>
      <c r="DJU158" s="86"/>
      <c r="DJV158" s="86"/>
      <c r="DJW158" s="86"/>
      <c r="DJX158" s="86"/>
      <c r="DJY158" s="86"/>
      <c r="DJZ158" s="86"/>
      <c r="DKA158" s="86"/>
      <c r="DKB158" s="86"/>
      <c r="DKC158" s="86"/>
      <c r="DKD158" s="86"/>
      <c r="DKE158" s="86"/>
      <c r="DKF158" s="86"/>
      <c r="DKG158" s="86"/>
      <c r="DKH158" s="86"/>
      <c r="DKI158" s="86"/>
      <c r="DKJ158" s="86"/>
      <c r="DKK158" s="86"/>
      <c r="DKL158" s="86"/>
      <c r="DKM158" s="86"/>
      <c r="DKN158" s="86"/>
      <c r="DKO158" s="86"/>
      <c r="DKP158" s="86"/>
      <c r="DKQ158" s="86"/>
      <c r="DKR158" s="86"/>
      <c r="DKS158" s="86"/>
      <c r="DKT158" s="86"/>
      <c r="DKU158" s="86"/>
      <c r="DKV158" s="86"/>
      <c r="DKW158" s="86"/>
      <c r="DKX158" s="86"/>
      <c r="DKY158" s="86"/>
      <c r="DKZ158" s="86"/>
      <c r="DLA158" s="86"/>
      <c r="DLB158" s="86"/>
      <c r="DLC158" s="86"/>
      <c r="DLD158" s="86"/>
      <c r="DLE158" s="86"/>
      <c r="DLF158" s="86"/>
      <c r="DLG158" s="86"/>
      <c r="DLH158" s="86"/>
      <c r="DLI158" s="86"/>
      <c r="DLJ158" s="86"/>
      <c r="DLK158" s="186"/>
      <c r="DLL158" s="186"/>
      <c r="DLM158" s="186"/>
      <c r="DLN158" s="186"/>
      <c r="DLO158" s="186"/>
      <c r="DLP158" s="186"/>
      <c r="DLQ158" s="86"/>
      <c r="DLR158" s="86"/>
      <c r="DLS158" s="86"/>
      <c r="DLT158" s="86"/>
      <c r="DLU158" s="86"/>
      <c r="DLV158" s="86"/>
      <c r="DLW158" s="86"/>
      <c r="DLX158" s="86"/>
      <c r="DLY158" s="86"/>
      <c r="DLZ158" s="86"/>
      <c r="DMA158" s="86"/>
      <c r="DMB158" s="86"/>
      <c r="DMC158" s="86"/>
      <c r="DMD158" s="86"/>
      <c r="DME158" s="86"/>
      <c r="DMF158" s="86"/>
      <c r="DMG158" s="86"/>
      <c r="DMH158" s="86"/>
      <c r="DMI158" s="86"/>
      <c r="DMJ158" s="86"/>
      <c r="DMK158" s="86"/>
      <c r="DML158" s="86"/>
      <c r="DMM158" s="86"/>
      <c r="DMN158" s="86"/>
      <c r="DMO158" s="86"/>
      <c r="DMP158" s="86"/>
      <c r="DMQ158" s="86"/>
      <c r="DMR158" s="86"/>
      <c r="DMS158" s="86"/>
      <c r="DMT158" s="86"/>
      <c r="DMU158" s="86"/>
      <c r="DMV158" s="86"/>
      <c r="DMW158" s="86"/>
      <c r="DMX158" s="86"/>
      <c r="DMY158" s="86"/>
      <c r="DMZ158" s="86"/>
      <c r="DNA158" s="86"/>
      <c r="DNB158" s="86"/>
      <c r="DNC158" s="86"/>
      <c r="DND158" s="86"/>
      <c r="DNE158" s="86"/>
      <c r="DNF158" s="86"/>
      <c r="DNG158" s="86"/>
      <c r="DNH158" s="86"/>
      <c r="DNI158" s="86"/>
      <c r="DNJ158" s="86"/>
      <c r="DNK158" s="86"/>
      <c r="DNL158" s="86"/>
      <c r="DNM158" s="86"/>
      <c r="DNN158" s="86"/>
      <c r="DNO158" s="86"/>
      <c r="DNP158" s="86"/>
      <c r="DNQ158" s="86"/>
      <c r="DNR158" s="86"/>
      <c r="DNS158" s="86"/>
      <c r="DNT158" s="86"/>
      <c r="DNU158" s="86"/>
      <c r="DNV158" s="86"/>
      <c r="DNW158" s="86"/>
      <c r="DNX158" s="86"/>
      <c r="DNY158" s="86"/>
      <c r="DNZ158" s="86"/>
      <c r="DOA158" s="86"/>
      <c r="DOB158" s="86"/>
      <c r="DOC158" s="86"/>
      <c r="DOD158" s="86"/>
      <c r="DOE158" s="86"/>
      <c r="DOF158" s="86"/>
      <c r="DOG158" s="86"/>
      <c r="DOH158" s="86"/>
      <c r="DOI158" s="86"/>
      <c r="DOJ158" s="86"/>
      <c r="DOK158" s="86"/>
      <c r="DOL158" s="86"/>
      <c r="DOM158" s="86"/>
      <c r="DON158" s="86"/>
      <c r="DOO158" s="86"/>
      <c r="DOP158" s="86"/>
      <c r="DOQ158" s="86"/>
      <c r="DOR158" s="86"/>
      <c r="DOS158" s="86"/>
      <c r="DOT158" s="86"/>
      <c r="DOU158" s="86"/>
      <c r="DOV158" s="86"/>
      <c r="DOW158" s="86"/>
      <c r="DOX158" s="86"/>
      <c r="DOY158" s="86"/>
      <c r="DOZ158" s="86"/>
      <c r="DPA158" s="86"/>
      <c r="DPB158" s="86"/>
      <c r="DPC158" s="86"/>
      <c r="DPD158" s="86"/>
      <c r="DPE158" s="86"/>
      <c r="DPF158" s="86"/>
      <c r="DPG158" s="86"/>
      <c r="DPH158" s="86"/>
      <c r="DPI158" s="86"/>
      <c r="DPJ158" s="86"/>
      <c r="DPK158" s="86"/>
      <c r="DPL158" s="86"/>
      <c r="DPM158" s="86"/>
      <c r="DPN158" s="86"/>
      <c r="DPO158" s="86"/>
      <c r="DPP158" s="86"/>
      <c r="DPQ158" s="86"/>
      <c r="DPR158" s="86"/>
      <c r="DPS158" s="86"/>
      <c r="DPT158" s="86"/>
      <c r="DPU158" s="86"/>
      <c r="DPV158" s="86"/>
      <c r="DPW158" s="86"/>
      <c r="DPX158" s="86"/>
      <c r="DPY158" s="86"/>
      <c r="DPZ158" s="86"/>
      <c r="DQA158" s="86"/>
      <c r="DQB158" s="86"/>
      <c r="DQC158" s="86"/>
      <c r="DQD158" s="86"/>
      <c r="DQE158" s="86"/>
      <c r="DQF158" s="86"/>
      <c r="DQG158" s="86"/>
      <c r="DQH158" s="86"/>
      <c r="DQI158" s="86"/>
      <c r="DQJ158" s="86"/>
      <c r="DQK158" s="86"/>
      <c r="DQL158" s="86"/>
      <c r="DQM158" s="86"/>
      <c r="DQN158" s="86"/>
      <c r="DQO158" s="86"/>
      <c r="DQP158" s="86"/>
      <c r="DQQ158" s="86"/>
      <c r="DQR158" s="86"/>
      <c r="DQS158" s="86"/>
      <c r="DQT158" s="86"/>
      <c r="DQU158" s="86"/>
      <c r="DQV158" s="86"/>
      <c r="DQW158" s="86"/>
      <c r="DQX158" s="86"/>
      <c r="DQY158" s="86"/>
      <c r="DQZ158" s="86"/>
      <c r="DRA158" s="86"/>
      <c r="DRB158" s="86"/>
      <c r="DRC158" s="86"/>
      <c r="DRD158" s="86"/>
      <c r="DRE158" s="86"/>
      <c r="DRF158" s="86"/>
      <c r="DRG158" s="86"/>
      <c r="DRH158" s="86"/>
      <c r="DRI158" s="86"/>
      <c r="DRJ158" s="86"/>
      <c r="DRK158" s="86"/>
      <c r="DRL158" s="86"/>
      <c r="DRM158" s="86"/>
      <c r="DRN158" s="86"/>
      <c r="DRO158" s="86"/>
      <c r="DRP158" s="86"/>
      <c r="DRQ158" s="86"/>
      <c r="DRR158" s="86"/>
      <c r="DRS158" s="86"/>
      <c r="DRT158" s="86"/>
      <c r="DRU158" s="86"/>
      <c r="DRV158" s="86"/>
      <c r="DRW158" s="86"/>
      <c r="DRX158" s="86"/>
      <c r="DRY158" s="86"/>
      <c r="DRZ158" s="86"/>
      <c r="DSA158" s="86"/>
      <c r="DSB158" s="86"/>
      <c r="DSC158" s="86"/>
      <c r="DSD158" s="86"/>
      <c r="DSE158" s="86"/>
      <c r="DSF158" s="86"/>
      <c r="DSG158" s="86"/>
      <c r="DSH158" s="86"/>
      <c r="DSI158" s="86"/>
      <c r="DSJ158" s="86"/>
      <c r="DSK158" s="86"/>
      <c r="DSL158" s="86"/>
      <c r="DSM158" s="86"/>
      <c r="DSN158" s="86"/>
      <c r="DSO158" s="86"/>
      <c r="DSP158" s="86"/>
      <c r="DSQ158" s="86"/>
      <c r="DSR158" s="86"/>
      <c r="DSS158" s="86"/>
      <c r="DST158" s="86"/>
      <c r="DSU158" s="86"/>
      <c r="DSV158" s="86"/>
      <c r="DSW158" s="86"/>
      <c r="DSX158" s="86"/>
      <c r="DSY158" s="86"/>
      <c r="DSZ158" s="86"/>
      <c r="DTA158" s="86"/>
      <c r="DTB158" s="86"/>
      <c r="DTC158" s="86"/>
      <c r="DTD158" s="86"/>
      <c r="DTE158" s="86"/>
      <c r="DTF158" s="86"/>
      <c r="DTG158" s="86"/>
      <c r="DTH158" s="86"/>
      <c r="DTI158" s="86"/>
      <c r="DTJ158" s="86"/>
      <c r="DTK158" s="86"/>
      <c r="DTL158" s="86"/>
      <c r="DTM158" s="86"/>
      <c r="DTN158" s="86"/>
      <c r="DTO158" s="86"/>
      <c r="DTP158" s="86"/>
      <c r="DTQ158" s="86"/>
      <c r="DTR158" s="86"/>
      <c r="DTS158" s="86"/>
      <c r="DTT158" s="86"/>
      <c r="DTU158" s="86"/>
      <c r="DTV158" s="86"/>
      <c r="DTW158" s="86"/>
      <c r="DTX158" s="86"/>
      <c r="DTY158" s="86"/>
      <c r="DTZ158" s="86"/>
      <c r="DUA158" s="86"/>
      <c r="DUB158" s="86"/>
      <c r="DUC158" s="86"/>
      <c r="DUD158" s="86"/>
      <c r="DUE158" s="86"/>
      <c r="DUF158" s="86"/>
      <c r="DUG158" s="86"/>
      <c r="DUH158" s="86"/>
      <c r="DUI158" s="86"/>
      <c r="DUJ158" s="86"/>
      <c r="DUK158" s="86"/>
      <c r="DUL158" s="86"/>
      <c r="DUM158" s="86"/>
      <c r="DUN158" s="86"/>
      <c r="DUO158" s="86"/>
      <c r="DUP158" s="86"/>
      <c r="DUQ158" s="86"/>
      <c r="DUR158" s="86"/>
      <c r="DUS158" s="86"/>
      <c r="DUT158" s="86"/>
      <c r="DUU158" s="86"/>
      <c r="DUV158" s="86"/>
      <c r="DUW158" s="86"/>
      <c r="DUX158" s="86"/>
      <c r="DUY158" s="86"/>
      <c r="DUZ158" s="86"/>
      <c r="DVA158" s="86"/>
      <c r="DVB158" s="86"/>
      <c r="DVC158" s="86"/>
      <c r="DVD158" s="86"/>
      <c r="DVE158" s="86"/>
      <c r="DVF158" s="86"/>
      <c r="DVG158" s="186"/>
      <c r="DVH158" s="186"/>
      <c r="DVI158" s="186"/>
      <c r="DVJ158" s="186"/>
      <c r="DVK158" s="186"/>
      <c r="DVL158" s="186"/>
      <c r="DVM158" s="86"/>
      <c r="DVN158" s="86"/>
      <c r="DVO158" s="86"/>
      <c r="DVP158" s="86"/>
      <c r="DVQ158" s="86"/>
      <c r="DVR158" s="86"/>
      <c r="DVS158" s="86"/>
      <c r="DVT158" s="86"/>
      <c r="DVU158" s="86"/>
      <c r="DVV158" s="86"/>
      <c r="DVW158" s="86"/>
      <c r="DVX158" s="86"/>
      <c r="DVY158" s="86"/>
      <c r="DVZ158" s="86"/>
      <c r="DWA158" s="86"/>
      <c r="DWB158" s="86"/>
      <c r="DWC158" s="86"/>
      <c r="DWD158" s="86"/>
      <c r="DWE158" s="86"/>
      <c r="DWF158" s="86"/>
      <c r="DWG158" s="86"/>
      <c r="DWH158" s="86"/>
      <c r="DWI158" s="86"/>
      <c r="DWJ158" s="86"/>
      <c r="DWK158" s="86"/>
      <c r="DWL158" s="86"/>
      <c r="DWM158" s="86"/>
      <c r="DWN158" s="86"/>
      <c r="DWO158" s="86"/>
      <c r="DWP158" s="86"/>
      <c r="DWQ158" s="86"/>
      <c r="DWR158" s="86"/>
      <c r="DWS158" s="86"/>
      <c r="DWT158" s="86"/>
      <c r="DWU158" s="86"/>
      <c r="DWV158" s="86"/>
      <c r="DWW158" s="86"/>
      <c r="DWX158" s="86"/>
      <c r="DWY158" s="86"/>
      <c r="DWZ158" s="86"/>
      <c r="DXA158" s="86"/>
      <c r="DXB158" s="86"/>
      <c r="DXC158" s="86"/>
      <c r="DXD158" s="86"/>
      <c r="DXE158" s="86"/>
      <c r="DXF158" s="86"/>
      <c r="DXG158" s="86"/>
      <c r="DXH158" s="86"/>
      <c r="DXI158" s="86"/>
      <c r="DXJ158" s="86"/>
      <c r="DXK158" s="86"/>
      <c r="DXL158" s="86"/>
      <c r="DXM158" s="86"/>
      <c r="DXN158" s="86"/>
      <c r="DXO158" s="86"/>
      <c r="DXP158" s="86"/>
      <c r="DXQ158" s="86"/>
      <c r="DXR158" s="86"/>
      <c r="DXS158" s="86"/>
      <c r="DXT158" s="86"/>
      <c r="DXU158" s="86"/>
      <c r="DXV158" s="86"/>
      <c r="DXW158" s="86"/>
      <c r="DXX158" s="86"/>
      <c r="DXY158" s="86"/>
      <c r="DXZ158" s="86"/>
      <c r="DYA158" s="86"/>
      <c r="DYB158" s="86"/>
      <c r="DYC158" s="86"/>
      <c r="DYD158" s="86"/>
      <c r="DYE158" s="86"/>
      <c r="DYF158" s="86"/>
      <c r="DYG158" s="86"/>
      <c r="DYH158" s="86"/>
      <c r="DYI158" s="86"/>
      <c r="DYJ158" s="86"/>
      <c r="DYK158" s="86"/>
      <c r="DYL158" s="86"/>
      <c r="DYM158" s="86"/>
      <c r="DYN158" s="86"/>
      <c r="DYO158" s="86"/>
      <c r="DYP158" s="86"/>
      <c r="DYQ158" s="86"/>
      <c r="DYR158" s="86"/>
      <c r="DYS158" s="86"/>
      <c r="DYT158" s="86"/>
      <c r="DYU158" s="86"/>
      <c r="DYV158" s="86"/>
      <c r="DYW158" s="86"/>
      <c r="DYX158" s="86"/>
      <c r="DYY158" s="86"/>
      <c r="DYZ158" s="86"/>
      <c r="DZA158" s="86"/>
      <c r="DZB158" s="86"/>
      <c r="DZC158" s="86"/>
      <c r="DZD158" s="86"/>
      <c r="DZE158" s="86"/>
      <c r="DZF158" s="86"/>
      <c r="DZG158" s="86"/>
      <c r="DZH158" s="86"/>
      <c r="DZI158" s="86"/>
      <c r="DZJ158" s="86"/>
      <c r="DZK158" s="86"/>
      <c r="DZL158" s="86"/>
      <c r="DZM158" s="86"/>
      <c r="DZN158" s="86"/>
      <c r="DZO158" s="86"/>
      <c r="DZP158" s="86"/>
      <c r="DZQ158" s="86"/>
      <c r="DZR158" s="86"/>
      <c r="DZS158" s="86"/>
      <c r="DZT158" s="86"/>
      <c r="DZU158" s="86"/>
      <c r="DZV158" s="86"/>
      <c r="DZW158" s="86"/>
      <c r="DZX158" s="86"/>
      <c r="DZY158" s="86"/>
      <c r="DZZ158" s="86"/>
      <c r="EAA158" s="86"/>
      <c r="EAB158" s="86"/>
      <c r="EAC158" s="86"/>
      <c r="EAD158" s="86"/>
      <c r="EAE158" s="86"/>
      <c r="EAF158" s="86"/>
      <c r="EAG158" s="86"/>
      <c r="EAH158" s="86"/>
      <c r="EAI158" s="86"/>
      <c r="EAJ158" s="86"/>
      <c r="EAK158" s="86"/>
      <c r="EAL158" s="86"/>
      <c r="EAM158" s="86"/>
      <c r="EAN158" s="86"/>
      <c r="EAO158" s="86"/>
      <c r="EAP158" s="86"/>
      <c r="EAQ158" s="86"/>
      <c r="EAR158" s="86"/>
      <c r="EAS158" s="86"/>
      <c r="EAT158" s="86"/>
      <c r="EAU158" s="86"/>
      <c r="EAV158" s="86"/>
      <c r="EAW158" s="86"/>
      <c r="EAX158" s="86"/>
      <c r="EAY158" s="86"/>
      <c r="EAZ158" s="86"/>
      <c r="EBA158" s="86"/>
      <c r="EBB158" s="86"/>
      <c r="EBC158" s="86"/>
      <c r="EBD158" s="86"/>
      <c r="EBE158" s="86"/>
      <c r="EBF158" s="86"/>
      <c r="EBG158" s="86"/>
      <c r="EBH158" s="86"/>
      <c r="EBI158" s="86"/>
      <c r="EBJ158" s="86"/>
      <c r="EBK158" s="86"/>
      <c r="EBL158" s="86"/>
      <c r="EBM158" s="86"/>
      <c r="EBN158" s="86"/>
      <c r="EBO158" s="86"/>
      <c r="EBP158" s="86"/>
      <c r="EBQ158" s="86"/>
      <c r="EBR158" s="86"/>
      <c r="EBS158" s="86"/>
      <c r="EBT158" s="86"/>
      <c r="EBU158" s="86"/>
      <c r="EBV158" s="86"/>
      <c r="EBW158" s="86"/>
      <c r="EBX158" s="86"/>
      <c r="EBY158" s="86"/>
      <c r="EBZ158" s="86"/>
      <c r="ECA158" s="86"/>
      <c r="ECB158" s="86"/>
      <c r="ECC158" s="86"/>
      <c r="ECD158" s="86"/>
      <c r="ECE158" s="86"/>
      <c r="ECF158" s="86"/>
      <c r="ECG158" s="86"/>
      <c r="ECH158" s="86"/>
      <c r="ECI158" s="86"/>
      <c r="ECJ158" s="86"/>
      <c r="ECK158" s="86"/>
      <c r="ECL158" s="86"/>
      <c r="ECM158" s="86"/>
      <c r="ECN158" s="86"/>
      <c r="ECO158" s="86"/>
      <c r="ECP158" s="86"/>
      <c r="ECQ158" s="86"/>
      <c r="ECR158" s="86"/>
      <c r="ECS158" s="86"/>
      <c r="ECT158" s="86"/>
      <c r="ECU158" s="86"/>
      <c r="ECV158" s="86"/>
      <c r="ECW158" s="86"/>
      <c r="ECX158" s="86"/>
      <c r="ECY158" s="86"/>
      <c r="ECZ158" s="86"/>
      <c r="EDA158" s="86"/>
      <c r="EDB158" s="86"/>
      <c r="EDC158" s="86"/>
      <c r="EDD158" s="86"/>
      <c r="EDE158" s="86"/>
      <c r="EDF158" s="86"/>
      <c r="EDG158" s="86"/>
      <c r="EDH158" s="86"/>
      <c r="EDI158" s="86"/>
      <c r="EDJ158" s="86"/>
      <c r="EDK158" s="86"/>
      <c r="EDL158" s="86"/>
      <c r="EDM158" s="86"/>
      <c r="EDN158" s="86"/>
      <c r="EDO158" s="86"/>
      <c r="EDP158" s="86"/>
      <c r="EDQ158" s="86"/>
      <c r="EDR158" s="86"/>
      <c r="EDS158" s="86"/>
      <c r="EDT158" s="86"/>
      <c r="EDU158" s="86"/>
      <c r="EDV158" s="86"/>
      <c r="EDW158" s="86"/>
      <c r="EDX158" s="86"/>
      <c r="EDY158" s="86"/>
      <c r="EDZ158" s="86"/>
      <c r="EEA158" s="86"/>
      <c r="EEB158" s="86"/>
      <c r="EEC158" s="86"/>
      <c r="EED158" s="86"/>
      <c r="EEE158" s="86"/>
      <c r="EEF158" s="86"/>
      <c r="EEG158" s="86"/>
      <c r="EEH158" s="86"/>
      <c r="EEI158" s="86"/>
      <c r="EEJ158" s="86"/>
      <c r="EEK158" s="86"/>
      <c r="EEL158" s="86"/>
      <c r="EEM158" s="86"/>
      <c r="EEN158" s="86"/>
      <c r="EEO158" s="86"/>
      <c r="EEP158" s="86"/>
      <c r="EEQ158" s="86"/>
      <c r="EER158" s="86"/>
      <c r="EES158" s="86"/>
      <c r="EET158" s="86"/>
      <c r="EEU158" s="86"/>
      <c r="EEV158" s="86"/>
      <c r="EEW158" s="86"/>
      <c r="EEX158" s="86"/>
      <c r="EEY158" s="86"/>
      <c r="EEZ158" s="86"/>
      <c r="EFA158" s="86"/>
      <c r="EFB158" s="86"/>
      <c r="EFC158" s="186"/>
      <c r="EFD158" s="186"/>
      <c r="EFE158" s="186"/>
      <c r="EFF158" s="186"/>
      <c r="EFG158" s="186"/>
      <c r="EFH158" s="186"/>
      <c r="EFI158" s="86"/>
      <c r="EFJ158" s="86"/>
      <c r="EFK158" s="86"/>
      <c r="EFL158" s="86"/>
      <c r="EFM158" s="86"/>
      <c r="EFN158" s="86"/>
      <c r="EFO158" s="86"/>
      <c r="EFP158" s="86"/>
      <c r="EFQ158" s="86"/>
      <c r="EFR158" s="86"/>
      <c r="EFS158" s="86"/>
      <c r="EFT158" s="86"/>
      <c r="EFU158" s="86"/>
      <c r="EFV158" s="86"/>
      <c r="EFW158" s="86"/>
      <c r="EFX158" s="86"/>
      <c r="EFY158" s="86"/>
      <c r="EFZ158" s="86"/>
      <c r="EGA158" s="86"/>
      <c r="EGB158" s="86"/>
      <c r="EGC158" s="86"/>
      <c r="EGD158" s="86"/>
      <c r="EGE158" s="86"/>
      <c r="EGF158" s="86"/>
      <c r="EGG158" s="86"/>
      <c r="EGH158" s="86"/>
      <c r="EGI158" s="86"/>
      <c r="EGJ158" s="86"/>
      <c r="EGK158" s="86"/>
      <c r="EGL158" s="86"/>
      <c r="EGM158" s="86"/>
      <c r="EGN158" s="86"/>
      <c r="EGO158" s="86"/>
      <c r="EGP158" s="86"/>
      <c r="EGQ158" s="86"/>
      <c r="EGR158" s="86"/>
      <c r="EGS158" s="86"/>
      <c r="EGT158" s="86"/>
      <c r="EGU158" s="86"/>
      <c r="EGV158" s="86"/>
      <c r="EGW158" s="86"/>
      <c r="EGX158" s="86"/>
      <c r="EGY158" s="86"/>
      <c r="EGZ158" s="86"/>
      <c r="EHA158" s="86"/>
      <c r="EHB158" s="86"/>
      <c r="EHC158" s="86"/>
      <c r="EHD158" s="86"/>
      <c r="EHE158" s="86"/>
      <c r="EHF158" s="86"/>
      <c r="EHG158" s="86"/>
      <c r="EHH158" s="86"/>
      <c r="EHI158" s="86"/>
      <c r="EHJ158" s="86"/>
      <c r="EHK158" s="86"/>
      <c r="EHL158" s="86"/>
      <c r="EHM158" s="86"/>
      <c r="EHN158" s="86"/>
      <c r="EHO158" s="86"/>
      <c r="EHP158" s="86"/>
      <c r="EHQ158" s="86"/>
      <c r="EHR158" s="86"/>
      <c r="EHS158" s="86"/>
      <c r="EHT158" s="86"/>
      <c r="EHU158" s="86"/>
      <c r="EHV158" s="86"/>
      <c r="EHW158" s="86"/>
      <c r="EHX158" s="86"/>
      <c r="EHY158" s="86"/>
      <c r="EHZ158" s="86"/>
      <c r="EIA158" s="86"/>
      <c r="EIB158" s="86"/>
      <c r="EIC158" s="86"/>
      <c r="EID158" s="86"/>
      <c r="EIE158" s="86"/>
      <c r="EIF158" s="86"/>
      <c r="EIG158" s="86"/>
      <c r="EIH158" s="86"/>
      <c r="EII158" s="86"/>
      <c r="EIJ158" s="86"/>
      <c r="EIK158" s="86"/>
      <c r="EIL158" s="86"/>
      <c r="EIM158" s="86"/>
      <c r="EIN158" s="86"/>
      <c r="EIO158" s="86"/>
      <c r="EIP158" s="86"/>
      <c r="EIQ158" s="86"/>
      <c r="EIR158" s="86"/>
      <c r="EIS158" s="86"/>
      <c r="EIT158" s="86"/>
      <c r="EIU158" s="86"/>
      <c r="EIV158" s="86"/>
      <c r="EIW158" s="86"/>
      <c r="EIX158" s="86"/>
      <c r="EIY158" s="86"/>
      <c r="EIZ158" s="86"/>
      <c r="EJA158" s="86"/>
      <c r="EJB158" s="86"/>
      <c r="EJC158" s="86"/>
      <c r="EJD158" s="86"/>
      <c r="EJE158" s="86"/>
      <c r="EJF158" s="86"/>
      <c r="EJG158" s="86"/>
      <c r="EJH158" s="86"/>
      <c r="EJI158" s="86"/>
      <c r="EJJ158" s="86"/>
      <c r="EJK158" s="86"/>
      <c r="EJL158" s="86"/>
      <c r="EJM158" s="86"/>
      <c r="EJN158" s="86"/>
      <c r="EJO158" s="86"/>
      <c r="EJP158" s="86"/>
      <c r="EJQ158" s="86"/>
      <c r="EJR158" s="86"/>
      <c r="EJS158" s="86"/>
      <c r="EJT158" s="86"/>
      <c r="EJU158" s="86"/>
      <c r="EJV158" s="86"/>
      <c r="EJW158" s="86"/>
      <c r="EJX158" s="86"/>
      <c r="EJY158" s="86"/>
      <c r="EJZ158" s="86"/>
      <c r="EKA158" s="86"/>
      <c r="EKB158" s="86"/>
      <c r="EKC158" s="86"/>
      <c r="EKD158" s="86"/>
      <c r="EKE158" s="86"/>
      <c r="EKF158" s="86"/>
      <c r="EKG158" s="86"/>
      <c r="EKH158" s="86"/>
      <c r="EKI158" s="86"/>
      <c r="EKJ158" s="86"/>
      <c r="EKK158" s="86"/>
      <c r="EKL158" s="86"/>
      <c r="EKM158" s="86"/>
      <c r="EKN158" s="86"/>
      <c r="EKO158" s="86"/>
      <c r="EKP158" s="86"/>
      <c r="EKQ158" s="86"/>
      <c r="EKR158" s="86"/>
      <c r="EKS158" s="86"/>
      <c r="EKT158" s="86"/>
      <c r="EKU158" s="86"/>
      <c r="EKV158" s="86"/>
      <c r="EKW158" s="86"/>
      <c r="EKX158" s="86"/>
      <c r="EKY158" s="86"/>
      <c r="EKZ158" s="86"/>
      <c r="ELA158" s="86"/>
      <c r="ELB158" s="86"/>
      <c r="ELC158" s="86"/>
      <c r="ELD158" s="86"/>
      <c r="ELE158" s="86"/>
      <c r="ELF158" s="86"/>
      <c r="ELG158" s="86"/>
      <c r="ELH158" s="86"/>
      <c r="ELI158" s="86"/>
      <c r="ELJ158" s="86"/>
      <c r="ELK158" s="86"/>
      <c r="ELL158" s="86"/>
      <c r="ELM158" s="86"/>
      <c r="ELN158" s="86"/>
      <c r="ELO158" s="86"/>
      <c r="ELP158" s="86"/>
      <c r="ELQ158" s="86"/>
      <c r="ELR158" s="86"/>
      <c r="ELS158" s="86"/>
      <c r="ELT158" s="86"/>
      <c r="ELU158" s="86"/>
      <c r="ELV158" s="86"/>
      <c r="ELW158" s="86"/>
      <c r="ELX158" s="86"/>
      <c r="ELY158" s="86"/>
      <c r="ELZ158" s="86"/>
      <c r="EMA158" s="86"/>
      <c r="EMB158" s="86"/>
      <c r="EMC158" s="86"/>
      <c r="EMD158" s="86"/>
      <c r="EME158" s="86"/>
      <c r="EMF158" s="86"/>
      <c r="EMG158" s="86"/>
      <c r="EMH158" s="86"/>
      <c r="EMI158" s="86"/>
      <c r="EMJ158" s="86"/>
      <c r="EMK158" s="86"/>
      <c r="EML158" s="86"/>
      <c r="EMM158" s="86"/>
      <c r="EMN158" s="86"/>
      <c r="EMO158" s="86"/>
      <c r="EMP158" s="86"/>
      <c r="EMQ158" s="86"/>
      <c r="EMR158" s="86"/>
      <c r="EMS158" s="86"/>
      <c r="EMT158" s="86"/>
      <c r="EMU158" s="86"/>
      <c r="EMV158" s="86"/>
      <c r="EMW158" s="86"/>
      <c r="EMX158" s="86"/>
      <c r="EMY158" s="86"/>
      <c r="EMZ158" s="86"/>
      <c r="ENA158" s="86"/>
      <c r="ENB158" s="86"/>
      <c r="ENC158" s="86"/>
      <c r="END158" s="86"/>
      <c r="ENE158" s="86"/>
      <c r="ENF158" s="86"/>
      <c r="ENG158" s="86"/>
      <c r="ENH158" s="86"/>
      <c r="ENI158" s="86"/>
      <c r="ENJ158" s="86"/>
      <c r="ENK158" s="86"/>
      <c r="ENL158" s="86"/>
      <c r="ENM158" s="86"/>
      <c r="ENN158" s="86"/>
      <c r="ENO158" s="86"/>
      <c r="ENP158" s="86"/>
      <c r="ENQ158" s="86"/>
      <c r="ENR158" s="86"/>
      <c r="ENS158" s="86"/>
      <c r="ENT158" s="86"/>
      <c r="ENU158" s="86"/>
      <c r="ENV158" s="86"/>
      <c r="ENW158" s="86"/>
      <c r="ENX158" s="86"/>
      <c r="ENY158" s="86"/>
      <c r="ENZ158" s="86"/>
      <c r="EOA158" s="86"/>
      <c r="EOB158" s="86"/>
      <c r="EOC158" s="86"/>
      <c r="EOD158" s="86"/>
      <c r="EOE158" s="86"/>
      <c r="EOF158" s="86"/>
      <c r="EOG158" s="86"/>
      <c r="EOH158" s="86"/>
      <c r="EOI158" s="86"/>
      <c r="EOJ158" s="86"/>
      <c r="EOK158" s="86"/>
      <c r="EOL158" s="86"/>
      <c r="EOM158" s="86"/>
      <c r="EON158" s="86"/>
      <c r="EOO158" s="86"/>
      <c r="EOP158" s="86"/>
      <c r="EOQ158" s="86"/>
      <c r="EOR158" s="86"/>
      <c r="EOS158" s="86"/>
      <c r="EOT158" s="86"/>
      <c r="EOU158" s="86"/>
      <c r="EOV158" s="86"/>
      <c r="EOW158" s="86"/>
      <c r="EOX158" s="86"/>
      <c r="EOY158" s="186"/>
      <c r="EOZ158" s="186"/>
      <c r="EPA158" s="186"/>
      <c r="EPB158" s="186"/>
      <c r="EPC158" s="186"/>
      <c r="EPD158" s="186"/>
      <c r="EPE158" s="86"/>
      <c r="EPF158" s="86"/>
      <c r="EPG158" s="86"/>
      <c r="EPH158" s="86"/>
      <c r="EPI158" s="86"/>
      <c r="EPJ158" s="86"/>
      <c r="EPK158" s="86"/>
      <c r="EPL158" s="86"/>
      <c r="EPM158" s="86"/>
      <c r="EPN158" s="86"/>
      <c r="EPO158" s="86"/>
      <c r="EPP158" s="86"/>
      <c r="EPQ158" s="86"/>
      <c r="EPR158" s="86"/>
      <c r="EPS158" s="86"/>
      <c r="EPT158" s="86"/>
      <c r="EPU158" s="86"/>
      <c r="EPV158" s="86"/>
      <c r="EPW158" s="86"/>
      <c r="EPX158" s="86"/>
      <c r="EPY158" s="86"/>
      <c r="EPZ158" s="86"/>
      <c r="EQA158" s="86"/>
      <c r="EQB158" s="86"/>
      <c r="EQC158" s="86"/>
      <c r="EQD158" s="86"/>
      <c r="EQE158" s="86"/>
      <c r="EQF158" s="86"/>
      <c r="EQG158" s="86"/>
      <c r="EQH158" s="86"/>
      <c r="EQI158" s="86"/>
      <c r="EQJ158" s="86"/>
      <c r="EQK158" s="86"/>
      <c r="EQL158" s="86"/>
      <c r="EQM158" s="86"/>
      <c r="EQN158" s="86"/>
      <c r="EQO158" s="86"/>
      <c r="EQP158" s="86"/>
      <c r="EQQ158" s="86"/>
      <c r="EQR158" s="86"/>
      <c r="EQS158" s="86"/>
      <c r="EQT158" s="86"/>
      <c r="EQU158" s="86"/>
      <c r="EQV158" s="86"/>
      <c r="EQW158" s="86"/>
      <c r="EQX158" s="86"/>
      <c r="EQY158" s="86"/>
      <c r="EQZ158" s="86"/>
      <c r="ERA158" s="86"/>
      <c r="ERB158" s="86"/>
      <c r="ERC158" s="86"/>
      <c r="ERD158" s="86"/>
      <c r="ERE158" s="86"/>
      <c r="ERF158" s="86"/>
      <c r="ERG158" s="86"/>
      <c r="ERH158" s="86"/>
      <c r="ERI158" s="86"/>
      <c r="ERJ158" s="86"/>
      <c r="ERK158" s="86"/>
      <c r="ERL158" s="86"/>
      <c r="ERM158" s="86"/>
      <c r="ERN158" s="86"/>
      <c r="ERO158" s="86"/>
      <c r="ERP158" s="86"/>
      <c r="ERQ158" s="86"/>
      <c r="ERR158" s="86"/>
      <c r="ERS158" s="86"/>
      <c r="ERT158" s="86"/>
      <c r="ERU158" s="86"/>
      <c r="ERV158" s="86"/>
      <c r="ERW158" s="86"/>
      <c r="ERX158" s="86"/>
      <c r="ERY158" s="86"/>
      <c r="ERZ158" s="86"/>
      <c r="ESA158" s="86"/>
      <c r="ESB158" s="86"/>
      <c r="ESC158" s="86"/>
      <c r="ESD158" s="86"/>
      <c r="ESE158" s="86"/>
      <c r="ESF158" s="86"/>
      <c r="ESG158" s="86"/>
      <c r="ESH158" s="86"/>
      <c r="ESI158" s="86"/>
      <c r="ESJ158" s="86"/>
      <c r="ESK158" s="86"/>
      <c r="ESL158" s="86"/>
      <c r="ESM158" s="86"/>
      <c r="ESN158" s="86"/>
      <c r="ESO158" s="86"/>
      <c r="ESP158" s="86"/>
      <c r="ESQ158" s="86"/>
      <c r="ESR158" s="86"/>
      <c r="ESS158" s="86"/>
      <c r="EST158" s="86"/>
      <c r="ESU158" s="86"/>
      <c r="ESV158" s="86"/>
      <c r="ESW158" s="86"/>
      <c r="ESX158" s="86"/>
      <c r="ESY158" s="86"/>
      <c r="ESZ158" s="86"/>
      <c r="ETA158" s="86"/>
      <c r="ETB158" s="86"/>
      <c r="ETC158" s="86"/>
      <c r="ETD158" s="86"/>
      <c r="ETE158" s="86"/>
      <c r="ETF158" s="86"/>
      <c r="ETG158" s="86"/>
      <c r="ETH158" s="86"/>
      <c r="ETI158" s="86"/>
      <c r="ETJ158" s="86"/>
      <c r="ETK158" s="86"/>
      <c r="ETL158" s="86"/>
      <c r="ETM158" s="86"/>
      <c r="ETN158" s="86"/>
      <c r="ETO158" s="86"/>
      <c r="ETP158" s="86"/>
      <c r="ETQ158" s="86"/>
      <c r="ETR158" s="86"/>
      <c r="ETS158" s="86"/>
      <c r="ETT158" s="86"/>
      <c r="ETU158" s="86"/>
      <c r="ETV158" s="86"/>
      <c r="ETW158" s="86"/>
      <c r="ETX158" s="86"/>
      <c r="ETY158" s="86"/>
      <c r="ETZ158" s="86"/>
      <c r="EUA158" s="86"/>
      <c r="EUB158" s="86"/>
      <c r="EUC158" s="86"/>
      <c r="EUD158" s="86"/>
      <c r="EUE158" s="86"/>
      <c r="EUF158" s="86"/>
      <c r="EUG158" s="86"/>
      <c r="EUH158" s="86"/>
      <c r="EUI158" s="86"/>
      <c r="EUJ158" s="86"/>
      <c r="EUK158" s="86"/>
      <c r="EUL158" s="86"/>
      <c r="EUM158" s="86"/>
      <c r="EUN158" s="86"/>
      <c r="EUO158" s="86"/>
      <c r="EUP158" s="86"/>
      <c r="EUQ158" s="86"/>
      <c r="EUR158" s="86"/>
      <c r="EUS158" s="86"/>
      <c r="EUT158" s="86"/>
      <c r="EUU158" s="86"/>
      <c r="EUV158" s="86"/>
      <c r="EUW158" s="86"/>
      <c r="EUX158" s="86"/>
      <c r="EUY158" s="86"/>
      <c r="EUZ158" s="86"/>
      <c r="EVA158" s="86"/>
      <c r="EVB158" s="86"/>
      <c r="EVC158" s="86"/>
      <c r="EVD158" s="86"/>
      <c r="EVE158" s="86"/>
      <c r="EVF158" s="86"/>
      <c r="EVG158" s="86"/>
      <c r="EVH158" s="86"/>
      <c r="EVI158" s="86"/>
      <c r="EVJ158" s="86"/>
      <c r="EVK158" s="86"/>
      <c r="EVL158" s="86"/>
      <c r="EVM158" s="86"/>
      <c r="EVN158" s="86"/>
      <c r="EVO158" s="86"/>
      <c r="EVP158" s="86"/>
      <c r="EVQ158" s="86"/>
      <c r="EVR158" s="86"/>
      <c r="EVS158" s="86"/>
      <c r="EVT158" s="86"/>
      <c r="EVU158" s="86"/>
      <c r="EVV158" s="86"/>
      <c r="EVW158" s="86"/>
      <c r="EVX158" s="86"/>
      <c r="EVY158" s="86"/>
      <c r="EVZ158" s="86"/>
      <c r="EWA158" s="86"/>
      <c r="EWB158" s="86"/>
      <c r="EWC158" s="86"/>
      <c r="EWD158" s="86"/>
      <c r="EWE158" s="86"/>
      <c r="EWF158" s="86"/>
      <c r="EWG158" s="86"/>
      <c r="EWH158" s="86"/>
      <c r="EWI158" s="86"/>
      <c r="EWJ158" s="86"/>
      <c r="EWK158" s="86"/>
      <c r="EWL158" s="86"/>
      <c r="EWM158" s="86"/>
      <c r="EWN158" s="86"/>
      <c r="EWO158" s="86"/>
      <c r="EWP158" s="86"/>
      <c r="EWQ158" s="86"/>
      <c r="EWR158" s="86"/>
      <c r="EWS158" s="86"/>
      <c r="EWT158" s="86"/>
      <c r="EWU158" s="86"/>
      <c r="EWV158" s="86"/>
      <c r="EWW158" s="86"/>
      <c r="EWX158" s="86"/>
      <c r="EWY158" s="86"/>
      <c r="EWZ158" s="86"/>
      <c r="EXA158" s="86"/>
      <c r="EXB158" s="86"/>
      <c r="EXC158" s="86"/>
      <c r="EXD158" s="86"/>
      <c r="EXE158" s="86"/>
      <c r="EXF158" s="86"/>
      <c r="EXG158" s="86"/>
      <c r="EXH158" s="86"/>
      <c r="EXI158" s="86"/>
      <c r="EXJ158" s="86"/>
      <c r="EXK158" s="86"/>
      <c r="EXL158" s="86"/>
      <c r="EXM158" s="86"/>
      <c r="EXN158" s="86"/>
      <c r="EXO158" s="86"/>
      <c r="EXP158" s="86"/>
      <c r="EXQ158" s="86"/>
      <c r="EXR158" s="86"/>
      <c r="EXS158" s="86"/>
      <c r="EXT158" s="86"/>
      <c r="EXU158" s="86"/>
      <c r="EXV158" s="86"/>
      <c r="EXW158" s="86"/>
      <c r="EXX158" s="86"/>
      <c r="EXY158" s="86"/>
      <c r="EXZ158" s="86"/>
      <c r="EYA158" s="86"/>
      <c r="EYB158" s="86"/>
      <c r="EYC158" s="86"/>
      <c r="EYD158" s="86"/>
      <c r="EYE158" s="86"/>
      <c r="EYF158" s="86"/>
      <c r="EYG158" s="86"/>
      <c r="EYH158" s="86"/>
      <c r="EYI158" s="86"/>
      <c r="EYJ158" s="86"/>
      <c r="EYK158" s="86"/>
      <c r="EYL158" s="86"/>
      <c r="EYM158" s="86"/>
      <c r="EYN158" s="86"/>
      <c r="EYO158" s="86"/>
      <c r="EYP158" s="86"/>
      <c r="EYQ158" s="86"/>
      <c r="EYR158" s="86"/>
      <c r="EYS158" s="86"/>
      <c r="EYT158" s="86"/>
      <c r="EYU158" s="186"/>
      <c r="EYV158" s="186"/>
      <c r="EYW158" s="186"/>
      <c r="EYX158" s="186"/>
      <c r="EYY158" s="186"/>
      <c r="EYZ158" s="186"/>
      <c r="EZA158" s="86"/>
      <c r="EZB158" s="86"/>
      <c r="EZC158" s="86"/>
      <c r="EZD158" s="86"/>
      <c r="EZE158" s="86"/>
      <c r="EZF158" s="86"/>
      <c r="EZG158" s="86"/>
      <c r="EZH158" s="86"/>
      <c r="EZI158" s="86"/>
      <c r="EZJ158" s="86"/>
      <c r="EZK158" s="86"/>
      <c r="EZL158" s="86"/>
      <c r="EZM158" s="86"/>
      <c r="EZN158" s="86"/>
      <c r="EZO158" s="86"/>
      <c r="EZP158" s="86"/>
      <c r="EZQ158" s="86"/>
      <c r="EZR158" s="86"/>
      <c r="EZS158" s="86"/>
      <c r="EZT158" s="86"/>
      <c r="EZU158" s="86"/>
      <c r="EZV158" s="86"/>
      <c r="EZW158" s="86"/>
      <c r="EZX158" s="86"/>
      <c r="EZY158" s="86"/>
      <c r="EZZ158" s="86"/>
      <c r="FAA158" s="86"/>
      <c r="FAB158" s="86"/>
      <c r="FAC158" s="86"/>
      <c r="FAD158" s="86"/>
      <c r="FAE158" s="86"/>
      <c r="FAF158" s="86"/>
      <c r="FAG158" s="86"/>
      <c r="FAH158" s="86"/>
      <c r="FAI158" s="86"/>
      <c r="FAJ158" s="86"/>
      <c r="FAK158" s="86"/>
      <c r="FAL158" s="86"/>
      <c r="FAM158" s="86"/>
      <c r="FAN158" s="86"/>
      <c r="FAO158" s="86"/>
      <c r="FAP158" s="86"/>
      <c r="FAQ158" s="86"/>
      <c r="FAR158" s="86"/>
      <c r="FAS158" s="86"/>
      <c r="FAT158" s="86"/>
      <c r="FAU158" s="86"/>
      <c r="FAV158" s="86"/>
      <c r="FAW158" s="86"/>
      <c r="FAX158" s="86"/>
      <c r="FAY158" s="86"/>
      <c r="FAZ158" s="86"/>
      <c r="FBA158" s="86"/>
      <c r="FBB158" s="86"/>
      <c r="FBC158" s="86"/>
      <c r="FBD158" s="86"/>
      <c r="FBE158" s="86"/>
      <c r="FBF158" s="86"/>
      <c r="FBG158" s="86"/>
      <c r="FBH158" s="86"/>
      <c r="FBI158" s="86"/>
      <c r="FBJ158" s="86"/>
      <c r="FBK158" s="86"/>
      <c r="FBL158" s="86"/>
      <c r="FBM158" s="86"/>
      <c r="FBN158" s="86"/>
      <c r="FBO158" s="86"/>
      <c r="FBP158" s="86"/>
      <c r="FBQ158" s="86"/>
      <c r="FBR158" s="86"/>
      <c r="FBS158" s="86"/>
      <c r="FBT158" s="86"/>
      <c r="FBU158" s="86"/>
      <c r="FBV158" s="86"/>
      <c r="FBW158" s="86"/>
      <c r="FBX158" s="86"/>
      <c r="FBY158" s="86"/>
      <c r="FBZ158" s="86"/>
      <c r="FCA158" s="86"/>
      <c r="FCB158" s="86"/>
      <c r="FCC158" s="86"/>
      <c r="FCD158" s="86"/>
      <c r="FCE158" s="86"/>
      <c r="FCF158" s="86"/>
      <c r="FCG158" s="86"/>
      <c r="FCH158" s="86"/>
      <c r="FCI158" s="86"/>
      <c r="FCJ158" s="86"/>
      <c r="FCK158" s="86"/>
      <c r="FCL158" s="86"/>
      <c r="FCM158" s="86"/>
      <c r="FCN158" s="86"/>
      <c r="FCO158" s="86"/>
      <c r="FCP158" s="86"/>
      <c r="FCQ158" s="86"/>
      <c r="FCR158" s="86"/>
      <c r="FCS158" s="86"/>
      <c r="FCT158" s="86"/>
      <c r="FCU158" s="86"/>
      <c r="FCV158" s="86"/>
      <c r="FCW158" s="86"/>
      <c r="FCX158" s="86"/>
      <c r="FCY158" s="86"/>
      <c r="FCZ158" s="86"/>
      <c r="FDA158" s="86"/>
      <c r="FDB158" s="86"/>
      <c r="FDC158" s="86"/>
      <c r="FDD158" s="86"/>
      <c r="FDE158" s="86"/>
      <c r="FDF158" s="86"/>
      <c r="FDG158" s="86"/>
      <c r="FDH158" s="86"/>
      <c r="FDI158" s="86"/>
      <c r="FDJ158" s="86"/>
      <c r="FDK158" s="86"/>
      <c r="FDL158" s="86"/>
      <c r="FDM158" s="86"/>
      <c r="FDN158" s="86"/>
      <c r="FDO158" s="86"/>
      <c r="FDP158" s="86"/>
      <c r="FDQ158" s="86"/>
      <c r="FDR158" s="86"/>
      <c r="FDS158" s="86"/>
      <c r="FDT158" s="86"/>
      <c r="FDU158" s="86"/>
      <c r="FDV158" s="86"/>
      <c r="FDW158" s="86"/>
      <c r="FDX158" s="86"/>
      <c r="FDY158" s="86"/>
      <c r="FDZ158" s="86"/>
      <c r="FEA158" s="86"/>
      <c r="FEB158" s="86"/>
      <c r="FEC158" s="86"/>
      <c r="FED158" s="86"/>
      <c r="FEE158" s="86"/>
      <c r="FEF158" s="86"/>
      <c r="FEG158" s="86"/>
      <c r="FEH158" s="86"/>
      <c r="FEI158" s="86"/>
      <c r="FEJ158" s="86"/>
      <c r="FEK158" s="86"/>
      <c r="FEL158" s="86"/>
      <c r="FEM158" s="86"/>
      <c r="FEN158" s="86"/>
      <c r="FEO158" s="86"/>
      <c r="FEP158" s="86"/>
      <c r="FEQ158" s="86"/>
      <c r="FER158" s="86"/>
      <c r="FES158" s="86"/>
      <c r="FET158" s="86"/>
      <c r="FEU158" s="86"/>
      <c r="FEV158" s="86"/>
      <c r="FEW158" s="86"/>
      <c r="FEX158" s="86"/>
      <c r="FEY158" s="86"/>
      <c r="FEZ158" s="86"/>
      <c r="FFA158" s="86"/>
      <c r="FFB158" s="86"/>
      <c r="FFC158" s="86"/>
      <c r="FFD158" s="86"/>
      <c r="FFE158" s="86"/>
      <c r="FFF158" s="86"/>
      <c r="FFG158" s="86"/>
      <c r="FFH158" s="86"/>
      <c r="FFI158" s="86"/>
      <c r="FFJ158" s="86"/>
      <c r="FFK158" s="86"/>
      <c r="FFL158" s="86"/>
      <c r="FFM158" s="86"/>
      <c r="FFN158" s="86"/>
      <c r="FFO158" s="86"/>
      <c r="FFP158" s="86"/>
      <c r="FFQ158" s="86"/>
      <c r="FFR158" s="86"/>
      <c r="FFS158" s="86"/>
      <c r="FFT158" s="86"/>
      <c r="FFU158" s="86"/>
      <c r="FFV158" s="86"/>
      <c r="FFW158" s="86"/>
      <c r="FFX158" s="86"/>
      <c r="FFY158" s="86"/>
      <c r="FFZ158" s="86"/>
      <c r="FGA158" s="86"/>
      <c r="FGB158" s="86"/>
      <c r="FGC158" s="86"/>
      <c r="FGD158" s="86"/>
      <c r="FGE158" s="86"/>
      <c r="FGF158" s="86"/>
      <c r="FGG158" s="86"/>
      <c r="FGH158" s="86"/>
      <c r="FGI158" s="86"/>
      <c r="FGJ158" s="86"/>
      <c r="FGK158" s="86"/>
      <c r="FGL158" s="86"/>
      <c r="FGM158" s="86"/>
      <c r="FGN158" s="86"/>
      <c r="FGO158" s="86"/>
      <c r="FGP158" s="86"/>
      <c r="FGQ158" s="86"/>
      <c r="FGR158" s="86"/>
      <c r="FGS158" s="86"/>
      <c r="FGT158" s="86"/>
      <c r="FGU158" s="86"/>
      <c r="FGV158" s="86"/>
      <c r="FGW158" s="86"/>
      <c r="FGX158" s="86"/>
      <c r="FGY158" s="86"/>
      <c r="FGZ158" s="86"/>
      <c r="FHA158" s="86"/>
      <c r="FHB158" s="86"/>
      <c r="FHC158" s="86"/>
      <c r="FHD158" s="86"/>
      <c r="FHE158" s="86"/>
      <c r="FHF158" s="86"/>
      <c r="FHG158" s="86"/>
      <c r="FHH158" s="86"/>
      <c r="FHI158" s="86"/>
      <c r="FHJ158" s="86"/>
      <c r="FHK158" s="86"/>
      <c r="FHL158" s="86"/>
      <c r="FHM158" s="86"/>
      <c r="FHN158" s="86"/>
      <c r="FHO158" s="86"/>
      <c r="FHP158" s="86"/>
      <c r="FHQ158" s="86"/>
      <c r="FHR158" s="86"/>
      <c r="FHS158" s="86"/>
      <c r="FHT158" s="86"/>
      <c r="FHU158" s="86"/>
      <c r="FHV158" s="86"/>
      <c r="FHW158" s="86"/>
      <c r="FHX158" s="86"/>
      <c r="FHY158" s="86"/>
      <c r="FHZ158" s="86"/>
      <c r="FIA158" s="86"/>
      <c r="FIB158" s="86"/>
      <c r="FIC158" s="86"/>
      <c r="FID158" s="86"/>
      <c r="FIE158" s="86"/>
      <c r="FIF158" s="86"/>
      <c r="FIG158" s="86"/>
      <c r="FIH158" s="86"/>
      <c r="FII158" s="86"/>
      <c r="FIJ158" s="86"/>
      <c r="FIK158" s="86"/>
      <c r="FIL158" s="86"/>
      <c r="FIM158" s="86"/>
      <c r="FIN158" s="86"/>
      <c r="FIO158" s="86"/>
      <c r="FIP158" s="86"/>
      <c r="FIQ158" s="186"/>
      <c r="FIR158" s="186"/>
      <c r="FIS158" s="186"/>
      <c r="FIT158" s="186"/>
      <c r="FIU158" s="186"/>
      <c r="FIV158" s="186"/>
      <c r="FIW158" s="86"/>
      <c r="FIX158" s="86"/>
      <c r="FIY158" s="86"/>
      <c r="FIZ158" s="86"/>
      <c r="FJA158" s="86"/>
      <c r="FJB158" s="86"/>
      <c r="FJC158" s="86"/>
      <c r="FJD158" s="86"/>
      <c r="FJE158" s="86"/>
      <c r="FJF158" s="86"/>
      <c r="FJG158" s="86"/>
      <c r="FJH158" s="86"/>
      <c r="FJI158" s="86"/>
      <c r="FJJ158" s="86"/>
      <c r="FJK158" s="86"/>
      <c r="FJL158" s="86"/>
      <c r="FJM158" s="86"/>
      <c r="FJN158" s="86"/>
      <c r="FJO158" s="86"/>
      <c r="FJP158" s="86"/>
      <c r="FJQ158" s="86"/>
      <c r="FJR158" s="86"/>
      <c r="FJS158" s="86"/>
      <c r="FJT158" s="86"/>
      <c r="FJU158" s="86"/>
      <c r="FJV158" s="86"/>
      <c r="FJW158" s="86"/>
      <c r="FJX158" s="86"/>
      <c r="FJY158" s="86"/>
      <c r="FJZ158" s="86"/>
      <c r="FKA158" s="86"/>
      <c r="FKB158" s="86"/>
      <c r="FKC158" s="86"/>
      <c r="FKD158" s="86"/>
      <c r="FKE158" s="86"/>
      <c r="FKF158" s="86"/>
      <c r="FKG158" s="86"/>
      <c r="FKH158" s="86"/>
      <c r="FKI158" s="86"/>
      <c r="FKJ158" s="86"/>
      <c r="FKK158" s="86"/>
      <c r="FKL158" s="86"/>
      <c r="FKM158" s="86"/>
      <c r="FKN158" s="86"/>
      <c r="FKO158" s="86"/>
      <c r="FKP158" s="86"/>
      <c r="FKQ158" s="86"/>
      <c r="FKR158" s="86"/>
      <c r="FKS158" s="86"/>
      <c r="FKT158" s="86"/>
      <c r="FKU158" s="86"/>
      <c r="FKV158" s="86"/>
      <c r="FKW158" s="86"/>
      <c r="FKX158" s="86"/>
      <c r="FKY158" s="86"/>
      <c r="FKZ158" s="86"/>
      <c r="FLA158" s="86"/>
      <c r="FLB158" s="86"/>
      <c r="FLC158" s="86"/>
      <c r="FLD158" s="86"/>
      <c r="FLE158" s="86"/>
      <c r="FLF158" s="86"/>
      <c r="FLG158" s="86"/>
      <c r="FLH158" s="86"/>
      <c r="FLI158" s="86"/>
      <c r="FLJ158" s="86"/>
      <c r="FLK158" s="86"/>
      <c r="FLL158" s="86"/>
      <c r="FLM158" s="86"/>
      <c r="FLN158" s="86"/>
      <c r="FLO158" s="86"/>
      <c r="FLP158" s="86"/>
      <c r="FLQ158" s="86"/>
      <c r="FLR158" s="86"/>
      <c r="FLS158" s="86"/>
      <c r="FLT158" s="86"/>
      <c r="FLU158" s="86"/>
      <c r="FLV158" s="86"/>
      <c r="FLW158" s="86"/>
      <c r="FLX158" s="86"/>
      <c r="FLY158" s="86"/>
      <c r="FLZ158" s="86"/>
      <c r="FMA158" s="86"/>
      <c r="FMB158" s="86"/>
      <c r="FMC158" s="86"/>
      <c r="FMD158" s="86"/>
      <c r="FME158" s="86"/>
      <c r="FMF158" s="86"/>
      <c r="FMG158" s="86"/>
      <c r="FMH158" s="86"/>
      <c r="FMI158" s="86"/>
      <c r="FMJ158" s="86"/>
      <c r="FMK158" s="86"/>
      <c r="FML158" s="86"/>
      <c r="FMM158" s="86"/>
      <c r="FMN158" s="86"/>
      <c r="FMO158" s="86"/>
      <c r="FMP158" s="86"/>
      <c r="FMQ158" s="86"/>
      <c r="FMR158" s="86"/>
      <c r="FMS158" s="86"/>
      <c r="FMT158" s="86"/>
      <c r="FMU158" s="86"/>
      <c r="FMV158" s="86"/>
      <c r="FMW158" s="86"/>
      <c r="FMX158" s="86"/>
      <c r="FMY158" s="86"/>
      <c r="FMZ158" s="86"/>
      <c r="FNA158" s="86"/>
      <c r="FNB158" s="86"/>
      <c r="FNC158" s="86"/>
      <c r="FND158" s="86"/>
      <c r="FNE158" s="86"/>
      <c r="FNF158" s="86"/>
      <c r="FNG158" s="86"/>
      <c r="FNH158" s="86"/>
      <c r="FNI158" s="86"/>
      <c r="FNJ158" s="86"/>
      <c r="FNK158" s="86"/>
      <c r="FNL158" s="86"/>
      <c r="FNM158" s="86"/>
      <c r="FNN158" s="86"/>
      <c r="FNO158" s="86"/>
      <c r="FNP158" s="86"/>
      <c r="FNQ158" s="86"/>
      <c r="FNR158" s="86"/>
      <c r="FNS158" s="86"/>
      <c r="FNT158" s="86"/>
      <c r="FNU158" s="86"/>
      <c r="FNV158" s="86"/>
      <c r="FNW158" s="86"/>
      <c r="FNX158" s="86"/>
      <c r="FNY158" s="86"/>
      <c r="FNZ158" s="86"/>
      <c r="FOA158" s="86"/>
      <c r="FOB158" s="86"/>
      <c r="FOC158" s="86"/>
      <c r="FOD158" s="86"/>
      <c r="FOE158" s="86"/>
      <c r="FOF158" s="86"/>
      <c r="FOG158" s="86"/>
      <c r="FOH158" s="86"/>
      <c r="FOI158" s="86"/>
      <c r="FOJ158" s="86"/>
      <c r="FOK158" s="86"/>
      <c r="FOL158" s="86"/>
      <c r="FOM158" s="86"/>
      <c r="FON158" s="86"/>
      <c r="FOO158" s="86"/>
      <c r="FOP158" s="86"/>
      <c r="FOQ158" s="86"/>
      <c r="FOR158" s="86"/>
      <c r="FOS158" s="86"/>
      <c r="FOT158" s="86"/>
      <c r="FOU158" s="86"/>
      <c r="FOV158" s="86"/>
      <c r="FOW158" s="86"/>
      <c r="FOX158" s="86"/>
      <c r="FOY158" s="86"/>
      <c r="FOZ158" s="86"/>
      <c r="FPA158" s="86"/>
      <c r="FPB158" s="86"/>
      <c r="FPC158" s="86"/>
      <c r="FPD158" s="86"/>
      <c r="FPE158" s="86"/>
      <c r="FPF158" s="86"/>
      <c r="FPG158" s="86"/>
      <c r="FPH158" s="86"/>
      <c r="FPI158" s="86"/>
      <c r="FPJ158" s="86"/>
      <c r="FPK158" s="86"/>
      <c r="FPL158" s="86"/>
      <c r="FPM158" s="86"/>
      <c r="FPN158" s="86"/>
      <c r="FPO158" s="86"/>
      <c r="FPP158" s="86"/>
      <c r="FPQ158" s="86"/>
      <c r="FPR158" s="86"/>
      <c r="FPS158" s="86"/>
      <c r="FPT158" s="86"/>
      <c r="FPU158" s="86"/>
      <c r="FPV158" s="86"/>
      <c r="FPW158" s="86"/>
      <c r="FPX158" s="86"/>
      <c r="FPY158" s="86"/>
      <c r="FPZ158" s="86"/>
      <c r="FQA158" s="86"/>
      <c r="FQB158" s="86"/>
      <c r="FQC158" s="86"/>
      <c r="FQD158" s="86"/>
      <c r="FQE158" s="86"/>
      <c r="FQF158" s="86"/>
      <c r="FQG158" s="86"/>
      <c r="FQH158" s="86"/>
      <c r="FQI158" s="86"/>
      <c r="FQJ158" s="86"/>
      <c r="FQK158" s="86"/>
      <c r="FQL158" s="86"/>
      <c r="FQM158" s="86"/>
      <c r="FQN158" s="86"/>
      <c r="FQO158" s="86"/>
      <c r="FQP158" s="86"/>
      <c r="FQQ158" s="86"/>
      <c r="FQR158" s="86"/>
      <c r="FQS158" s="86"/>
      <c r="FQT158" s="86"/>
      <c r="FQU158" s="86"/>
      <c r="FQV158" s="86"/>
      <c r="FQW158" s="86"/>
      <c r="FQX158" s="86"/>
      <c r="FQY158" s="86"/>
      <c r="FQZ158" s="86"/>
      <c r="FRA158" s="86"/>
      <c r="FRB158" s="86"/>
      <c r="FRC158" s="86"/>
      <c r="FRD158" s="86"/>
      <c r="FRE158" s="86"/>
      <c r="FRF158" s="86"/>
      <c r="FRG158" s="86"/>
      <c r="FRH158" s="86"/>
      <c r="FRI158" s="86"/>
      <c r="FRJ158" s="86"/>
      <c r="FRK158" s="86"/>
      <c r="FRL158" s="86"/>
      <c r="FRM158" s="86"/>
      <c r="FRN158" s="86"/>
      <c r="FRO158" s="86"/>
      <c r="FRP158" s="86"/>
      <c r="FRQ158" s="86"/>
      <c r="FRR158" s="86"/>
      <c r="FRS158" s="86"/>
      <c r="FRT158" s="86"/>
      <c r="FRU158" s="86"/>
      <c r="FRV158" s="86"/>
      <c r="FRW158" s="86"/>
      <c r="FRX158" s="86"/>
      <c r="FRY158" s="86"/>
      <c r="FRZ158" s="86"/>
      <c r="FSA158" s="86"/>
      <c r="FSB158" s="86"/>
      <c r="FSC158" s="86"/>
      <c r="FSD158" s="86"/>
      <c r="FSE158" s="86"/>
      <c r="FSF158" s="86"/>
      <c r="FSG158" s="86"/>
      <c r="FSH158" s="86"/>
      <c r="FSI158" s="86"/>
      <c r="FSJ158" s="86"/>
      <c r="FSK158" s="86"/>
      <c r="FSL158" s="86"/>
      <c r="FSM158" s="186"/>
      <c r="FSN158" s="186"/>
      <c r="FSO158" s="186"/>
      <c r="FSP158" s="186"/>
      <c r="FSQ158" s="186"/>
      <c r="FSR158" s="186"/>
      <c r="FSS158" s="86"/>
      <c r="FST158" s="86"/>
      <c r="FSU158" s="86"/>
      <c r="FSV158" s="86"/>
      <c r="FSW158" s="86"/>
      <c r="FSX158" s="86"/>
      <c r="FSY158" s="86"/>
      <c r="FSZ158" s="86"/>
      <c r="FTA158" s="86"/>
      <c r="FTB158" s="86"/>
      <c r="FTC158" s="86"/>
      <c r="FTD158" s="86"/>
      <c r="FTE158" s="86"/>
      <c r="FTF158" s="86"/>
      <c r="FTG158" s="86"/>
      <c r="FTH158" s="86"/>
      <c r="FTI158" s="86"/>
      <c r="FTJ158" s="86"/>
      <c r="FTK158" s="86"/>
      <c r="FTL158" s="86"/>
      <c r="FTM158" s="86"/>
      <c r="FTN158" s="86"/>
      <c r="FTO158" s="86"/>
      <c r="FTP158" s="86"/>
      <c r="FTQ158" s="86"/>
      <c r="FTR158" s="86"/>
      <c r="FTS158" s="86"/>
      <c r="FTT158" s="86"/>
      <c r="FTU158" s="86"/>
      <c r="FTV158" s="86"/>
      <c r="FTW158" s="86"/>
      <c r="FTX158" s="86"/>
      <c r="FTY158" s="86"/>
      <c r="FTZ158" s="86"/>
      <c r="FUA158" s="86"/>
      <c r="FUB158" s="86"/>
      <c r="FUC158" s="86"/>
      <c r="FUD158" s="86"/>
      <c r="FUE158" s="86"/>
      <c r="FUF158" s="86"/>
      <c r="FUG158" s="86"/>
      <c r="FUH158" s="86"/>
      <c r="FUI158" s="86"/>
      <c r="FUJ158" s="86"/>
      <c r="FUK158" s="86"/>
      <c r="FUL158" s="86"/>
      <c r="FUM158" s="86"/>
      <c r="FUN158" s="86"/>
      <c r="FUO158" s="86"/>
      <c r="FUP158" s="86"/>
      <c r="FUQ158" s="86"/>
      <c r="FUR158" s="86"/>
      <c r="FUS158" s="86"/>
      <c r="FUT158" s="86"/>
      <c r="FUU158" s="86"/>
      <c r="FUV158" s="86"/>
      <c r="FUW158" s="86"/>
      <c r="FUX158" s="86"/>
      <c r="FUY158" s="86"/>
      <c r="FUZ158" s="86"/>
      <c r="FVA158" s="86"/>
      <c r="FVB158" s="86"/>
      <c r="FVC158" s="86"/>
      <c r="FVD158" s="86"/>
      <c r="FVE158" s="86"/>
      <c r="FVF158" s="86"/>
      <c r="FVG158" s="86"/>
      <c r="FVH158" s="86"/>
      <c r="FVI158" s="86"/>
      <c r="FVJ158" s="86"/>
      <c r="FVK158" s="86"/>
      <c r="FVL158" s="86"/>
      <c r="FVM158" s="86"/>
      <c r="FVN158" s="86"/>
      <c r="FVO158" s="86"/>
      <c r="FVP158" s="86"/>
      <c r="FVQ158" s="86"/>
      <c r="FVR158" s="86"/>
      <c r="FVS158" s="86"/>
      <c r="FVT158" s="86"/>
      <c r="FVU158" s="86"/>
      <c r="FVV158" s="86"/>
      <c r="FVW158" s="86"/>
      <c r="FVX158" s="86"/>
      <c r="FVY158" s="86"/>
      <c r="FVZ158" s="86"/>
      <c r="FWA158" s="86"/>
      <c r="FWB158" s="86"/>
      <c r="FWC158" s="86"/>
      <c r="FWD158" s="86"/>
      <c r="FWE158" s="86"/>
      <c r="FWF158" s="86"/>
      <c r="FWG158" s="86"/>
      <c r="FWH158" s="86"/>
      <c r="FWI158" s="86"/>
      <c r="FWJ158" s="86"/>
      <c r="FWK158" s="86"/>
      <c r="FWL158" s="86"/>
      <c r="FWM158" s="86"/>
      <c r="FWN158" s="86"/>
      <c r="FWO158" s="86"/>
      <c r="FWP158" s="86"/>
      <c r="FWQ158" s="86"/>
      <c r="FWR158" s="86"/>
      <c r="FWS158" s="86"/>
      <c r="FWT158" s="86"/>
      <c r="FWU158" s="86"/>
      <c r="FWV158" s="86"/>
      <c r="FWW158" s="86"/>
      <c r="FWX158" s="86"/>
      <c r="FWY158" s="86"/>
      <c r="FWZ158" s="86"/>
      <c r="FXA158" s="86"/>
      <c r="FXB158" s="86"/>
      <c r="FXC158" s="86"/>
      <c r="FXD158" s="86"/>
      <c r="FXE158" s="86"/>
      <c r="FXF158" s="86"/>
      <c r="FXG158" s="86"/>
      <c r="FXH158" s="86"/>
      <c r="FXI158" s="86"/>
      <c r="FXJ158" s="86"/>
      <c r="FXK158" s="86"/>
      <c r="FXL158" s="86"/>
      <c r="FXM158" s="86"/>
      <c r="FXN158" s="86"/>
      <c r="FXO158" s="86"/>
      <c r="FXP158" s="86"/>
      <c r="FXQ158" s="86"/>
      <c r="FXR158" s="86"/>
      <c r="FXS158" s="86"/>
      <c r="FXT158" s="86"/>
      <c r="FXU158" s="86"/>
      <c r="FXV158" s="86"/>
      <c r="FXW158" s="86"/>
      <c r="FXX158" s="86"/>
      <c r="FXY158" s="86"/>
      <c r="FXZ158" s="86"/>
      <c r="FYA158" s="86"/>
      <c r="FYB158" s="86"/>
      <c r="FYC158" s="86"/>
      <c r="FYD158" s="86"/>
      <c r="FYE158" s="86"/>
      <c r="FYF158" s="86"/>
      <c r="FYG158" s="86"/>
      <c r="FYH158" s="86"/>
      <c r="FYI158" s="86"/>
      <c r="FYJ158" s="86"/>
      <c r="FYK158" s="86"/>
      <c r="FYL158" s="86"/>
      <c r="FYM158" s="86"/>
      <c r="FYN158" s="86"/>
      <c r="FYO158" s="86"/>
      <c r="FYP158" s="86"/>
      <c r="FYQ158" s="86"/>
      <c r="FYR158" s="86"/>
      <c r="FYS158" s="86"/>
      <c r="FYT158" s="86"/>
      <c r="FYU158" s="86"/>
      <c r="FYV158" s="86"/>
      <c r="FYW158" s="86"/>
      <c r="FYX158" s="86"/>
      <c r="FYY158" s="86"/>
      <c r="FYZ158" s="86"/>
      <c r="FZA158" s="86"/>
      <c r="FZB158" s="86"/>
      <c r="FZC158" s="86"/>
      <c r="FZD158" s="86"/>
      <c r="FZE158" s="86"/>
      <c r="FZF158" s="86"/>
      <c r="FZG158" s="86"/>
      <c r="FZH158" s="86"/>
      <c r="FZI158" s="86"/>
      <c r="FZJ158" s="86"/>
      <c r="FZK158" s="86"/>
      <c r="FZL158" s="86"/>
      <c r="FZM158" s="86"/>
      <c r="FZN158" s="86"/>
      <c r="FZO158" s="86"/>
      <c r="FZP158" s="86"/>
      <c r="FZQ158" s="86"/>
      <c r="FZR158" s="86"/>
      <c r="FZS158" s="86"/>
      <c r="FZT158" s="86"/>
      <c r="FZU158" s="86"/>
      <c r="FZV158" s="86"/>
      <c r="FZW158" s="86"/>
      <c r="FZX158" s="86"/>
      <c r="FZY158" s="86"/>
      <c r="FZZ158" s="86"/>
      <c r="GAA158" s="86"/>
      <c r="GAB158" s="86"/>
      <c r="GAC158" s="86"/>
      <c r="GAD158" s="86"/>
      <c r="GAE158" s="86"/>
      <c r="GAF158" s="86"/>
      <c r="GAG158" s="86"/>
      <c r="GAH158" s="86"/>
      <c r="GAI158" s="86"/>
      <c r="GAJ158" s="86"/>
      <c r="GAK158" s="86"/>
      <c r="GAL158" s="86"/>
      <c r="GAM158" s="86"/>
      <c r="GAN158" s="86"/>
      <c r="GAO158" s="86"/>
      <c r="GAP158" s="86"/>
      <c r="GAQ158" s="86"/>
      <c r="GAR158" s="86"/>
      <c r="GAS158" s="86"/>
      <c r="GAT158" s="86"/>
      <c r="GAU158" s="86"/>
      <c r="GAV158" s="86"/>
      <c r="GAW158" s="86"/>
      <c r="GAX158" s="86"/>
      <c r="GAY158" s="86"/>
      <c r="GAZ158" s="86"/>
      <c r="GBA158" s="86"/>
      <c r="GBB158" s="86"/>
      <c r="GBC158" s="86"/>
      <c r="GBD158" s="86"/>
      <c r="GBE158" s="86"/>
      <c r="GBF158" s="86"/>
      <c r="GBG158" s="86"/>
      <c r="GBH158" s="86"/>
      <c r="GBI158" s="86"/>
      <c r="GBJ158" s="86"/>
      <c r="GBK158" s="86"/>
      <c r="GBL158" s="86"/>
      <c r="GBM158" s="86"/>
      <c r="GBN158" s="86"/>
      <c r="GBO158" s="86"/>
      <c r="GBP158" s="86"/>
      <c r="GBQ158" s="86"/>
      <c r="GBR158" s="86"/>
      <c r="GBS158" s="86"/>
      <c r="GBT158" s="86"/>
      <c r="GBU158" s="86"/>
      <c r="GBV158" s="86"/>
      <c r="GBW158" s="86"/>
      <c r="GBX158" s="86"/>
      <c r="GBY158" s="86"/>
      <c r="GBZ158" s="86"/>
      <c r="GCA158" s="86"/>
      <c r="GCB158" s="86"/>
      <c r="GCC158" s="86"/>
      <c r="GCD158" s="86"/>
      <c r="GCE158" s="86"/>
      <c r="GCF158" s="86"/>
      <c r="GCG158" s="86"/>
      <c r="GCH158" s="86"/>
      <c r="GCI158" s="186"/>
      <c r="GCJ158" s="186"/>
      <c r="GCK158" s="186"/>
      <c r="GCL158" s="186"/>
      <c r="GCM158" s="186"/>
      <c r="GCN158" s="186"/>
      <c r="GCO158" s="86"/>
      <c r="GCP158" s="86"/>
      <c r="GCQ158" s="86"/>
      <c r="GCR158" s="86"/>
      <c r="GCS158" s="86"/>
      <c r="GCT158" s="86"/>
      <c r="GCU158" s="86"/>
      <c r="GCV158" s="86"/>
      <c r="GCW158" s="86"/>
      <c r="GCX158" s="86"/>
      <c r="GCY158" s="86"/>
      <c r="GCZ158" s="86"/>
      <c r="GDA158" s="86"/>
      <c r="GDB158" s="86"/>
      <c r="GDC158" s="86"/>
      <c r="GDD158" s="86"/>
      <c r="GDE158" s="86"/>
      <c r="GDF158" s="86"/>
      <c r="GDG158" s="86"/>
      <c r="GDH158" s="86"/>
      <c r="GDI158" s="86"/>
      <c r="GDJ158" s="86"/>
      <c r="GDK158" s="86"/>
      <c r="GDL158" s="86"/>
      <c r="GDM158" s="86"/>
      <c r="GDN158" s="86"/>
      <c r="GDO158" s="86"/>
      <c r="GDP158" s="86"/>
      <c r="GDQ158" s="86"/>
      <c r="GDR158" s="86"/>
      <c r="GDS158" s="86"/>
      <c r="GDT158" s="86"/>
      <c r="GDU158" s="86"/>
      <c r="GDV158" s="86"/>
      <c r="GDW158" s="86"/>
      <c r="GDX158" s="86"/>
      <c r="GDY158" s="86"/>
      <c r="GDZ158" s="86"/>
      <c r="GEA158" s="86"/>
      <c r="GEB158" s="86"/>
      <c r="GEC158" s="86"/>
      <c r="GED158" s="86"/>
      <c r="GEE158" s="86"/>
      <c r="GEF158" s="86"/>
      <c r="GEG158" s="86"/>
      <c r="GEH158" s="86"/>
      <c r="GEI158" s="86"/>
      <c r="GEJ158" s="86"/>
      <c r="GEK158" s="86"/>
      <c r="GEL158" s="86"/>
      <c r="GEM158" s="86"/>
      <c r="GEN158" s="86"/>
      <c r="GEO158" s="86"/>
      <c r="GEP158" s="86"/>
      <c r="GEQ158" s="86"/>
      <c r="GER158" s="86"/>
      <c r="GES158" s="86"/>
      <c r="GET158" s="86"/>
      <c r="GEU158" s="86"/>
      <c r="GEV158" s="86"/>
      <c r="GEW158" s="86"/>
      <c r="GEX158" s="86"/>
      <c r="GEY158" s="86"/>
      <c r="GEZ158" s="86"/>
      <c r="GFA158" s="86"/>
      <c r="GFB158" s="86"/>
      <c r="GFC158" s="86"/>
      <c r="GFD158" s="86"/>
      <c r="GFE158" s="86"/>
      <c r="GFF158" s="86"/>
      <c r="GFG158" s="86"/>
      <c r="GFH158" s="86"/>
      <c r="GFI158" s="86"/>
      <c r="GFJ158" s="86"/>
      <c r="GFK158" s="86"/>
      <c r="GFL158" s="86"/>
      <c r="GFM158" s="86"/>
      <c r="GFN158" s="86"/>
      <c r="GFO158" s="86"/>
      <c r="GFP158" s="86"/>
      <c r="GFQ158" s="86"/>
      <c r="GFR158" s="86"/>
      <c r="GFS158" s="86"/>
      <c r="GFT158" s="86"/>
      <c r="GFU158" s="86"/>
      <c r="GFV158" s="86"/>
      <c r="GFW158" s="86"/>
      <c r="GFX158" s="86"/>
      <c r="GFY158" s="86"/>
      <c r="GFZ158" s="86"/>
      <c r="GGA158" s="86"/>
      <c r="GGB158" s="86"/>
      <c r="GGC158" s="86"/>
      <c r="GGD158" s="86"/>
      <c r="GGE158" s="86"/>
      <c r="GGF158" s="86"/>
      <c r="GGG158" s="86"/>
      <c r="GGH158" s="86"/>
      <c r="GGI158" s="86"/>
      <c r="GGJ158" s="86"/>
      <c r="GGK158" s="86"/>
      <c r="GGL158" s="86"/>
      <c r="GGM158" s="86"/>
      <c r="GGN158" s="86"/>
      <c r="GGO158" s="86"/>
      <c r="GGP158" s="86"/>
      <c r="GGQ158" s="86"/>
      <c r="GGR158" s="86"/>
      <c r="GGS158" s="86"/>
      <c r="GGT158" s="86"/>
      <c r="GGU158" s="86"/>
      <c r="GGV158" s="86"/>
      <c r="GGW158" s="86"/>
      <c r="GGX158" s="86"/>
      <c r="GGY158" s="86"/>
      <c r="GGZ158" s="86"/>
      <c r="GHA158" s="86"/>
      <c r="GHB158" s="86"/>
      <c r="GHC158" s="86"/>
      <c r="GHD158" s="86"/>
      <c r="GHE158" s="86"/>
      <c r="GHF158" s="86"/>
      <c r="GHG158" s="86"/>
      <c r="GHH158" s="86"/>
      <c r="GHI158" s="86"/>
      <c r="GHJ158" s="86"/>
      <c r="GHK158" s="86"/>
      <c r="GHL158" s="86"/>
      <c r="GHM158" s="86"/>
      <c r="GHN158" s="86"/>
      <c r="GHO158" s="86"/>
      <c r="GHP158" s="86"/>
      <c r="GHQ158" s="86"/>
      <c r="GHR158" s="86"/>
      <c r="GHS158" s="86"/>
      <c r="GHT158" s="86"/>
      <c r="GHU158" s="86"/>
      <c r="GHV158" s="86"/>
      <c r="GHW158" s="86"/>
      <c r="GHX158" s="86"/>
      <c r="GHY158" s="86"/>
      <c r="GHZ158" s="86"/>
      <c r="GIA158" s="86"/>
      <c r="GIB158" s="86"/>
      <c r="GIC158" s="86"/>
      <c r="GID158" s="86"/>
      <c r="GIE158" s="86"/>
      <c r="GIF158" s="86"/>
      <c r="GIG158" s="86"/>
      <c r="GIH158" s="86"/>
      <c r="GII158" s="86"/>
      <c r="GIJ158" s="86"/>
      <c r="GIK158" s="86"/>
      <c r="GIL158" s="86"/>
      <c r="GIM158" s="86"/>
      <c r="GIN158" s="86"/>
      <c r="GIO158" s="86"/>
      <c r="GIP158" s="86"/>
      <c r="GIQ158" s="86"/>
      <c r="GIR158" s="86"/>
      <c r="GIS158" s="86"/>
      <c r="GIT158" s="86"/>
      <c r="GIU158" s="86"/>
      <c r="GIV158" s="86"/>
      <c r="GIW158" s="86"/>
      <c r="GIX158" s="86"/>
      <c r="GIY158" s="86"/>
      <c r="GIZ158" s="86"/>
      <c r="GJA158" s="86"/>
      <c r="GJB158" s="86"/>
      <c r="GJC158" s="86"/>
      <c r="GJD158" s="86"/>
      <c r="GJE158" s="86"/>
      <c r="GJF158" s="86"/>
      <c r="GJG158" s="86"/>
      <c r="GJH158" s="86"/>
      <c r="GJI158" s="86"/>
      <c r="GJJ158" s="86"/>
      <c r="GJK158" s="86"/>
      <c r="GJL158" s="86"/>
      <c r="GJM158" s="86"/>
      <c r="GJN158" s="86"/>
      <c r="GJO158" s="86"/>
      <c r="GJP158" s="86"/>
      <c r="GJQ158" s="86"/>
      <c r="GJR158" s="86"/>
      <c r="GJS158" s="86"/>
      <c r="GJT158" s="86"/>
      <c r="GJU158" s="86"/>
      <c r="GJV158" s="86"/>
      <c r="GJW158" s="86"/>
      <c r="GJX158" s="86"/>
      <c r="GJY158" s="86"/>
      <c r="GJZ158" s="86"/>
      <c r="GKA158" s="86"/>
      <c r="GKB158" s="86"/>
      <c r="GKC158" s="86"/>
      <c r="GKD158" s="86"/>
      <c r="GKE158" s="86"/>
      <c r="GKF158" s="86"/>
      <c r="GKG158" s="86"/>
      <c r="GKH158" s="86"/>
      <c r="GKI158" s="86"/>
      <c r="GKJ158" s="86"/>
      <c r="GKK158" s="86"/>
      <c r="GKL158" s="86"/>
      <c r="GKM158" s="86"/>
      <c r="GKN158" s="86"/>
      <c r="GKO158" s="86"/>
      <c r="GKP158" s="86"/>
      <c r="GKQ158" s="86"/>
      <c r="GKR158" s="86"/>
      <c r="GKS158" s="86"/>
      <c r="GKT158" s="86"/>
      <c r="GKU158" s="86"/>
      <c r="GKV158" s="86"/>
      <c r="GKW158" s="86"/>
      <c r="GKX158" s="86"/>
      <c r="GKY158" s="86"/>
      <c r="GKZ158" s="86"/>
      <c r="GLA158" s="86"/>
      <c r="GLB158" s="86"/>
      <c r="GLC158" s="86"/>
      <c r="GLD158" s="86"/>
      <c r="GLE158" s="86"/>
      <c r="GLF158" s="86"/>
      <c r="GLG158" s="86"/>
      <c r="GLH158" s="86"/>
      <c r="GLI158" s="86"/>
      <c r="GLJ158" s="86"/>
      <c r="GLK158" s="86"/>
      <c r="GLL158" s="86"/>
      <c r="GLM158" s="86"/>
      <c r="GLN158" s="86"/>
      <c r="GLO158" s="86"/>
      <c r="GLP158" s="86"/>
      <c r="GLQ158" s="86"/>
      <c r="GLR158" s="86"/>
      <c r="GLS158" s="86"/>
      <c r="GLT158" s="86"/>
      <c r="GLU158" s="86"/>
      <c r="GLV158" s="86"/>
      <c r="GLW158" s="86"/>
      <c r="GLX158" s="86"/>
      <c r="GLY158" s="86"/>
      <c r="GLZ158" s="86"/>
      <c r="GMA158" s="86"/>
      <c r="GMB158" s="86"/>
      <c r="GMC158" s="86"/>
      <c r="GMD158" s="86"/>
      <c r="GME158" s="186"/>
      <c r="GMF158" s="186"/>
      <c r="GMG158" s="186"/>
      <c r="GMH158" s="186"/>
      <c r="GMI158" s="186"/>
      <c r="GMJ158" s="186"/>
      <c r="GMK158" s="86"/>
      <c r="GML158" s="86"/>
      <c r="GMM158" s="86"/>
      <c r="GMN158" s="86"/>
      <c r="GMO158" s="86"/>
      <c r="GMP158" s="86"/>
      <c r="GMQ158" s="86"/>
      <c r="GMR158" s="86"/>
      <c r="GMS158" s="86"/>
      <c r="GMT158" s="86"/>
      <c r="GMU158" s="86"/>
      <c r="GMV158" s="86"/>
      <c r="GMW158" s="86"/>
      <c r="GMX158" s="86"/>
      <c r="GMY158" s="86"/>
      <c r="GMZ158" s="86"/>
      <c r="GNA158" s="86"/>
      <c r="GNB158" s="86"/>
      <c r="GNC158" s="86"/>
      <c r="GND158" s="86"/>
      <c r="GNE158" s="86"/>
      <c r="GNF158" s="86"/>
      <c r="GNG158" s="86"/>
      <c r="GNH158" s="86"/>
      <c r="GNI158" s="86"/>
      <c r="GNJ158" s="86"/>
      <c r="GNK158" s="86"/>
      <c r="GNL158" s="86"/>
      <c r="GNM158" s="86"/>
      <c r="GNN158" s="86"/>
      <c r="GNO158" s="86"/>
      <c r="GNP158" s="86"/>
      <c r="GNQ158" s="86"/>
      <c r="GNR158" s="86"/>
      <c r="GNS158" s="86"/>
      <c r="GNT158" s="86"/>
      <c r="GNU158" s="86"/>
      <c r="GNV158" s="86"/>
      <c r="GNW158" s="86"/>
      <c r="GNX158" s="86"/>
      <c r="GNY158" s="86"/>
      <c r="GNZ158" s="86"/>
      <c r="GOA158" s="86"/>
      <c r="GOB158" s="86"/>
      <c r="GOC158" s="86"/>
      <c r="GOD158" s="86"/>
      <c r="GOE158" s="86"/>
      <c r="GOF158" s="86"/>
      <c r="GOG158" s="86"/>
      <c r="GOH158" s="86"/>
      <c r="GOI158" s="86"/>
      <c r="GOJ158" s="86"/>
      <c r="GOK158" s="86"/>
      <c r="GOL158" s="86"/>
      <c r="GOM158" s="86"/>
      <c r="GON158" s="86"/>
      <c r="GOO158" s="86"/>
      <c r="GOP158" s="86"/>
      <c r="GOQ158" s="86"/>
      <c r="GOR158" s="86"/>
      <c r="GOS158" s="86"/>
      <c r="GOT158" s="86"/>
      <c r="GOU158" s="86"/>
      <c r="GOV158" s="86"/>
      <c r="GOW158" s="86"/>
      <c r="GOX158" s="86"/>
      <c r="GOY158" s="86"/>
      <c r="GOZ158" s="86"/>
      <c r="GPA158" s="86"/>
      <c r="GPB158" s="86"/>
      <c r="GPC158" s="86"/>
      <c r="GPD158" s="86"/>
      <c r="GPE158" s="86"/>
      <c r="GPF158" s="86"/>
      <c r="GPG158" s="86"/>
      <c r="GPH158" s="86"/>
      <c r="GPI158" s="86"/>
      <c r="GPJ158" s="86"/>
      <c r="GPK158" s="86"/>
      <c r="GPL158" s="86"/>
      <c r="GPM158" s="86"/>
      <c r="GPN158" s="86"/>
      <c r="GPO158" s="86"/>
      <c r="GPP158" s="86"/>
      <c r="GPQ158" s="86"/>
      <c r="GPR158" s="86"/>
      <c r="GPS158" s="86"/>
      <c r="GPT158" s="86"/>
      <c r="GPU158" s="86"/>
      <c r="GPV158" s="86"/>
      <c r="GPW158" s="86"/>
      <c r="GPX158" s="86"/>
      <c r="GPY158" s="86"/>
      <c r="GPZ158" s="86"/>
      <c r="GQA158" s="86"/>
      <c r="GQB158" s="86"/>
      <c r="GQC158" s="86"/>
      <c r="GQD158" s="86"/>
      <c r="GQE158" s="86"/>
      <c r="GQF158" s="86"/>
      <c r="GQG158" s="86"/>
      <c r="GQH158" s="86"/>
      <c r="GQI158" s="86"/>
      <c r="GQJ158" s="86"/>
      <c r="GQK158" s="86"/>
      <c r="GQL158" s="86"/>
      <c r="GQM158" s="86"/>
      <c r="GQN158" s="86"/>
      <c r="GQO158" s="86"/>
      <c r="GQP158" s="86"/>
      <c r="GQQ158" s="86"/>
      <c r="GQR158" s="86"/>
      <c r="GQS158" s="86"/>
      <c r="GQT158" s="86"/>
      <c r="GQU158" s="86"/>
      <c r="GQV158" s="86"/>
      <c r="GQW158" s="86"/>
      <c r="GQX158" s="86"/>
      <c r="GQY158" s="86"/>
      <c r="GQZ158" s="86"/>
      <c r="GRA158" s="86"/>
      <c r="GRB158" s="86"/>
      <c r="GRC158" s="86"/>
      <c r="GRD158" s="86"/>
      <c r="GRE158" s="86"/>
      <c r="GRF158" s="86"/>
      <c r="GRG158" s="86"/>
      <c r="GRH158" s="86"/>
      <c r="GRI158" s="86"/>
      <c r="GRJ158" s="86"/>
      <c r="GRK158" s="86"/>
      <c r="GRL158" s="86"/>
      <c r="GRM158" s="86"/>
      <c r="GRN158" s="86"/>
      <c r="GRO158" s="86"/>
      <c r="GRP158" s="86"/>
      <c r="GRQ158" s="86"/>
      <c r="GRR158" s="86"/>
      <c r="GRS158" s="86"/>
      <c r="GRT158" s="86"/>
      <c r="GRU158" s="86"/>
      <c r="GRV158" s="86"/>
      <c r="GRW158" s="86"/>
      <c r="GRX158" s="86"/>
      <c r="GRY158" s="86"/>
      <c r="GRZ158" s="86"/>
      <c r="GSA158" s="86"/>
      <c r="GSB158" s="86"/>
      <c r="GSC158" s="86"/>
      <c r="GSD158" s="86"/>
      <c r="GSE158" s="86"/>
      <c r="GSF158" s="86"/>
      <c r="GSG158" s="86"/>
      <c r="GSH158" s="86"/>
      <c r="GSI158" s="86"/>
      <c r="GSJ158" s="86"/>
      <c r="GSK158" s="86"/>
      <c r="GSL158" s="86"/>
      <c r="GSM158" s="86"/>
      <c r="GSN158" s="86"/>
      <c r="GSO158" s="86"/>
      <c r="GSP158" s="86"/>
      <c r="GSQ158" s="86"/>
      <c r="GSR158" s="86"/>
      <c r="GSS158" s="86"/>
      <c r="GST158" s="86"/>
      <c r="GSU158" s="86"/>
      <c r="GSV158" s="86"/>
      <c r="GSW158" s="86"/>
      <c r="GSX158" s="86"/>
      <c r="GSY158" s="86"/>
      <c r="GSZ158" s="86"/>
      <c r="GTA158" s="86"/>
      <c r="GTB158" s="86"/>
      <c r="GTC158" s="86"/>
      <c r="GTD158" s="86"/>
      <c r="GTE158" s="86"/>
      <c r="GTF158" s="86"/>
      <c r="GTG158" s="86"/>
      <c r="GTH158" s="86"/>
      <c r="GTI158" s="86"/>
      <c r="GTJ158" s="86"/>
      <c r="GTK158" s="86"/>
      <c r="GTL158" s="86"/>
      <c r="GTM158" s="86"/>
      <c r="GTN158" s="86"/>
      <c r="GTO158" s="86"/>
      <c r="GTP158" s="86"/>
      <c r="GTQ158" s="86"/>
      <c r="GTR158" s="86"/>
      <c r="GTS158" s="86"/>
      <c r="GTT158" s="86"/>
      <c r="GTU158" s="86"/>
      <c r="GTV158" s="86"/>
      <c r="GTW158" s="86"/>
      <c r="GTX158" s="86"/>
      <c r="GTY158" s="86"/>
      <c r="GTZ158" s="86"/>
      <c r="GUA158" s="86"/>
      <c r="GUB158" s="86"/>
      <c r="GUC158" s="86"/>
      <c r="GUD158" s="86"/>
      <c r="GUE158" s="86"/>
      <c r="GUF158" s="86"/>
      <c r="GUG158" s="86"/>
      <c r="GUH158" s="86"/>
      <c r="GUI158" s="86"/>
      <c r="GUJ158" s="86"/>
      <c r="GUK158" s="86"/>
      <c r="GUL158" s="86"/>
      <c r="GUM158" s="86"/>
      <c r="GUN158" s="86"/>
      <c r="GUO158" s="86"/>
      <c r="GUP158" s="86"/>
      <c r="GUQ158" s="86"/>
      <c r="GUR158" s="86"/>
      <c r="GUS158" s="86"/>
      <c r="GUT158" s="86"/>
      <c r="GUU158" s="86"/>
      <c r="GUV158" s="86"/>
      <c r="GUW158" s="86"/>
      <c r="GUX158" s="86"/>
      <c r="GUY158" s="86"/>
      <c r="GUZ158" s="86"/>
      <c r="GVA158" s="86"/>
      <c r="GVB158" s="86"/>
      <c r="GVC158" s="86"/>
      <c r="GVD158" s="86"/>
      <c r="GVE158" s="86"/>
      <c r="GVF158" s="86"/>
      <c r="GVG158" s="86"/>
      <c r="GVH158" s="86"/>
      <c r="GVI158" s="86"/>
      <c r="GVJ158" s="86"/>
      <c r="GVK158" s="86"/>
      <c r="GVL158" s="86"/>
      <c r="GVM158" s="86"/>
      <c r="GVN158" s="86"/>
      <c r="GVO158" s="86"/>
      <c r="GVP158" s="86"/>
      <c r="GVQ158" s="86"/>
      <c r="GVR158" s="86"/>
      <c r="GVS158" s="86"/>
      <c r="GVT158" s="86"/>
      <c r="GVU158" s="86"/>
      <c r="GVV158" s="86"/>
      <c r="GVW158" s="86"/>
      <c r="GVX158" s="86"/>
      <c r="GVY158" s="86"/>
      <c r="GVZ158" s="86"/>
      <c r="GWA158" s="186"/>
      <c r="GWB158" s="186"/>
      <c r="GWC158" s="186"/>
      <c r="GWD158" s="186"/>
      <c r="GWE158" s="186"/>
      <c r="GWF158" s="186"/>
      <c r="GWG158" s="86"/>
      <c r="GWH158" s="86"/>
      <c r="GWI158" s="86"/>
      <c r="GWJ158" s="86"/>
      <c r="GWK158" s="86"/>
      <c r="GWL158" s="86"/>
      <c r="GWM158" s="86"/>
      <c r="GWN158" s="86"/>
      <c r="GWO158" s="86"/>
      <c r="GWP158" s="86"/>
      <c r="GWQ158" s="86"/>
      <c r="GWR158" s="86"/>
      <c r="GWS158" s="86"/>
      <c r="GWT158" s="86"/>
      <c r="GWU158" s="86"/>
      <c r="GWV158" s="86"/>
      <c r="GWW158" s="86"/>
      <c r="GWX158" s="86"/>
      <c r="GWY158" s="86"/>
      <c r="GWZ158" s="86"/>
      <c r="GXA158" s="86"/>
      <c r="GXB158" s="86"/>
      <c r="GXC158" s="86"/>
      <c r="GXD158" s="86"/>
      <c r="GXE158" s="86"/>
      <c r="GXF158" s="86"/>
      <c r="GXG158" s="86"/>
      <c r="GXH158" s="86"/>
      <c r="GXI158" s="86"/>
      <c r="GXJ158" s="86"/>
      <c r="GXK158" s="86"/>
      <c r="GXL158" s="86"/>
      <c r="GXM158" s="86"/>
      <c r="GXN158" s="86"/>
      <c r="GXO158" s="86"/>
      <c r="GXP158" s="86"/>
      <c r="GXQ158" s="86"/>
      <c r="GXR158" s="86"/>
      <c r="GXS158" s="86"/>
      <c r="GXT158" s="86"/>
      <c r="GXU158" s="86"/>
      <c r="GXV158" s="86"/>
      <c r="GXW158" s="86"/>
      <c r="GXX158" s="86"/>
      <c r="GXY158" s="86"/>
      <c r="GXZ158" s="86"/>
      <c r="GYA158" s="86"/>
      <c r="GYB158" s="86"/>
      <c r="GYC158" s="86"/>
      <c r="GYD158" s="86"/>
      <c r="GYE158" s="86"/>
      <c r="GYF158" s="86"/>
      <c r="GYG158" s="86"/>
      <c r="GYH158" s="86"/>
      <c r="GYI158" s="86"/>
      <c r="GYJ158" s="86"/>
      <c r="GYK158" s="86"/>
      <c r="GYL158" s="86"/>
      <c r="GYM158" s="86"/>
      <c r="GYN158" s="86"/>
      <c r="GYO158" s="86"/>
      <c r="GYP158" s="86"/>
      <c r="GYQ158" s="86"/>
      <c r="GYR158" s="86"/>
      <c r="GYS158" s="86"/>
      <c r="GYT158" s="86"/>
      <c r="GYU158" s="86"/>
      <c r="GYV158" s="86"/>
      <c r="GYW158" s="86"/>
      <c r="GYX158" s="86"/>
      <c r="GYY158" s="86"/>
      <c r="GYZ158" s="86"/>
      <c r="GZA158" s="86"/>
      <c r="GZB158" s="86"/>
      <c r="GZC158" s="86"/>
      <c r="GZD158" s="86"/>
      <c r="GZE158" s="86"/>
      <c r="GZF158" s="86"/>
      <c r="GZG158" s="86"/>
      <c r="GZH158" s="86"/>
      <c r="GZI158" s="86"/>
      <c r="GZJ158" s="86"/>
      <c r="GZK158" s="86"/>
      <c r="GZL158" s="86"/>
      <c r="GZM158" s="86"/>
      <c r="GZN158" s="86"/>
      <c r="GZO158" s="86"/>
      <c r="GZP158" s="86"/>
      <c r="GZQ158" s="86"/>
      <c r="GZR158" s="86"/>
      <c r="GZS158" s="86"/>
      <c r="GZT158" s="86"/>
      <c r="GZU158" s="86"/>
      <c r="GZV158" s="86"/>
      <c r="GZW158" s="86"/>
      <c r="GZX158" s="86"/>
      <c r="GZY158" s="86"/>
      <c r="GZZ158" s="86"/>
      <c r="HAA158" s="86"/>
      <c r="HAB158" s="86"/>
      <c r="HAC158" s="86"/>
      <c r="HAD158" s="86"/>
      <c r="HAE158" s="86"/>
      <c r="HAF158" s="86"/>
      <c r="HAG158" s="86"/>
      <c r="HAH158" s="86"/>
      <c r="HAI158" s="86"/>
      <c r="HAJ158" s="86"/>
      <c r="HAK158" s="86"/>
      <c r="HAL158" s="86"/>
      <c r="HAM158" s="86"/>
      <c r="HAN158" s="86"/>
      <c r="HAO158" s="86"/>
      <c r="HAP158" s="86"/>
      <c r="HAQ158" s="86"/>
      <c r="HAR158" s="86"/>
      <c r="HAS158" s="86"/>
      <c r="HAT158" s="86"/>
      <c r="HAU158" s="86"/>
      <c r="HAV158" s="86"/>
      <c r="HAW158" s="86"/>
      <c r="HAX158" s="86"/>
      <c r="HAY158" s="86"/>
      <c r="HAZ158" s="86"/>
      <c r="HBA158" s="86"/>
      <c r="HBB158" s="86"/>
      <c r="HBC158" s="86"/>
      <c r="HBD158" s="86"/>
      <c r="HBE158" s="86"/>
      <c r="HBF158" s="86"/>
      <c r="HBG158" s="86"/>
      <c r="HBH158" s="86"/>
      <c r="HBI158" s="86"/>
      <c r="HBJ158" s="86"/>
      <c r="HBK158" s="86"/>
      <c r="HBL158" s="86"/>
      <c r="HBM158" s="86"/>
      <c r="HBN158" s="86"/>
      <c r="HBO158" s="86"/>
      <c r="HBP158" s="86"/>
      <c r="HBQ158" s="86"/>
      <c r="HBR158" s="86"/>
      <c r="HBS158" s="86"/>
      <c r="HBT158" s="86"/>
      <c r="HBU158" s="86"/>
      <c r="HBV158" s="86"/>
      <c r="HBW158" s="86"/>
      <c r="HBX158" s="86"/>
      <c r="HBY158" s="86"/>
      <c r="HBZ158" s="86"/>
      <c r="HCA158" s="86"/>
      <c r="HCB158" s="86"/>
      <c r="HCC158" s="86"/>
      <c r="HCD158" s="86"/>
      <c r="HCE158" s="86"/>
      <c r="HCF158" s="86"/>
      <c r="HCG158" s="86"/>
      <c r="HCH158" s="86"/>
      <c r="HCI158" s="86"/>
      <c r="HCJ158" s="86"/>
      <c r="HCK158" s="86"/>
      <c r="HCL158" s="86"/>
      <c r="HCM158" s="86"/>
      <c r="HCN158" s="86"/>
      <c r="HCO158" s="86"/>
      <c r="HCP158" s="86"/>
      <c r="HCQ158" s="86"/>
      <c r="HCR158" s="86"/>
      <c r="HCS158" s="86"/>
      <c r="HCT158" s="86"/>
      <c r="HCU158" s="86"/>
      <c r="HCV158" s="86"/>
      <c r="HCW158" s="86"/>
      <c r="HCX158" s="86"/>
      <c r="HCY158" s="86"/>
      <c r="HCZ158" s="86"/>
      <c r="HDA158" s="86"/>
      <c r="HDB158" s="86"/>
      <c r="HDC158" s="86"/>
      <c r="HDD158" s="86"/>
      <c r="HDE158" s="86"/>
      <c r="HDF158" s="86"/>
      <c r="HDG158" s="86"/>
      <c r="HDH158" s="86"/>
      <c r="HDI158" s="86"/>
      <c r="HDJ158" s="86"/>
      <c r="HDK158" s="86"/>
      <c r="HDL158" s="86"/>
      <c r="HDM158" s="86"/>
      <c r="HDN158" s="86"/>
      <c r="HDO158" s="86"/>
      <c r="HDP158" s="86"/>
      <c r="HDQ158" s="86"/>
      <c r="HDR158" s="86"/>
      <c r="HDS158" s="86"/>
      <c r="HDT158" s="86"/>
      <c r="HDU158" s="86"/>
      <c r="HDV158" s="86"/>
      <c r="HDW158" s="86"/>
      <c r="HDX158" s="86"/>
      <c r="HDY158" s="86"/>
      <c r="HDZ158" s="86"/>
      <c r="HEA158" s="86"/>
      <c r="HEB158" s="86"/>
      <c r="HEC158" s="86"/>
      <c r="HED158" s="86"/>
      <c r="HEE158" s="86"/>
      <c r="HEF158" s="86"/>
      <c r="HEG158" s="86"/>
      <c r="HEH158" s="86"/>
      <c r="HEI158" s="86"/>
      <c r="HEJ158" s="86"/>
      <c r="HEK158" s="86"/>
      <c r="HEL158" s="86"/>
      <c r="HEM158" s="86"/>
      <c r="HEN158" s="86"/>
      <c r="HEO158" s="86"/>
      <c r="HEP158" s="86"/>
      <c r="HEQ158" s="86"/>
      <c r="HER158" s="86"/>
      <c r="HES158" s="86"/>
      <c r="HET158" s="86"/>
      <c r="HEU158" s="86"/>
      <c r="HEV158" s="86"/>
      <c r="HEW158" s="86"/>
      <c r="HEX158" s="86"/>
      <c r="HEY158" s="86"/>
      <c r="HEZ158" s="86"/>
      <c r="HFA158" s="86"/>
      <c r="HFB158" s="86"/>
      <c r="HFC158" s="86"/>
      <c r="HFD158" s="86"/>
      <c r="HFE158" s="86"/>
      <c r="HFF158" s="86"/>
      <c r="HFG158" s="86"/>
      <c r="HFH158" s="86"/>
      <c r="HFI158" s="86"/>
      <c r="HFJ158" s="86"/>
      <c r="HFK158" s="86"/>
      <c r="HFL158" s="86"/>
      <c r="HFM158" s="86"/>
      <c r="HFN158" s="86"/>
      <c r="HFO158" s="86"/>
      <c r="HFP158" s="86"/>
      <c r="HFQ158" s="86"/>
      <c r="HFR158" s="86"/>
      <c r="HFS158" s="86"/>
      <c r="HFT158" s="86"/>
      <c r="HFU158" s="86"/>
      <c r="HFV158" s="86"/>
      <c r="HFW158" s="186"/>
      <c r="HFX158" s="186"/>
      <c r="HFY158" s="186"/>
      <c r="HFZ158" s="186"/>
      <c r="HGA158" s="186"/>
      <c r="HGB158" s="186"/>
      <c r="HGC158" s="86"/>
      <c r="HGD158" s="86"/>
      <c r="HGE158" s="86"/>
      <c r="HGF158" s="86"/>
      <c r="HGG158" s="86"/>
      <c r="HGH158" s="86"/>
      <c r="HGI158" s="86"/>
      <c r="HGJ158" s="86"/>
      <c r="HGK158" s="86"/>
      <c r="HGL158" s="86"/>
      <c r="HGM158" s="86"/>
      <c r="HGN158" s="86"/>
      <c r="HGO158" s="86"/>
      <c r="HGP158" s="86"/>
      <c r="HGQ158" s="86"/>
      <c r="HGR158" s="86"/>
      <c r="HGS158" s="86"/>
      <c r="HGT158" s="86"/>
      <c r="HGU158" s="86"/>
      <c r="HGV158" s="86"/>
      <c r="HGW158" s="86"/>
      <c r="HGX158" s="86"/>
      <c r="HGY158" s="86"/>
      <c r="HGZ158" s="86"/>
      <c r="HHA158" s="86"/>
      <c r="HHB158" s="86"/>
      <c r="HHC158" s="86"/>
      <c r="HHD158" s="86"/>
      <c r="HHE158" s="86"/>
      <c r="HHF158" s="86"/>
      <c r="HHG158" s="86"/>
      <c r="HHH158" s="86"/>
      <c r="HHI158" s="86"/>
      <c r="HHJ158" s="86"/>
      <c r="HHK158" s="86"/>
      <c r="HHL158" s="86"/>
      <c r="HHM158" s="86"/>
      <c r="HHN158" s="86"/>
      <c r="HHO158" s="86"/>
      <c r="HHP158" s="86"/>
      <c r="HHQ158" s="86"/>
      <c r="HHR158" s="86"/>
      <c r="HHS158" s="86"/>
      <c r="HHT158" s="86"/>
      <c r="HHU158" s="86"/>
      <c r="HHV158" s="86"/>
      <c r="HHW158" s="86"/>
      <c r="HHX158" s="86"/>
      <c r="HHY158" s="86"/>
      <c r="HHZ158" s="86"/>
      <c r="HIA158" s="86"/>
      <c r="HIB158" s="86"/>
      <c r="HIC158" s="86"/>
      <c r="HID158" s="86"/>
      <c r="HIE158" s="86"/>
      <c r="HIF158" s="86"/>
      <c r="HIG158" s="86"/>
      <c r="HIH158" s="86"/>
      <c r="HII158" s="86"/>
      <c r="HIJ158" s="86"/>
      <c r="HIK158" s="86"/>
      <c r="HIL158" s="86"/>
      <c r="HIM158" s="86"/>
      <c r="HIN158" s="86"/>
      <c r="HIO158" s="86"/>
      <c r="HIP158" s="86"/>
      <c r="HIQ158" s="86"/>
      <c r="HIR158" s="86"/>
      <c r="HIS158" s="86"/>
      <c r="HIT158" s="86"/>
      <c r="HIU158" s="86"/>
      <c r="HIV158" s="86"/>
      <c r="HIW158" s="86"/>
      <c r="HIX158" s="86"/>
      <c r="HIY158" s="86"/>
      <c r="HIZ158" s="86"/>
      <c r="HJA158" s="86"/>
      <c r="HJB158" s="86"/>
      <c r="HJC158" s="86"/>
      <c r="HJD158" s="86"/>
      <c r="HJE158" s="86"/>
      <c r="HJF158" s="86"/>
      <c r="HJG158" s="86"/>
      <c r="HJH158" s="86"/>
      <c r="HJI158" s="86"/>
      <c r="HJJ158" s="86"/>
      <c r="HJK158" s="86"/>
      <c r="HJL158" s="86"/>
      <c r="HJM158" s="86"/>
      <c r="HJN158" s="86"/>
      <c r="HJO158" s="86"/>
      <c r="HJP158" s="86"/>
      <c r="HJQ158" s="86"/>
      <c r="HJR158" s="86"/>
      <c r="HJS158" s="86"/>
      <c r="HJT158" s="86"/>
      <c r="HJU158" s="86"/>
      <c r="HJV158" s="86"/>
      <c r="HJW158" s="86"/>
      <c r="HJX158" s="86"/>
      <c r="HJY158" s="86"/>
      <c r="HJZ158" s="86"/>
      <c r="HKA158" s="86"/>
      <c r="HKB158" s="86"/>
      <c r="HKC158" s="86"/>
      <c r="HKD158" s="86"/>
      <c r="HKE158" s="86"/>
      <c r="HKF158" s="86"/>
      <c r="HKG158" s="86"/>
      <c r="HKH158" s="86"/>
      <c r="HKI158" s="86"/>
      <c r="HKJ158" s="86"/>
      <c r="HKK158" s="86"/>
      <c r="HKL158" s="86"/>
      <c r="HKM158" s="86"/>
      <c r="HKN158" s="86"/>
      <c r="HKO158" s="86"/>
      <c r="HKP158" s="86"/>
      <c r="HKQ158" s="86"/>
      <c r="HKR158" s="86"/>
      <c r="HKS158" s="86"/>
      <c r="HKT158" s="86"/>
      <c r="HKU158" s="86"/>
      <c r="HKV158" s="86"/>
      <c r="HKW158" s="86"/>
      <c r="HKX158" s="86"/>
      <c r="HKY158" s="86"/>
      <c r="HKZ158" s="86"/>
      <c r="HLA158" s="86"/>
      <c r="HLB158" s="86"/>
      <c r="HLC158" s="86"/>
      <c r="HLD158" s="86"/>
      <c r="HLE158" s="86"/>
      <c r="HLF158" s="86"/>
      <c r="HLG158" s="86"/>
      <c r="HLH158" s="86"/>
      <c r="HLI158" s="86"/>
      <c r="HLJ158" s="86"/>
      <c r="HLK158" s="86"/>
      <c r="HLL158" s="86"/>
      <c r="HLM158" s="86"/>
      <c r="HLN158" s="86"/>
      <c r="HLO158" s="86"/>
      <c r="HLP158" s="86"/>
      <c r="HLQ158" s="86"/>
      <c r="HLR158" s="86"/>
      <c r="HLS158" s="86"/>
      <c r="HLT158" s="86"/>
      <c r="HLU158" s="86"/>
      <c r="HLV158" s="86"/>
      <c r="HLW158" s="86"/>
      <c r="HLX158" s="86"/>
      <c r="HLY158" s="86"/>
      <c r="HLZ158" s="86"/>
      <c r="HMA158" s="86"/>
      <c r="HMB158" s="86"/>
      <c r="HMC158" s="86"/>
      <c r="HMD158" s="86"/>
      <c r="HME158" s="86"/>
      <c r="HMF158" s="86"/>
      <c r="HMG158" s="86"/>
      <c r="HMH158" s="86"/>
      <c r="HMI158" s="86"/>
      <c r="HMJ158" s="86"/>
      <c r="HMK158" s="86"/>
      <c r="HML158" s="86"/>
      <c r="HMM158" s="86"/>
      <c r="HMN158" s="86"/>
      <c r="HMO158" s="86"/>
      <c r="HMP158" s="86"/>
      <c r="HMQ158" s="86"/>
      <c r="HMR158" s="86"/>
      <c r="HMS158" s="86"/>
      <c r="HMT158" s="86"/>
      <c r="HMU158" s="86"/>
      <c r="HMV158" s="86"/>
      <c r="HMW158" s="86"/>
      <c r="HMX158" s="86"/>
      <c r="HMY158" s="86"/>
      <c r="HMZ158" s="86"/>
      <c r="HNA158" s="86"/>
      <c r="HNB158" s="86"/>
      <c r="HNC158" s="86"/>
      <c r="HND158" s="86"/>
      <c r="HNE158" s="86"/>
      <c r="HNF158" s="86"/>
      <c r="HNG158" s="86"/>
      <c r="HNH158" s="86"/>
      <c r="HNI158" s="86"/>
      <c r="HNJ158" s="86"/>
      <c r="HNK158" s="86"/>
      <c r="HNL158" s="86"/>
      <c r="HNM158" s="86"/>
      <c r="HNN158" s="86"/>
      <c r="HNO158" s="86"/>
      <c r="HNP158" s="86"/>
      <c r="HNQ158" s="86"/>
      <c r="HNR158" s="86"/>
      <c r="HNS158" s="86"/>
      <c r="HNT158" s="86"/>
      <c r="HNU158" s="86"/>
      <c r="HNV158" s="86"/>
      <c r="HNW158" s="86"/>
      <c r="HNX158" s="86"/>
      <c r="HNY158" s="86"/>
      <c r="HNZ158" s="86"/>
      <c r="HOA158" s="86"/>
      <c r="HOB158" s="86"/>
      <c r="HOC158" s="86"/>
      <c r="HOD158" s="86"/>
      <c r="HOE158" s="86"/>
      <c r="HOF158" s="86"/>
      <c r="HOG158" s="86"/>
      <c r="HOH158" s="86"/>
      <c r="HOI158" s="86"/>
      <c r="HOJ158" s="86"/>
      <c r="HOK158" s="86"/>
      <c r="HOL158" s="86"/>
      <c r="HOM158" s="86"/>
      <c r="HON158" s="86"/>
      <c r="HOO158" s="86"/>
      <c r="HOP158" s="86"/>
      <c r="HOQ158" s="86"/>
      <c r="HOR158" s="86"/>
      <c r="HOS158" s="86"/>
      <c r="HOT158" s="86"/>
      <c r="HOU158" s="86"/>
      <c r="HOV158" s="86"/>
      <c r="HOW158" s="86"/>
      <c r="HOX158" s="86"/>
      <c r="HOY158" s="86"/>
      <c r="HOZ158" s="86"/>
      <c r="HPA158" s="86"/>
      <c r="HPB158" s="86"/>
      <c r="HPC158" s="86"/>
      <c r="HPD158" s="86"/>
      <c r="HPE158" s="86"/>
      <c r="HPF158" s="86"/>
      <c r="HPG158" s="86"/>
      <c r="HPH158" s="86"/>
      <c r="HPI158" s="86"/>
      <c r="HPJ158" s="86"/>
      <c r="HPK158" s="86"/>
      <c r="HPL158" s="86"/>
      <c r="HPM158" s="86"/>
      <c r="HPN158" s="86"/>
      <c r="HPO158" s="86"/>
      <c r="HPP158" s="86"/>
      <c r="HPQ158" s="86"/>
      <c r="HPR158" s="86"/>
      <c r="HPS158" s="186"/>
      <c r="HPT158" s="186"/>
      <c r="HPU158" s="186"/>
      <c r="HPV158" s="186"/>
      <c r="HPW158" s="186"/>
      <c r="HPX158" s="186"/>
      <c r="HPY158" s="86"/>
      <c r="HPZ158" s="86"/>
      <c r="HQA158" s="86"/>
      <c r="HQB158" s="86"/>
      <c r="HQC158" s="86"/>
      <c r="HQD158" s="86"/>
      <c r="HQE158" s="86"/>
      <c r="HQF158" s="86"/>
      <c r="HQG158" s="86"/>
      <c r="HQH158" s="86"/>
      <c r="HQI158" s="86"/>
      <c r="HQJ158" s="86"/>
      <c r="HQK158" s="86"/>
      <c r="HQL158" s="86"/>
      <c r="HQM158" s="86"/>
      <c r="HQN158" s="86"/>
      <c r="HQO158" s="86"/>
      <c r="HQP158" s="86"/>
      <c r="HQQ158" s="86"/>
      <c r="HQR158" s="86"/>
      <c r="HQS158" s="86"/>
      <c r="HQT158" s="86"/>
      <c r="HQU158" s="86"/>
      <c r="HQV158" s="86"/>
      <c r="HQW158" s="86"/>
      <c r="HQX158" s="86"/>
      <c r="HQY158" s="86"/>
      <c r="HQZ158" s="86"/>
      <c r="HRA158" s="86"/>
      <c r="HRB158" s="86"/>
      <c r="HRC158" s="86"/>
      <c r="HRD158" s="86"/>
      <c r="HRE158" s="86"/>
      <c r="HRF158" s="86"/>
      <c r="HRG158" s="86"/>
      <c r="HRH158" s="86"/>
      <c r="HRI158" s="86"/>
      <c r="HRJ158" s="86"/>
      <c r="HRK158" s="86"/>
      <c r="HRL158" s="86"/>
      <c r="HRM158" s="86"/>
      <c r="HRN158" s="86"/>
      <c r="HRO158" s="86"/>
      <c r="HRP158" s="86"/>
      <c r="HRQ158" s="86"/>
      <c r="HRR158" s="86"/>
      <c r="HRS158" s="86"/>
      <c r="HRT158" s="86"/>
      <c r="HRU158" s="86"/>
      <c r="HRV158" s="86"/>
      <c r="HRW158" s="86"/>
      <c r="HRX158" s="86"/>
      <c r="HRY158" s="86"/>
      <c r="HRZ158" s="86"/>
      <c r="HSA158" s="86"/>
      <c r="HSB158" s="86"/>
      <c r="HSC158" s="86"/>
      <c r="HSD158" s="86"/>
      <c r="HSE158" s="86"/>
      <c r="HSF158" s="86"/>
      <c r="HSG158" s="86"/>
      <c r="HSH158" s="86"/>
      <c r="HSI158" s="86"/>
      <c r="HSJ158" s="86"/>
      <c r="HSK158" s="86"/>
      <c r="HSL158" s="86"/>
      <c r="HSM158" s="86"/>
      <c r="HSN158" s="86"/>
      <c r="HSO158" s="86"/>
      <c r="HSP158" s="86"/>
      <c r="HSQ158" s="86"/>
      <c r="HSR158" s="86"/>
      <c r="HSS158" s="86"/>
      <c r="HST158" s="86"/>
      <c r="HSU158" s="86"/>
      <c r="HSV158" s="86"/>
      <c r="HSW158" s="86"/>
      <c r="HSX158" s="86"/>
      <c r="HSY158" s="86"/>
      <c r="HSZ158" s="86"/>
      <c r="HTA158" s="86"/>
      <c r="HTB158" s="86"/>
      <c r="HTC158" s="86"/>
      <c r="HTD158" s="86"/>
      <c r="HTE158" s="86"/>
      <c r="HTF158" s="86"/>
      <c r="HTG158" s="86"/>
      <c r="HTH158" s="86"/>
      <c r="HTI158" s="86"/>
      <c r="HTJ158" s="86"/>
      <c r="HTK158" s="86"/>
      <c r="HTL158" s="86"/>
      <c r="HTM158" s="86"/>
      <c r="HTN158" s="86"/>
      <c r="HTO158" s="86"/>
      <c r="HTP158" s="86"/>
      <c r="HTQ158" s="86"/>
      <c r="HTR158" s="86"/>
      <c r="HTS158" s="86"/>
      <c r="HTT158" s="86"/>
      <c r="HTU158" s="86"/>
      <c r="HTV158" s="86"/>
      <c r="HTW158" s="86"/>
      <c r="HTX158" s="86"/>
      <c r="HTY158" s="86"/>
      <c r="HTZ158" s="86"/>
      <c r="HUA158" s="86"/>
      <c r="HUB158" s="86"/>
      <c r="HUC158" s="86"/>
      <c r="HUD158" s="86"/>
      <c r="HUE158" s="86"/>
      <c r="HUF158" s="86"/>
      <c r="HUG158" s="86"/>
      <c r="HUH158" s="86"/>
      <c r="HUI158" s="86"/>
      <c r="HUJ158" s="86"/>
      <c r="HUK158" s="86"/>
      <c r="HUL158" s="86"/>
      <c r="HUM158" s="86"/>
      <c r="HUN158" s="86"/>
      <c r="HUO158" s="86"/>
      <c r="HUP158" s="86"/>
      <c r="HUQ158" s="86"/>
      <c r="HUR158" s="86"/>
      <c r="HUS158" s="86"/>
      <c r="HUT158" s="86"/>
      <c r="HUU158" s="86"/>
      <c r="HUV158" s="86"/>
      <c r="HUW158" s="86"/>
      <c r="HUX158" s="86"/>
      <c r="HUY158" s="86"/>
      <c r="HUZ158" s="86"/>
      <c r="HVA158" s="86"/>
      <c r="HVB158" s="86"/>
      <c r="HVC158" s="86"/>
      <c r="HVD158" s="86"/>
      <c r="HVE158" s="86"/>
      <c r="HVF158" s="86"/>
      <c r="HVG158" s="86"/>
      <c r="HVH158" s="86"/>
      <c r="HVI158" s="86"/>
      <c r="HVJ158" s="86"/>
      <c r="HVK158" s="86"/>
      <c r="HVL158" s="86"/>
      <c r="HVM158" s="86"/>
      <c r="HVN158" s="86"/>
      <c r="HVO158" s="86"/>
      <c r="HVP158" s="86"/>
      <c r="HVQ158" s="86"/>
      <c r="HVR158" s="86"/>
      <c r="HVS158" s="86"/>
      <c r="HVT158" s="86"/>
      <c r="HVU158" s="86"/>
      <c r="HVV158" s="86"/>
      <c r="HVW158" s="86"/>
      <c r="HVX158" s="86"/>
      <c r="HVY158" s="86"/>
      <c r="HVZ158" s="86"/>
      <c r="HWA158" s="86"/>
      <c r="HWB158" s="86"/>
      <c r="HWC158" s="86"/>
      <c r="HWD158" s="86"/>
      <c r="HWE158" s="86"/>
      <c r="HWF158" s="86"/>
      <c r="HWG158" s="86"/>
      <c r="HWH158" s="86"/>
      <c r="HWI158" s="86"/>
      <c r="HWJ158" s="86"/>
      <c r="HWK158" s="86"/>
      <c r="HWL158" s="86"/>
      <c r="HWM158" s="86"/>
      <c r="HWN158" s="86"/>
      <c r="HWO158" s="86"/>
      <c r="HWP158" s="86"/>
      <c r="HWQ158" s="86"/>
      <c r="HWR158" s="86"/>
      <c r="HWS158" s="86"/>
      <c r="HWT158" s="86"/>
      <c r="HWU158" s="86"/>
      <c r="HWV158" s="86"/>
      <c r="HWW158" s="86"/>
      <c r="HWX158" s="86"/>
      <c r="HWY158" s="86"/>
      <c r="HWZ158" s="86"/>
      <c r="HXA158" s="86"/>
      <c r="HXB158" s="86"/>
      <c r="HXC158" s="86"/>
      <c r="HXD158" s="86"/>
      <c r="HXE158" s="86"/>
      <c r="HXF158" s="86"/>
      <c r="HXG158" s="86"/>
      <c r="HXH158" s="86"/>
      <c r="HXI158" s="86"/>
      <c r="HXJ158" s="86"/>
      <c r="HXK158" s="86"/>
      <c r="HXL158" s="86"/>
      <c r="HXM158" s="86"/>
      <c r="HXN158" s="86"/>
      <c r="HXO158" s="86"/>
      <c r="HXP158" s="86"/>
      <c r="HXQ158" s="86"/>
      <c r="HXR158" s="86"/>
      <c r="HXS158" s="86"/>
      <c r="HXT158" s="86"/>
      <c r="HXU158" s="86"/>
      <c r="HXV158" s="86"/>
      <c r="HXW158" s="86"/>
      <c r="HXX158" s="86"/>
      <c r="HXY158" s="86"/>
      <c r="HXZ158" s="86"/>
      <c r="HYA158" s="86"/>
      <c r="HYB158" s="86"/>
      <c r="HYC158" s="86"/>
      <c r="HYD158" s="86"/>
      <c r="HYE158" s="86"/>
      <c r="HYF158" s="86"/>
      <c r="HYG158" s="86"/>
      <c r="HYH158" s="86"/>
      <c r="HYI158" s="86"/>
      <c r="HYJ158" s="86"/>
      <c r="HYK158" s="86"/>
      <c r="HYL158" s="86"/>
      <c r="HYM158" s="86"/>
      <c r="HYN158" s="86"/>
      <c r="HYO158" s="86"/>
      <c r="HYP158" s="86"/>
      <c r="HYQ158" s="86"/>
      <c r="HYR158" s="86"/>
      <c r="HYS158" s="86"/>
      <c r="HYT158" s="86"/>
      <c r="HYU158" s="86"/>
      <c r="HYV158" s="86"/>
      <c r="HYW158" s="86"/>
      <c r="HYX158" s="86"/>
      <c r="HYY158" s="86"/>
      <c r="HYZ158" s="86"/>
      <c r="HZA158" s="86"/>
      <c r="HZB158" s="86"/>
      <c r="HZC158" s="86"/>
      <c r="HZD158" s="86"/>
      <c r="HZE158" s="86"/>
      <c r="HZF158" s="86"/>
      <c r="HZG158" s="86"/>
      <c r="HZH158" s="86"/>
      <c r="HZI158" s="86"/>
      <c r="HZJ158" s="86"/>
      <c r="HZK158" s="86"/>
      <c r="HZL158" s="86"/>
      <c r="HZM158" s="86"/>
      <c r="HZN158" s="86"/>
      <c r="HZO158" s="186"/>
      <c r="HZP158" s="186"/>
      <c r="HZQ158" s="186"/>
      <c r="HZR158" s="186"/>
      <c r="HZS158" s="186"/>
      <c r="HZT158" s="186"/>
      <c r="HZU158" s="86"/>
      <c r="HZV158" s="86"/>
      <c r="HZW158" s="86"/>
      <c r="HZX158" s="86"/>
      <c r="HZY158" s="86"/>
      <c r="HZZ158" s="86"/>
      <c r="IAA158" s="86"/>
      <c r="IAB158" s="86"/>
      <c r="IAC158" s="86"/>
      <c r="IAD158" s="86"/>
      <c r="IAE158" s="86"/>
      <c r="IAF158" s="86"/>
      <c r="IAG158" s="86"/>
      <c r="IAH158" s="86"/>
      <c r="IAI158" s="86"/>
      <c r="IAJ158" s="86"/>
      <c r="IAK158" s="86"/>
      <c r="IAL158" s="86"/>
      <c r="IAM158" s="86"/>
      <c r="IAN158" s="86"/>
      <c r="IAO158" s="86"/>
      <c r="IAP158" s="86"/>
      <c r="IAQ158" s="86"/>
      <c r="IAR158" s="86"/>
      <c r="IAS158" s="86"/>
      <c r="IAT158" s="86"/>
      <c r="IAU158" s="86"/>
      <c r="IAV158" s="86"/>
      <c r="IAW158" s="86"/>
      <c r="IAX158" s="86"/>
      <c r="IAY158" s="86"/>
      <c r="IAZ158" s="86"/>
      <c r="IBA158" s="86"/>
      <c r="IBB158" s="86"/>
      <c r="IBC158" s="86"/>
      <c r="IBD158" s="86"/>
      <c r="IBE158" s="86"/>
      <c r="IBF158" s="86"/>
      <c r="IBG158" s="86"/>
      <c r="IBH158" s="86"/>
      <c r="IBI158" s="86"/>
      <c r="IBJ158" s="86"/>
      <c r="IBK158" s="86"/>
      <c r="IBL158" s="86"/>
      <c r="IBM158" s="86"/>
      <c r="IBN158" s="86"/>
      <c r="IBO158" s="86"/>
      <c r="IBP158" s="86"/>
      <c r="IBQ158" s="86"/>
      <c r="IBR158" s="86"/>
      <c r="IBS158" s="86"/>
      <c r="IBT158" s="86"/>
      <c r="IBU158" s="86"/>
      <c r="IBV158" s="86"/>
      <c r="IBW158" s="86"/>
      <c r="IBX158" s="86"/>
      <c r="IBY158" s="86"/>
      <c r="IBZ158" s="86"/>
      <c r="ICA158" s="86"/>
      <c r="ICB158" s="86"/>
      <c r="ICC158" s="86"/>
      <c r="ICD158" s="86"/>
      <c r="ICE158" s="86"/>
      <c r="ICF158" s="86"/>
      <c r="ICG158" s="86"/>
      <c r="ICH158" s="86"/>
      <c r="ICI158" s="86"/>
      <c r="ICJ158" s="86"/>
      <c r="ICK158" s="86"/>
      <c r="ICL158" s="86"/>
      <c r="ICM158" s="86"/>
      <c r="ICN158" s="86"/>
      <c r="ICO158" s="86"/>
      <c r="ICP158" s="86"/>
      <c r="ICQ158" s="86"/>
      <c r="ICR158" s="86"/>
      <c r="ICS158" s="86"/>
      <c r="ICT158" s="86"/>
      <c r="ICU158" s="86"/>
      <c r="ICV158" s="86"/>
      <c r="ICW158" s="86"/>
      <c r="ICX158" s="86"/>
      <c r="ICY158" s="86"/>
      <c r="ICZ158" s="86"/>
      <c r="IDA158" s="86"/>
      <c r="IDB158" s="86"/>
      <c r="IDC158" s="86"/>
      <c r="IDD158" s="86"/>
      <c r="IDE158" s="86"/>
      <c r="IDF158" s="86"/>
      <c r="IDG158" s="86"/>
      <c r="IDH158" s="86"/>
      <c r="IDI158" s="86"/>
      <c r="IDJ158" s="86"/>
      <c r="IDK158" s="86"/>
      <c r="IDL158" s="86"/>
      <c r="IDM158" s="86"/>
      <c r="IDN158" s="86"/>
      <c r="IDO158" s="86"/>
      <c r="IDP158" s="86"/>
      <c r="IDQ158" s="86"/>
      <c r="IDR158" s="86"/>
      <c r="IDS158" s="86"/>
      <c r="IDT158" s="86"/>
      <c r="IDU158" s="86"/>
      <c r="IDV158" s="86"/>
      <c r="IDW158" s="86"/>
      <c r="IDX158" s="86"/>
      <c r="IDY158" s="86"/>
      <c r="IDZ158" s="86"/>
      <c r="IEA158" s="86"/>
      <c r="IEB158" s="86"/>
      <c r="IEC158" s="86"/>
      <c r="IED158" s="86"/>
      <c r="IEE158" s="86"/>
      <c r="IEF158" s="86"/>
      <c r="IEG158" s="86"/>
      <c r="IEH158" s="86"/>
      <c r="IEI158" s="86"/>
      <c r="IEJ158" s="86"/>
      <c r="IEK158" s="86"/>
      <c r="IEL158" s="86"/>
      <c r="IEM158" s="86"/>
      <c r="IEN158" s="86"/>
      <c r="IEO158" s="86"/>
      <c r="IEP158" s="86"/>
      <c r="IEQ158" s="86"/>
      <c r="IER158" s="86"/>
      <c r="IES158" s="86"/>
      <c r="IET158" s="86"/>
      <c r="IEU158" s="86"/>
      <c r="IEV158" s="86"/>
      <c r="IEW158" s="86"/>
      <c r="IEX158" s="86"/>
      <c r="IEY158" s="86"/>
      <c r="IEZ158" s="86"/>
      <c r="IFA158" s="86"/>
      <c r="IFB158" s="86"/>
      <c r="IFC158" s="86"/>
      <c r="IFD158" s="86"/>
      <c r="IFE158" s="86"/>
      <c r="IFF158" s="86"/>
      <c r="IFG158" s="86"/>
      <c r="IFH158" s="86"/>
      <c r="IFI158" s="86"/>
      <c r="IFJ158" s="86"/>
      <c r="IFK158" s="86"/>
      <c r="IFL158" s="86"/>
      <c r="IFM158" s="86"/>
      <c r="IFN158" s="86"/>
      <c r="IFO158" s="86"/>
      <c r="IFP158" s="86"/>
      <c r="IFQ158" s="86"/>
      <c r="IFR158" s="86"/>
      <c r="IFS158" s="86"/>
      <c r="IFT158" s="86"/>
      <c r="IFU158" s="86"/>
      <c r="IFV158" s="86"/>
      <c r="IFW158" s="86"/>
      <c r="IFX158" s="86"/>
      <c r="IFY158" s="86"/>
      <c r="IFZ158" s="86"/>
      <c r="IGA158" s="86"/>
      <c r="IGB158" s="86"/>
      <c r="IGC158" s="86"/>
      <c r="IGD158" s="86"/>
      <c r="IGE158" s="86"/>
      <c r="IGF158" s="86"/>
      <c r="IGG158" s="86"/>
      <c r="IGH158" s="86"/>
      <c r="IGI158" s="86"/>
      <c r="IGJ158" s="86"/>
      <c r="IGK158" s="86"/>
      <c r="IGL158" s="86"/>
      <c r="IGM158" s="86"/>
      <c r="IGN158" s="86"/>
      <c r="IGO158" s="86"/>
      <c r="IGP158" s="86"/>
      <c r="IGQ158" s="86"/>
      <c r="IGR158" s="86"/>
      <c r="IGS158" s="86"/>
      <c r="IGT158" s="86"/>
      <c r="IGU158" s="86"/>
      <c r="IGV158" s="86"/>
      <c r="IGW158" s="86"/>
      <c r="IGX158" s="86"/>
      <c r="IGY158" s="86"/>
      <c r="IGZ158" s="86"/>
      <c r="IHA158" s="86"/>
      <c r="IHB158" s="86"/>
      <c r="IHC158" s="86"/>
      <c r="IHD158" s="86"/>
      <c r="IHE158" s="86"/>
      <c r="IHF158" s="86"/>
      <c r="IHG158" s="86"/>
      <c r="IHH158" s="86"/>
      <c r="IHI158" s="86"/>
      <c r="IHJ158" s="86"/>
      <c r="IHK158" s="86"/>
      <c r="IHL158" s="86"/>
      <c r="IHM158" s="86"/>
      <c r="IHN158" s="86"/>
      <c r="IHO158" s="86"/>
      <c r="IHP158" s="86"/>
      <c r="IHQ158" s="86"/>
      <c r="IHR158" s="86"/>
      <c r="IHS158" s="86"/>
      <c r="IHT158" s="86"/>
      <c r="IHU158" s="86"/>
      <c r="IHV158" s="86"/>
      <c r="IHW158" s="86"/>
      <c r="IHX158" s="86"/>
      <c r="IHY158" s="86"/>
      <c r="IHZ158" s="86"/>
      <c r="IIA158" s="86"/>
      <c r="IIB158" s="86"/>
      <c r="IIC158" s="86"/>
      <c r="IID158" s="86"/>
      <c r="IIE158" s="86"/>
      <c r="IIF158" s="86"/>
      <c r="IIG158" s="86"/>
      <c r="IIH158" s="86"/>
      <c r="III158" s="86"/>
      <c r="IIJ158" s="86"/>
      <c r="IIK158" s="86"/>
      <c r="IIL158" s="86"/>
      <c r="IIM158" s="86"/>
      <c r="IIN158" s="86"/>
      <c r="IIO158" s="86"/>
      <c r="IIP158" s="86"/>
      <c r="IIQ158" s="86"/>
      <c r="IIR158" s="86"/>
      <c r="IIS158" s="86"/>
      <c r="IIT158" s="86"/>
      <c r="IIU158" s="86"/>
      <c r="IIV158" s="86"/>
      <c r="IIW158" s="86"/>
      <c r="IIX158" s="86"/>
      <c r="IIY158" s="86"/>
      <c r="IIZ158" s="86"/>
      <c r="IJA158" s="86"/>
      <c r="IJB158" s="86"/>
      <c r="IJC158" s="86"/>
      <c r="IJD158" s="86"/>
      <c r="IJE158" s="86"/>
      <c r="IJF158" s="86"/>
      <c r="IJG158" s="86"/>
      <c r="IJH158" s="86"/>
      <c r="IJI158" s="86"/>
      <c r="IJJ158" s="86"/>
      <c r="IJK158" s="186"/>
      <c r="IJL158" s="186"/>
      <c r="IJM158" s="186"/>
      <c r="IJN158" s="186"/>
      <c r="IJO158" s="186"/>
      <c r="IJP158" s="186"/>
      <c r="IJQ158" s="86"/>
      <c r="IJR158" s="86"/>
      <c r="IJS158" s="86"/>
      <c r="IJT158" s="86"/>
      <c r="IJU158" s="86"/>
      <c r="IJV158" s="86"/>
      <c r="IJW158" s="86"/>
      <c r="IJX158" s="86"/>
      <c r="IJY158" s="86"/>
      <c r="IJZ158" s="86"/>
      <c r="IKA158" s="86"/>
      <c r="IKB158" s="86"/>
      <c r="IKC158" s="86"/>
      <c r="IKD158" s="86"/>
      <c r="IKE158" s="86"/>
      <c r="IKF158" s="86"/>
      <c r="IKG158" s="86"/>
      <c r="IKH158" s="86"/>
      <c r="IKI158" s="86"/>
      <c r="IKJ158" s="86"/>
      <c r="IKK158" s="86"/>
      <c r="IKL158" s="86"/>
      <c r="IKM158" s="86"/>
      <c r="IKN158" s="86"/>
      <c r="IKO158" s="86"/>
      <c r="IKP158" s="86"/>
      <c r="IKQ158" s="86"/>
      <c r="IKR158" s="86"/>
      <c r="IKS158" s="86"/>
      <c r="IKT158" s="86"/>
      <c r="IKU158" s="86"/>
      <c r="IKV158" s="86"/>
      <c r="IKW158" s="86"/>
      <c r="IKX158" s="86"/>
      <c r="IKY158" s="86"/>
      <c r="IKZ158" s="86"/>
      <c r="ILA158" s="86"/>
      <c r="ILB158" s="86"/>
      <c r="ILC158" s="86"/>
      <c r="ILD158" s="86"/>
      <c r="ILE158" s="86"/>
      <c r="ILF158" s="86"/>
      <c r="ILG158" s="86"/>
      <c r="ILH158" s="86"/>
      <c r="ILI158" s="86"/>
      <c r="ILJ158" s="86"/>
      <c r="ILK158" s="86"/>
      <c r="ILL158" s="86"/>
      <c r="ILM158" s="86"/>
      <c r="ILN158" s="86"/>
      <c r="ILO158" s="86"/>
      <c r="ILP158" s="86"/>
      <c r="ILQ158" s="86"/>
      <c r="ILR158" s="86"/>
      <c r="ILS158" s="86"/>
      <c r="ILT158" s="86"/>
      <c r="ILU158" s="86"/>
      <c r="ILV158" s="86"/>
      <c r="ILW158" s="86"/>
      <c r="ILX158" s="86"/>
      <c r="ILY158" s="86"/>
      <c r="ILZ158" s="86"/>
      <c r="IMA158" s="86"/>
      <c r="IMB158" s="86"/>
      <c r="IMC158" s="86"/>
      <c r="IMD158" s="86"/>
      <c r="IME158" s="86"/>
      <c r="IMF158" s="86"/>
      <c r="IMG158" s="86"/>
      <c r="IMH158" s="86"/>
      <c r="IMI158" s="86"/>
      <c r="IMJ158" s="86"/>
      <c r="IMK158" s="86"/>
      <c r="IML158" s="86"/>
      <c r="IMM158" s="86"/>
      <c r="IMN158" s="86"/>
      <c r="IMO158" s="86"/>
      <c r="IMP158" s="86"/>
      <c r="IMQ158" s="86"/>
      <c r="IMR158" s="86"/>
      <c r="IMS158" s="86"/>
      <c r="IMT158" s="86"/>
      <c r="IMU158" s="86"/>
      <c r="IMV158" s="86"/>
      <c r="IMW158" s="86"/>
      <c r="IMX158" s="86"/>
      <c r="IMY158" s="86"/>
      <c r="IMZ158" s="86"/>
      <c r="INA158" s="86"/>
      <c r="INB158" s="86"/>
      <c r="INC158" s="86"/>
      <c r="IND158" s="86"/>
      <c r="INE158" s="86"/>
      <c r="INF158" s="86"/>
      <c r="ING158" s="86"/>
      <c r="INH158" s="86"/>
      <c r="INI158" s="86"/>
      <c r="INJ158" s="86"/>
      <c r="INK158" s="86"/>
      <c r="INL158" s="86"/>
      <c r="INM158" s="86"/>
      <c r="INN158" s="86"/>
      <c r="INO158" s="86"/>
      <c r="INP158" s="86"/>
      <c r="INQ158" s="86"/>
      <c r="INR158" s="86"/>
      <c r="INS158" s="86"/>
      <c r="INT158" s="86"/>
      <c r="INU158" s="86"/>
      <c r="INV158" s="86"/>
      <c r="INW158" s="86"/>
      <c r="INX158" s="86"/>
      <c r="INY158" s="86"/>
      <c r="INZ158" s="86"/>
      <c r="IOA158" s="86"/>
      <c r="IOB158" s="86"/>
      <c r="IOC158" s="86"/>
      <c r="IOD158" s="86"/>
      <c r="IOE158" s="86"/>
      <c r="IOF158" s="86"/>
      <c r="IOG158" s="86"/>
      <c r="IOH158" s="86"/>
      <c r="IOI158" s="86"/>
      <c r="IOJ158" s="86"/>
      <c r="IOK158" s="86"/>
      <c r="IOL158" s="86"/>
      <c r="IOM158" s="86"/>
      <c r="ION158" s="86"/>
      <c r="IOO158" s="86"/>
      <c r="IOP158" s="86"/>
      <c r="IOQ158" s="86"/>
      <c r="IOR158" s="86"/>
      <c r="IOS158" s="86"/>
      <c r="IOT158" s="86"/>
      <c r="IOU158" s="86"/>
      <c r="IOV158" s="86"/>
      <c r="IOW158" s="86"/>
      <c r="IOX158" s="86"/>
      <c r="IOY158" s="86"/>
      <c r="IOZ158" s="86"/>
      <c r="IPA158" s="86"/>
      <c r="IPB158" s="86"/>
      <c r="IPC158" s="86"/>
      <c r="IPD158" s="86"/>
      <c r="IPE158" s="86"/>
      <c r="IPF158" s="86"/>
      <c r="IPG158" s="86"/>
      <c r="IPH158" s="86"/>
      <c r="IPI158" s="86"/>
      <c r="IPJ158" s="86"/>
      <c r="IPK158" s="86"/>
      <c r="IPL158" s="86"/>
      <c r="IPM158" s="86"/>
      <c r="IPN158" s="86"/>
      <c r="IPO158" s="86"/>
      <c r="IPP158" s="86"/>
      <c r="IPQ158" s="86"/>
      <c r="IPR158" s="86"/>
      <c r="IPS158" s="86"/>
      <c r="IPT158" s="86"/>
      <c r="IPU158" s="86"/>
      <c r="IPV158" s="86"/>
      <c r="IPW158" s="86"/>
      <c r="IPX158" s="86"/>
      <c r="IPY158" s="86"/>
      <c r="IPZ158" s="86"/>
      <c r="IQA158" s="86"/>
      <c r="IQB158" s="86"/>
      <c r="IQC158" s="86"/>
      <c r="IQD158" s="86"/>
      <c r="IQE158" s="86"/>
      <c r="IQF158" s="86"/>
      <c r="IQG158" s="86"/>
      <c r="IQH158" s="86"/>
      <c r="IQI158" s="86"/>
      <c r="IQJ158" s="86"/>
      <c r="IQK158" s="86"/>
      <c r="IQL158" s="86"/>
      <c r="IQM158" s="86"/>
      <c r="IQN158" s="86"/>
      <c r="IQO158" s="86"/>
      <c r="IQP158" s="86"/>
      <c r="IQQ158" s="86"/>
      <c r="IQR158" s="86"/>
      <c r="IQS158" s="86"/>
      <c r="IQT158" s="86"/>
      <c r="IQU158" s="86"/>
      <c r="IQV158" s="86"/>
      <c r="IQW158" s="86"/>
      <c r="IQX158" s="86"/>
      <c r="IQY158" s="86"/>
      <c r="IQZ158" s="86"/>
      <c r="IRA158" s="86"/>
      <c r="IRB158" s="86"/>
      <c r="IRC158" s="86"/>
      <c r="IRD158" s="86"/>
      <c r="IRE158" s="86"/>
      <c r="IRF158" s="86"/>
      <c r="IRG158" s="86"/>
      <c r="IRH158" s="86"/>
      <c r="IRI158" s="86"/>
      <c r="IRJ158" s="86"/>
      <c r="IRK158" s="86"/>
      <c r="IRL158" s="86"/>
      <c r="IRM158" s="86"/>
      <c r="IRN158" s="86"/>
      <c r="IRO158" s="86"/>
      <c r="IRP158" s="86"/>
      <c r="IRQ158" s="86"/>
      <c r="IRR158" s="86"/>
      <c r="IRS158" s="86"/>
      <c r="IRT158" s="86"/>
      <c r="IRU158" s="86"/>
      <c r="IRV158" s="86"/>
      <c r="IRW158" s="86"/>
      <c r="IRX158" s="86"/>
      <c r="IRY158" s="86"/>
      <c r="IRZ158" s="86"/>
      <c r="ISA158" s="86"/>
      <c r="ISB158" s="86"/>
      <c r="ISC158" s="86"/>
      <c r="ISD158" s="86"/>
      <c r="ISE158" s="86"/>
      <c r="ISF158" s="86"/>
      <c r="ISG158" s="86"/>
      <c r="ISH158" s="86"/>
      <c r="ISI158" s="86"/>
      <c r="ISJ158" s="86"/>
      <c r="ISK158" s="86"/>
      <c r="ISL158" s="86"/>
      <c r="ISM158" s="86"/>
      <c r="ISN158" s="86"/>
      <c r="ISO158" s="86"/>
      <c r="ISP158" s="86"/>
      <c r="ISQ158" s="86"/>
      <c r="ISR158" s="86"/>
      <c r="ISS158" s="86"/>
      <c r="IST158" s="86"/>
      <c r="ISU158" s="86"/>
      <c r="ISV158" s="86"/>
      <c r="ISW158" s="86"/>
      <c r="ISX158" s="86"/>
      <c r="ISY158" s="86"/>
      <c r="ISZ158" s="86"/>
      <c r="ITA158" s="86"/>
      <c r="ITB158" s="86"/>
      <c r="ITC158" s="86"/>
      <c r="ITD158" s="86"/>
      <c r="ITE158" s="86"/>
      <c r="ITF158" s="86"/>
      <c r="ITG158" s="186"/>
      <c r="ITH158" s="186"/>
      <c r="ITI158" s="186"/>
      <c r="ITJ158" s="186"/>
      <c r="ITK158" s="186"/>
      <c r="ITL158" s="186"/>
      <c r="ITM158" s="86"/>
      <c r="ITN158" s="86"/>
      <c r="ITO158" s="86"/>
      <c r="ITP158" s="86"/>
      <c r="ITQ158" s="86"/>
      <c r="ITR158" s="86"/>
      <c r="ITS158" s="86"/>
      <c r="ITT158" s="86"/>
      <c r="ITU158" s="86"/>
      <c r="ITV158" s="86"/>
      <c r="ITW158" s="86"/>
      <c r="ITX158" s="86"/>
      <c r="ITY158" s="86"/>
      <c r="ITZ158" s="86"/>
      <c r="IUA158" s="86"/>
      <c r="IUB158" s="86"/>
      <c r="IUC158" s="86"/>
      <c r="IUD158" s="86"/>
      <c r="IUE158" s="86"/>
      <c r="IUF158" s="86"/>
      <c r="IUG158" s="86"/>
      <c r="IUH158" s="86"/>
      <c r="IUI158" s="86"/>
      <c r="IUJ158" s="86"/>
      <c r="IUK158" s="86"/>
      <c r="IUL158" s="86"/>
      <c r="IUM158" s="86"/>
      <c r="IUN158" s="86"/>
      <c r="IUO158" s="86"/>
      <c r="IUP158" s="86"/>
      <c r="IUQ158" s="86"/>
      <c r="IUR158" s="86"/>
      <c r="IUS158" s="86"/>
      <c r="IUT158" s="86"/>
      <c r="IUU158" s="86"/>
      <c r="IUV158" s="86"/>
      <c r="IUW158" s="86"/>
      <c r="IUX158" s="86"/>
      <c r="IUY158" s="86"/>
      <c r="IUZ158" s="86"/>
      <c r="IVA158" s="86"/>
      <c r="IVB158" s="86"/>
      <c r="IVC158" s="86"/>
      <c r="IVD158" s="86"/>
      <c r="IVE158" s="86"/>
      <c r="IVF158" s="86"/>
      <c r="IVG158" s="86"/>
      <c r="IVH158" s="86"/>
      <c r="IVI158" s="86"/>
      <c r="IVJ158" s="86"/>
      <c r="IVK158" s="86"/>
      <c r="IVL158" s="86"/>
      <c r="IVM158" s="86"/>
      <c r="IVN158" s="86"/>
      <c r="IVO158" s="86"/>
      <c r="IVP158" s="86"/>
      <c r="IVQ158" s="86"/>
      <c r="IVR158" s="86"/>
      <c r="IVS158" s="86"/>
      <c r="IVT158" s="86"/>
      <c r="IVU158" s="86"/>
      <c r="IVV158" s="86"/>
      <c r="IVW158" s="86"/>
      <c r="IVX158" s="86"/>
      <c r="IVY158" s="86"/>
      <c r="IVZ158" s="86"/>
      <c r="IWA158" s="86"/>
      <c r="IWB158" s="86"/>
      <c r="IWC158" s="86"/>
      <c r="IWD158" s="86"/>
      <c r="IWE158" s="86"/>
      <c r="IWF158" s="86"/>
      <c r="IWG158" s="86"/>
      <c r="IWH158" s="86"/>
      <c r="IWI158" s="86"/>
      <c r="IWJ158" s="86"/>
      <c r="IWK158" s="86"/>
      <c r="IWL158" s="86"/>
      <c r="IWM158" s="86"/>
      <c r="IWN158" s="86"/>
      <c r="IWO158" s="86"/>
      <c r="IWP158" s="86"/>
      <c r="IWQ158" s="86"/>
      <c r="IWR158" s="86"/>
      <c r="IWS158" s="86"/>
      <c r="IWT158" s="86"/>
      <c r="IWU158" s="86"/>
      <c r="IWV158" s="86"/>
      <c r="IWW158" s="86"/>
      <c r="IWX158" s="86"/>
      <c r="IWY158" s="86"/>
      <c r="IWZ158" s="86"/>
      <c r="IXA158" s="86"/>
      <c r="IXB158" s="86"/>
      <c r="IXC158" s="86"/>
      <c r="IXD158" s="86"/>
      <c r="IXE158" s="86"/>
      <c r="IXF158" s="86"/>
      <c r="IXG158" s="86"/>
      <c r="IXH158" s="86"/>
      <c r="IXI158" s="86"/>
      <c r="IXJ158" s="86"/>
      <c r="IXK158" s="86"/>
      <c r="IXL158" s="86"/>
      <c r="IXM158" s="86"/>
      <c r="IXN158" s="86"/>
      <c r="IXO158" s="86"/>
      <c r="IXP158" s="86"/>
      <c r="IXQ158" s="86"/>
      <c r="IXR158" s="86"/>
      <c r="IXS158" s="86"/>
      <c r="IXT158" s="86"/>
      <c r="IXU158" s="86"/>
      <c r="IXV158" s="86"/>
      <c r="IXW158" s="86"/>
      <c r="IXX158" s="86"/>
      <c r="IXY158" s="86"/>
      <c r="IXZ158" s="86"/>
      <c r="IYA158" s="86"/>
      <c r="IYB158" s="86"/>
      <c r="IYC158" s="86"/>
      <c r="IYD158" s="86"/>
      <c r="IYE158" s="86"/>
      <c r="IYF158" s="86"/>
      <c r="IYG158" s="86"/>
      <c r="IYH158" s="86"/>
      <c r="IYI158" s="86"/>
      <c r="IYJ158" s="86"/>
      <c r="IYK158" s="86"/>
      <c r="IYL158" s="86"/>
      <c r="IYM158" s="86"/>
      <c r="IYN158" s="86"/>
      <c r="IYO158" s="86"/>
      <c r="IYP158" s="86"/>
      <c r="IYQ158" s="86"/>
      <c r="IYR158" s="86"/>
      <c r="IYS158" s="86"/>
      <c r="IYT158" s="86"/>
      <c r="IYU158" s="86"/>
      <c r="IYV158" s="86"/>
      <c r="IYW158" s="86"/>
      <c r="IYX158" s="86"/>
      <c r="IYY158" s="86"/>
      <c r="IYZ158" s="86"/>
      <c r="IZA158" s="86"/>
      <c r="IZB158" s="86"/>
      <c r="IZC158" s="86"/>
      <c r="IZD158" s="86"/>
      <c r="IZE158" s="86"/>
      <c r="IZF158" s="86"/>
      <c r="IZG158" s="86"/>
      <c r="IZH158" s="86"/>
      <c r="IZI158" s="86"/>
      <c r="IZJ158" s="86"/>
      <c r="IZK158" s="86"/>
      <c r="IZL158" s="86"/>
      <c r="IZM158" s="86"/>
      <c r="IZN158" s="86"/>
      <c r="IZO158" s="86"/>
      <c r="IZP158" s="86"/>
      <c r="IZQ158" s="86"/>
      <c r="IZR158" s="86"/>
      <c r="IZS158" s="86"/>
      <c r="IZT158" s="86"/>
      <c r="IZU158" s="86"/>
      <c r="IZV158" s="86"/>
      <c r="IZW158" s="86"/>
      <c r="IZX158" s="86"/>
      <c r="IZY158" s="86"/>
      <c r="IZZ158" s="86"/>
      <c r="JAA158" s="86"/>
      <c r="JAB158" s="86"/>
      <c r="JAC158" s="86"/>
      <c r="JAD158" s="86"/>
      <c r="JAE158" s="86"/>
      <c r="JAF158" s="86"/>
      <c r="JAG158" s="86"/>
      <c r="JAH158" s="86"/>
      <c r="JAI158" s="86"/>
      <c r="JAJ158" s="86"/>
      <c r="JAK158" s="86"/>
      <c r="JAL158" s="86"/>
      <c r="JAM158" s="86"/>
      <c r="JAN158" s="86"/>
      <c r="JAO158" s="86"/>
      <c r="JAP158" s="86"/>
      <c r="JAQ158" s="86"/>
      <c r="JAR158" s="86"/>
      <c r="JAS158" s="86"/>
      <c r="JAT158" s="86"/>
      <c r="JAU158" s="86"/>
      <c r="JAV158" s="86"/>
      <c r="JAW158" s="86"/>
      <c r="JAX158" s="86"/>
      <c r="JAY158" s="86"/>
      <c r="JAZ158" s="86"/>
      <c r="JBA158" s="86"/>
      <c r="JBB158" s="86"/>
      <c r="JBC158" s="86"/>
      <c r="JBD158" s="86"/>
      <c r="JBE158" s="86"/>
      <c r="JBF158" s="86"/>
      <c r="JBG158" s="86"/>
      <c r="JBH158" s="86"/>
      <c r="JBI158" s="86"/>
      <c r="JBJ158" s="86"/>
      <c r="JBK158" s="86"/>
      <c r="JBL158" s="86"/>
      <c r="JBM158" s="86"/>
      <c r="JBN158" s="86"/>
      <c r="JBO158" s="86"/>
      <c r="JBP158" s="86"/>
      <c r="JBQ158" s="86"/>
      <c r="JBR158" s="86"/>
      <c r="JBS158" s="86"/>
      <c r="JBT158" s="86"/>
      <c r="JBU158" s="86"/>
      <c r="JBV158" s="86"/>
      <c r="JBW158" s="86"/>
      <c r="JBX158" s="86"/>
      <c r="JBY158" s="86"/>
      <c r="JBZ158" s="86"/>
      <c r="JCA158" s="86"/>
      <c r="JCB158" s="86"/>
      <c r="JCC158" s="86"/>
      <c r="JCD158" s="86"/>
      <c r="JCE158" s="86"/>
      <c r="JCF158" s="86"/>
      <c r="JCG158" s="86"/>
      <c r="JCH158" s="86"/>
      <c r="JCI158" s="86"/>
      <c r="JCJ158" s="86"/>
      <c r="JCK158" s="86"/>
      <c r="JCL158" s="86"/>
      <c r="JCM158" s="86"/>
      <c r="JCN158" s="86"/>
      <c r="JCO158" s="86"/>
      <c r="JCP158" s="86"/>
      <c r="JCQ158" s="86"/>
      <c r="JCR158" s="86"/>
      <c r="JCS158" s="86"/>
      <c r="JCT158" s="86"/>
      <c r="JCU158" s="86"/>
      <c r="JCV158" s="86"/>
      <c r="JCW158" s="86"/>
      <c r="JCX158" s="86"/>
      <c r="JCY158" s="86"/>
      <c r="JCZ158" s="86"/>
      <c r="JDA158" s="86"/>
      <c r="JDB158" s="86"/>
      <c r="JDC158" s="186"/>
      <c r="JDD158" s="186"/>
      <c r="JDE158" s="186"/>
      <c r="JDF158" s="186"/>
      <c r="JDG158" s="186"/>
      <c r="JDH158" s="186"/>
      <c r="JDI158" s="86"/>
      <c r="JDJ158" s="86"/>
      <c r="JDK158" s="86"/>
      <c r="JDL158" s="86"/>
      <c r="JDM158" s="86"/>
      <c r="JDN158" s="86"/>
      <c r="JDO158" s="86"/>
      <c r="JDP158" s="86"/>
      <c r="JDQ158" s="86"/>
      <c r="JDR158" s="86"/>
      <c r="JDS158" s="86"/>
      <c r="JDT158" s="86"/>
      <c r="JDU158" s="86"/>
      <c r="JDV158" s="86"/>
      <c r="JDW158" s="86"/>
      <c r="JDX158" s="86"/>
      <c r="JDY158" s="86"/>
      <c r="JDZ158" s="86"/>
      <c r="JEA158" s="86"/>
      <c r="JEB158" s="86"/>
      <c r="JEC158" s="86"/>
      <c r="JED158" s="86"/>
      <c r="JEE158" s="86"/>
      <c r="JEF158" s="86"/>
      <c r="JEG158" s="86"/>
      <c r="JEH158" s="86"/>
      <c r="JEI158" s="86"/>
      <c r="JEJ158" s="86"/>
      <c r="JEK158" s="86"/>
      <c r="JEL158" s="86"/>
      <c r="JEM158" s="86"/>
      <c r="JEN158" s="86"/>
      <c r="JEO158" s="86"/>
      <c r="JEP158" s="86"/>
      <c r="JEQ158" s="86"/>
      <c r="JER158" s="86"/>
      <c r="JES158" s="86"/>
      <c r="JET158" s="86"/>
      <c r="JEU158" s="86"/>
      <c r="JEV158" s="86"/>
      <c r="JEW158" s="86"/>
      <c r="JEX158" s="86"/>
      <c r="JEY158" s="86"/>
      <c r="JEZ158" s="86"/>
      <c r="JFA158" s="86"/>
      <c r="JFB158" s="86"/>
      <c r="JFC158" s="86"/>
      <c r="JFD158" s="86"/>
      <c r="JFE158" s="86"/>
      <c r="JFF158" s="86"/>
      <c r="JFG158" s="86"/>
      <c r="JFH158" s="86"/>
      <c r="JFI158" s="86"/>
      <c r="JFJ158" s="86"/>
      <c r="JFK158" s="86"/>
      <c r="JFL158" s="86"/>
      <c r="JFM158" s="86"/>
      <c r="JFN158" s="86"/>
      <c r="JFO158" s="86"/>
      <c r="JFP158" s="86"/>
      <c r="JFQ158" s="86"/>
      <c r="JFR158" s="86"/>
      <c r="JFS158" s="86"/>
      <c r="JFT158" s="86"/>
      <c r="JFU158" s="86"/>
      <c r="JFV158" s="86"/>
      <c r="JFW158" s="86"/>
      <c r="JFX158" s="86"/>
      <c r="JFY158" s="86"/>
      <c r="JFZ158" s="86"/>
      <c r="JGA158" s="86"/>
      <c r="JGB158" s="86"/>
      <c r="JGC158" s="86"/>
      <c r="JGD158" s="86"/>
      <c r="JGE158" s="86"/>
      <c r="JGF158" s="86"/>
      <c r="JGG158" s="86"/>
      <c r="JGH158" s="86"/>
      <c r="JGI158" s="86"/>
      <c r="JGJ158" s="86"/>
      <c r="JGK158" s="86"/>
      <c r="JGL158" s="86"/>
      <c r="JGM158" s="86"/>
      <c r="JGN158" s="86"/>
      <c r="JGO158" s="86"/>
      <c r="JGP158" s="86"/>
      <c r="JGQ158" s="86"/>
      <c r="JGR158" s="86"/>
      <c r="JGS158" s="86"/>
      <c r="JGT158" s="86"/>
      <c r="JGU158" s="86"/>
      <c r="JGV158" s="86"/>
      <c r="JGW158" s="86"/>
      <c r="JGX158" s="86"/>
      <c r="JGY158" s="86"/>
      <c r="JGZ158" s="86"/>
      <c r="JHA158" s="86"/>
      <c r="JHB158" s="86"/>
      <c r="JHC158" s="86"/>
      <c r="JHD158" s="86"/>
      <c r="JHE158" s="86"/>
      <c r="JHF158" s="86"/>
      <c r="JHG158" s="86"/>
      <c r="JHH158" s="86"/>
      <c r="JHI158" s="86"/>
      <c r="JHJ158" s="86"/>
      <c r="JHK158" s="86"/>
      <c r="JHL158" s="86"/>
      <c r="JHM158" s="86"/>
      <c r="JHN158" s="86"/>
      <c r="JHO158" s="86"/>
      <c r="JHP158" s="86"/>
      <c r="JHQ158" s="86"/>
      <c r="JHR158" s="86"/>
      <c r="JHS158" s="86"/>
      <c r="JHT158" s="86"/>
      <c r="JHU158" s="86"/>
      <c r="JHV158" s="86"/>
      <c r="JHW158" s="86"/>
      <c r="JHX158" s="86"/>
      <c r="JHY158" s="86"/>
      <c r="JHZ158" s="86"/>
      <c r="JIA158" s="86"/>
      <c r="JIB158" s="86"/>
      <c r="JIC158" s="86"/>
      <c r="JID158" s="86"/>
      <c r="JIE158" s="86"/>
      <c r="JIF158" s="86"/>
      <c r="JIG158" s="86"/>
      <c r="JIH158" s="86"/>
      <c r="JII158" s="86"/>
      <c r="JIJ158" s="86"/>
      <c r="JIK158" s="86"/>
      <c r="JIL158" s="86"/>
      <c r="JIM158" s="86"/>
      <c r="JIN158" s="86"/>
      <c r="JIO158" s="86"/>
      <c r="JIP158" s="86"/>
      <c r="JIQ158" s="86"/>
      <c r="JIR158" s="86"/>
      <c r="JIS158" s="86"/>
      <c r="JIT158" s="86"/>
      <c r="JIU158" s="86"/>
      <c r="JIV158" s="86"/>
      <c r="JIW158" s="86"/>
      <c r="JIX158" s="86"/>
      <c r="JIY158" s="86"/>
      <c r="JIZ158" s="86"/>
      <c r="JJA158" s="86"/>
      <c r="JJB158" s="86"/>
      <c r="JJC158" s="86"/>
      <c r="JJD158" s="86"/>
      <c r="JJE158" s="86"/>
      <c r="JJF158" s="86"/>
      <c r="JJG158" s="86"/>
      <c r="JJH158" s="86"/>
      <c r="JJI158" s="86"/>
      <c r="JJJ158" s="86"/>
      <c r="JJK158" s="86"/>
      <c r="JJL158" s="86"/>
      <c r="JJM158" s="86"/>
      <c r="JJN158" s="86"/>
      <c r="JJO158" s="86"/>
      <c r="JJP158" s="86"/>
      <c r="JJQ158" s="86"/>
      <c r="JJR158" s="86"/>
      <c r="JJS158" s="86"/>
      <c r="JJT158" s="86"/>
      <c r="JJU158" s="86"/>
      <c r="JJV158" s="86"/>
      <c r="JJW158" s="86"/>
      <c r="JJX158" s="86"/>
      <c r="JJY158" s="86"/>
      <c r="JJZ158" s="86"/>
      <c r="JKA158" s="86"/>
      <c r="JKB158" s="86"/>
      <c r="JKC158" s="86"/>
      <c r="JKD158" s="86"/>
      <c r="JKE158" s="86"/>
      <c r="JKF158" s="86"/>
      <c r="JKG158" s="86"/>
      <c r="JKH158" s="86"/>
      <c r="JKI158" s="86"/>
      <c r="JKJ158" s="86"/>
      <c r="JKK158" s="86"/>
      <c r="JKL158" s="86"/>
      <c r="JKM158" s="86"/>
      <c r="JKN158" s="86"/>
      <c r="JKO158" s="86"/>
      <c r="JKP158" s="86"/>
      <c r="JKQ158" s="86"/>
      <c r="JKR158" s="86"/>
      <c r="JKS158" s="86"/>
      <c r="JKT158" s="86"/>
      <c r="JKU158" s="86"/>
      <c r="JKV158" s="86"/>
      <c r="JKW158" s="86"/>
      <c r="JKX158" s="86"/>
      <c r="JKY158" s="86"/>
      <c r="JKZ158" s="86"/>
      <c r="JLA158" s="86"/>
      <c r="JLB158" s="86"/>
      <c r="JLC158" s="86"/>
      <c r="JLD158" s="86"/>
      <c r="JLE158" s="86"/>
      <c r="JLF158" s="86"/>
      <c r="JLG158" s="86"/>
      <c r="JLH158" s="86"/>
      <c r="JLI158" s="86"/>
      <c r="JLJ158" s="86"/>
      <c r="JLK158" s="86"/>
      <c r="JLL158" s="86"/>
      <c r="JLM158" s="86"/>
      <c r="JLN158" s="86"/>
      <c r="JLO158" s="86"/>
      <c r="JLP158" s="86"/>
      <c r="JLQ158" s="86"/>
      <c r="JLR158" s="86"/>
      <c r="JLS158" s="86"/>
      <c r="JLT158" s="86"/>
      <c r="JLU158" s="86"/>
      <c r="JLV158" s="86"/>
      <c r="JLW158" s="86"/>
      <c r="JLX158" s="86"/>
      <c r="JLY158" s="86"/>
      <c r="JLZ158" s="86"/>
      <c r="JMA158" s="86"/>
      <c r="JMB158" s="86"/>
      <c r="JMC158" s="86"/>
      <c r="JMD158" s="86"/>
      <c r="JME158" s="86"/>
      <c r="JMF158" s="86"/>
      <c r="JMG158" s="86"/>
      <c r="JMH158" s="86"/>
      <c r="JMI158" s="86"/>
      <c r="JMJ158" s="86"/>
      <c r="JMK158" s="86"/>
      <c r="JML158" s="86"/>
      <c r="JMM158" s="86"/>
      <c r="JMN158" s="86"/>
      <c r="JMO158" s="86"/>
      <c r="JMP158" s="86"/>
      <c r="JMQ158" s="86"/>
      <c r="JMR158" s="86"/>
      <c r="JMS158" s="86"/>
      <c r="JMT158" s="86"/>
      <c r="JMU158" s="86"/>
      <c r="JMV158" s="86"/>
      <c r="JMW158" s="86"/>
      <c r="JMX158" s="86"/>
      <c r="JMY158" s="186"/>
      <c r="JMZ158" s="186"/>
      <c r="JNA158" s="186"/>
      <c r="JNB158" s="186"/>
      <c r="JNC158" s="186"/>
      <c r="JND158" s="186"/>
      <c r="JNE158" s="86"/>
      <c r="JNF158" s="86"/>
      <c r="JNG158" s="86"/>
      <c r="JNH158" s="86"/>
      <c r="JNI158" s="86"/>
      <c r="JNJ158" s="86"/>
      <c r="JNK158" s="86"/>
      <c r="JNL158" s="86"/>
      <c r="JNM158" s="86"/>
      <c r="JNN158" s="86"/>
      <c r="JNO158" s="86"/>
      <c r="JNP158" s="86"/>
      <c r="JNQ158" s="86"/>
      <c r="JNR158" s="86"/>
      <c r="JNS158" s="86"/>
      <c r="JNT158" s="86"/>
      <c r="JNU158" s="86"/>
      <c r="JNV158" s="86"/>
      <c r="JNW158" s="86"/>
      <c r="JNX158" s="86"/>
      <c r="JNY158" s="86"/>
      <c r="JNZ158" s="86"/>
      <c r="JOA158" s="86"/>
      <c r="JOB158" s="86"/>
      <c r="JOC158" s="86"/>
      <c r="JOD158" s="86"/>
      <c r="JOE158" s="86"/>
      <c r="JOF158" s="86"/>
      <c r="JOG158" s="86"/>
      <c r="JOH158" s="86"/>
      <c r="JOI158" s="86"/>
      <c r="JOJ158" s="86"/>
      <c r="JOK158" s="86"/>
      <c r="JOL158" s="86"/>
      <c r="JOM158" s="86"/>
      <c r="JON158" s="86"/>
      <c r="JOO158" s="86"/>
      <c r="JOP158" s="86"/>
      <c r="JOQ158" s="86"/>
      <c r="JOR158" s="86"/>
      <c r="JOS158" s="86"/>
      <c r="JOT158" s="86"/>
      <c r="JOU158" s="86"/>
      <c r="JOV158" s="86"/>
      <c r="JOW158" s="86"/>
      <c r="JOX158" s="86"/>
      <c r="JOY158" s="86"/>
      <c r="JOZ158" s="86"/>
      <c r="JPA158" s="86"/>
      <c r="JPB158" s="86"/>
      <c r="JPC158" s="86"/>
      <c r="JPD158" s="86"/>
      <c r="JPE158" s="86"/>
      <c r="JPF158" s="86"/>
      <c r="JPG158" s="86"/>
      <c r="JPH158" s="86"/>
      <c r="JPI158" s="86"/>
      <c r="JPJ158" s="86"/>
      <c r="JPK158" s="86"/>
      <c r="JPL158" s="86"/>
      <c r="JPM158" s="86"/>
      <c r="JPN158" s="86"/>
      <c r="JPO158" s="86"/>
      <c r="JPP158" s="86"/>
      <c r="JPQ158" s="86"/>
      <c r="JPR158" s="86"/>
      <c r="JPS158" s="86"/>
      <c r="JPT158" s="86"/>
      <c r="JPU158" s="86"/>
      <c r="JPV158" s="86"/>
      <c r="JPW158" s="86"/>
      <c r="JPX158" s="86"/>
      <c r="JPY158" s="86"/>
      <c r="JPZ158" s="86"/>
      <c r="JQA158" s="86"/>
      <c r="JQB158" s="86"/>
      <c r="JQC158" s="86"/>
      <c r="JQD158" s="86"/>
      <c r="JQE158" s="86"/>
      <c r="JQF158" s="86"/>
      <c r="JQG158" s="86"/>
      <c r="JQH158" s="86"/>
      <c r="JQI158" s="86"/>
      <c r="JQJ158" s="86"/>
      <c r="JQK158" s="86"/>
      <c r="JQL158" s="86"/>
      <c r="JQM158" s="86"/>
      <c r="JQN158" s="86"/>
      <c r="JQO158" s="86"/>
      <c r="JQP158" s="86"/>
      <c r="JQQ158" s="86"/>
      <c r="JQR158" s="86"/>
      <c r="JQS158" s="86"/>
      <c r="JQT158" s="86"/>
      <c r="JQU158" s="86"/>
      <c r="JQV158" s="86"/>
      <c r="JQW158" s="86"/>
      <c r="JQX158" s="86"/>
      <c r="JQY158" s="86"/>
      <c r="JQZ158" s="86"/>
      <c r="JRA158" s="86"/>
      <c r="JRB158" s="86"/>
      <c r="JRC158" s="86"/>
      <c r="JRD158" s="86"/>
      <c r="JRE158" s="86"/>
      <c r="JRF158" s="86"/>
      <c r="JRG158" s="86"/>
      <c r="JRH158" s="86"/>
      <c r="JRI158" s="86"/>
      <c r="JRJ158" s="86"/>
      <c r="JRK158" s="86"/>
      <c r="JRL158" s="86"/>
      <c r="JRM158" s="86"/>
      <c r="JRN158" s="86"/>
      <c r="JRO158" s="86"/>
      <c r="JRP158" s="86"/>
      <c r="JRQ158" s="86"/>
      <c r="JRR158" s="86"/>
      <c r="JRS158" s="86"/>
      <c r="JRT158" s="86"/>
      <c r="JRU158" s="86"/>
      <c r="JRV158" s="86"/>
      <c r="JRW158" s="86"/>
      <c r="JRX158" s="86"/>
      <c r="JRY158" s="86"/>
      <c r="JRZ158" s="86"/>
      <c r="JSA158" s="86"/>
      <c r="JSB158" s="86"/>
      <c r="JSC158" s="86"/>
      <c r="JSD158" s="86"/>
      <c r="JSE158" s="86"/>
      <c r="JSF158" s="86"/>
      <c r="JSG158" s="86"/>
      <c r="JSH158" s="86"/>
      <c r="JSI158" s="86"/>
      <c r="JSJ158" s="86"/>
      <c r="JSK158" s="86"/>
      <c r="JSL158" s="86"/>
      <c r="JSM158" s="86"/>
      <c r="JSN158" s="86"/>
      <c r="JSO158" s="86"/>
      <c r="JSP158" s="86"/>
      <c r="JSQ158" s="86"/>
      <c r="JSR158" s="86"/>
      <c r="JSS158" s="86"/>
      <c r="JST158" s="86"/>
      <c r="JSU158" s="86"/>
      <c r="JSV158" s="86"/>
      <c r="JSW158" s="86"/>
      <c r="JSX158" s="86"/>
      <c r="JSY158" s="86"/>
      <c r="JSZ158" s="86"/>
      <c r="JTA158" s="86"/>
      <c r="JTB158" s="86"/>
      <c r="JTC158" s="86"/>
      <c r="JTD158" s="86"/>
      <c r="JTE158" s="86"/>
      <c r="JTF158" s="86"/>
      <c r="JTG158" s="86"/>
      <c r="JTH158" s="86"/>
      <c r="JTI158" s="86"/>
      <c r="JTJ158" s="86"/>
      <c r="JTK158" s="86"/>
      <c r="JTL158" s="86"/>
      <c r="JTM158" s="86"/>
      <c r="JTN158" s="86"/>
      <c r="JTO158" s="86"/>
      <c r="JTP158" s="86"/>
      <c r="JTQ158" s="86"/>
      <c r="JTR158" s="86"/>
      <c r="JTS158" s="86"/>
      <c r="JTT158" s="86"/>
      <c r="JTU158" s="86"/>
      <c r="JTV158" s="86"/>
      <c r="JTW158" s="86"/>
      <c r="JTX158" s="86"/>
      <c r="JTY158" s="86"/>
      <c r="JTZ158" s="86"/>
      <c r="JUA158" s="86"/>
      <c r="JUB158" s="86"/>
      <c r="JUC158" s="86"/>
      <c r="JUD158" s="86"/>
      <c r="JUE158" s="86"/>
      <c r="JUF158" s="86"/>
      <c r="JUG158" s="86"/>
      <c r="JUH158" s="86"/>
      <c r="JUI158" s="86"/>
      <c r="JUJ158" s="86"/>
      <c r="JUK158" s="86"/>
      <c r="JUL158" s="86"/>
      <c r="JUM158" s="86"/>
      <c r="JUN158" s="86"/>
      <c r="JUO158" s="86"/>
      <c r="JUP158" s="86"/>
      <c r="JUQ158" s="86"/>
      <c r="JUR158" s="86"/>
      <c r="JUS158" s="86"/>
      <c r="JUT158" s="86"/>
      <c r="JUU158" s="86"/>
      <c r="JUV158" s="86"/>
      <c r="JUW158" s="86"/>
      <c r="JUX158" s="86"/>
      <c r="JUY158" s="86"/>
      <c r="JUZ158" s="86"/>
      <c r="JVA158" s="86"/>
      <c r="JVB158" s="86"/>
      <c r="JVC158" s="86"/>
      <c r="JVD158" s="86"/>
      <c r="JVE158" s="86"/>
      <c r="JVF158" s="86"/>
      <c r="JVG158" s="86"/>
      <c r="JVH158" s="86"/>
      <c r="JVI158" s="86"/>
      <c r="JVJ158" s="86"/>
      <c r="JVK158" s="86"/>
      <c r="JVL158" s="86"/>
      <c r="JVM158" s="86"/>
      <c r="JVN158" s="86"/>
      <c r="JVO158" s="86"/>
      <c r="JVP158" s="86"/>
      <c r="JVQ158" s="86"/>
      <c r="JVR158" s="86"/>
      <c r="JVS158" s="86"/>
      <c r="JVT158" s="86"/>
      <c r="JVU158" s="86"/>
      <c r="JVV158" s="86"/>
      <c r="JVW158" s="86"/>
      <c r="JVX158" s="86"/>
      <c r="JVY158" s="86"/>
      <c r="JVZ158" s="86"/>
      <c r="JWA158" s="86"/>
      <c r="JWB158" s="86"/>
      <c r="JWC158" s="86"/>
      <c r="JWD158" s="86"/>
      <c r="JWE158" s="86"/>
      <c r="JWF158" s="86"/>
      <c r="JWG158" s="86"/>
      <c r="JWH158" s="86"/>
      <c r="JWI158" s="86"/>
      <c r="JWJ158" s="86"/>
      <c r="JWK158" s="86"/>
      <c r="JWL158" s="86"/>
      <c r="JWM158" s="86"/>
      <c r="JWN158" s="86"/>
      <c r="JWO158" s="86"/>
      <c r="JWP158" s="86"/>
      <c r="JWQ158" s="86"/>
      <c r="JWR158" s="86"/>
      <c r="JWS158" s="86"/>
      <c r="JWT158" s="86"/>
      <c r="JWU158" s="186"/>
      <c r="JWV158" s="186"/>
      <c r="JWW158" s="186"/>
      <c r="JWX158" s="186"/>
      <c r="JWY158" s="186"/>
      <c r="JWZ158" s="186"/>
      <c r="JXA158" s="86"/>
      <c r="JXB158" s="86"/>
      <c r="JXC158" s="86"/>
      <c r="JXD158" s="86"/>
      <c r="JXE158" s="86"/>
      <c r="JXF158" s="86"/>
      <c r="JXG158" s="86"/>
      <c r="JXH158" s="86"/>
      <c r="JXI158" s="86"/>
      <c r="JXJ158" s="86"/>
      <c r="JXK158" s="86"/>
      <c r="JXL158" s="86"/>
      <c r="JXM158" s="86"/>
      <c r="JXN158" s="86"/>
      <c r="JXO158" s="86"/>
      <c r="JXP158" s="86"/>
      <c r="JXQ158" s="86"/>
      <c r="JXR158" s="86"/>
      <c r="JXS158" s="86"/>
      <c r="JXT158" s="86"/>
      <c r="JXU158" s="86"/>
      <c r="JXV158" s="86"/>
      <c r="JXW158" s="86"/>
      <c r="JXX158" s="86"/>
      <c r="JXY158" s="86"/>
      <c r="JXZ158" s="86"/>
      <c r="JYA158" s="86"/>
      <c r="JYB158" s="86"/>
      <c r="JYC158" s="86"/>
      <c r="JYD158" s="86"/>
      <c r="JYE158" s="86"/>
      <c r="JYF158" s="86"/>
      <c r="JYG158" s="86"/>
      <c r="JYH158" s="86"/>
      <c r="JYI158" s="86"/>
      <c r="JYJ158" s="86"/>
      <c r="JYK158" s="86"/>
      <c r="JYL158" s="86"/>
      <c r="JYM158" s="86"/>
      <c r="JYN158" s="86"/>
      <c r="JYO158" s="86"/>
      <c r="JYP158" s="86"/>
      <c r="JYQ158" s="86"/>
      <c r="JYR158" s="86"/>
      <c r="JYS158" s="86"/>
      <c r="JYT158" s="86"/>
      <c r="JYU158" s="86"/>
      <c r="JYV158" s="86"/>
      <c r="JYW158" s="86"/>
      <c r="JYX158" s="86"/>
      <c r="JYY158" s="86"/>
      <c r="JYZ158" s="86"/>
      <c r="JZA158" s="86"/>
      <c r="JZB158" s="86"/>
      <c r="JZC158" s="86"/>
      <c r="JZD158" s="86"/>
      <c r="JZE158" s="86"/>
      <c r="JZF158" s="86"/>
      <c r="JZG158" s="86"/>
      <c r="JZH158" s="86"/>
      <c r="JZI158" s="86"/>
      <c r="JZJ158" s="86"/>
      <c r="JZK158" s="86"/>
      <c r="JZL158" s="86"/>
      <c r="JZM158" s="86"/>
      <c r="JZN158" s="86"/>
      <c r="JZO158" s="86"/>
      <c r="JZP158" s="86"/>
      <c r="JZQ158" s="86"/>
      <c r="JZR158" s="86"/>
      <c r="JZS158" s="86"/>
      <c r="JZT158" s="86"/>
      <c r="JZU158" s="86"/>
      <c r="JZV158" s="86"/>
      <c r="JZW158" s="86"/>
      <c r="JZX158" s="86"/>
      <c r="JZY158" s="86"/>
      <c r="JZZ158" s="86"/>
      <c r="KAA158" s="86"/>
      <c r="KAB158" s="86"/>
      <c r="KAC158" s="86"/>
      <c r="KAD158" s="86"/>
      <c r="KAE158" s="86"/>
      <c r="KAF158" s="86"/>
      <c r="KAG158" s="86"/>
      <c r="KAH158" s="86"/>
      <c r="KAI158" s="86"/>
      <c r="KAJ158" s="86"/>
      <c r="KAK158" s="86"/>
      <c r="KAL158" s="86"/>
      <c r="KAM158" s="86"/>
      <c r="KAN158" s="86"/>
      <c r="KAO158" s="86"/>
      <c r="KAP158" s="86"/>
      <c r="KAQ158" s="86"/>
      <c r="KAR158" s="86"/>
      <c r="KAS158" s="86"/>
      <c r="KAT158" s="86"/>
      <c r="KAU158" s="86"/>
      <c r="KAV158" s="86"/>
      <c r="KAW158" s="86"/>
      <c r="KAX158" s="86"/>
      <c r="KAY158" s="86"/>
      <c r="KAZ158" s="86"/>
      <c r="KBA158" s="86"/>
      <c r="KBB158" s="86"/>
      <c r="KBC158" s="86"/>
      <c r="KBD158" s="86"/>
      <c r="KBE158" s="86"/>
      <c r="KBF158" s="86"/>
      <c r="KBG158" s="86"/>
      <c r="KBH158" s="86"/>
      <c r="KBI158" s="86"/>
      <c r="KBJ158" s="86"/>
      <c r="KBK158" s="86"/>
      <c r="KBL158" s="86"/>
      <c r="KBM158" s="86"/>
      <c r="KBN158" s="86"/>
      <c r="KBO158" s="86"/>
      <c r="KBP158" s="86"/>
      <c r="KBQ158" s="86"/>
      <c r="KBR158" s="86"/>
      <c r="KBS158" s="86"/>
      <c r="KBT158" s="86"/>
      <c r="KBU158" s="86"/>
      <c r="KBV158" s="86"/>
      <c r="KBW158" s="86"/>
      <c r="KBX158" s="86"/>
      <c r="KBY158" s="86"/>
      <c r="KBZ158" s="86"/>
      <c r="KCA158" s="86"/>
      <c r="KCB158" s="86"/>
      <c r="KCC158" s="86"/>
      <c r="KCD158" s="86"/>
      <c r="KCE158" s="86"/>
      <c r="KCF158" s="86"/>
      <c r="KCG158" s="86"/>
      <c r="KCH158" s="86"/>
      <c r="KCI158" s="86"/>
      <c r="KCJ158" s="86"/>
      <c r="KCK158" s="86"/>
      <c r="KCL158" s="86"/>
      <c r="KCM158" s="86"/>
      <c r="KCN158" s="86"/>
      <c r="KCO158" s="86"/>
      <c r="KCP158" s="86"/>
      <c r="KCQ158" s="86"/>
      <c r="KCR158" s="86"/>
      <c r="KCS158" s="86"/>
      <c r="KCT158" s="86"/>
      <c r="KCU158" s="86"/>
      <c r="KCV158" s="86"/>
      <c r="KCW158" s="86"/>
      <c r="KCX158" s="86"/>
      <c r="KCY158" s="86"/>
      <c r="KCZ158" s="86"/>
      <c r="KDA158" s="86"/>
      <c r="KDB158" s="86"/>
      <c r="KDC158" s="86"/>
      <c r="KDD158" s="86"/>
      <c r="KDE158" s="86"/>
      <c r="KDF158" s="86"/>
      <c r="KDG158" s="86"/>
      <c r="KDH158" s="86"/>
      <c r="KDI158" s="86"/>
      <c r="KDJ158" s="86"/>
      <c r="KDK158" s="86"/>
      <c r="KDL158" s="86"/>
      <c r="KDM158" s="86"/>
      <c r="KDN158" s="86"/>
      <c r="KDO158" s="86"/>
      <c r="KDP158" s="86"/>
      <c r="KDQ158" s="86"/>
      <c r="KDR158" s="86"/>
      <c r="KDS158" s="86"/>
      <c r="KDT158" s="86"/>
      <c r="KDU158" s="86"/>
      <c r="KDV158" s="86"/>
      <c r="KDW158" s="86"/>
      <c r="KDX158" s="86"/>
      <c r="KDY158" s="86"/>
      <c r="KDZ158" s="86"/>
      <c r="KEA158" s="86"/>
      <c r="KEB158" s="86"/>
      <c r="KEC158" s="86"/>
      <c r="KED158" s="86"/>
      <c r="KEE158" s="86"/>
      <c r="KEF158" s="86"/>
      <c r="KEG158" s="86"/>
      <c r="KEH158" s="86"/>
      <c r="KEI158" s="86"/>
      <c r="KEJ158" s="86"/>
      <c r="KEK158" s="86"/>
      <c r="KEL158" s="86"/>
      <c r="KEM158" s="86"/>
      <c r="KEN158" s="86"/>
      <c r="KEO158" s="86"/>
      <c r="KEP158" s="86"/>
      <c r="KEQ158" s="86"/>
      <c r="KER158" s="86"/>
      <c r="KES158" s="86"/>
      <c r="KET158" s="86"/>
      <c r="KEU158" s="86"/>
      <c r="KEV158" s="86"/>
      <c r="KEW158" s="86"/>
      <c r="KEX158" s="86"/>
      <c r="KEY158" s="86"/>
      <c r="KEZ158" s="86"/>
      <c r="KFA158" s="86"/>
      <c r="KFB158" s="86"/>
      <c r="KFC158" s="86"/>
      <c r="KFD158" s="86"/>
      <c r="KFE158" s="86"/>
      <c r="KFF158" s="86"/>
      <c r="KFG158" s="86"/>
      <c r="KFH158" s="86"/>
      <c r="KFI158" s="86"/>
      <c r="KFJ158" s="86"/>
      <c r="KFK158" s="86"/>
      <c r="KFL158" s="86"/>
      <c r="KFM158" s="86"/>
      <c r="KFN158" s="86"/>
      <c r="KFO158" s="86"/>
      <c r="KFP158" s="86"/>
      <c r="KFQ158" s="86"/>
      <c r="KFR158" s="86"/>
      <c r="KFS158" s="86"/>
      <c r="KFT158" s="86"/>
      <c r="KFU158" s="86"/>
      <c r="KFV158" s="86"/>
      <c r="KFW158" s="86"/>
      <c r="KFX158" s="86"/>
      <c r="KFY158" s="86"/>
      <c r="KFZ158" s="86"/>
      <c r="KGA158" s="86"/>
      <c r="KGB158" s="86"/>
      <c r="KGC158" s="86"/>
      <c r="KGD158" s="86"/>
      <c r="KGE158" s="86"/>
      <c r="KGF158" s="86"/>
      <c r="KGG158" s="86"/>
      <c r="KGH158" s="86"/>
      <c r="KGI158" s="86"/>
      <c r="KGJ158" s="86"/>
      <c r="KGK158" s="86"/>
      <c r="KGL158" s="86"/>
      <c r="KGM158" s="86"/>
      <c r="KGN158" s="86"/>
      <c r="KGO158" s="86"/>
      <c r="KGP158" s="86"/>
      <c r="KGQ158" s="186"/>
      <c r="KGR158" s="186"/>
      <c r="KGS158" s="186"/>
      <c r="KGT158" s="186"/>
      <c r="KGU158" s="186"/>
      <c r="KGV158" s="186"/>
      <c r="KGW158" s="86"/>
      <c r="KGX158" s="86"/>
      <c r="KGY158" s="86"/>
      <c r="KGZ158" s="86"/>
      <c r="KHA158" s="86"/>
      <c r="KHB158" s="86"/>
      <c r="KHC158" s="86"/>
      <c r="KHD158" s="86"/>
      <c r="KHE158" s="86"/>
      <c r="KHF158" s="86"/>
      <c r="KHG158" s="86"/>
      <c r="KHH158" s="86"/>
      <c r="KHI158" s="86"/>
      <c r="KHJ158" s="86"/>
      <c r="KHK158" s="86"/>
      <c r="KHL158" s="86"/>
      <c r="KHM158" s="86"/>
      <c r="KHN158" s="86"/>
      <c r="KHO158" s="86"/>
      <c r="KHP158" s="86"/>
      <c r="KHQ158" s="86"/>
      <c r="KHR158" s="86"/>
      <c r="KHS158" s="86"/>
      <c r="KHT158" s="86"/>
      <c r="KHU158" s="86"/>
      <c r="KHV158" s="86"/>
      <c r="KHW158" s="86"/>
      <c r="KHX158" s="86"/>
      <c r="KHY158" s="86"/>
      <c r="KHZ158" s="86"/>
      <c r="KIA158" s="86"/>
      <c r="KIB158" s="86"/>
      <c r="KIC158" s="86"/>
      <c r="KID158" s="86"/>
      <c r="KIE158" s="86"/>
      <c r="KIF158" s="86"/>
      <c r="KIG158" s="86"/>
      <c r="KIH158" s="86"/>
      <c r="KII158" s="86"/>
      <c r="KIJ158" s="86"/>
      <c r="KIK158" s="86"/>
      <c r="KIL158" s="86"/>
      <c r="KIM158" s="86"/>
      <c r="KIN158" s="86"/>
      <c r="KIO158" s="86"/>
      <c r="KIP158" s="86"/>
      <c r="KIQ158" s="86"/>
      <c r="KIR158" s="86"/>
      <c r="KIS158" s="86"/>
      <c r="KIT158" s="86"/>
      <c r="KIU158" s="86"/>
      <c r="KIV158" s="86"/>
      <c r="KIW158" s="86"/>
      <c r="KIX158" s="86"/>
      <c r="KIY158" s="86"/>
      <c r="KIZ158" s="86"/>
      <c r="KJA158" s="86"/>
      <c r="KJB158" s="86"/>
      <c r="KJC158" s="86"/>
      <c r="KJD158" s="86"/>
      <c r="KJE158" s="86"/>
      <c r="KJF158" s="86"/>
      <c r="KJG158" s="86"/>
      <c r="KJH158" s="86"/>
      <c r="KJI158" s="86"/>
      <c r="KJJ158" s="86"/>
      <c r="KJK158" s="86"/>
      <c r="KJL158" s="86"/>
      <c r="KJM158" s="86"/>
      <c r="KJN158" s="86"/>
      <c r="KJO158" s="86"/>
      <c r="KJP158" s="86"/>
      <c r="KJQ158" s="86"/>
      <c r="KJR158" s="86"/>
      <c r="KJS158" s="86"/>
      <c r="KJT158" s="86"/>
      <c r="KJU158" s="86"/>
      <c r="KJV158" s="86"/>
      <c r="KJW158" s="86"/>
      <c r="KJX158" s="86"/>
      <c r="KJY158" s="86"/>
      <c r="KJZ158" s="86"/>
      <c r="KKA158" s="86"/>
      <c r="KKB158" s="86"/>
      <c r="KKC158" s="86"/>
      <c r="KKD158" s="86"/>
      <c r="KKE158" s="86"/>
      <c r="KKF158" s="86"/>
      <c r="KKG158" s="86"/>
      <c r="KKH158" s="86"/>
      <c r="KKI158" s="86"/>
      <c r="KKJ158" s="86"/>
      <c r="KKK158" s="86"/>
      <c r="KKL158" s="86"/>
      <c r="KKM158" s="86"/>
      <c r="KKN158" s="86"/>
      <c r="KKO158" s="86"/>
      <c r="KKP158" s="86"/>
      <c r="KKQ158" s="86"/>
      <c r="KKR158" s="86"/>
      <c r="KKS158" s="86"/>
      <c r="KKT158" s="86"/>
      <c r="KKU158" s="86"/>
      <c r="KKV158" s="86"/>
      <c r="KKW158" s="86"/>
      <c r="KKX158" s="86"/>
      <c r="KKY158" s="86"/>
      <c r="KKZ158" s="86"/>
      <c r="KLA158" s="86"/>
      <c r="KLB158" s="86"/>
      <c r="KLC158" s="86"/>
      <c r="KLD158" s="86"/>
      <c r="KLE158" s="86"/>
      <c r="KLF158" s="86"/>
      <c r="KLG158" s="86"/>
      <c r="KLH158" s="86"/>
      <c r="KLI158" s="86"/>
      <c r="KLJ158" s="86"/>
      <c r="KLK158" s="86"/>
      <c r="KLL158" s="86"/>
      <c r="KLM158" s="86"/>
      <c r="KLN158" s="86"/>
      <c r="KLO158" s="86"/>
      <c r="KLP158" s="86"/>
      <c r="KLQ158" s="86"/>
      <c r="KLR158" s="86"/>
      <c r="KLS158" s="86"/>
      <c r="KLT158" s="86"/>
      <c r="KLU158" s="86"/>
      <c r="KLV158" s="86"/>
      <c r="KLW158" s="86"/>
      <c r="KLX158" s="86"/>
      <c r="KLY158" s="86"/>
      <c r="KLZ158" s="86"/>
      <c r="KMA158" s="86"/>
      <c r="KMB158" s="86"/>
      <c r="KMC158" s="86"/>
      <c r="KMD158" s="86"/>
      <c r="KME158" s="86"/>
      <c r="KMF158" s="86"/>
      <c r="KMG158" s="86"/>
      <c r="KMH158" s="86"/>
      <c r="KMI158" s="86"/>
      <c r="KMJ158" s="86"/>
      <c r="KMK158" s="86"/>
      <c r="KML158" s="86"/>
      <c r="KMM158" s="86"/>
      <c r="KMN158" s="86"/>
      <c r="KMO158" s="86"/>
      <c r="KMP158" s="86"/>
      <c r="KMQ158" s="86"/>
      <c r="KMR158" s="86"/>
      <c r="KMS158" s="86"/>
      <c r="KMT158" s="86"/>
      <c r="KMU158" s="86"/>
      <c r="KMV158" s="86"/>
      <c r="KMW158" s="86"/>
      <c r="KMX158" s="86"/>
      <c r="KMY158" s="86"/>
      <c r="KMZ158" s="86"/>
      <c r="KNA158" s="86"/>
      <c r="KNB158" s="86"/>
      <c r="KNC158" s="86"/>
      <c r="KND158" s="86"/>
      <c r="KNE158" s="86"/>
      <c r="KNF158" s="86"/>
      <c r="KNG158" s="86"/>
      <c r="KNH158" s="86"/>
      <c r="KNI158" s="86"/>
      <c r="KNJ158" s="86"/>
      <c r="KNK158" s="86"/>
      <c r="KNL158" s="86"/>
      <c r="KNM158" s="86"/>
      <c r="KNN158" s="86"/>
      <c r="KNO158" s="86"/>
      <c r="KNP158" s="86"/>
      <c r="KNQ158" s="86"/>
      <c r="KNR158" s="86"/>
      <c r="KNS158" s="86"/>
      <c r="KNT158" s="86"/>
      <c r="KNU158" s="86"/>
      <c r="KNV158" s="86"/>
      <c r="KNW158" s="86"/>
      <c r="KNX158" s="86"/>
      <c r="KNY158" s="86"/>
      <c r="KNZ158" s="86"/>
      <c r="KOA158" s="86"/>
      <c r="KOB158" s="86"/>
      <c r="KOC158" s="86"/>
      <c r="KOD158" s="86"/>
      <c r="KOE158" s="86"/>
      <c r="KOF158" s="86"/>
      <c r="KOG158" s="86"/>
      <c r="KOH158" s="86"/>
      <c r="KOI158" s="86"/>
      <c r="KOJ158" s="86"/>
      <c r="KOK158" s="86"/>
      <c r="KOL158" s="86"/>
      <c r="KOM158" s="86"/>
      <c r="KON158" s="86"/>
      <c r="KOO158" s="86"/>
      <c r="KOP158" s="86"/>
      <c r="KOQ158" s="86"/>
      <c r="KOR158" s="86"/>
      <c r="KOS158" s="86"/>
      <c r="KOT158" s="86"/>
      <c r="KOU158" s="86"/>
      <c r="KOV158" s="86"/>
      <c r="KOW158" s="86"/>
      <c r="KOX158" s="86"/>
      <c r="KOY158" s="86"/>
      <c r="KOZ158" s="86"/>
      <c r="KPA158" s="86"/>
      <c r="KPB158" s="86"/>
      <c r="KPC158" s="86"/>
      <c r="KPD158" s="86"/>
      <c r="KPE158" s="86"/>
      <c r="KPF158" s="86"/>
      <c r="KPG158" s="86"/>
      <c r="KPH158" s="86"/>
      <c r="KPI158" s="86"/>
      <c r="KPJ158" s="86"/>
      <c r="KPK158" s="86"/>
      <c r="KPL158" s="86"/>
      <c r="KPM158" s="86"/>
      <c r="KPN158" s="86"/>
      <c r="KPO158" s="86"/>
      <c r="KPP158" s="86"/>
      <c r="KPQ158" s="86"/>
      <c r="KPR158" s="86"/>
      <c r="KPS158" s="86"/>
      <c r="KPT158" s="86"/>
      <c r="KPU158" s="86"/>
      <c r="KPV158" s="86"/>
      <c r="KPW158" s="86"/>
      <c r="KPX158" s="86"/>
      <c r="KPY158" s="86"/>
      <c r="KPZ158" s="86"/>
      <c r="KQA158" s="86"/>
      <c r="KQB158" s="86"/>
      <c r="KQC158" s="86"/>
      <c r="KQD158" s="86"/>
      <c r="KQE158" s="86"/>
      <c r="KQF158" s="86"/>
      <c r="KQG158" s="86"/>
      <c r="KQH158" s="86"/>
      <c r="KQI158" s="86"/>
      <c r="KQJ158" s="86"/>
      <c r="KQK158" s="86"/>
      <c r="KQL158" s="86"/>
      <c r="KQM158" s="186"/>
      <c r="KQN158" s="186"/>
      <c r="KQO158" s="186"/>
      <c r="KQP158" s="186"/>
      <c r="KQQ158" s="186"/>
      <c r="KQR158" s="186"/>
      <c r="KQS158" s="86"/>
      <c r="KQT158" s="86"/>
      <c r="KQU158" s="86"/>
      <c r="KQV158" s="86"/>
      <c r="KQW158" s="86"/>
      <c r="KQX158" s="86"/>
      <c r="KQY158" s="86"/>
      <c r="KQZ158" s="86"/>
      <c r="KRA158" s="86"/>
      <c r="KRB158" s="86"/>
      <c r="KRC158" s="86"/>
      <c r="KRD158" s="86"/>
      <c r="KRE158" s="86"/>
      <c r="KRF158" s="86"/>
      <c r="KRG158" s="86"/>
      <c r="KRH158" s="86"/>
      <c r="KRI158" s="86"/>
      <c r="KRJ158" s="86"/>
      <c r="KRK158" s="86"/>
      <c r="KRL158" s="86"/>
      <c r="KRM158" s="86"/>
      <c r="KRN158" s="86"/>
      <c r="KRO158" s="86"/>
      <c r="KRP158" s="86"/>
      <c r="KRQ158" s="86"/>
      <c r="KRR158" s="86"/>
      <c r="KRS158" s="86"/>
      <c r="KRT158" s="86"/>
      <c r="KRU158" s="86"/>
      <c r="KRV158" s="86"/>
      <c r="KRW158" s="86"/>
      <c r="KRX158" s="86"/>
      <c r="KRY158" s="86"/>
      <c r="KRZ158" s="86"/>
      <c r="KSA158" s="86"/>
      <c r="KSB158" s="86"/>
      <c r="KSC158" s="86"/>
      <c r="KSD158" s="86"/>
      <c r="KSE158" s="86"/>
      <c r="KSF158" s="86"/>
      <c r="KSG158" s="86"/>
      <c r="KSH158" s="86"/>
      <c r="KSI158" s="86"/>
      <c r="KSJ158" s="86"/>
      <c r="KSK158" s="86"/>
      <c r="KSL158" s="86"/>
      <c r="KSM158" s="86"/>
      <c r="KSN158" s="86"/>
      <c r="KSO158" s="86"/>
      <c r="KSP158" s="86"/>
      <c r="KSQ158" s="86"/>
      <c r="KSR158" s="86"/>
      <c r="KSS158" s="86"/>
      <c r="KST158" s="86"/>
      <c r="KSU158" s="86"/>
      <c r="KSV158" s="86"/>
      <c r="KSW158" s="86"/>
      <c r="KSX158" s="86"/>
      <c r="KSY158" s="86"/>
      <c r="KSZ158" s="86"/>
      <c r="KTA158" s="86"/>
      <c r="KTB158" s="86"/>
      <c r="KTC158" s="86"/>
      <c r="KTD158" s="86"/>
      <c r="KTE158" s="86"/>
      <c r="KTF158" s="86"/>
      <c r="KTG158" s="86"/>
      <c r="KTH158" s="86"/>
      <c r="KTI158" s="86"/>
      <c r="KTJ158" s="86"/>
      <c r="KTK158" s="86"/>
      <c r="KTL158" s="86"/>
      <c r="KTM158" s="86"/>
      <c r="KTN158" s="86"/>
      <c r="KTO158" s="86"/>
      <c r="KTP158" s="86"/>
      <c r="KTQ158" s="86"/>
      <c r="KTR158" s="86"/>
      <c r="KTS158" s="86"/>
      <c r="KTT158" s="86"/>
      <c r="KTU158" s="86"/>
      <c r="KTV158" s="86"/>
      <c r="KTW158" s="86"/>
      <c r="KTX158" s="86"/>
      <c r="KTY158" s="86"/>
      <c r="KTZ158" s="86"/>
      <c r="KUA158" s="86"/>
      <c r="KUB158" s="86"/>
      <c r="KUC158" s="86"/>
      <c r="KUD158" s="86"/>
      <c r="KUE158" s="86"/>
      <c r="KUF158" s="86"/>
      <c r="KUG158" s="86"/>
      <c r="KUH158" s="86"/>
      <c r="KUI158" s="86"/>
      <c r="KUJ158" s="86"/>
      <c r="KUK158" s="86"/>
      <c r="KUL158" s="86"/>
      <c r="KUM158" s="86"/>
      <c r="KUN158" s="86"/>
      <c r="KUO158" s="86"/>
      <c r="KUP158" s="86"/>
      <c r="KUQ158" s="86"/>
      <c r="KUR158" s="86"/>
      <c r="KUS158" s="86"/>
      <c r="KUT158" s="86"/>
      <c r="KUU158" s="86"/>
      <c r="KUV158" s="86"/>
      <c r="KUW158" s="86"/>
      <c r="KUX158" s="86"/>
      <c r="KUY158" s="86"/>
      <c r="KUZ158" s="86"/>
      <c r="KVA158" s="86"/>
      <c r="KVB158" s="86"/>
      <c r="KVC158" s="86"/>
      <c r="KVD158" s="86"/>
      <c r="KVE158" s="86"/>
      <c r="KVF158" s="86"/>
      <c r="KVG158" s="86"/>
      <c r="KVH158" s="86"/>
      <c r="KVI158" s="86"/>
      <c r="KVJ158" s="86"/>
      <c r="KVK158" s="86"/>
      <c r="KVL158" s="86"/>
      <c r="KVM158" s="86"/>
      <c r="KVN158" s="86"/>
      <c r="KVO158" s="86"/>
      <c r="KVP158" s="86"/>
      <c r="KVQ158" s="86"/>
      <c r="KVR158" s="86"/>
      <c r="KVS158" s="86"/>
      <c r="KVT158" s="86"/>
      <c r="KVU158" s="86"/>
      <c r="KVV158" s="86"/>
      <c r="KVW158" s="86"/>
      <c r="KVX158" s="86"/>
      <c r="KVY158" s="86"/>
      <c r="KVZ158" s="86"/>
      <c r="KWA158" s="86"/>
      <c r="KWB158" s="86"/>
      <c r="KWC158" s="86"/>
      <c r="KWD158" s="86"/>
      <c r="KWE158" s="86"/>
      <c r="KWF158" s="86"/>
      <c r="KWG158" s="86"/>
      <c r="KWH158" s="86"/>
      <c r="KWI158" s="86"/>
      <c r="KWJ158" s="86"/>
      <c r="KWK158" s="86"/>
      <c r="KWL158" s="86"/>
      <c r="KWM158" s="86"/>
      <c r="KWN158" s="86"/>
      <c r="KWO158" s="86"/>
      <c r="KWP158" s="86"/>
      <c r="KWQ158" s="86"/>
      <c r="KWR158" s="86"/>
      <c r="KWS158" s="86"/>
      <c r="KWT158" s="86"/>
      <c r="KWU158" s="86"/>
      <c r="KWV158" s="86"/>
      <c r="KWW158" s="86"/>
      <c r="KWX158" s="86"/>
      <c r="KWY158" s="86"/>
      <c r="KWZ158" s="86"/>
      <c r="KXA158" s="86"/>
      <c r="KXB158" s="86"/>
      <c r="KXC158" s="86"/>
      <c r="KXD158" s="86"/>
      <c r="KXE158" s="86"/>
      <c r="KXF158" s="86"/>
      <c r="KXG158" s="86"/>
      <c r="KXH158" s="86"/>
      <c r="KXI158" s="86"/>
      <c r="KXJ158" s="86"/>
      <c r="KXK158" s="86"/>
      <c r="KXL158" s="86"/>
      <c r="KXM158" s="86"/>
      <c r="KXN158" s="86"/>
      <c r="KXO158" s="86"/>
      <c r="KXP158" s="86"/>
      <c r="KXQ158" s="86"/>
      <c r="KXR158" s="86"/>
      <c r="KXS158" s="86"/>
      <c r="KXT158" s="86"/>
      <c r="KXU158" s="86"/>
      <c r="KXV158" s="86"/>
      <c r="KXW158" s="86"/>
      <c r="KXX158" s="86"/>
      <c r="KXY158" s="86"/>
      <c r="KXZ158" s="86"/>
      <c r="KYA158" s="86"/>
      <c r="KYB158" s="86"/>
      <c r="KYC158" s="86"/>
      <c r="KYD158" s="86"/>
      <c r="KYE158" s="86"/>
      <c r="KYF158" s="86"/>
      <c r="KYG158" s="86"/>
      <c r="KYH158" s="86"/>
      <c r="KYI158" s="86"/>
      <c r="KYJ158" s="86"/>
      <c r="KYK158" s="86"/>
      <c r="KYL158" s="86"/>
      <c r="KYM158" s="86"/>
      <c r="KYN158" s="86"/>
      <c r="KYO158" s="86"/>
      <c r="KYP158" s="86"/>
      <c r="KYQ158" s="86"/>
      <c r="KYR158" s="86"/>
      <c r="KYS158" s="86"/>
      <c r="KYT158" s="86"/>
      <c r="KYU158" s="86"/>
      <c r="KYV158" s="86"/>
      <c r="KYW158" s="86"/>
      <c r="KYX158" s="86"/>
      <c r="KYY158" s="86"/>
      <c r="KYZ158" s="86"/>
      <c r="KZA158" s="86"/>
      <c r="KZB158" s="86"/>
      <c r="KZC158" s="86"/>
      <c r="KZD158" s="86"/>
      <c r="KZE158" s="86"/>
      <c r="KZF158" s="86"/>
      <c r="KZG158" s="86"/>
      <c r="KZH158" s="86"/>
      <c r="KZI158" s="86"/>
      <c r="KZJ158" s="86"/>
      <c r="KZK158" s="86"/>
      <c r="KZL158" s="86"/>
      <c r="KZM158" s="86"/>
      <c r="KZN158" s="86"/>
      <c r="KZO158" s="86"/>
      <c r="KZP158" s="86"/>
      <c r="KZQ158" s="86"/>
      <c r="KZR158" s="86"/>
      <c r="KZS158" s="86"/>
      <c r="KZT158" s="86"/>
      <c r="KZU158" s="86"/>
      <c r="KZV158" s="86"/>
      <c r="KZW158" s="86"/>
      <c r="KZX158" s="86"/>
      <c r="KZY158" s="86"/>
      <c r="KZZ158" s="86"/>
      <c r="LAA158" s="86"/>
      <c r="LAB158" s="86"/>
      <c r="LAC158" s="86"/>
      <c r="LAD158" s="86"/>
      <c r="LAE158" s="86"/>
      <c r="LAF158" s="86"/>
      <c r="LAG158" s="86"/>
      <c r="LAH158" s="86"/>
      <c r="LAI158" s="186"/>
      <c r="LAJ158" s="186"/>
      <c r="LAK158" s="186"/>
      <c r="LAL158" s="186"/>
      <c r="LAM158" s="186"/>
      <c r="LAN158" s="186"/>
      <c r="LAO158" s="86"/>
      <c r="LAP158" s="86"/>
      <c r="LAQ158" s="86"/>
      <c r="LAR158" s="86"/>
      <c r="LAS158" s="86"/>
      <c r="LAT158" s="86"/>
      <c r="LAU158" s="86"/>
      <c r="LAV158" s="86"/>
      <c r="LAW158" s="86"/>
      <c r="LAX158" s="86"/>
      <c r="LAY158" s="86"/>
      <c r="LAZ158" s="86"/>
      <c r="LBA158" s="86"/>
      <c r="LBB158" s="86"/>
      <c r="LBC158" s="86"/>
      <c r="LBD158" s="86"/>
      <c r="LBE158" s="86"/>
      <c r="LBF158" s="86"/>
      <c r="LBG158" s="86"/>
      <c r="LBH158" s="86"/>
      <c r="LBI158" s="86"/>
      <c r="LBJ158" s="86"/>
      <c r="LBK158" s="86"/>
      <c r="LBL158" s="86"/>
      <c r="LBM158" s="86"/>
      <c r="LBN158" s="86"/>
      <c r="LBO158" s="86"/>
      <c r="LBP158" s="86"/>
      <c r="LBQ158" s="86"/>
      <c r="LBR158" s="86"/>
      <c r="LBS158" s="86"/>
      <c r="LBT158" s="86"/>
      <c r="LBU158" s="86"/>
      <c r="LBV158" s="86"/>
      <c r="LBW158" s="86"/>
      <c r="LBX158" s="86"/>
      <c r="LBY158" s="86"/>
      <c r="LBZ158" s="86"/>
      <c r="LCA158" s="86"/>
      <c r="LCB158" s="86"/>
      <c r="LCC158" s="86"/>
      <c r="LCD158" s="86"/>
      <c r="LCE158" s="86"/>
      <c r="LCF158" s="86"/>
      <c r="LCG158" s="86"/>
      <c r="LCH158" s="86"/>
      <c r="LCI158" s="86"/>
      <c r="LCJ158" s="86"/>
      <c r="LCK158" s="86"/>
      <c r="LCL158" s="86"/>
      <c r="LCM158" s="86"/>
      <c r="LCN158" s="86"/>
      <c r="LCO158" s="86"/>
      <c r="LCP158" s="86"/>
      <c r="LCQ158" s="86"/>
      <c r="LCR158" s="86"/>
      <c r="LCS158" s="86"/>
      <c r="LCT158" s="86"/>
      <c r="LCU158" s="86"/>
      <c r="LCV158" s="86"/>
      <c r="LCW158" s="86"/>
      <c r="LCX158" s="86"/>
      <c r="LCY158" s="86"/>
      <c r="LCZ158" s="86"/>
      <c r="LDA158" s="86"/>
      <c r="LDB158" s="86"/>
      <c r="LDC158" s="86"/>
      <c r="LDD158" s="86"/>
      <c r="LDE158" s="86"/>
      <c r="LDF158" s="86"/>
      <c r="LDG158" s="86"/>
      <c r="LDH158" s="86"/>
      <c r="LDI158" s="86"/>
      <c r="LDJ158" s="86"/>
      <c r="LDK158" s="86"/>
      <c r="LDL158" s="86"/>
      <c r="LDM158" s="86"/>
      <c r="LDN158" s="86"/>
      <c r="LDO158" s="86"/>
      <c r="LDP158" s="86"/>
      <c r="LDQ158" s="86"/>
      <c r="LDR158" s="86"/>
      <c r="LDS158" s="86"/>
      <c r="LDT158" s="86"/>
      <c r="LDU158" s="86"/>
      <c r="LDV158" s="86"/>
      <c r="LDW158" s="86"/>
      <c r="LDX158" s="86"/>
      <c r="LDY158" s="86"/>
      <c r="LDZ158" s="86"/>
      <c r="LEA158" s="86"/>
      <c r="LEB158" s="86"/>
      <c r="LEC158" s="86"/>
      <c r="LED158" s="86"/>
      <c r="LEE158" s="86"/>
      <c r="LEF158" s="86"/>
      <c r="LEG158" s="86"/>
      <c r="LEH158" s="86"/>
      <c r="LEI158" s="86"/>
      <c r="LEJ158" s="86"/>
      <c r="LEK158" s="86"/>
      <c r="LEL158" s="86"/>
      <c r="LEM158" s="86"/>
      <c r="LEN158" s="86"/>
      <c r="LEO158" s="86"/>
      <c r="LEP158" s="86"/>
      <c r="LEQ158" s="86"/>
      <c r="LER158" s="86"/>
      <c r="LES158" s="86"/>
      <c r="LET158" s="86"/>
      <c r="LEU158" s="86"/>
      <c r="LEV158" s="86"/>
      <c r="LEW158" s="86"/>
      <c r="LEX158" s="86"/>
      <c r="LEY158" s="86"/>
      <c r="LEZ158" s="86"/>
      <c r="LFA158" s="86"/>
      <c r="LFB158" s="86"/>
      <c r="LFC158" s="86"/>
      <c r="LFD158" s="86"/>
      <c r="LFE158" s="86"/>
      <c r="LFF158" s="86"/>
      <c r="LFG158" s="86"/>
      <c r="LFH158" s="86"/>
      <c r="LFI158" s="86"/>
      <c r="LFJ158" s="86"/>
      <c r="LFK158" s="86"/>
      <c r="LFL158" s="86"/>
      <c r="LFM158" s="86"/>
      <c r="LFN158" s="86"/>
      <c r="LFO158" s="86"/>
      <c r="LFP158" s="86"/>
      <c r="LFQ158" s="86"/>
      <c r="LFR158" s="86"/>
      <c r="LFS158" s="86"/>
      <c r="LFT158" s="86"/>
      <c r="LFU158" s="86"/>
      <c r="LFV158" s="86"/>
      <c r="LFW158" s="86"/>
      <c r="LFX158" s="86"/>
      <c r="LFY158" s="86"/>
      <c r="LFZ158" s="86"/>
      <c r="LGA158" s="86"/>
      <c r="LGB158" s="86"/>
      <c r="LGC158" s="86"/>
      <c r="LGD158" s="86"/>
      <c r="LGE158" s="86"/>
      <c r="LGF158" s="86"/>
      <c r="LGG158" s="86"/>
      <c r="LGH158" s="86"/>
      <c r="LGI158" s="86"/>
      <c r="LGJ158" s="86"/>
      <c r="LGK158" s="86"/>
      <c r="LGL158" s="86"/>
      <c r="LGM158" s="86"/>
      <c r="LGN158" s="86"/>
      <c r="LGO158" s="86"/>
      <c r="LGP158" s="86"/>
      <c r="LGQ158" s="86"/>
      <c r="LGR158" s="86"/>
      <c r="LGS158" s="86"/>
      <c r="LGT158" s="86"/>
      <c r="LGU158" s="86"/>
      <c r="LGV158" s="86"/>
      <c r="LGW158" s="86"/>
      <c r="LGX158" s="86"/>
      <c r="LGY158" s="86"/>
      <c r="LGZ158" s="86"/>
      <c r="LHA158" s="86"/>
      <c r="LHB158" s="86"/>
      <c r="LHC158" s="86"/>
      <c r="LHD158" s="86"/>
      <c r="LHE158" s="86"/>
      <c r="LHF158" s="86"/>
      <c r="LHG158" s="86"/>
      <c r="LHH158" s="86"/>
      <c r="LHI158" s="86"/>
      <c r="LHJ158" s="86"/>
      <c r="LHK158" s="86"/>
      <c r="LHL158" s="86"/>
      <c r="LHM158" s="86"/>
      <c r="LHN158" s="86"/>
      <c r="LHO158" s="86"/>
      <c r="LHP158" s="86"/>
      <c r="LHQ158" s="86"/>
      <c r="LHR158" s="86"/>
      <c r="LHS158" s="86"/>
      <c r="LHT158" s="86"/>
      <c r="LHU158" s="86"/>
      <c r="LHV158" s="86"/>
      <c r="LHW158" s="86"/>
      <c r="LHX158" s="86"/>
      <c r="LHY158" s="86"/>
      <c r="LHZ158" s="86"/>
      <c r="LIA158" s="86"/>
      <c r="LIB158" s="86"/>
      <c r="LIC158" s="86"/>
      <c r="LID158" s="86"/>
      <c r="LIE158" s="86"/>
      <c r="LIF158" s="86"/>
      <c r="LIG158" s="86"/>
      <c r="LIH158" s="86"/>
      <c r="LII158" s="86"/>
      <c r="LIJ158" s="86"/>
      <c r="LIK158" s="86"/>
      <c r="LIL158" s="86"/>
      <c r="LIM158" s="86"/>
      <c r="LIN158" s="86"/>
      <c r="LIO158" s="86"/>
      <c r="LIP158" s="86"/>
      <c r="LIQ158" s="86"/>
      <c r="LIR158" s="86"/>
      <c r="LIS158" s="86"/>
      <c r="LIT158" s="86"/>
      <c r="LIU158" s="86"/>
      <c r="LIV158" s="86"/>
      <c r="LIW158" s="86"/>
      <c r="LIX158" s="86"/>
      <c r="LIY158" s="86"/>
      <c r="LIZ158" s="86"/>
      <c r="LJA158" s="86"/>
      <c r="LJB158" s="86"/>
      <c r="LJC158" s="86"/>
      <c r="LJD158" s="86"/>
      <c r="LJE158" s="86"/>
      <c r="LJF158" s="86"/>
      <c r="LJG158" s="86"/>
      <c r="LJH158" s="86"/>
      <c r="LJI158" s="86"/>
      <c r="LJJ158" s="86"/>
      <c r="LJK158" s="86"/>
      <c r="LJL158" s="86"/>
      <c r="LJM158" s="86"/>
      <c r="LJN158" s="86"/>
      <c r="LJO158" s="86"/>
      <c r="LJP158" s="86"/>
      <c r="LJQ158" s="86"/>
      <c r="LJR158" s="86"/>
      <c r="LJS158" s="86"/>
      <c r="LJT158" s="86"/>
      <c r="LJU158" s="86"/>
      <c r="LJV158" s="86"/>
      <c r="LJW158" s="86"/>
      <c r="LJX158" s="86"/>
      <c r="LJY158" s="86"/>
      <c r="LJZ158" s="86"/>
      <c r="LKA158" s="86"/>
      <c r="LKB158" s="86"/>
      <c r="LKC158" s="86"/>
      <c r="LKD158" s="86"/>
      <c r="LKE158" s="186"/>
      <c r="LKF158" s="186"/>
      <c r="LKG158" s="186"/>
      <c r="LKH158" s="186"/>
      <c r="LKI158" s="186"/>
      <c r="LKJ158" s="186"/>
      <c r="LKK158" s="86"/>
      <c r="LKL158" s="86"/>
      <c r="LKM158" s="86"/>
      <c r="LKN158" s="86"/>
      <c r="LKO158" s="86"/>
      <c r="LKP158" s="86"/>
      <c r="LKQ158" s="86"/>
      <c r="LKR158" s="86"/>
      <c r="LKS158" s="86"/>
      <c r="LKT158" s="86"/>
      <c r="LKU158" s="86"/>
      <c r="LKV158" s="86"/>
      <c r="LKW158" s="86"/>
      <c r="LKX158" s="86"/>
      <c r="LKY158" s="86"/>
      <c r="LKZ158" s="86"/>
      <c r="LLA158" s="86"/>
      <c r="LLB158" s="86"/>
      <c r="LLC158" s="86"/>
      <c r="LLD158" s="86"/>
      <c r="LLE158" s="86"/>
      <c r="LLF158" s="86"/>
      <c r="LLG158" s="86"/>
      <c r="LLH158" s="86"/>
      <c r="LLI158" s="86"/>
      <c r="LLJ158" s="86"/>
      <c r="LLK158" s="86"/>
      <c r="LLL158" s="86"/>
      <c r="LLM158" s="86"/>
      <c r="LLN158" s="86"/>
      <c r="LLO158" s="86"/>
      <c r="LLP158" s="86"/>
      <c r="LLQ158" s="86"/>
      <c r="LLR158" s="86"/>
      <c r="LLS158" s="86"/>
      <c r="LLT158" s="86"/>
      <c r="LLU158" s="86"/>
      <c r="LLV158" s="86"/>
      <c r="LLW158" s="86"/>
      <c r="LLX158" s="86"/>
      <c r="LLY158" s="86"/>
      <c r="LLZ158" s="86"/>
      <c r="LMA158" s="86"/>
      <c r="LMB158" s="86"/>
      <c r="LMC158" s="86"/>
      <c r="LMD158" s="86"/>
      <c r="LME158" s="86"/>
      <c r="LMF158" s="86"/>
      <c r="LMG158" s="86"/>
      <c r="LMH158" s="86"/>
      <c r="LMI158" s="86"/>
      <c r="LMJ158" s="86"/>
      <c r="LMK158" s="86"/>
      <c r="LML158" s="86"/>
      <c r="LMM158" s="86"/>
      <c r="LMN158" s="86"/>
      <c r="LMO158" s="86"/>
      <c r="LMP158" s="86"/>
      <c r="LMQ158" s="86"/>
      <c r="LMR158" s="86"/>
      <c r="LMS158" s="86"/>
      <c r="LMT158" s="86"/>
      <c r="LMU158" s="86"/>
      <c r="LMV158" s="86"/>
      <c r="LMW158" s="86"/>
      <c r="LMX158" s="86"/>
      <c r="LMY158" s="86"/>
      <c r="LMZ158" s="86"/>
      <c r="LNA158" s="86"/>
      <c r="LNB158" s="86"/>
      <c r="LNC158" s="86"/>
      <c r="LND158" s="86"/>
      <c r="LNE158" s="86"/>
      <c r="LNF158" s="86"/>
      <c r="LNG158" s="86"/>
      <c r="LNH158" s="86"/>
      <c r="LNI158" s="86"/>
      <c r="LNJ158" s="86"/>
      <c r="LNK158" s="86"/>
      <c r="LNL158" s="86"/>
      <c r="LNM158" s="86"/>
      <c r="LNN158" s="86"/>
      <c r="LNO158" s="86"/>
      <c r="LNP158" s="86"/>
      <c r="LNQ158" s="86"/>
      <c r="LNR158" s="86"/>
      <c r="LNS158" s="86"/>
      <c r="LNT158" s="86"/>
      <c r="LNU158" s="86"/>
      <c r="LNV158" s="86"/>
      <c r="LNW158" s="86"/>
      <c r="LNX158" s="86"/>
      <c r="LNY158" s="86"/>
      <c r="LNZ158" s="86"/>
      <c r="LOA158" s="86"/>
      <c r="LOB158" s="86"/>
      <c r="LOC158" s="86"/>
      <c r="LOD158" s="86"/>
      <c r="LOE158" s="86"/>
      <c r="LOF158" s="86"/>
      <c r="LOG158" s="86"/>
      <c r="LOH158" s="86"/>
      <c r="LOI158" s="86"/>
      <c r="LOJ158" s="86"/>
      <c r="LOK158" s="86"/>
      <c r="LOL158" s="86"/>
      <c r="LOM158" s="86"/>
      <c r="LON158" s="86"/>
      <c r="LOO158" s="86"/>
      <c r="LOP158" s="86"/>
      <c r="LOQ158" s="86"/>
      <c r="LOR158" s="86"/>
      <c r="LOS158" s="86"/>
      <c r="LOT158" s="86"/>
      <c r="LOU158" s="86"/>
      <c r="LOV158" s="86"/>
      <c r="LOW158" s="86"/>
      <c r="LOX158" s="86"/>
      <c r="LOY158" s="86"/>
      <c r="LOZ158" s="86"/>
      <c r="LPA158" s="86"/>
      <c r="LPB158" s="86"/>
      <c r="LPC158" s="86"/>
      <c r="LPD158" s="86"/>
      <c r="LPE158" s="86"/>
      <c r="LPF158" s="86"/>
      <c r="LPG158" s="86"/>
      <c r="LPH158" s="86"/>
      <c r="LPI158" s="86"/>
      <c r="LPJ158" s="86"/>
      <c r="LPK158" s="86"/>
      <c r="LPL158" s="86"/>
      <c r="LPM158" s="86"/>
      <c r="LPN158" s="86"/>
      <c r="LPO158" s="86"/>
      <c r="LPP158" s="86"/>
      <c r="LPQ158" s="86"/>
      <c r="LPR158" s="86"/>
      <c r="LPS158" s="86"/>
      <c r="LPT158" s="86"/>
      <c r="LPU158" s="86"/>
      <c r="LPV158" s="86"/>
      <c r="LPW158" s="86"/>
      <c r="LPX158" s="86"/>
      <c r="LPY158" s="86"/>
      <c r="LPZ158" s="86"/>
      <c r="LQA158" s="86"/>
      <c r="LQB158" s="86"/>
      <c r="LQC158" s="86"/>
      <c r="LQD158" s="86"/>
      <c r="LQE158" s="86"/>
      <c r="LQF158" s="86"/>
      <c r="LQG158" s="86"/>
      <c r="LQH158" s="86"/>
      <c r="LQI158" s="86"/>
      <c r="LQJ158" s="86"/>
      <c r="LQK158" s="86"/>
      <c r="LQL158" s="86"/>
      <c r="LQM158" s="86"/>
      <c r="LQN158" s="86"/>
      <c r="LQO158" s="86"/>
      <c r="LQP158" s="86"/>
      <c r="LQQ158" s="86"/>
      <c r="LQR158" s="86"/>
      <c r="LQS158" s="86"/>
      <c r="LQT158" s="86"/>
      <c r="LQU158" s="86"/>
      <c r="LQV158" s="86"/>
      <c r="LQW158" s="86"/>
      <c r="LQX158" s="86"/>
      <c r="LQY158" s="86"/>
      <c r="LQZ158" s="86"/>
      <c r="LRA158" s="86"/>
      <c r="LRB158" s="86"/>
      <c r="LRC158" s="86"/>
      <c r="LRD158" s="86"/>
      <c r="LRE158" s="86"/>
      <c r="LRF158" s="86"/>
      <c r="LRG158" s="86"/>
      <c r="LRH158" s="86"/>
      <c r="LRI158" s="86"/>
      <c r="LRJ158" s="86"/>
      <c r="LRK158" s="86"/>
      <c r="LRL158" s="86"/>
      <c r="LRM158" s="86"/>
      <c r="LRN158" s="86"/>
      <c r="LRO158" s="86"/>
      <c r="LRP158" s="86"/>
      <c r="LRQ158" s="86"/>
      <c r="LRR158" s="86"/>
      <c r="LRS158" s="86"/>
      <c r="LRT158" s="86"/>
      <c r="LRU158" s="86"/>
      <c r="LRV158" s="86"/>
      <c r="LRW158" s="86"/>
      <c r="LRX158" s="86"/>
      <c r="LRY158" s="86"/>
      <c r="LRZ158" s="86"/>
      <c r="LSA158" s="86"/>
      <c r="LSB158" s="86"/>
      <c r="LSC158" s="86"/>
      <c r="LSD158" s="86"/>
      <c r="LSE158" s="86"/>
      <c r="LSF158" s="86"/>
      <c r="LSG158" s="86"/>
      <c r="LSH158" s="86"/>
      <c r="LSI158" s="86"/>
      <c r="LSJ158" s="86"/>
      <c r="LSK158" s="86"/>
      <c r="LSL158" s="86"/>
      <c r="LSM158" s="86"/>
      <c r="LSN158" s="86"/>
      <c r="LSO158" s="86"/>
      <c r="LSP158" s="86"/>
      <c r="LSQ158" s="86"/>
      <c r="LSR158" s="86"/>
      <c r="LSS158" s="86"/>
      <c r="LST158" s="86"/>
      <c r="LSU158" s="86"/>
      <c r="LSV158" s="86"/>
      <c r="LSW158" s="86"/>
      <c r="LSX158" s="86"/>
      <c r="LSY158" s="86"/>
      <c r="LSZ158" s="86"/>
      <c r="LTA158" s="86"/>
      <c r="LTB158" s="86"/>
      <c r="LTC158" s="86"/>
      <c r="LTD158" s="86"/>
      <c r="LTE158" s="86"/>
      <c r="LTF158" s="86"/>
      <c r="LTG158" s="86"/>
      <c r="LTH158" s="86"/>
      <c r="LTI158" s="86"/>
      <c r="LTJ158" s="86"/>
      <c r="LTK158" s="86"/>
      <c r="LTL158" s="86"/>
      <c r="LTM158" s="86"/>
      <c r="LTN158" s="86"/>
      <c r="LTO158" s="86"/>
      <c r="LTP158" s="86"/>
      <c r="LTQ158" s="86"/>
      <c r="LTR158" s="86"/>
      <c r="LTS158" s="86"/>
      <c r="LTT158" s="86"/>
      <c r="LTU158" s="86"/>
      <c r="LTV158" s="86"/>
      <c r="LTW158" s="86"/>
      <c r="LTX158" s="86"/>
      <c r="LTY158" s="86"/>
      <c r="LTZ158" s="86"/>
      <c r="LUA158" s="186"/>
      <c r="LUB158" s="186"/>
      <c r="LUC158" s="186"/>
      <c r="LUD158" s="186"/>
      <c r="LUE158" s="186"/>
      <c r="LUF158" s="186"/>
      <c r="LUG158" s="86"/>
      <c r="LUH158" s="86"/>
      <c r="LUI158" s="86"/>
      <c r="LUJ158" s="86"/>
      <c r="LUK158" s="86"/>
      <c r="LUL158" s="86"/>
      <c r="LUM158" s="86"/>
      <c r="LUN158" s="86"/>
      <c r="LUO158" s="86"/>
      <c r="LUP158" s="86"/>
      <c r="LUQ158" s="86"/>
      <c r="LUR158" s="86"/>
      <c r="LUS158" s="86"/>
      <c r="LUT158" s="86"/>
      <c r="LUU158" s="86"/>
      <c r="LUV158" s="86"/>
      <c r="LUW158" s="86"/>
      <c r="LUX158" s="86"/>
      <c r="LUY158" s="86"/>
      <c r="LUZ158" s="86"/>
      <c r="LVA158" s="86"/>
      <c r="LVB158" s="86"/>
      <c r="LVC158" s="86"/>
      <c r="LVD158" s="86"/>
      <c r="LVE158" s="86"/>
      <c r="LVF158" s="86"/>
      <c r="LVG158" s="86"/>
      <c r="LVH158" s="86"/>
      <c r="LVI158" s="86"/>
      <c r="LVJ158" s="86"/>
      <c r="LVK158" s="86"/>
      <c r="LVL158" s="86"/>
      <c r="LVM158" s="86"/>
      <c r="LVN158" s="86"/>
      <c r="LVO158" s="86"/>
      <c r="LVP158" s="86"/>
      <c r="LVQ158" s="86"/>
      <c r="LVR158" s="86"/>
      <c r="LVS158" s="86"/>
      <c r="LVT158" s="86"/>
      <c r="LVU158" s="86"/>
      <c r="LVV158" s="86"/>
      <c r="LVW158" s="86"/>
      <c r="LVX158" s="86"/>
      <c r="LVY158" s="86"/>
      <c r="LVZ158" s="86"/>
      <c r="LWA158" s="86"/>
      <c r="LWB158" s="86"/>
      <c r="LWC158" s="86"/>
      <c r="LWD158" s="86"/>
      <c r="LWE158" s="86"/>
      <c r="LWF158" s="86"/>
      <c r="LWG158" s="86"/>
      <c r="LWH158" s="86"/>
      <c r="LWI158" s="86"/>
      <c r="LWJ158" s="86"/>
      <c r="LWK158" s="86"/>
      <c r="LWL158" s="86"/>
      <c r="LWM158" s="86"/>
      <c r="LWN158" s="86"/>
      <c r="LWO158" s="86"/>
      <c r="LWP158" s="86"/>
      <c r="LWQ158" s="86"/>
      <c r="LWR158" s="86"/>
      <c r="LWS158" s="86"/>
      <c r="LWT158" s="86"/>
      <c r="LWU158" s="86"/>
      <c r="LWV158" s="86"/>
      <c r="LWW158" s="86"/>
      <c r="LWX158" s="86"/>
      <c r="LWY158" s="86"/>
      <c r="LWZ158" s="86"/>
      <c r="LXA158" s="86"/>
      <c r="LXB158" s="86"/>
      <c r="LXC158" s="86"/>
      <c r="LXD158" s="86"/>
      <c r="LXE158" s="86"/>
      <c r="LXF158" s="86"/>
      <c r="LXG158" s="86"/>
      <c r="LXH158" s="86"/>
      <c r="LXI158" s="86"/>
      <c r="LXJ158" s="86"/>
      <c r="LXK158" s="86"/>
      <c r="LXL158" s="86"/>
      <c r="LXM158" s="86"/>
      <c r="LXN158" s="86"/>
      <c r="LXO158" s="86"/>
      <c r="LXP158" s="86"/>
      <c r="LXQ158" s="86"/>
      <c r="LXR158" s="86"/>
      <c r="LXS158" s="86"/>
      <c r="LXT158" s="86"/>
      <c r="LXU158" s="86"/>
      <c r="LXV158" s="86"/>
      <c r="LXW158" s="86"/>
      <c r="LXX158" s="86"/>
      <c r="LXY158" s="86"/>
      <c r="LXZ158" s="86"/>
      <c r="LYA158" s="86"/>
      <c r="LYB158" s="86"/>
      <c r="LYC158" s="86"/>
      <c r="LYD158" s="86"/>
      <c r="LYE158" s="86"/>
      <c r="LYF158" s="86"/>
      <c r="LYG158" s="86"/>
      <c r="LYH158" s="86"/>
      <c r="LYI158" s="86"/>
      <c r="LYJ158" s="86"/>
      <c r="LYK158" s="86"/>
      <c r="LYL158" s="86"/>
      <c r="LYM158" s="86"/>
      <c r="LYN158" s="86"/>
      <c r="LYO158" s="86"/>
      <c r="LYP158" s="86"/>
      <c r="LYQ158" s="86"/>
      <c r="LYR158" s="86"/>
      <c r="LYS158" s="86"/>
      <c r="LYT158" s="86"/>
      <c r="LYU158" s="86"/>
      <c r="LYV158" s="86"/>
      <c r="LYW158" s="86"/>
      <c r="LYX158" s="86"/>
      <c r="LYY158" s="86"/>
      <c r="LYZ158" s="86"/>
      <c r="LZA158" s="86"/>
      <c r="LZB158" s="86"/>
      <c r="LZC158" s="86"/>
      <c r="LZD158" s="86"/>
      <c r="LZE158" s="86"/>
      <c r="LZF158" s="86"/>
      <c r="LZG158" s="86"/>
      <c r="LZH158" s="86"/>
      <c r="LZI158" s="86"/>
      <c r="LZJ158" s="86"/>
      <c r="LZK158" s="86"/>
      <c r="LZL158" s="86"/>
      <c r="LZM158" s="86"/>
      <c r="LZN158" s="86"/>
      <c r="LZO158" s="86"/>
      <c r="LZP158" s="86"/>
      <c r="LZQ158" s="86"/>
      <c r="LZR158" s="86"/>
      <c r="LZS158" s="86"/>
      <c r="LZT158" s="86"/>
      <c r="LZU158" s="86"/>
      <c r="LZV158" s="86"/>
      <c r="LZW158" s="86"/>
      <c r="LZX158" s="86"/>
      <c r="LZY158" s="86"/>
      <c r="LZZ158" s="86"/>
      <c r="MAA158" s="86"/>
      <c r="MAB158" s="86"/>
      <c r="MAC158" s="86"/>
      <c r="MAD158" s="86"/>
      <c r="MAE158" s="86"/>
      <c r="MAF158" s="86"/>
      <c r="MAG158" s="86"/>
      <c r="MAH158" s="86"/>
      <c r="MAI158" s="86"/>
      <c r="MAJ158" s="86"/>
      <c r="MAK158" s="86"/>
      <c r="MAL158" s="86"/>
      <c r="MAM158" s="86"/>
      <c r="MAN158" s="86"/>
      <c r="MAO158" s="86"/>
      <c r="MAP158" s="86"/>
      <c r="MAQ158" s="86"/>
      <c r="MAR158" s="86"/>
      <c r="MAS158" s="86"/>
      <c r="MAT158" s="86"/>
      <c r="MAU158" s="86"/>
      <c r="MAV158" s="86"/>
      <c r="MAW158" s="86"/>
      <c r="MAX158" s="86"/>
      <c r="MAY158" s="86"/>
      <c r="MAZ158" s="86"/>
      <c r="MBA158" s="86"/>
      <c r="MBB158" s="86"/>
      <c r="MBC158" s="86"/>
      <c r="MBD158" s="86"/>
      <c r="MBE158" s="86"/>
      <c r="MBF158" s="86"/>
      <c r="MBG158" s="86"/>
      <c r="MBH158" s="86"/>
      <c r="MBI158" s="86"/>
      <c r="MBJ158" s="86"/>
      <c r="MBK158" s="86"/>
      <c r="MBL158" s="86"/>
      <c r="MBM158" s="86"/>
      <c r="MBN158" s="86"/>
      <c r="MBO158" s="86"/>
      <c r="MBP158" s="86"/>
      <c r="MBQ158" s="86"/>
      <c r="MBR158" s="86"/>
      <c r="MBS158" s="86"/>
      <c r="MBT158" s="86"/>
      <c r="MBU158" s="86"/>
      <c r="MBV158" s="86"/>
      <c r="MBW158" s="86"/>
      <c r="MBX158" s="86"/>
      <c r="MBY158" s="86"/>
      <c r="MBZ158" s="86"/>
      <c r="MCA158" s="86"/>
      <c r="MCB158" s="86"/>
      <c r="MCC158" s="86"/>
      <c r="MCD158" s="86"/>
      <c r="MCE158" s="86"/>
      <c r="MCF158" s="86"/>
      <c r="MCG158" s="86"/>
      <c r="MCH158" s="86"/>
      <c r="MCI158" s="86"/>
      <c r="MCJ158" s="86"/>
      <c r="MCK158" s="86"/>
      <c r="MCL158" s="86"/>
      <c r="MCM158" s="86"/>
      <c r="MCN158" s="86"/>
      <c r="MCO158" s="86"/>
      <c r="MCP158" s="86"/>
      <c r="MCQ158" s="86"/>
      <c r="MCR158" s="86"/>
      <c r="MCS158" s="86"/>
      <c r="MCT158" s="86"/>
      <c r="MCU158" s="86"/>
      <c r="MCV158" s="86"/>
      <c r="MCW158" s="86"/>
      <c r="MCX158" s="86"/>
      <c r="MCY158" s="86"/>
      <c r="MCZ158" s="86"/>
      <c r="MDA158" s="86"/>
      <c r="MDB158" s="86"/>
      <c r="MDC158" s="86"/>
      <c r="MDD158" s="86"/>
      <c r="MDE158" s="86"/>
      <c r="MDF158" s="86"/>
      <c r="MDG158" s="86"/>
      <c r="MDH158" s="86"/>
      <c r="MDI158" s="86"/>
      <c r="MDJ158" s="86"/>
      <c r="MDK158" s="86"/>
      <c r="MDL158" s="86"/>
      <c r="MDM158" s="86"/>
      <c r="MDN158" s="86"/>
      <c r="MDO158" s="86"/>
      <c r="MDP158" s="86"/>
      <c r="MDQ158" s="86"/>
      <c r="MDR158" s="86"/>
      <c r="MDS158" s="86"/>
      <c r="MDT158" s="86"/>
      <c r="MDU158" s="86"/>
      <c r="MDV158" s="86"/>
      <c r="MDW158" s="186"/>
      <c r="MDX158" s="186"/>
      <c r="MDY158" s="186"/>
      <c r="MDZ158" s="186"/>
      <c r="MEA158" s="186"/>
      <c r="MEB158" s="186"/>
      <c r="MEC158" s="86"/>
      <c r="MED158" s="86"/>
      <c r="MEE158" s="86"/>
      <c r="MEF158" s="86"/>
      <c r="MEG158" s="86"/>
      <c r="MEH158" s="86"/>
      <c r="MEI158" s="86"/>
      <c r="MEJ158" s="86"/>
      <c r="MEK158" s="86"/>
      <c r="MEL158" s="86"/>
      <c r="MEM158" s="86"/>
      <c r="MEN158" s="86"/>
      <c r="MEO158" s="86"/>
      <c r="MEP158" s="86"/>
      <c r="MEQ158" s="86"/>
      <c r="MER158" s="86"/>
      <c r="MES158" s="86"/>
      <c r="MET158" s="86"/>
      <c r="MEU158" s="86"/>
      <c r="MEV158" s="86"/>
      <c r="MEW158" s="86"/>
      <c r="MEX158" s="86"/>
      <c r="MEY158" s="86"/>
      <c r="MEZ158" s="86"/>
      <c r="MFA158" s="86"/>
      <c r="MFB158" s="86"/>
      <c r="MFC158" s="86"/>
      <c r="MFD158" s="86"/>
      <c r="MFE158" s="86"/>
      <c r="MFF158" s="86"/>
      <c r="MFG158" s="86"/>
      <c r="MFH158" s="86"/>
      <c r="MFI158" s="86"/>
      <c r="MFJ158" s="86"/>
      <c r="MFK158" s="86"/>
      <c r="MFL158" s="86"/>
      <c r="MFM158" s="86"/>
      <c r="MFN158" s="86"/>
      <c r="MFO158" s="86"/>
      <c r="MFP158" s="86"/>
      <c r="MFQ158" s="86"/>
      <c r="MFR158" s="86"/>
      <c r="MFS158" s="86"/>
      <c r="MFT158" s="86"/>
      <c r="MFU158" s="86"/>
      <c r="MFV158" s="86"/>
      <c r="MFW158" s="86"/>
      <c r="MFX158" s="86"/>
      <c r="MFY158" s="86"/>
      <c r="MFZ158" s="86"/>
      <c r="MGA158" s="86"/>
      <c r="MGB158" s="86"/>
      <c r="MGC158" s="86"/>
      <c r="MGD158" s="86"/>
      <c r="MGE158" s="86"/>
      <c r="MGF158" s="86"/>
      <c r="MGG158" s="86"/>
      <c r="MGH158" s="86"/>
      <c r="MGI158" s="86"/>
      <c r="MGJ158" s="86"/>
      <c r="MGK158" s="86"/>
      <c r="MGL158" s="86"/>
      <c r="MGM158" s="86"/>
      <c r="MGN158" s="86"/>
      <c r="MGO158" s="86"/>
      <c r="MGP158" s="86"/>
      <c r="MGQ158" s="86"/>
      <c r="MGR158" s="86"/>
      <c r="MGS158" s="86"/>
      <c r="MGT158" s="86"/>
      <c r="MGU158" s="86"/>
      <c r="MGV158" s="86"/>
      <c r="MGW158" s="86"/>
      <c r="MGX158" s="86"/>
      <c r="MGY158" s="86"/>
      <c r="MGZ158" s="86"/>
      <c r="MHA158" s="86"/>
      <c r="MHB158" s="86"/>
      <c r="MHC158" s="86"/>
      <c r="MHD158" s="86"/>
      <c r="MHE158" s="86"/>
      <c r="MHF158" s="86"/>
      <c r="MHG158" s="86"/>
      <c r="MHH158" s="86"/>
      <c r="MHI158" s="86"/>
      <c r="MHJ158" s="86"/>
      <c r="MHK158" s="86"/>
      <c r="MHL158" s="86"/>
      <c r="MHM158" s="86"/>
      <c r="MHN158" s="86"/>
      <c r="MHO158" s="86"/>
      <c r="MHP158" s="86"/>
      <c r="MHQ158" s="86"/>
      <c r="MHR158" s="86"/>
      <c r="MHS158" s="86"/>
      <c r="MHT158" s="86"/>
      <c r="MHU158" s="86"/>
      <c r="MHV158" s="86"/>
      <c r="MHW158" s="86"/>
      <c r="MHX158" s="86"/>
      <c r="MHY158" s="86"/>
      <c r="MHZ158" s="86"/>
      <c r="MIA158" s="86"/>
      <c r="MIB158" s="86"/>
      <c r="MIC158" s="86"/>
      <c r="MID158" s="86"/>
      <c r="MIE158" s="86"/>
      <c r="MIF158" s="86"/>
      <c r="MIG158" s="86"/>
      <c r="MIH158" s="86"/>
      <c r="MII158" s="86"/>
      <c r="MIJ158" s="86"/>
      <c r="MIK158" s="86"/>
      <c r="MIL158" s="86"/>
      <c r="MIM158" s="86"/>
      <c r="MIN158" s="86"/>
      <c r="MIO158" s="86"/>
      <c r="MIP158" s="86"/>
      <c r="MIQ158" s="86"/>
      <c r="MIR158" s="86"/>
      <c r="MIS158" s="86"/>
      <c r="MIT158" s="86"/>
      <c r="MIU158" s="86"/>
      <c r="MIV158" s="86"/>
      <c r="MIW158" s="86"/>
      <c r="MIX158" s="86"/>
      <c r="MIY158" s="86"/>
      <c r="MIZ158" s="86"/>
      <c r="MJA158" s="86"/>
      <c r="MJB158" s="86"/>
      <c r="MJC158" s="86"/>
      <c r="MJD158" s="86"/>
      <c r="MJE158" s="86"/>
      <c r="MJF158" s="86"/>
      <c r="MJG158" s="86"/>
      <c r="MJH158" s="86"/>
      <c r="MJI158" s="86"/>
      <c r="MJJ158" s="86"/>
      <c r="MJK158" s="86"/>
      <c r="MJL158" s="86"/>
      <c r="MJM158" s="86"/>
      <c r="MJN158" s="86"/>
      <c r="MJO158" s="86"/>
      <c r="MJP158" s="86"/>
      <c r="MJQ158" s="86"/>
      <c r="MJR158" s="86"/>
      <c r="MJS158" s="86"/>
      <c r="MJT158" s="86"/>
      <c r="MJU158" s="86"/>
      <c r="MJV158" s="86"/>
      <c r="MJW158" s="86"/>
      <c r="MJX158" s="86"/>
      <c r="MJY158" s="86"/>
      <c r="MJZ158" s="86"/>
      <c r="MKA158" s="86"/>
      <c r="MKB158" s="86"/>
      <c r="MKC158" s="86"/>
      <c r="MKD158" s="86"/>
      <c r="MKE158" s="86"/>
      <c r="MKF158" s="86"/>
      <c r="MKG158" s="86"/>
      <c r="MKH158" s="86"/>
      <c r="MKI158" s="86"/>
      <c r="MKJ158" s="86"/>
      <c r="MKK158" s="86"/>
      <c r="MKL158" s="86"/>
      <c r="MKM158" s="86"/>
      <c r="MKN158" s="86"/>
      <c r="MKO158" s="86"/>
      <c r="MKP158" s="86"/>
      <c r="MKQ158" s="86"/>
      <c r="MKR158" s="86"/>
      <c r="MKS158" s="86"/>
      <c r="MKT158" s="86"/>
      <c r="MKU158" s="86"/>
      <c r="MKV158" s="86"/>
      <c r="MKW158" s="86"/>
      <c r="MKX158" s="86"/>
      <c r="MKY158" s="86"/>
      <c r="MKZ158" s="86"/>
      <c r="MLA158" s="86"/>
      <c r="MLB158" s="86"/>
      <c r="MLC158" s="86"/>
      <c r="MLD158" s="86"/>
      <c r="MLE158" s="86"/>
      <c r="MLF158" s="86"/>
      <c r="MLG158" s="86"/>
      <c r="MLH158" s="86"/>
      <c r="MLI158" s="86"/>
      <c r="MLJ158" s="86"/>
      <c r="MLK158" s="86"/>
      <c r="MLL158" s="86"/>
      <c r="MLM158" s="86"/>
      <c r="MLN158" s="86"/>
      <c r="MLO158" s="86"/>
      <c r="MLP158" s="86"/>
      <c r="MLQ158" s="86"/>
      <c r="MLR158" s="86"/>
      <c r="MLS158" s="86"/>
      <c r="MLT158" s="86"/>
      <c r="MLU158" s="86"/>
      <c r="MLV158" s="86"/>
      <c r="MLW158" s="86"/>
      <c r="MLX158" s="86"/>
      <c r="MLY158" s="86"/>
      <c r="MLZ158" s="86"/>
      <c r="MMA158" s="86"/>
      <c r="MMB158" s="86"/>
      <c r="MMC158" s="86"/>
      <c r="MMD158" s="86"/>
      <c r="MME158" s="86"/>
      <c r="MMF158" s="86"/>
      <c r="MMG158" s="86"/>
      <c r="MMH158" s="86"/>
      <c r="MMI158" s="86"/>
      <c r="MMJ158" s="86"/>
      <c r="MMK158" s="86"/>
      <c r="MML158" s="86"/>
      <c r="MMM158" s="86"/>
      <c r="MMN158" s="86"/>
      <c r="MMO158" s="86"/>
      <c r="MMP158" s="86"/>
      <c r="MMQ158" s="86"/>
      <c r="MMR158" s="86"/>
      <c r="MMS158" s="86"/>
      <c r="MMT158" s="86"/>
      <c r="MMU158" s="86"/>
      <c r="MMV158" s="86"/>
      <c r="MMW158" s="86"/>
      <c r="MMX158" s="86"/>
      <c r="MMY158" s="86"/>
      <c r="MMZ158" s="86"/>
      <c r="MNA158" s="86"/>
      <c r="MNB158" s="86"/>
      <c r="MNC158" s="86"/>
      <c r="MND158" s="86"/>
      <c r="MNE158" s="86"/>
      <c r="MNF158" s="86"/>
      <c r="MNG158" s="86"/>
      <c r="MNH158" s="86"/>
      <c r="MNI158" s="86"/>
      <c r="MNJ158" s="86"/>
      <c r="MNK158" s="86"/>
      <c r="MNL158" s="86"/>
      <c r="MNM158" s="86"/>
      <c r="MNN158" s="86"/>
      <c r="MNO158" s="86"/>
      <c r="MNP158" s="86"/>
      <c r="MNQ158" s="86"/>
      <c r="MNR158" s="86"/>
      <c r="MNS158" s="186"/>
      <c r="MNT158" s="186"/>
      <c r="MNU158" s="186"/>
      <c r="MNV158" s="186"/>
      <c r="MNW158" s="186"/>
      <c r="MNX158" s="186"/>
      <c r="MNY158" s="86"/>
      <c r="MNZ158" s="86"/>
      <c r="MOA158" s="86"/>
      <c r="MOB158" s="86"/>
      <c r="MOC158" s="86"/>
      <c r="MOD158" s="86"/>
      <c r="MOE158" s="86"/>
      <c r="MOF158" s="86"/>
      <c r="MOG158" s="86"/>
      <c r="MOH158" s="86"/>
      <c r="MOI158" s="86"/>
      <c r="MOJ158" s="86"/>
      <c r="MOK158" s="86"/>
      <c r="MOL158" s="86"/>
      <c r="MOM158" s="86"/>
      <c r="MON158" s="86"/>
      <c r="MOO158" s="86"/>
      <c r="MOP158" s="86"/>
      <c r="MOQ158" s="86"/>
      <c r="MOR158" s="86"/>
      <c r="MOS158" s="86"/>
      <c r="MOT158" s="86"/>
      <c r="MOU158" s="86"/>
      <c r="MOV158" s="86"/>
      <c r="MOW158" s="86"/>
      <c r="MOX158" s="86"/>
      <c r="MOY158" s="86"/>
      <c r="MOZ158" s="86"/>
      <c r="MPA158" s="86"/>
      <c r="MPB158" s="86"/>
      <c r="MPC158" s="86"/>
      <c r="MPD158" s="86"/>
      <c r="MPE158" s="86"/>
      <c r="MPF158" s="86"/>
      <c r="MPG158" s="86"/>
      <c r="MPH158" s="86"/>
      <c r="MPI158" s="86"/>
      <c r="MPJ158" s="86"/>
      <c r="MPK158" s="86"/>
      <c r="MPL158" s="86"/>
      <c r="MPM158" s="86"/>
      <c r="MPN158" s="86"/>
      <c r="MPO158" s="86"/>
      <c r="MPP158" s="86"/>
      <c r="MPQ158" s="86"/>
      <c r="MPR158" s="86"/>
      <c r="MPS158" s="86"/>
      <c r="MPT158" s="86"/>
      <c r="MPU158" s="86"/>
      <c r="MPV158" s="86"/>
      <c r="MPW158" s="86"/>
      <c r="MPX158" s="86"/>
      <c r="MPY158" s="86"/>
      <c r="MPZ158" s="86"/>
      <c r="MQA158" s="86"/>
      <c r="MQB158" s="86"/>
      <c r="MQC158" s="86"/>
      <c r="MQD158" s="86"/>
      <c r="MQE158" s="86"/>
      <c r="MQF158" s="86"/>
      <c r="MQG158" s="86"/>
      <c r="MQH158" s="86"/>
      <c r="MQI158" s="86"/>
      <c r="MQJ158" s="86"/>
      <c r="MQK158" s="86"/>
      <c r="MQL158" s="86"/>
      <c r="MQM158" s="86"/>
      <c r="MQN158" s="86"/>
      <c r="MQO158" s="86"/>
      <c r="MQP158" s="86"/>
      <c r="MQQ158" s="86"/>
      <c r="MQR158" s="86"/>
      <c r="MQS158" s="86"/>
      <c r="MQT158" s="86"/>
      <c r="MQU158" s="86"/>
      <c r="MQV158" s="86"/>
      <c r="MQW158" s="86"/>
      <c r="MQX158" s="86"/>
      <c r="MQY158" s="86"/>
      <c r="MQZ158" s="86"/>
      <c r="MRA158" s="86"/>
      <c r="MRB158" s="86"/>
      <c r="MRC158" s="86"/>
      <c r="MRD158" s="86"/>
      <c r="MRE158" s="86"/>
      <c r="MRF158" s="86"/>
      <c r="MRG158" s="86"/>
      <c r="MRH158" s="86"/>
      <c r="MRI158" s="86"/>
      <c r="MRJ158" s="86"/>
      <c r="MRK158" s="86"/>
      <c r="MRL158" s="86"/>
      <c r="MRM158" s="86"/>
      <c r="MRN158" s="86"/>
      <c r="MRO158" s="86"/>
      <c r="MRP158" s="86"/>
      <c r="MRQ158" s="86"/>
      <c r="MRR158" s="86"/>
      <c r="MRS158" s="86"/>
      <c r="MRT158" s="86"/>
      <c r="MRU158" s="86"/>
      <c r="MRV158" s="86"/>
      <c r="MRW158" s="86"/>
      <c r="MRX158" s="86"/>
      <c r="MRY158" s="86"/>
      <c r="MRZ158" s="86"/>
      <c r="MSA158" s="86"/>
      <c r="MSB158" s="86"/>
      <c r="MSC158" s="86"/>
      <c r="MSD158" s="86"/>
      <c r="MSE158" s="86"/>
      <c r="MSF158" s="86"/>
      <c r="MSG158" s="86"/>
      <c r="MSH158" s="86"/>
      <c r="MSI158" s="86"/>
      <c r="MSJ158" s="86"/>
      <c r="MSK158" s="86"/>
      <c r="MSL158" s="86"/>
      <c r="MSM158" s="86"/>
      <c r="MSN158" s="86"/>
      <c r="MSO158" s="86"/>
      <c r="MSP158" s="86"/>
      <c r="MSQ158" s="86"/>
      <c r="MSR158" s="86"/>
      <c r="MSS158" s="86"/>
      <c r="MST158" s="86"/>
      <c r="MSU158" s="86"/>
      <c r="MSV158" s="86"/>
      <c r="MSW158" s="86"/>
      <c r="MSX158" s="86"/>
      <c r="MSY158" s="86"/>
      <c r="MSZ158" s="86"/>
      <c r="MTA158" s="86"/>
      <c r="MTB158" s="86"/>
      <c r="MTC158" s="86"/>
      <c r="MTD158" s="86"/>
      <c r="MTE158" s="86"/>
      <c r="MTF158" s="86"/>
      <c r="MTG158" s="86"/>
      <c r="MTH158" s="86"/>
      <c r="MTI158" s="86"/>
      <c r="MTJ158" s="86"/>
      <c r="MTK158" s="86"/>
      <c r="MTL158" s="86"/>
      <c r="MTM158" s="86"/>
      <c r="MTN158" s="86"/>
      <c r="MTO158" s="86"/>
      <c r="MTP158" s="86"/>
      <c r="MTQ158" s="86"/>
      <c r="MTR158" s="86"/>
      <c r="MTS158" s="86"/>
      <c r="MTT158" s="86"/>
      <c r="MTU158" s="86"/>
      <c r="MTV158" s="86"/>
      <c r="MTW158" s="86"/>
      <c r="MTX158" s="86"/>
      <c r="MTY158" s="86"/>
      <c r="MTZ158" s="86"/>
      <c r="MUA158" s="86"/>
      <c r="MUB158" s="86"/>
      <c r="MUC158" s="86"/>
      <c r="MUD158" s="86"/>
      <c r="MUE158" s="86"/>
      <c r="MUF158" s="86"/>
      <c r="MUG158" s="86"/>
      <c r="MUH158" s="86"/>
      <c r="MUI158" s="86"/>
      <c r="MUJ158" s="86"/>
      <c r="MUK158" s="86"/>
      <c r="MUL158" s="86"/>
      <c r="MUM158" s="86"/>
      <c r="MUN158" s="86"/>
      <c r="MUO158" s="86"/>
      <c r="MUP158" s="86"/>
      <c r="MUQ158" s="86"/>
      <c r="MUR158" s="86"/>
      <c r="MUS158" s="86"/>
      <c r="MUT158" s="86"/>
      <c r="MUU158" s="86"/>
      <c r="MUV158" s="86"/>
      <c r="MUW158" s="86"/>
      <c r="MUX158" s="86"/>
      <c r="MUY158" s="86"/>
      <c r="MUZ158" s="86"/>
      <c r="MVA158" s="86"/>
      <c r="MVB158" s="86"/>
      <c r="MVC158" s="86"/>
      <c r="MVD158" s="86"/>
      <c r="MVE158" s="86"/>
      <c r="MVF158" s="86"/>
      <c r="MVG158" s="86"/>
      <c r="MVH158" s="86"/>
      <c r="MVI158" s="86"/>
      <c r="MVJ158" s="86"/>
      <c r="MVK158" s="86"/>
      <c r="MVL158" s="86"/>
      <c r="MVM158" s="86"/>
      <c r="MVN158" s="86"/>
      <c r="MVO158" s="86"/>
      <c r="MVP158" s="86"/>
      <c r="MVQ158" s="86"/>
      <c r="MVR158" s="86"/>
      <c r="MVS158" s="86"/>
      <c r="MVT158" s="86"/>
      <c r="MVU158" s="86"/>
      <c r="MVV158" s="86"/>
      <c r="MVW158" s="86"/>
      <c r="MVX158" s="86"/>
      <c r="MVY158" s="86"/>
      <c r="MVZ158" s="86"/>
      <c r="MWA158" s="86"/>
      <c r="MWB158" s="86"/>
      <c r="MWC158" s="86"/>
      <c r="MWD158" s="86"/>
      <c r="MWE158" s="86"/>
      <c r="MWF158" s="86"/>
      <c r="MWG158" s="86"/>
      <c r="MWH158" s="86"/>
      <c r="MWI158" s="86"/>
      <c r="MWJ158" s="86"/>
      <c r="MWK158" s="86"/>
      <c r="MWL158" s="86"/>
      <c r="MWM158" s="86"/>
      <c r="MWN158" s="86"/>
      <c r="MWO158" s="86"/>
      <c r="MWP158" s="86"/>
      <c r="MWQ158" s="86"/>
      <c r="MWR158" s="86"/>
      <c r="MWS158" s="86"/>
      <c r="MWT158" s="86"/>
      <c r="MWU158" s="86"/>
      <c r="MWV158" s="86"/>
      <c r="MWW158" s="86"/>
      <c r="MWX158" s="86"/>
      <c r="MWY158" s="86"/>
      <c r="MWZ158" s="86"/>
      <c r="MXA158" s="86"/>
      <c r="MXB158" s="86"/>
      <c r="MXC158" s="86"/>
      <c r="MXD158" s="86"/>
      <c r="MXE158" s="86"/>
      <c r="MXF158" s="86"/>
      <c r="MXG158" s="86"/>
      <c r="MXH158" s="86"/>
      <c r="MXI158" s="86"/>
      <c r="MXJ158" s="86"/>
      <c r="MXK158" s="86"/>
      <c r="MXL158" s="86"/>
      <c r="MXM158" s="86"/>
      <c r="MXN158" s="86"/>
      <c r="MXO158" s="186"/>
      <c r="MXP158" s="186"/>
      <c r="MXQ158" s="186"/>
      <c r="MXR158" s="186"/>
      <c r="MXS158" s="186"/>
      <c r="MXT158" s="186"/>
      <c r="MXU158" s="86"/>
      <c r="MXV158" s="86"/>
      <c r="MXW158" s="86"/>
      <c r="MXX158" s="86"/>
      <c r="MXY158" s="86"/>
      <c r="MXZ158" s="86"/>
      <c r="MYA158" s="86"/>
      <c r="MYB158" s="86"/>
      <c r="MYC158" s="86"/>
      <c r="MYD158" s="86"/>
      <c r="MYE158" s="86"/>
      <c r="MYF158" s="86"/>
      <c r="MYG158" s="86"/>
      <c r="MYH158" s="86"/>
      <c r="MYI158" s="86"/>
      <c r="MYJ158" s="86"/>
      <c r="MYK158" s="86"/>
      <c r="MYL158" s="86"/>
      <c r="MYM158" s="86"/>
      <c r="MYN158" s="86"/>
      <c r="MYO158" s="86"/>
      <c r="MYP158" s="86"/>
      <c r="MYQ158" s="86"/>
      <c r="MYR158" s="86"/>
      <c r="MYS158" s="86"/>
      <c r="MYT158" s="86"/>
      <c r="MYU158" s="86"/>
      <c r="MYV158" s="86"/>
      <c r="MYW158" s="86"/>
      <c r="MYX158" s="86"/>
      <c r="MYY158" s="86"/>
      <c r="MYZ158" s="86"/>
      <c r="MZA158" s="86"/>
      <c r="MZB158" s="86"/>
      <c r="MZC158" s="86"/>
      <c r="MZD158" s="86"/>
      <c r="MZE158" s="86"/>
      <c r="MZF158" s="86"/>
      <c r="MZG158" s="86"/>
      <c r="MZH158" s="86"/>
      <c r="MZI158" s="86"/>
      <c r="MZJ158" s="86"/>
      <c r="MZK158" s="86"/>
      <c r="MZL158" s="86"/>
      <c r="MZM158" s="86"/>
      <c r="MZN158" s="86"/>
      <c r="MZO158" s="86"/>
      <c r="MZP158" s="86"/>
      <c r="MZQ158" s="86"/>
      <c r="MZR158" s="86"/>
      <c r="MZS158" s="86"/>
      <c r="MZT158" s="86"/>
      <c r="MZU158" s="86"/>
      <c r="MZV158" s="86"/>
      <c r="MZW158" s="86"/>
      <c r="MZX158" s="86"/>
      <c r="MZY158" s="86"/>
      <c r="MZZ158" s="86"/>
      <c r="NAA158" s="86"/>
      <c r="NAB158" s="86"/>
      <c r="NAC158" s="86"/>
      <c r="NAD158" s="86"/>
      <c r="NAE158" s="86"/>
      <c r="NAF158" s="86"/>
      <c r="NAG158" s="86"/>
      <c r="NAH158" s="86"/>
      <c r="NAI158" s="86"/>
      <c r="NAJ158" s="86"/>
      <c r="NAK158" s="86"/>
      <c r="NAL158" s="86"/>
      <c r="NAM158" s="86"/>
      <c r="NAN158" s="86"/>
      <c r="NAO158" s="86"/>
      <c r="NAP158" s="86"/>
      <c r="NAQ158" s="86"/>
      <c r="NAR158" s="86"/>
      <c r="NAS158" s="86"/>
      <c r="NAT158" s="86"/>
      <c r="NAU158" s="86"/>
      <c r="NAV158" s="86"/>
      <c r="NAW158" s="86"/>
      <c r="NAX158" s="86"/>
      <c r="NAY158" s="86"/>
      <c r="NAZ158" s="86"/>
      <c r="NBA158" s="86"/>
      <c r="NBB158" s="86"/>
      <c r="NBC158" s="86"/>
      <c r="NBD158" s="86"/>
      <c r="NBE158" s="86"/>
      <c r="NBF158" s="86"/>
      <c r="NBG158" s="86"/>
      <c r="NBH158" s="86"/>
      <c r="NBI158" s="86"/>
      <c r="NBJ158" s="86"/>
      <c r="NBK158" s="86"/>
      <c r="NBL158" s="86"/>
      <c r="NBM158" s="86"/>
      <c r="NBN158" s="86"/>
      <c r="NBO158" s="86"/>
      <c r="NBP158" s="86"/>
      <c r="NBQ158" s="86"/>
      <c r="NBR158" s="86"/>
      <c r="NBS158" s="86"/>
      <c r="NBT158" s="86"/>
      <c r="NBU158" s="86"/>
      <c r="NBV158" s="86"/>
      <c r="NBW158" s="86"/>
      <c r="NBX158" s="86"/>
      <c r="NBY158" s="86"/>
      <c r="NBZ158" s="86"/>
      <c r="NCA158" s="86"/>
      <c r="NCB158" s="86"/>
      <c r="NCC158" s="86"/>
      <c r="NCD158" s="86"/>
      <c r="NCE158" s="86"/>
      <c r="NCF158" s="86"/>
      <c r="NCG158" s="86"/>
      <c r="NCH158" s="86"/>
      <c r="NCI158" s="86"/>
      <c r="NCJ158" s="86"/>
      <c r="NCK158" s="86"/>
      <c r="NCL158" s="86"/>
      <c r="NCM158" s="86"/>
      <c r="NCN158" s="86"/>
      <c r="NCO158" s="86"/>
      <c r="NCP158" s="86"/>
      <c r="NCQ158" s="86"/>
      <c r="NCR158" s="86"/>
      <c r="NCS158" s="86"/>
      <c r="NCT158" s="86"/>
      <c r="NCU158" s="86"/>
      <c r="NCV158" s="86"/>
      <c r="NCW158" s="86"/>
      <c r="NCX158" s="86"/>
      <c r="NCY158" s="86"/>
      <c r="NCZ158" s="86"/>
      <c r="NDA158" s="86"/>
      <c r="NDB158" s="86"/>
      <c r="NDC158" s="86"/>
      <c r="NDD158" s="86"/>
      <c r="NDE158" s="86"/>
      <c r="NDF158" s="86"/>
      <c r="NDG158" s="86"/>
      <c r="NDH158" s="86"/>
      <c r="NDI158" s="86"/>
      <c r="NDJ158" s="86"/>
      <c r="NDK158" s="86"/>
      <c r="NDL158" s="86"/>
      <c r="NDM158" s="86"/>
      <c r="NDN158" s="86"/>
      <c r="NDO158" s="86"/>
      <c r="NDP158" s="86"/>
      <c r="NDQ158" s="86"/>
      <c r="NDR158" s="86"/>
      <c r="NDS158" s="86"/>
      <c r="NDT158" s="86"/>
      <c r="NDU158" s="86"/>
      <c r="NDV158" s="86"/>
      <c r="NDW158" s="86"/>
      <c r="NDX158" s="86"/>
      <c r="NDY158" s="86"/>
      <c r="NDZ158" s="86"/>
      <c r="NEA158" s="86"/>
      <c r="NEB158" s="86"/>
      <c r="NEC158" s="86"/>
      <c r="NED158" s="86"/>
      <c r="NEE158" s="86"/>
      <c r="NEF158" s="86"/>
      <c r="NEG158" s="86"/>
      <c r="NEH158" s="86"/>
      <c r="NEI158" s="86"/>
      <c r="NEJ158" s="86"/>
      <c r="NEK158" s="86"/>
      <c r="NEL158" s="86"/>
      <c r="NEM158" s="86"/>
      <c r="NEN158" s="86"/>
      <c r="NEO158" s="86"/>
      <c r="NEP158" s="86"/>
      <c r="NEQ158" s="86"/>
      <c r="NER158" s="86"/>
      <c r="NES158" s="86"/>
      <c r="NET158" s="86"/>
      <c r="NEU158" s="86"/>
      <c r="NEV158" s="86"/>
      <c r="NEW158" s="86"/>
      <c r="NEX158" s="86"/>
      <c r="NEY158" s="86"/>
      <c r="NEZ158" s="86"/>
      <c r="NFA158" s="86"/>
      <c r="NFB158" s="86"/>
      <c r="NFC158" s="86"/>
      <c r="NFD158" s="86"/>
      <c r="NFE158" s="86"/>
      <c r="NFF158" s="86"/>
      <c r="NFG158" s="86"/>
      <c r="NFH158" s="86"/>
      <c r="NFI158" s="86"/>
      <c r="NFJ158" s="86"/>
      <c r="NFK158" s="86"/>
      <c r="NFL158" s="86"/>
      <c r="NFM158" s="86"/>
      <c r="NFN158" s="86"/>
      <c r="NFO158" s="86"/>
      <c r="NFP158" s="86"/>
      <c r="NFQ158" s="86"/>
      <c r="NFR158" s="86"/>
      <c r="NFS158" s="86"/>
      <c r="NFT158" s="86"/>
      <c r="NFU158" s="86"/>
      <c r="NFV158" s="86"/>
      <c r="NFW158" s="86"/>
      <c r="NFX158" s="86"/>
      <c r="NFY158" s="86"/>
      <c r="NFZ158" s="86"/>
      <c r="NGA158" s="86"/>
      <c r="NGB158" s="86"/>
      <c r="NGC158" s="86"/>
      <c r="NGD158" s="86"/>
      <c r="NGE158" s="86"/>
      <c r="NGF158" s="86"/>
      <c r="NGG158" s="86"/>
      <c r="NGH158" s="86"/>
      <c r="NGI158" s="86"/>
      <c r="NGJ158" s="86"/>
      <c r="NGK158" s="86"/>
      <c r="NGL158" s="86"/>
      <c r="NGM158" s="86"/>
      <c r="NGN158" s="86"/>
      <c r="NGO158" s="86"/>
      <c r="NGP158" s="86"/>
      <c r="NGQ158" s="86"/>
      <c r="NGR158" s="86"/>
      <c r="NGS158" s="86"/>
      <c r="NGT158" s="86"/>
      <c r="NGU158" s="86"/>
      <c r="NGV158" s="86"/>
      <c r="NGW158" s="86"/>
      <c r="NGX158" s="86"/>
      <c r="NGY158" s="86"/>
      <c r="NGZ158" s="86"/>
      <c r="NHA158" s="86"/>
      <c r="NHB158" s="86"/>
      <c r="NHC158" s="86"/>
      <c r="NHD158" s="86"/>
      <c r="NHE158" s="86"/>
      <c r="NHF158" s="86"/>
      <c r="NHG158" s="86"/>
      <c r="NHH158" s="86"/>
      <c r="NHI158" s="86"/>
      <c r="NHJ158" s="86"/>
      <c r="NHK158" s="186"/>
      <c r="NHL158" s="186"/>
      <c r="NHM158" s="186"/>
      <c r="NHN158" s="186"/>
      <c r="NHO158" s="186"/>
      <c r="NHP158" s="186"/>
      <c r="NHQ158" s="86"/>
      <c r="NHR158" s="86"/>
      <c r="NHS158" s="86"/>
      <c r="NHT158" s="86"/>
      <c r="NHU158" s="86"/>
      <c r="NHV158" s="86"/>
      <c r="NHW158" s="86"/>
      <c r="NHX158" s="86"/>
      <c r="NHY158" s="86"/>
      <c r="NHZ158" s="86"/>
      <c r="NIA158" s="86"/>
      <c r="NIB158" s="86"/>
      <c r="NIC158" s="86"/>
      <c r="NID158" s="86"/>
      <c r="NIE158" s="86"/>
      <c r="NIF158" s="86"/>
      <c r="NIG158" s="86"/>
      <c r="NIH158" s="86"/>
      <c r="NII158" s="86"/>
      <c r="NIJ158" s="86"/>
      <c r="NIK158" s="86"/>
      <c r="NIL158" s="86"/>
      <c r="NIM158" s="86"/>
      <c r="NIN158" s="86"/>
      <c r="NIO158" s="86"/>
      <c r="NIP158" s="86"/>
      <c r="NIQ158" s="86"/>
      <c r="NIR158" s="86"/>
      <c r="NIS158" s="86"/>
      <c r="NIT158" s="86"/>
      <c r="NIU158" s="86"/>
      <c r="NIV158" s="86"/>
      <c r="NIW158" s="86"/>
      <c r="NIX158" s="86"/>
      <c r="NIY158" s="86"/>
      <c r="NIZ158" s="86"/>
      <c r="NJA158" s="86"/>
      <c r="NJB158" s="86"/>
      <c r="NJC158" s="86"/>
      <c r="NJD158" s="86"/>
      <c r="NJE158" s="86"/>
      <c r="NJF158" s="86"/>
      <c r="NJG158" s="86"/>
      <c r="NJH158" s="86"/>
      <c r="NJI158" s="86"/>
      <c r="NJJ158" s="86"/>
      <c r="NJK158" s="86"/>
      <c r="NJL158" s="86"/>
      <c r="NJM158" s="86"/>
      <c r="NJN158" s="86"/>
      <c r="NJO158" s="86"/>
      <c r="NJP158" s="86"/>
      <c r="NJQ158" s="86"/>
      <c r="NJR158" s="86"/>
      <c r="NJS158" s="86"/>
      <c r="NJT158" s="86"/>
      <c r="NJU158" s="86"/>
      <c r="NJV158" s="86"/>
      <c r="NJW158" s="86"/>
      <c r="NJX158" s="86"/>
      <c r="NJY158" s="86"/>
      <c r="NJZ158" s="86"/>
      <c r="NKA158" s="86"/>
      <c r="NKB158" s="86"/>
      <c r="NKC158" s="86"/>
      <c r="NKD158" s="86"/>
      <c r="NKE158" s="86"/>
      <c r="NKF158" s="86"/>
      <c r="NKG158" s="86"/>
      <c r="NKH158" s="86"/>
      <c r="NKI158" s="86"/>
      <c r="NKJ158" s="86"/>
      <c r="NKK158" s="86"/>
      <c r="NKL158" s="86"/>
      <c r="NKM158" s="86"/>
      <c r="NKN158" s="86"/>
      <c r="NKO158" s="86"/>
      <c r="NKP158" s="86"/>
      <c r="NKQ158" s="86"/>
      <c r="NKR158" s="86"/>
      <c r="NKS158" s="86"/>
      <c r="NKT158" s="86"/>
      <c r="NKU158" s="86"/>
      <c r="NKV158" s="86"/>
      <c r="NKW158" s="86"/>
      <c r="NKX158" s="86"/>
      <c r="NKY158" s="86"/>
      <c r="NKZ158" s="86"/>
      <c r="NLA158" s="86"/>
      <c r="NLB158" s="86"/>
      <c r="NLC158" s="86"/>
      <c r="NLD158" s="86"/>
      <c r="NLE158" s="86"/>
      <c r="NLF158" s="86"/>
      <c r="NLG158" s="86"/>
      <c r="NLH158" s="86"/>
      <c r="NLI158" s="86"/>
      <c r="NLJ158" s="86"/>
      <c r="NLK158" s="86"/>
      <c r="NLL158" s="86"/>
      <c r="NLM158" s="86"/>
      <c r="NLN158" s="86"/>
      <c r="NLO158" s="86"/>
      <c r="NLP158" s="86"/>
      <c r="NLQ158" s="86"/>
      <c r="NLR158" s="86"/>
      <c r="NLS158" s="86"/>
      <c r="NLT158" s="86"/>
      <c r="NLU158" s="86"/>
      <c r="NLV158" s="86"/>
      <c r="NLW158" s="86"/>
      <c r="NLX158" s="86"/>
      <c r="NLY158" s="86"/>
      <c r="NLZ158" s="86"/>
      <c r="NMA158" s="86"/>
      <c r="NMB158" s="86"/>
      <c r="NMC158" s="86"/>
      <c r="NMD158" s="86"/>
      <c r="NME158" s="86"/>
      <c r="NMF158" s="86"/>
      <c r="NMG158" s="86"/>
      <c r="NMH158" s="86"/>
      <c r="NMI158" s="86"/>
      <c r="NMJ158" s="86"/>
      <c r="NMK158" s="86"/>
      <c r="NML158" s="86"/>
      <c r="NMM158" s="86"/>
      <c r="NMN158" s="86"/>
      <c r="NMO158" s="86"/>
      <c r="NMP158" s="86"/>
      <c r="NMQ158" s="86"/>
      <c r="NMR158" s="86"/>
      <c r="NMS158" s="86"/>
      <c r="NMT158" s="86"/>
      <c r="NMU158" s="86"/>
      <c r="NMV158" s="86"/>
      <c r="NMW158" s="86"/>
      <c r="NMX158" s="86"/>
      <c r="NMY158" s="86"/>
      <c r="NMZ158" s="86"/>
      <c r="NNA158" s="86"/>
      <c r="NNB158" s="86"/>
      <c r="NNC158" s="86"/>
      <c r="NND158" s="86"/>
      <c r="NNE158" s="86"/>
      <c r="NNF158" s="86"/>
      <c r="NNG158" s="86"/>
      <c r="NNH158" s="86"/>
      <c r="NNI158" s="86"/>
      <c r="NNJ158" s="86"/>
      <c r="NNK158" s="86"/>
      <c r="NNL158" s="86"/>
      <c r="NNM158" s="86"/>
      <c r="NNN158" s="86"/>
      <c r="NNO158" s="86"/>
      <c r="NNP158" s="86"/>
      <c r="NNQ158" s="86"/>
      <c r="NNR158" s="86"/>
      <c r="NNS158" s="86"/>
      <c r="NNT158" s="86"/>
      <c r="NNU158" s="86"/>
      <c r="NNV158" s="86"/>
      <c r="NNW158" s="86"/>
      <c r="NNX158" s="86"/>
      <c r="NNY158" s="86"/>
      <c r="NNZ158" s="86"/>
      <c r="NOA158" s="86"/>
      <c r="NOB158" s="86"/>
      <c r="NOC158" s="86"/>
      <c r="NOD158" s="86"/>
      <c r="NOE158" s="86"/>
      <c r="NOF158" s="86"/>
      <c r="NOG158" s="86"/>
      <c r="NOH158" s="86"/>
      <c r="NOI158" s="86"/>
      <c r="NOJ158" s="86"/>
      <c r="NOK158" s="86"/>
      <c r="NOL158" s="86"/>
      <c r="NOM158" s="86"/>
      <c r="NON158" s="86"/>
      <c r="NOO158" s="86"/>
      <c r="NOP158" s="86"/>
      <c r="NOQ158" s="86"/>
      <c r="NOR158" s="86"/>
      <c r="NOS158" s="86"/>
      <c r="NOT158" s="86"/>
      <c r="NOU158" s="86"/>
      <c r="NOV158" s="86"/>
      <c r="NOW158" s="86"/>
      <c r="NOX158" s="86"/>
      <c r="NOY158" s="86"/>
      <c r="NOZ158" s="86"/>
      <c r="NPA158" s="86"/>
      <c r="NPB158" s="86"/>
      <c r="NPC158" s="86"/>
      <c r="NPD158" s="86"/>
      <c r="NPE158" s="86"/>
      <c r="NPF158" s="86"/>
      <c r="NPG158" s="86"/>
      <c r="NPH158" s="86"/>
      <c r="NPI158" s="86"/>
      <c r="NPJ158" s="86"/>
      <c r="NPK158" s="86"/>
      <c r="NPL158" s="86"/>
      <c r="NPM158" s="86"/>
      <c r="NPN158" s="86"/>
      <c r="NPO158" s="86"/>
      <c r="NPP158" s="86"/>
      <c r="NPQ158" s="86"/>
      <c r="NPR158" s="86"/>
      <c r="NPS158" s="86"/>
      <c r="NPT158" s="86"/>
      <c r="NPU158" s="86"/>
      <c r="NPV158" s="86"/>
      <c r="NPW158" s="86"/>
      <c r="NPX158" s="86"/>
      <c r="NPY158" s="86"/>
      <c r="NPZ158" s="86"/>
      <c r="NQA158" s="86"/>
      <c r="NQB158" s="86"/>
      <c r="NQC158" s="86"/>
      <c r="NQD158" s="86"/>
      <c r="NQE158" s="86"/>
      <c r="NQF158" s="86"/>
      <c r="NQG158" s="86"/>
      <c r="NQH158" s="86"/>
      <c r="NQI158" s="86"/>
      <c r="NQJ158" s="86"/>
      <c r="NQK158" s="86"/>
      <c r="NQL158" s="86"/>
      <c r="NQM158" s="86"/>
      <c r="NQN158" s="86"/>
      <c r="NQO158" s="86"/>
      <c r="NQP158" s="86"/>
      <c r="NQQ158" s="86"/>
      <c r="NQR158" s="86"/>
      <c r="NQS158" s="86"/>
      <c r="NQT158" s="86"/>
      <c r="NQU158" s="86"/>
      <c r="NQV158" s="86"/>
      <c r="NQW158" s="86"/>
      <c r="NQX158" s="86"/>
      <c r="NQY158" s="86"/>
      <c r="NQZ158" s="86"/>
      <c r="NRA158" s="86"/>
      <c r="NRB158" s="86"/>
      <c r="NRC158" s="86"/>
      <c r="NRD158" s="86"/>
      <c r="NRE158" s="86"/>
      <c r="NRF158" s="86"/>
      <c r="NRG158" s="186"/>
      <c r="NRH158" s="186"/>
      <c r="NRI158" s="186"/>
      <c r="NRJ158" s="186"/>
      <c r="NRK158" s="186"/>
      <c r="NRL158" s="186"/>
      <c r="NRM158" s="86"/>
      <c r="NRN158" s="86"/>
      <c r="NRO158" s="86"/>
      <c r="NRP158" s="86"/>
      <c r="NRQ158" s="86"/>
      <c r="NRR158" s="86"/>
      <c r="NRS158" s="86"/>
      <c r="NRT158" s="86"/>
      <c r="NRU158" s="86"/>
      <c r="NRV158" s="86"/>
      <c r="NRW158" s="86"/>
      <c r="NRX158" s="86"/>
      <c r="NRY158" s="86"/>
      <c r="NRZ158" s="86"/>
      <c r="NSA158" s="86"/>
      <c r="NSB158" s="86"/>
      <c r="NSC158" s="86"/>
      <c r="NSD158" s="86"/>
      <c r="NSE158" s="86"/>
      <c r="NSF158" s="86"/>
      <c r="NSG158" s="86"/>
      <c r="NSH158" s="86"/>
      <c r="NSI158" s="86"/>
      <c r="NSJ158" s="86"/>
      <c r="NSK158" s="86"/>
      <c r="NSL158" s="86"/>
      <c r="NSM158" s="86"/>
      <c r="NSN158" s="86"/>
      <c r="NSO158" s="86"/>
      <c r="NSP158" s="86"/>
      <c r="NSQ158" s="86"/>
      <c r="NSR158" s="86"/>
      <c r="NSS158" s="86"/>
      <c r="NST158" s="86"/>
      <c r="NSU158" s="86"/>
      <c r="NSV158" s="86"/>
      <c r="NSW158" s="86"/>
      <c r="NSX158" s="86"/>
      <c r="NSY158" s="86"/>
      <c r="NSZ158" s="86"/>
      <c r="NTA158" s="86"/>
      <c r="NTB158" s="86"/>
      <c r="NTC158" s="86"/>
      <c r="NTD158" s="86"/>
      <c r="NTE158" s="86"/>
      <c r="NTF158" s="86"/>
      <c r="NTG158" s="86"/>
      <c r="NTH158" s="86"/>
      <c r="NTI158" s="86"/>
      <c r="NTJ158" s="86"/>
      <c r="NTK158" s="86"/>
      <c r="NTL158" s="86"/>
      <c r="NTM158" s="86"/>
      <c r="NTN158" s="86"/>
      <c r="NTO158" s="86"/>
      <c r="NTP158" s="86"/>
      <c r="NTQ158" s="86"/>
      <c r="NTR158" s="86"/>
      <c r="NTS158" s="86"/>
      <c r="NTT158" s="86"/>
      <c r="NTU158" s="86"/>
      <c r="NTV158" s="86"/>
      <c r="NTW158" s="86"/>
      <c r="NTX158" s="86"/>
      <c r="NTY158" s="86"/>
      <c r="NTZ158" s="86"/>
      <c r="NUA158" s="86"/>
      <c r="NUB158" s="86"/>
      <c r="NUC158" s="86"/>
      <c r="NUD158" s="86"/>
      <c r="NUE158" s="86"/>
      <c r="NUF158" s="86"/>
      <c r="NUG158" s="86"/>
      <c r="NUH158" s="86"/>
      <c r="NUI158" s="86"/>
      <c r="NUJ158" s="86"/>
      <c r="NUK158" s="86"/>
      <c r="NUL158" s="86"/>
      <c r="NUM158" s="86"/>
      <c r="NUN158" s="86"/>
      <c r="NUO158" s="86"/>
      <c r="NUP158" s="86"/>
      <c r="NUQ158" s="86"/>
      <c r="NUR158" s="86"/>
      <c r="NUS158" s="86"/>
      <c r="NUT158" s="86"/>
      <c r="NUU158" s="86"/>
      <c r="NUV158" s="86"/>
      <c r="NUW158" s="86"/>
      <c r="NUX158" s="86"/>
      <c r="NUY158" s="86"/>
      <c r="NUZ158" s="86"/>
      <c r="NVA158" s="86"/>
      <c r="NVB158" s="86"/>
      <c r="NVC158" s="86"/>
      <c r="NVD158" s="86"/>
      <c r="NVE158" s="86"/>
      <c r="NVF158" s="86"/>
      <c r="NVG158" s="86"/>
      <c r="NVH158" s="86"/>
      <c r="NVI158" s="86"/>
      <c r="NVJ158" s="86"/>
      <c r="NVK158" s="86"/>
      <c r="NVL158" s="86"/>
      <c r="NVM158" s="86"/>
      <c r="NVN158" s="86"/>
      <c r="NVO158" s="86"/>
      <c r="NVP158" s="86"/>
      <c r="NVQ158" s="86"/>
      <c r="NVR158" s="86"/>
      <c r="NVS158" s="86"/>
      <c r="NVT158" s="86"/>
      <c r="NVU158" s="86"/>
      <c r="NVV158" s="86"/>
      <c r="NVW158" s="86"/>
      <c r="NVX158" s="86"/>
      <c r="NVY158" s="86"/>
      <c r="NVZ158" s="86"/>
      <c r="NWA158" s="86"/>
      <c r="NWB158" s="86"/>
      <c r="NWC158" s="86"/>
      <c r="NWD158" s="86"/>
      <c r="NWE158" s="86"/>
      <c r="NWF158" s="86"/>
      <c r="NWG158" s="86"/>
      <c r="NWH158" s="86"/>
      <c r="NWI158" s="86"/>
      <c r="NWJ158" s="86"/>
      <c r="NWK158" s="86"/>
      <c r="NWL158" s="86"/>
      <c r="NWM158" s="86"/>
      <c r="NWN158" s="86"/>
      <c r="NWO158" s="86"/>
      <c r="NWP158" s="86"/>
      <c r="NWQ158" s="86"/>
      <c r="NWR158" s="86"/>
      <c r="NWS158" s="86"/>
      <c r="NWT158" s="86"/>
      <c r="NWU158" s="86"/>
      <c r="NWV158" s="86"/>
      <c r="NWW158" s="86"/>
      <c r="NWX158" s="86"/>
      <c r="NWY158" s="86"/>
      <c r="NWZ158" s="86"/>
      <c r="NXA158" s="86"/>
      <c r="NXB158" s="86"/>
      <c r="NXC158" s="86"/>
      <c r="NXD158" s="86"/>
      <c r="NXE158" s="86"/>
      <c r="NXF158" s="86"/>
      <c r="NXG158" s="86"/>
      <c r="NXH158" s="86"/>
      <c r="NXI158" s="86"/>
      <c r="NXJ158" s="86"/>
      <c r="NXK158" s="86"/>
      <c r="NXL158" s="86"/>
      <c r="NXM158" s="86"/>
      <c r="NXN158" s="86"/>
      <c r="NXO158" s="86"/>
      <c r="NXP158" s="86"/>
      <c r="NXQ158" s="86"/>
      <c r="NXR158" s="86"/>
      <c r="NXS158" s="86"/>
      <c r="NXT158" s="86"/>
      <c r="NXU158" s="86"/>
      <c r="NXV158" s="86"/>
      <c r="NXW158" s="86"/>
      <c r="NXX158" s="86"/>
      <c r="NXY158" s="86"/>
      <c r="NXZ158" s="86"/>
      <c r="NYA158" s="86"/>
      <c r="NYB158" s="86"/>
      <c r="NYC158" s="86"/>
      <c r="NYD158" s="86"/>
      <c r="NYE158" s="86"/>
      <c r="NYF158" s="86"/>
      <c r="NYG158" s="86"/>
      <c r="NYH158" s="86"/>
      <c r="NYI158" s="86"/>
      <c r="NYJ158" s="86"/>
      <c r="NYK158" s="86"/>
      <c r="NYL158" s="86"/>
      <c r="NYM158" s="86"/>
      <c r="NYN158" s="86"/>
      <c r="NYO158" s="86"/>
      <c r="NYP158" s="86"/>
      <c r="NYQ158" s="86"/>
      <c r="NYR158" s="86"/>
      <c r="NYS158" s="86"/>
      <c r="NYT158" s="86"/>
      <c r="NYU158" s="86"/>
      <c r="NYV158" s="86"/>
      <c r="NYW158" s="86"/>
      <c r="NYX158" s="86"/>
      <c r="NYY158" s="86"/>
      <c r="NYZ158" s="86"/>
      <c r="NZA158" s="86"/>
      <c r="NZB158" s="86"/>
      <c r="NZC158" s="86"/>
      <c r="NZD158" s="86"/>
      <c r="NZE158" s="86"/>
      <c r="NZF158" s="86"/>
      <c r="NZG158" s="86"/>
      <c r="NZH158" s="86"/>
      <c r="NZI158" s="86"/>
      <c r="NZJ158" s="86"/>
      <c r="NZK158" s="86"/>
      <c r="NZL158" s="86"/>
      <c r="NZM158" s="86"/>
      <c r="NZN158" s="86"/>
      <c r="NZO158" s="86"/>
      <c r="NZP158" s="86"/>
      <c r="NZQ158" s="86"/>
      <c r="NZR158" s="86"/>
      <c r="NZS158" s="86"/>
      <c r="NZT158" s="86"/>
      <c r="NZU158" s="86"/>
      <c r="NZV158" s="86"/>
      <c r="NZW158" s="86"/>
      <c r="NZX158" s="86"/>
      <c r="NZY158" s="86"/>
      <c r="NZZ158" s="86"/>
      <c r="OAA158" s="86"/>
      <c r="OAB158" s="86"/>
      <c r="OAC158" s="86"/>
      <c r="OAD158" s="86"/>
      <c r="OAE158" s="86"/>
      <c r="OAF158" s="86"/>
      <c r="OAG158" s="86"/>
      <c r="OAH158" s="86"/>
      <c r="OAI158" s="86"/>
      <c r="OAJ158" s="86"/>
      <c r="OAK158" s="86"/>
      <c r="OAL158" s="86"/>
      <c r="OAM158" s="86"/>
      <c r="OAN158" s="86"/>
      <c r="OAO158" s="86"/>
      <c r="OAP158" s="86"/>
      <c r="OAQ158" s="86"/>
      <c r="OAR158" s="86"/>
      <c r="OAS158" s="86"/>
      <c r="OAT158" s="86"/>
      <c r="OAU158" s="86"/>
      <c r="OAV158" s="86"/>
      <c r="OAW158" s="86"/>
      <c r="OAX158" s="86"/>
      <c r="OAY158" s="86"/>
      <c r="OAZ158" s="86"/>
      <c r="OBA158" s="86"/>
      <c r="OBB158" s="86"/>
      <c r="OBC158" s="186"/>
      <c r="OBD158" s="186"/>
      <c r="OBE158" s="186"/>
      <c r="OBF158" s="186"/>
      <c r="OBG158" s="186"/>
      <c r="OBH158" s="186"/>
      <c r="OBI158" s="86"/>
      <c r="OBJ158" s="86"/>
      <c r="OBK158" s="86"/>
      <c r="OBL158" s="86"/>
      <c r="OBM158" s="86"/>
      <c r="OBN158" s="86"/>
      <c r="OBO158" s="86"/>
      <c r="OBP158" s="86"/>
      <c r="OBQ158" s="86"/>
      <c r="OBR158" s="86"/>
      <c r="OBS158" s="86"/>
      <c r="OBT158" s="86"/>
      <c r="OBU158" s="86"/>
      <c r="OBV158" s="86"/>
      <c r="OBW158" s="86"/>
      <c r="OBX158" s="86"/>
      <c r="OBY158" s="86"/>
      <c r="OBZ158" s="86"/>
      <c r="OCA158" s="86"/>
      <c r="OCB158" s="86"/>
      <c r="OCC158" s="86"/>
      <c r="OCD158" s="86"/>
      <c r="OCE158" s="86"/>
      <c r="OCF158" s="86"/>
      <c r="OCG158" s="86"/>
      <c r="OCH158" s="86"/>
      <c r="OCI158" s="86"/>
      <c r="OCJ158" s="86"/>
      <c r="OCK158" s="86"/>
      <c r="OCL158" s="86"/>
      <c r="OCM158" s="86"/>
      <c r="OCN158" s="86"/>
      <c r="OCO158" s="86"/>
      <c r="OCP158" s="86"/>
      <c r="OCQ158" s="86"/>
      <c r="OCR158" s="86"/>
      <c r="OCS158" s="86"/>
      <c r="OCT158" s="86"/>
      <c r="OCU158" s="86"/>
      <c r="OCV158" s="86"/>
      <c r="OCW158" s="86"/>
      <c r="OCX158" s="86"/>
      <c r="OCY158" s="86"/>
      <c r="OCZ158" s="86"/>
      <c r="ODA158" s="86"/>
      <c r="ODB158" s="86"/>
      <c r="ODC158" s="86"/>
      <c r="ODD158" s="86"/>
      <c r="ODE158" s="86"/>
      <c r="ODF158" s="86"/>
      <c r="ODG158" s="86"/>
      <c r="ODH158" s="86"/>
      <c r="ODI158" s="86"/>
      <c r="ODJ158" s="86"/>
      <c r="ODK158" s="86"/>
      <c r="ODL158" s="86"/>
      <c r="ODM158" s="86"/>
      <c r="ODN158" s="86"/>
      <c r="ODO158" s="86"/>
      <c r="ODP158" s="86"/>
      <c r="ODQ158" s="86"/>
      <c r="ODR158" s="86"/>
      <c r="ODS158" s="86"/>
      <c r="ODT158" s="86"/>
      <c r="ODU158" s="86"/>
      <c r="ODV158" s="86"/>
      <c r="ODW158" s="86"/>
      <c r="ODX158" s="86"/>
      <c r="ODY158" s="86"/>
      <c r="ODZ158" s="86"/>
      <c r="OEA158" s="86"/>
      <c r="OEB158" s="86"/>
      <c r="OEC158" s="86"/>
      <c r="OED158" s="86"/>
      <c r="OEE158" s="86"/>
      <c r="OEF158" s="86"/>
      <c r="OEG158" s="86"/>
      <c r="OEH158" s="86"/>
      <c r="OEI158" s="86"/>
      <c r="OEJ158" s="86"/>
      <c r="OEK158" s="86"/>
      <c r="OEL158" s="86"/>
      <c r="OEM158" s="86"/>
      <c r="OEN158" s="86"/>
      <c r="OEO158" s="86"/>
      <c r="OEP158" s="86"/>
      <c r="OEQ158" s="86"/>
      <c r="OER158" s="86"/>
      <c r="OES158" s="86"/>
      <c r="OET158" s="86"/>
      <c r="OEU158" s="86"/>
      <c r="OEV158" s="86"/>
      <c r="OEW158" s="86"/>
      <c r="OEX158" s="86"/>
      <c r="OEY158" s="86"/>
      <c r="OEZ158" s="86"/>
      <c r="OFA158" s="86"/>
      <c r="OFB158" s="86"/>
      <c r="OFC158" s="86"/>
      <c r="OFD158" s="86"/>
      <c r="OFE158" s="86"/>
      <c r="OFF158" s="86"/>
      <c r="OFG158" s="86"/>
      <c r="OFH158" s="86"/>
      <c r="OFI158" s="86"/>
      <c r="OFJ158" s="86"/>
      <c r="OFK158" s="86"/>
      <c r="OFL158" s="86"/>
      <c r="OFM158" s="86"/>
      <c r="OFN158" s="86"/>
      <c r="OFO158" s="86"/>
      <c r="OFP158" s="86"/>
      <c r="OFQ158" s="86"/>
      <c r="OFR158" s="86"/>
      <c r="OFS158" s="86"/>
      <c r="OFT158" s="86"/>
      <c r="OFU158" s="86"/>
      <c r="OFV158" s="86"/>
      <c r="OFW158" s="86"/>
      <c r="OFX158" s="86"/>
      <c r="OFY158" s="86"/>
      <c r="OFZ158" s="86"/>
      <c r="OGA158" s="86"/>
      <c r="OGB158" s="86"/>
      <c r="OGC158" s="86"/>
      <c r="OGD158" s="86"/>
      <c r="OGE158" s="86"/>
      <c r="OGF158" s="86"/>
      <c r="OGG158" s="86"/>
      <c r="OGH158" s="86"/>
      <c r="OGI158" s="86"/>
      <c r="OGJ158" s="86"/>
      <c r="OGK158" s="86"/>
      <c r="OGL158" s="86"/>
      <c r="OGM158" s="86"/>
      <c r="OGN158" s="86"/>
      <c r="OGO158" s="86"/>
      <c r="OGP158" s="86"/>
      <c r="OGQ158" s="86"/>
      <c r="OGR158" s="86"/>
      <c r="OGS158" s="86"/>
      <c r="OGT158" s="86"/>
      <c r="OGU158" s="86"/>
      <c r="OGV158" s="86"/>
      <c r="OGW158" s="86"/>
      <c r="OGX158" s="86"/>
      <c r="OGY158" s="86"/>
      <c r="OGZ158" s="86"/>
      <c r="OHA158" s="86"/>
      <c r="OHB158" s="86"/>
      <c r="OHC158" s="86"/>
      <c r="OHD158" s="86"/>
      <c r="OHE158" s="86"/>
      <c r="OHF158" s="86"/>
      <c r="OHG158" s="86"/>
      <c r="OHH158" s="86"/>
      <c r="OHI158" s="86"/>
      <c r="OHJ158" s="86"/>
      <c r="OHK158" s="86"/>
      <c r="OHL158" s="86"/>
      <c r="OHM158" s="86"/>
      <c r="OHN158" s="86"/>
      <c r="OHO158" s="86"/>
      <c r="OHP158" s="86"/>
      <c r="OHQ158" s="86"/>
      <c r="OHR158" s="86"/>
      <c r="OHS158" s="86"/>
      <c r="OHT158" s="86"/>
      <c r="OHU158" s="86"/>
      <c r="OHV158" s="86"/>
      <c r="OHW158" s="86"/>
      <c r="OHX158" s="86"/>
      <c r="OHY158" s="86"/>
      <c r="OHZ158" s="86"/>
      <c r="OIA158" s="86"/>
      <c r="OIB158" s="86"/>
      <c r="OIC158" s="86"/>
      <c r="OID158" s="86"/>
      <c r="OIE158" s="86"/>
      <c r="OIF158" s="86"/>
      <c r="OIG158" s="86"/>
      <c r="OIH158" s="86"/>
      <c r="OII158" s="86"/>
      <c r="OIJ158" s="86"/>
      <c r="OIK158" s="86"/>
      <c r="OIL158" s="86"/>
      <c r="OIM158" s="86"/>
      <c r="OIN158" s="86"/>
      <c r="OIO158" s="86"/>
      <c r="OIP158" s="86"/>
      <c r="OIQ158" s="86"/>
      <c r="OIR158" s="86"/>
      <c r="OIS158" s="86"/>
      <c r="OIT158" s="86"/>
      <c r="OIU158" s="86"/>
      <c r="OIV158" s="86"/>
      <c r="OIW158" s="86"/>
      <c r="OIX158" s="86"/>
      <c r="OIY158" s="86"/>
      <c r="OIZ158" s="86"/>
      <c r="OJA158" s="86"/>
      <c r="OJB158" s="86"/>
      <c r="OJC158" s="86"/>
      <c r="OJD158" s="86"/>
      <c r="OJE158" s="86"/>
      <c r="OJF158" s="86"/>
      <c r="OJG158" s="86"/>
      <c r="OJH158" s="86"/>
      <c r="OJI158" s="86"/>
      <c r="OJJ158" s="86"/>
      <c r="OJK158" s="86"/>
      <c r="OJL158" s="86"/>
      <c r="OJM158" s="86"/>
      <c r="OJN158" s="86"/>
      <c r="OJO158" s="86"/>
      <c r="OJP158" s="86"/>
      <c r="OJQ158" s="86"/>
      <c r="OJR158" s="86"/>
      <c r="OJS158" s="86"/>
      <c r="OJT158" s="86"/>
      <c r="OJU158" s="86"/>
      <c r="OJV158" s="86"/>
      <c r="OJW158" s="86"/>
      <c r="OJX158" s="86"/>
      <c r="OJY158" s="86"/>
      <c r="OJZ158" s="86"/>
      <c r="OKA158" s="86"/>
      <c r="OKB158" s="86"/>
      <c r="OKC158" s="86"/>
      <c r="OKD158" s="86"/>
      <c r="OKE158" s="86"/>
      <c r="OKF158" s="86"/>
      <c r="OKG158" s="86"/>
      <c r="OKH158" s="86"/>
      <c r="OKI158" s="86"/>
      <c r="OKJ158" s="86"/>
      <c r="OKK158" s="86"/>
      <c r="OKL158" s="86"/>
      <c r="OKM158" s="86"/>
      <c r="OKN158" s="86"/>
      <c r="OKO158" s="86"/>
      <c r="OKP158" s="86"/>
      <c r="OKQ158" s="86"/>
      <c r="OKR158" s="86"/>
      <c r="OKS158" s="86"/>
      <c r="OKT158" s="86"/>
      <c r="OKU158" s="86"/>
      <c r="OKV158" s="86"/>
      <c r="OKW158" s="86"/>
      <c r="OKX158" s="86"/>
      <c r="OKY158" s="186"/>
      <c r="OKZ158" s="186"/>
      <c r="OLA158" s="186"/>
      <c r="OLB158" s="186"/>
      <c r="OLC158" s="186"/>
      <c r="OLD158" s="186"/>
      <c r="OLE158" s="86"/>
      <c r="OLF158" s="86"/>
      <c r="OLG158" s="86"/>
      <c r="OLH158" s="86"/>
      <c r="OLI158" s="86"/>
      <c r="OLJ158" s="86"/>
      <c r="OLK158" s="86"/>
      <c r="OLL158" s="86"/>
      <c r="OLM158" s="86"/>
      <c r="OLN158" s="86"/>
      <c r="OLO158" s="86"/>
      <c r="OLP158" s="86"/>
      <c r="OLQ158" s="86"/>
      <c r="OLR158" s="86"/>
      <c r="OLS158" s="86"/>
      <c r="OLT158" s="86"/>
      <c r="OLU158" s="86"/>
      <c r="OLV158" s="86"/>
      <c r="OLW158" s="86"/>
      <c r="OLX158" s="86"/>
      <c r="OLY158" s="86"/>
      <c r="OLZ158" s="86"/>
      <c r="OMA158" s="86"/>
      <c r="OMB158" s="86"/>
      <c r="OMC158" s="86"/>
      <c r="OMD158" s="86"/>
      <c r="OME158" s="86"/>
      <c r="OMF158" s="86"/>
      <c r="OMG158" s="86"/>
      <c r="OMH158" s="86"/>
      <c r="OMI158" s="86"/>
      <c r="OMJ158" s="86"/>
      <c r="OMK158" s="86"/>
      <c r="OML158" s="86"/>
      <c r="OMM158" s="86"/>
      <c r="OMN158" s="86"/>
      <c r="OMO158" s="86"/>
      <c r="OMP158" s="86"/>
      <c r="OMQ158" s="86"/>
      <c r="OMR158" s="86"/>
      <c r="OMS158" s="86"/>
      <c r="OMT158" s="86"/>
      <c r="OMU158" s="86"/>
      <c r="OMV158" s="86"/>
      <c r="OMW158" s="86"/>
      <c r="OMX158" s="86"/>
      <c r="OMY158" s="86"/>
      <c r="OMZ158" s="86"/>
      <c r="ONA158" s="86"/>
      <c r="ONB158" s="86"/>
      <c r="ONC158" s="86"/>
      <c r="OND158" s="86"/>
      <c r="ONE158" s="86"/>
      <c r="ONF158" s="86"/>
      <c r="ONG158" s="86"/>
      <c r="ONH158" s="86"/>
      <c r="ONI158" s="86"/>
      <c r="ONJ158" s="86"/>
      <c r="ONK158" s="86"/>
      <c r="ONL158" s="86"/>
      <c r="ONM158" s="86"/>
      <c r="ONN158" s="86"/>
      <c r="ONO158" s="86"/>
      <c r="ONP158" s="86"/>
      <c r="ONQ158" s="86"/>
      <c r="ONR158" s="86"/>
      <c r="ONS158" s="86"/>
      <c r="ONT158" s="86"/>
      <c r="ONU158" s="86"/>
      <c r="ONV158" s="86"/>
      <c r="ONW158" s="86"/>
      <c r="ONX158" s="86"/>
      <c r="ONY158" s="86"/>
      <c r="ONZ158" s="86"/>
      <c r="OOA158" s="86"/>
      <c r="OOB158" s="86"/>
      <c r="OOC158" s="86"/>
      <c r="OOD158" s="86"/>
      <c r="OOE158" s="86"/>
      <c r="OOF158" s="86"/>
      <c r="OOG158" s="86"/>
      <c r="OOH158" s="86"/>
      <c r="OOI158" s="86"/>
      <c r="OOJ158" s="86"/>
      <c r="OOK158" s="86"/>
      <c r="OOL158" s="86"/>
      <c r="OOM158" s="86"/>
      <c r="OON158" s="86"/>
      <c r="OOO158" s="86"/>
      <c r="OOP158" s="86"/>
      <c r="OOQ158" s="86"/>
      <c r="OOR158" s="86"/>
      <c r="OOS158" s="86"/>
      <c r="OOT158" s="86"/>
      <c r="OOU158" s="86"/>
      <c r="OOV158" s="86"/>
      <c r="OOW158" s="86"/>
      <c r="OOX158" s="86"/>
      <c r="OOY158" s="86"/>
      <c r="OOZ158" s="86"/>
      <c r="OPA158" s="86"/>
      <c r="OPB158" s="86"/>
      <c r="OPC158" s="86"/>
      <c r="OPD158" s="86"/>
      <c r="OPE158" s="86"/>
      <c r="OPF158" s="86"/>
      <c r="OPG158" s="86"/>
      <c r="OPH158" s="86"/>
      <c r="OPI158" s="86"/>
      <c r="OPJ158" s="86"/>
      <c r="OPK158" s="86"/>
      <c r="OPL158" s="86"/>
      <c r="OPM158" s="86"/>
      <c r="OPN158" s="86"/>
      <c r="OPO158" s="86"/>
      <c r="OPP158" s="86"/>
      <c r="OPQ158" s="86"/>
      <c r="OPR158" s="86"/>
      <c r="OPS158" s="86"/>
      <c r="OPT158" s="86"/>
      <c r="OPU158" s="86"/>
      <c r="OPV158" s="86"/>
      <c r="OPW158" s="86"/>
      <c r="OPX158" s="86"/>
      <c r="OPY158" s="86"/>
      <c r="OPZ158" s="86"/>
      <c r="OQA158" s="86"/>
      <c r="OQB158" s="86"/>
      <c r="OQC158" s="86"/>
      <c r="OQD158" s="86"/>
      <c r="OQE158" s="86"/>
      <c r="OQF158" s="86"/>
      <c r="OQG158" s="86"/>
      <c r="OQH158" s="86"/>
      <c r="OQI158" s="86"/>
      <c r="OQJ158" s="86"/>
      <c r="OQK158" s="86"/>
      <c r="OQL158" s="86"/>
      <c r="OQM158" s="86"/>
      <c r="OQN158" s="86"/>
      <c r="OQO158" s="86"/>
      <c r="OQP158" s="86"/>
      <c r="OQQ158" s="86"/>
      <c r="OQR158" s="86"/>
      <c r="OQS158" s="86"/>
      <c r="OQT158" s="86"/>
      <c r="OQU158" s="86"/>
      <c r="OQV158" s="86"/>
      <c r="OQW158" s="86"/>
      <c r="OQX158" s="86"/>
      <c r="OQY158" s="86"/>
      <c r="OQZ158" s="86"/>
      <c r="ORA158" s="86"/>
      <c r="ORB158" s="86"/>
      <c r="ORC158" s="86"/>
      <c r="ORD158" s="86"/>
      <c r="ORE158" s="86"/>
      <c r="ORF158" s="86"/>
      <c r="ORG158" s="86"/>
      <c r="ORH158" s="86"/>
      <c r="ORI158" s="86"/>
      <c r="ORJ158" s="86"/>
      <c r="ORK158" s="86"/>
      <c r="ORL158" s="86"/>
      <c r="ORM158" s="86"/>
      <c r="ORN158" s="86"/>
      <c r="ORO158" s="86"/>
      <c r="ORP158" s="86"/>
      <c r="ORQ158" s="86"/>
      <c r="ORR158" s="86"/>
      <c r="ORS158" s="86"/>
      <c r="ORT158" s="86"/>
      <c r="ORU158" s="86"/>
      <c r="ORV158" s="86"/>
      <c r="ORW158" s="86"/>
      <c r="ORX158" s="86"/>
      <c r="ORY158" s="86"/>
      <c r="ORZ158" s="86"/>
      <c r="OSA158" s="86"/>
      <c r="OSB158" s="86"/>
      <c r="OSC158" s="86"/>
      <c r="OSD158" s="86"/>
      <c r="OSE158" s="86"/>
      <c r="OSF158" s="86"/>
      <c r="OSG158" s="86"/>
      <c r="OSH158" s="86"/>
      <c r="OSI158" s="86"/>
      <c r="OSJ158" s="86"/>
      <c r="OSK158" s="86"/>
      <c r="OSL158" s="86"/>
      <c r="OSM158" s="86"/>
      <c r="OSN158" s="86"/>
      <c r="OSO158" s="86"/>
      <c r="OSP158" s="86"/>
      <c r="OSQ158" s="86"/>
      <c r="OSR158" s="86"/>
      <c r="OSS158" s="86"/>
      <c r="OST158" s="86"/>
      <c r="OSU158" s="86"/>
      <c r="OSV158" s="86"/>
      <c r="OSW158" s="86"/>
      <c r="OSX158" s="86"/>
      <c r="OSY158" s="86"/>
      <c r="OSZ158" s="86"/>
      <c r="OTA158" s="86"/>
      <c r="OTB158" s="86"/>
      <c r="OTC158" s="86"/>
      <c r="OTD158" s="86"/>
      <c r="OTE158" s="86"/>
      <c r="OTF158" s="86"/>
      <c r="OTG158" s="86"/>
      <c r="OTH158" s="86"/>
      <c r="OTI158" s="86"/>
      <c r="OTJ158" s="86"/>
      <c r="OTK158" s="86"/>
      <c r="OTL158" s="86"/>
      <c r="OTM158" s="86"/>
      <c r="OTN158" s="86"/>
      <c r="OTO158" s="86"/>
      <c r="OTP158" s="86"/>
      <c r="OTQ158" s="86"/>
      <c r="OTR158" s="86"/>
      <c r="OTS158" s="86"/>
      <c r="OTT158" s="86"/>
      <c r="OTU158" s="86"/>
      <c r="OTV158" s="86"/>
      <c r="OTW158" s="86"/>
      <c r="OTX158" s="86"/>
      <c r="OTY158" s="86"/>
      <c r="OTZ158" s="86"/>
      <c r="OUA158" s="86"/>
      <c r="OUB158" s="86"/>
      <c r="OUC158" s="86"/>
      <c r="OUD158" s="86"/>
      <c r="OUE158" s="86"/>
      <c r="OUF158" s="86"/>
      <c r="OUG158" s="86"/>
      <c r="OUH158" s="86"/>
      <c r="OUI158" s="86"/>
      <c r="OUJ158" s="86"/>
      <c r="OUK158" s="86"/>
      <c r="OUL158" s="86"/>
      <c r="OUM158" s="86"/>
      <c r="OUN158" s="86"/>
      <c r="OUO158" s="86"/>
      <c r="OUP158" s="86"/>
      <c r="OUQ158" s="86"/>
      <c r="OUR158" s="86"/>
      <c r="OUS158" s="86"/>
      <c r="OUT158" s="86"/>
      <c r="OUU158" s="186"/>
      <c r="OUV158" s="186"/>
      <c r="OUW158" s="186"/>
      <c r="OUX158" s="186"/>
      <c r="OUY158" s="186"/>
      <c r="OUZ158" s="186"/>
      <c r="OVA158" s="86"/>
      <c r="OVB158" s="86"/>
      <c r="OVC158" s="86"/>
      <c r="OVD158" s="86"/>
      <c r="OVE158" s="86"/>
      <c r="OVF158" s="86"/>
      <c r="OVG158" s="86"/>
      <c r="OVH158" s="86"/>
      <c r="OVI158" s="86"/>
      <c r="OVJ158" s="86"/>
      <c r="OVK158" s="86"/>
      <c r="OVL158" s="86"/>
      <c r="OVM158" s="86"/>
      <c r="OVN158" s="86"/>
      <c r="OVO158" s="86"/>
      <c r="OVP158" s="86"/>
      <c r="OVQ158" s="86"/>
      <c r="OVR158" s="86"/>
      <c r="OVS158" s="86"/>
      <c r="OVT158" s="86"/>
      <c r="OVU158" s="86"/>
      <c r="OVV158" s="86"/>
      <c r="OVW158" s="86"/>
      <c r="OVX158" s="86"/>
      <c r="OVY158" s="86"/>
      <c r="OVZ158" s="86"/>
      <c r="OWA158" s="86"/>
      <c r="OWB158" s="86"/>
      <c r="OWC158" s="86"/>
      <c r="OWD158" s="86"/>
      <c r="OWE158" s="86"/>
      <c r="OWF158" s="86"/>
      <c r="OWG158" s="86"/>
      <c r="OWH158" s="86"/>
      <c r="OWI158" s="86"/>
      <c r="OWJ158" s="86"/>
      <c r="OWK158" s="86"/>
      <c r="OWL158" s="86"/>
      <c r="OWM158" s="86"/>
      <c r="OWN158" s="86"/>
      <c r="OWO158" s="86"/>
      <c r="OWP158" s="86"/>
      <c r="OWQ158" s="86"/>
      <c r="OWR158" s="86"/>
      <c r="OWS158" s="86"/>
      <c r="OWT158" s="86"/>
      <c r="OWU158" s="86"/>
      <c r="OWV158" s="86"/>
      <c r="OWW158" s="86"/>
      <c r="OWX158" s="86"/>
      <c r="OWY158" s="86"/>
      <c r="OWZ158" s="86"/>
      <c r="OXA158" s="86"/>
      <c r="OXB158" s="86"/>
      <c r="OXC158" s="86"/>
      <c r="OXD158" s="86"/>
      <c r="OXE158" s="86"/>
      <c r="OXF158" s="86"/>
      <c r="OXG158" s="86"/>
      <c r="OXH158" s="86"/>
      <c r="OXI158" s="86"/>
      <c r="OXJ158" s="86"/>
      <c r="OXK158" s="86"/>
      <c r="OXL158" s="86"/>
      <c r="OXM158" s="86"/>
      <c r="OXN158" s="86"/>
      <c r="OXO158" s="86"/>
      <c r="OXP158" s="86"/>
      <c r="OXQ158" s="86"/>
      <c r="OXR158" s="86"/>
      <c r="OXS158" s="86"/>
      <c r="OXT158" s="86"/>
      <c r="OXU158" s="86"/>
      <c r="OXV158" s="86"/>
      <c r="OXW158" s="86"/>
      <c r="OXX158" s="86"/>
      <c r="OXY158" s="86"/>
      <c r="OXZ158" s="86"/>
      <c r="OYA158" s="86"/>
      <c r="OYB158" s="86"/>
      <c r="OYC158" s="86"/>
      <c r="OYD158" s="86"/>
      <c r="OYE158" s="86"/>
      <c r="OYF158" s="86"/>
      <c r="OYG158" s="86"/>
      <c r="OYH158" s="86"/>
      <c r="OYI158" s="86"/>
      <c r="OYJ158" s="86"/>
      <c r="OYK158" s="86"/>
      <c r="OYL158" s="86"/>
      <c r="OYM158" s="86"/>
      <c r="OYN158" s="86"/>
      <c r="OYO158" s="86"/>
      <c r="OYP158" s="86"/>
      <c r="OYQ158" s="86"/>
      <c r="OYR158" s="86"/>
      <c r="OYS158" s="86"/>
      <c r="OYT158" s="86"/>
      <c r="OYU158" s="86"/>
      <c r="OYV158" s="86"/>
      <c r="OYW158" s="86"/>
      <c r="OYX158" s="86"/>
      <c r="OYY158" s="86"/>
      <c r="OYZ158" s="86"/>
      <c r="OZA158" s="86"/>
      <c r="OZB158" s="86"/>
      <c r="OZC158" s="86"/>
      <c r="OZD158" s="86"/>
      <c r="OZE158" s="86"/>
      <c r="OZF158" s="86"/>
      <c r="OZG158" s="86"/>
      <c r="OZH158" s="86"/>
      <c r="OZI158" s="86"/>
      <c r="OZJ158" s="86"/>
      <c r="OZK158" s="86"/>
      <c r="OZL158" s="86"/>
      <c r="OZM158" s="86"/>
      <c r="OZN158" s="86"/>
      <c r="OZO158" s="86"/>
      <c r="OZP158" s="86"/>
      <c r="OZQ158" s="86"/>
      <c r="OZR158" s="86"/>
      <c r="OZS158" s="86"/>
      <c r="OZT158" s="86"/>
      <c r="OZU158" s="86"/>
      <c r="OZV158" s="86"/>
      <c r="OZW158" s="86"/>
      <c r="OZX158" s="86"/>
      <c r="OZY158" s="86"/>
      <c r="OZZ158" s="86"/>
      <c r="PAA158" s="86"/>
      <c r="PAB158" s="86"/>
      <c r="PAC158" s="86"/>
      <c r="PAD158" s="86"/>
      <c r="PAE158" s="86"/>
      <c r="PAF158" s="86"/>
      <c r="PAG158" s="86"/>
      <c r="PAH158" s="86"/>
      <c r="PAI158" s="86"/>
      <c r="PAJ158" s="86"/>
      <c r="PAK158" s="86"/>
      <c r="PAL158" s="86"/>
      <c r="PAM158" s="86"/>
      <c r="PAN158" s="86"/>
      <c r="PAO158" s="86"/>
      <c r="PAP158" s="86"/>
      <c r="PAQ158" s="86"/>
      <c r="PAR158" s="86"/>
      <c r="PAS158" s="86"/>
      <c r="PAT158" s="86"/>
      <c r="PAU158" s="86"/>
      <c r="PAV158" s="86"/>
      <c r="PAW158" s="86"/>
      <c r="PAX158" s="86"/>
      <c r="PAY158" s="86"/>
      <c r="PAZ158" s="86"/>
      <c r="PBA158" s="86"/>
      <c r="PBB158" s="86"/>
      <c r="PBC158" s="86"/>
      <c r="PBD158" s="86"/>
      <c r="PBE158" s="86"/>
      <c r="PBF158" s="86"/>
      <c r="PBG158" s="86"/>
      <c r="PBH158" s="86"/>
      <c r="PBI158" s="86"/>
      <c r="PBJ158" s="86"/>
      <c r="PBK158" s="86"/>
      <c r="PBL158" s="86"/>
      <c r="PBM158" s="86"/>
      <c r="PBN158" s="86"/>
      <c r="PBO158" s="86"/>
      <c r="PBP158" s="86"/>
      <c r="PBQ158" s="86"/>
      <c r="PBR158" s="86"/>
      <c r="PBS158" s="86"/>
      <c r="PBT158" s="86"/>
      <c r="PBU158" s="86"/>
      <c r="PBV158" s="86"/>
      <c r="PBW158" s="86"/>
      <c r="PBX158" s="86"/>
      <c r="PBY158" s="86"/>
      <c r="PBZ158" s="86"/>
      <c r="PCA158" s="86"/>
      <c r="PCB158" s="86"/>
      <c r="PCC158" s="86"/>
      <c r="PCD158" s="86"/>
      <c r="PCE158" s="86"/>
      <c r="PCF158" s="86"/>
      <c r="PCG158" s="86"/>
      <c r="PCH158" s="86"/>
      <c r="PCI158" s="86"/>
      <c r="PCJ158" s="86"/>
      <c r="PCK158" s="86"/>
      <c r="PCL158" s="86"/>
      <c r="PCM158" s="86"/>
      <c r="PCN158" s="86"/>
      <c r="PCO158" s="86"/>
      <c r="PCP158" s="86"/>
      <c r="PCQ158" s="86"/>
      <c r="PCR158" s="86"/>
      <c r="PCS158" s="86"/>
      <c r="PCT158" s="86"/>
      <c r="PCU158" s="86"/>
      <c r="PCV158" s="86"/>
      <c r="PCW158" s="86"/>
      <c r="PCX158" s="86"/>
      <c r="PCY158" s="86"/>
      <c r="PCZ158" s="86"/>
      <c r="PDA158" s="86"/>
      <c r="PDB158" s="86"/>
      <c r="PDC158" s="86"/>
      <c r="PDD158" s="86"/>
      <c r="PDE158" s="86"/>
      <c r="PDF158" s="86"/>
      <c r="PDG158" s="86"/>
      <c r="PDH158" s="86"/>
      <c r="PDI158" s="86"/>
      <c r="PDJ158" s="86"/>
      <c r="PDK158" s="86"/>
      <c r="PDL158" s="86"/>
      <c r="PDM158" s="86"/>
      <c r="PDN158" s="86"/>
      <c r="PDO158" s="86"/>
      <c r="PDP158" s="86"/>
      <c r="PDQ158" s="86"/>
      <c r="PDR158" s="86"/>
      <c r="PDS158" s="86"/>
      <c r="PDT158" s="86"/>
      <c r="PDU158" s="86"/>
      <c r="PDV158" s="86"/>
      <c r="PDW158" s="86"/>
      <c r="PDX158" s="86"/>
      <c r="PDY158" s="86"/>
      <c r="PDZ158" s="86"/>
      <c r="PEA158" s="86"/>
      <c r="PEB158" s="86"/>
      <c r="PEC158" s="86"/>
      <c r="PED158" s="86"/>
      <c r="PEE158" s="86"/>
      <c r="PEF158" s="86"/>
      <c r="PEG158" s="86"/>
      <c r="PEH158" s="86"/>
      <c r="PEI158" s="86"/>
      <c r="PEJ158" s="86"/>
      <c r="PEK158" s="86"/>
      <c r="PEL158" s="86"/>
      <c r="PEM158" s="86"/>
      <c r="PEN158" s="86"/>
      <c r="PEO158" s="86"/>
      <c r="PEP158" s="86"/>
      <c r="PEQ158" s="186"/>
      <c r="PER158" s="186"/>
      <c r="PES158" s="186"/>
      <c r="PET158" s="186"/>
      <c r="PEU158" s="186"/>
      <c r="PEV158" s="186"/>
      <c r="PEW158" s="86"/>
      <c r="PEX158" s="86"/>
      <c r="PEY158" s="86"/>
      <c r="PEZ158" s="86"/>
      <c r="PFA158" s="86"/>
      <c r="PFB158" s="86"/>
      <c r="PFC158" s="86"/>
      <c r="PFD158" s="86"/>
      <c r="PFE158" s="86"/>
      <c r="PFF158" s="86"/>
      <c r="PFG158" s="86"/>
      <c r="PFH158" s="86"/>
      <c r="PFI158" s="86"/>
      <c r="PFJ158" s="86"/>
      <c r="PFK158" s="86"/>
      <c r="PFL158" s="86"/>
      <c r="PFM158" s="86"/>
      <c r="PFN158" s="86"/>
      <c r="PFO158" s="86"/>
      <c r="PFP158" s="86"/>
      <c r="PFQ158" s="86"/>
      <c r="PFR158" s="86"/>
      <c r="PFS158" s="86"/>
      <c r="PFT158" s="86"/>
      <c r="PFU158" s="86"/>
      <c r="PFV158" s="86"/>
      <c r="PFW158" s="86"/>
      <c r="PFX158" s="86"/>
      <c r="PFY158" s="86"/>
      <c r="PFZ158" s="86"/>
      <c r="PGA158" s="86"/>
      <c r="PGB158" s="86"/>
      <c r="PGC158" s="86"/>
      <c r="PGD158" s="86"/>
      <c r="PGE158" s="86"/>
      <c r="PGF158" s="86"/>
      <c r="PGG158" s="86"/>
      <c r="PGH158" s="86"/>
      <c r="PGI158" s="86"/>
      <c r="PGJ158" s="86"/>
      <c r="PGK158" s="86"/>
      <c r="PGL158" s="86"/>
      <c r="PGM158" s="86"/>
      <c r="PGN158" s="86"/>
      <c r="PGO158" s="86"/>
      <c r="PGP158" s="86"/>
      <c r="PGQ158" s="86"/>
      <c r="PGR158" s="86"/>
      <c r="PGS158" s="86"/>
      <c r="PGT158" s="86"/>
      <c r="PGU158" s="86"/>
      <c r="PGV158" s="86"/>
      <c r="PGW158" s="86"/>
      <c r="PGX158" s="86"/>
      <c r="PGY158" s="86"/>
      <c r="PGZ158" s="86"/>
      <c r="PHA158" s="86"/>
      <c r="PHB158" s="86"/>
      <c r="PHC158" s="86"/>
      <c r="PHD158" s="86"/>
      <c r="PHE158" s="86"/>
      <c r="PHF158" s="86"/>
      <c r="PHG158" s="86"/>
      <c r="PHH158" s="86"/>
      <c r="PHI158" s="86"/>
      <c r="PHJ158" s="86"/>
      <c r="PHK158" s="86"/>
      <c r="PHL158" s="86"/>
      <c r="PHM158" s="86"/>
      <c r="PHN158" s="86"/>
      <c r="PHO158" s="86"/>
      <c r="PHP158" s="86"/>
      <c r="PHQ158" s="86"/>
      <c r="PHR158" s="86"/>
      <c r="PHS158" s="86"/>
      <c r="PHT158" s="86"/>
      <c r="PHU158" s="86"/>
      <c r="PHV158" s="86"/>
      <c r="PHW158" s="86"/>
      <c r="PHX158" s="86"/>
      <c r="PHY158" s="86"/>
      <c r="PHZ158" s="86"/>
      <c r="PIA158" s="86"/>
      <c r="PIB158" s="86"/>
      <c r="PIC158" s="86"/>
      <c r="PID158" s="86"/>
      <c r="PIE158" s="86"/>
      <c r="PIF158" s="86"/>
      <c r="PIG158" s="86"/>
      <c r="PIH158" s="86"/>
      <c r="PII158" s="86"/>
      <c r="PIJ158" s="86"/>
      <c r="PIK158" s="86"/>
      <c r="PIL158" s="86"/>
      <c r="PIM158" s="86"/>
      <c r="PIN158" s="86"/>
      <c r="PIO158" s="86"/>
      <c r="PIP158" s="86"/>
      <c r="PIQ158" s="86"/>
      <c r="PIR158" s="86"/>
      <c r="PIS158" s="86"/>
      <c r="PIT158" s="86"/>
      <c r="PIU158" s="86"/>
      <c r="PIV158" s="86"/>
      <c r="PIW158" s="86"/>
      <c r="PIX158" s="86"/>
      <c r="PIY158" s="86"/>
      <c r="PIZ158" s="86"/>
      <c r="PJA158" s="86"/>
      <c r="PJB158" s="86"/>
      <c r="PJC158" s="86"/>
      <c r="PJD158" s="86"/>
      <c r="PJE158" s="86"/>
      <c r="PJF158" s="86"/>
      <c r="PJG158" s="86"/>
      <c r="PJH158" s="86"/>
      <c r="PJI158" s="86"/>
      <c r="PJJ158" s="86"/>
      <c r="PJK158" s="86"/>
      <c r="PJL158" s="86"/>
      <c r="PJM158" s="86"/>
      <c r="PJN158" s="86"/>
      <c r="PJO158" s="86"/>
      <c r="PJP158" s="86"/>
      <c r="PJQ158" s="86"/>
      <c r="PJR158" s="86"/>
      <c r="PJS158" s="86"/>
      <c r="PJT158" s="86"/>
      <c r="PJU158" s="86"/>
      <c r="PJV158" s="86"/>
      <c r="PJW158" s="86"/>
      <c r="PJX158" s="86"/>
      <c r="PJY158" s="86"/>
      <c r="PJZ158" s="86"/>
      <c r="PKA158" s="86"/>
      <c r="PKB158" s="86"/>
      <c r="PKC158" s="86"/>
      <c r="PKD158" s="86"/>
      <c r="PKE158" s="86"/>
      <c r="PKF158" s="86"/>
      <c r="PKG158" s="86"/>
      <c r="PKH158" s="86"/>
      <c r="PKI158" s="86"/>
      <c r="PKJ158" s="86"/>
      <c r="PKK158" s="86"/>
      <c r="PKL158" s="86"/>
      <c r="PKM158" s="86"/>
      <c r="PKN158" s="86"/>
      <c r="PKO158" s="86"/>
      <c r="PKP158" s="86"/>
      <c r="PKQ158" s="86"/>
      <c r="PKR158" s="86"/>
      <c r="PKS158" s="86"/>
      <c r="PKT158" s="86"/>
      <c r="PKU158" s="86"/>
      <c r="PKV158" s="86"/>
      <c r="PKW158" s="86"/>
      <c r="PKX158" s="86"/>
      <c r="PKY158" s="86"/>
      <c r="PKZ158" s="86"/>
      <c r="PLA158" s="86"/>
      <c r="PLB158" s="86"/>
      <c r="PLC158" s="86"/>
      <c r="PLD158" s="86"/>
      <c r="PLE158" s="86"/>
      <c r="PLF158" s="86"/>
      <c r="PLG158" s="86"/>
      <c r="PLH158" s="86"/>
      <c r="PLI158" s="86"/>
      <c r="PLJ158" s="86"/>
      <c r="PLK158" s="86"/>
      <c r="PLL158" s="86"/>
      <c r="PLM158" s="86"/>
      <c r="PLN158" s="86"/>
      <c r="PLO158" s="86"/>
      <c r="PLP158" s="86"/>
      <c r="PLQ158" s="86"/>
      <c r="PLR158" s="86"/>
      <c r="PLS158" s="86"/>
      <c r="PLT158" s="86"/>
      <c r="PLU158" s="86"/>
      <c r="PLV158" s="86"/>
      <c r="PLW158" s="86"/>
      <c r="PLX158" s="86"/>
      <c r="PLY158" s="86"/>
      <c r="PLZ158" s="86"/>
      <c r="PMA158" s="86"/>
      <c r="PMB158" s="86"/>
      <c r="PMC158" s="86"/>
      <c r="PMD158" s="86"/>
      <c r="PME158" s="86"/>
      <c r="PMF158" s="86"/>
      <c r="PMG158" s="86"/>
      <c r="PMH158" s="86"/>
      <c r="PMI158" s="86"/>
      <c r="PMJ158" s="86"/>
      <c r="PMK158" s="86"/>
      <c r="PML158" s="86"/>
      <c r="PMM158" s="86"/>
      <c r="PMN158" s="86"/>
      <c r="PMO158" s="86"/>
      <c r="PMP158" s="86"/>
      <c r="PMQ158" s="86"/>
      <c r="PMR158" s="86"/>
      <c r="PMS158" s="86"/>
      <c r="PMT158" s="86"/>
      <c r="PMU158" s="86"/>
      <c r="PMV158" s="86"/>
      <c r="PMW158" s="86"/>
      <c r="PMX158" s="86"/>
      <c r="PMY158" s="86"/>
      <c r="PMZ158" s="86"/>
      <c r="PNA158" s="86"/>
      <c r="PNB158" s="86"/>
      <c r="PNC158" s="86"/>
      <c r="PND158" s="86"/>
      <c r="PNE158" s="86"/>
      <c r="PNF158" s="86"/>
      <c r="PNG158" s="86"/>
      <c r="PNH158" s="86"/>
      <c r="PNI158" s="86"/>
      <c r="PNJ158" s="86"/>
      <c r="PNK158" s="86"/>
      <c r="PNL158" s="86"/>
      <c r="PNM158" s="86"/>
      <c r="PNN158" s="86"/>
      <c r="PNO158" s="86"/>
      <c r="PNP158" s="86"/>
      <c r="PNQ158" s="86"/>
      <c r="PNR158" s="86"/>
      <c r="PNS158" s="86"/>
      <c r="PNT158" s="86"/>
      <c r="PNU158" s="86"/>
      <c r="PNV158" s="86"/>
      <c r="PNW158" s="86"/>
      <c r="PNX158" s="86"/>
      <c r="PNY158" s="86"/>
      <c r="PNZ158" s="86"/>
      <c r="POA158" s="86"/>
      <c r="POB158" s="86"/>
      <c r="POC158" s="86"/>
      <c r="POD158" s="86"/>
      <c r="POE158" s="86"/>
      <c r="POF158" s="86"/>
      <c r="POG158" s="86"/>
      <c r="POH158" s="86"/>
      <c r="POI158" s="86"/>
      <c r="POJ158" s="86"/>
      <c r="POK158" s="86"/>
      <c r="POL158" s="86"/>
      <c r="POM158" s="186"/>
      <c r="PON158" s="186"/>
      <c r="POO158" s="186"/>
      <c r="POP158" s="186"/>
      <c r="POQ158" s="186"/>
      <c r="POR158" s="186"/>
      <c r="POS158" s="86"/>
      <c r="POT158" s="86"/>
      <c r="POU158" s="86"/>
      <c r="POV158" s="86"/>
      <c r="POW158" s="86"/>
      <c r="POX158" s="86"/>
      <c r="POY158" s="86"/>
      <c r="POZ158" s="86"/>
      <c r="PPA158" s="86"/>
      <c r="PPB158" s="86"/>
      <c r="PPC158" s="86"/>
      <c r="PPD158" s="86"/>
      <c r="PPE158" s="86"/>
      <c r="PPF158" s="86"/>
      <c r="PPG158" s="86"/>
      <c r="PPH158" s="86"/>
      <c r="PPI158" s="86"/>
      <c r="PPJ158" s="86"/>
      <c r="PPK158" s="86"/>
      <c r="PPL158" s="86"/>
      <c r="PPM158" s="86"/>
      <c r="PPN158" s="86"/>
      <c r="PPO158" s="86"/>
      <c r="PPP158" s="86"/>
      <c r="PPQ158" s="86"/>
      <c r="PPR158" s="86"/>
      <c r="PPS158" s="86"/>
      <c r="PPT158" s="86"/>
      <c r="PPU158" s="86"/>
      <c r="PPV158" s="86"/>
      <c r="PPW158" s="86"/>
      <c r="PPX158" s="86"/>
      <c r="PPY158" s="86"/>
      <c r="PPZ158" s="86"/>
      <c r="PQA158" s="86"/>
      <c r="PQB158" s="86"/>
      <c r="PQC158" s="86"/>
      <c r="PQD158" s="86"/>
      <c r="PQE158" s="86"/>
      <c r="PQF158" s="86"/>
      <c r="PQG158" s="86"/>
      <c r="PQH158" s="86"/>
      <c r="PQI158" s="86"/>
      <c r="PQJ158" s="86"/>
      <c r="PQK158" s="86"/>
      <c r="PQL158" s="86"/>
      <c r="PQM158" s="86"/>
      <c r="PQN158" s="86"/>
      <c r="PQO158" s="86"/>
      <c r="PQP158" s="86"/>
      <c r="PQQ158" s="86"/>
      <c r="PQR158" s="86"/>
      <c r="PQS158" s="86"/>
      <c r="PQT158" s="86"/>
      <c r="PQU158" s="86"/>
      <c r="PQV158" s="86"/>
      <c r="PQW158" s="86"/>
      <c r="PQX158" s="86"/>
      <c r="PQY158" s="86"/>
      <c r="PQZ158" s="86"/>
      <c r="PRA158" s="86"/>
      <c r="PRB158" s="86"/>
      <c r="PRC158" s="86"/>
      <c r="PRD158" s="86"/>
      <c r="PRE158" s="86"/>
      <c r="PRF158" s="86"/>
      <c r="PRG158" s="86"/>
      <c r="PRH158" s="86"/>
      <c r="PRI158" s="86"/>
      <c r="PRJ158" s="86"/>
      <c r="PRK158" s="86"/>
      <c r="PRL158" s="86"/>
      <c r="PRM158" s="86"/>
      <c r="PRN158" s="86"/>
      <c r="PRO158" s="86"/>
      <c r="PRP158" s="86"/>
      <c r="PRQ158" s="86"/>
      <c r="PRR158" s="86"/>
      <c r="PRS158" s="86"/>
      <c r="PRT158" s="86"/>
      <c r="PRU158" s="86"/>
      <c r="PRV158" s="86"/>
      <c r="PRW158" s="86"/>
      <c r="PRX158" s="86"/>
      <c r="PRY158" s="86"/>
      <c r="PRZ158" s="86"/>
      <c r="PSA158" s="86"/>
      <c r="PSB158" s="86"/>
      <c r="PSC158" s="86"/>
      <c r="PSD158" s="86"/>
      <c r="PSE158" s="86"/>
      <c r="PSF158" s="86"/>
      <c r="PSG158" s="86"/>
      <c r="PSH158" s="86"/>
      <c r="PSI158" s="86"/>
      <c r="PSJ158" s="86"/>
      <c r="PSK158" s="86"/>
      <c r="PSL158" s="86"/>
      <c r="PSM158" s="86"/>
      <c r="PSN158" s="86"/>
      <c r="PSO158" s="86"/>
      <c r="PSP158" s="86"/>
      <c r="PSQ158" s="86"/>
      <c r="PSR158" s="86"/>
      <c r="PSS158" s="86"/>
      <c r="PST158" s="86"/>
      <c r="PSU158" s="86"/>
      <c r="PSV158" s="86"/>
      <c r="PSW158" s="86"/>
      <c r="PSX158" s="86"/>
      <c r="PSY158" s="86"/>
      <c r="PSZ158" s="86"/>
      <c r="PTA158" s="86"/>
      <c r="PTB158" s="86"/>
      <c r="PTC158" s="86"/>
      <c r="PTD158" s="86"/>
      <c r="PTE158" s="86"/>
      <c r="PTF158" s="86"/>
      <c r="PTG158" s="86"/>
      <c r="PTH158" s="86"/>
      <c r="PTI158" s="86"/>
      <c r="PTJ158" s="86"/>
      <c r="PTK158" s="86"/>
      <c r="PTL158" s="86"/>
      <c r="PTM158" s="86"/>
      <c r="PTN158" s="86"/>
      <c r="PTO158" s="86"/>
      <c r="PTP158" s="86"/>
      <c r="PTQ158" s="86"/>
      <c r="PTR158" s="86"/>
      <c r="PTS158" s="86"/>
      <c r="PTT158" s="86"/>
      <c r="PTU158" s="86"/>
      <c r="PTV158" s="86"/>
      <c r="PTW158" s="86"/>
      <c r="PTX158" s="86"/>
      <c r="PTY158" s="86"/>
      <c r="PTZ158" s="86"/>
      <c r="PUA158" s="86"/>
      <c r="PUB158" s="86"/>
      <c r="PUC158" s="86"/>
      <c r="PUD158" s="86"/>
      <c r="PUE158" s="86"/>
      <c r="PUF158" s="86"/>
      <c r="PUG158" s="86"/>
      <c r="PUH158" s="86"/>
      <c r="PUI158" s="86"/>
      <c r="PUJ158" s="86"/>
      <c r="PUK158" s="86"/>
      <c r="PUL158" s="86"/>
      <c r="PUM158" s="86"/>
      <c r="PUN158" s="86"/>
      <c r="PUO158" s="86"/>
      <c r="PUP158" s="86"/>
      <c r="PUQ158" s="86"/>
      <c r="PUR158" s="86"/>
      <c r="PUS158" s="86"/>
      <c r="PUT158" s="86"/>
      <c r="PUU158" s="86"/>
      <c r="PUV158" s="86"/>
      <c r="PUW158" s="86"/>
      <c r="PUX158" s="86"/>
      <c r="PUY158" s="86"/>
      <c r="PUZ158" s="86"/>
      <c r="PVA158" s="86"/>
      <c r="PVB158" s="86"/>
      <c r="PVC158" s="86"/>
      <c r="PVD158" s="86"/>
      <c r="PVE158" s="86"/>
      <c r="PVF158" s="86"/>
      <c r="PVG158" s="86"/>
      <c r="PVH158" s="86"/>
      <c r="PVI158" s="86"/>
      <c r="PVJ158" s="86"/>
      <c r="PVK158" s="86"/>
      <c r="PVL158" s="86"/>
      <c r="PVM158" s="86"/>
      <c r="PVN158" s="86"/>
      <c r="PVO158" s="86"/>
      <c r="PVP158" s="86"/>
      <c r="PVQ158" s="86"/>
      <c r="PVR158" s="86"/>
      <c r="PVS158" s="86"/>
      <c r="PVT158" s="86"/>
      <c r="PVU158" s="86"/>
      <c r="PVV158" s="86"/>
      <c r="PVW158" s="86"/>
      <c r="PVX158" s="86"/>
      <c r="PVY158" s="86"/>
      <c r="PVZ158" s="86"/>
      <c r="PWA158" s="86"/>
      <c r="PWB158" s="86"/>
      <c r="PWC158" s="86"/>
      <c r="PWD158" s="86"/>
      <c r="PWE158" s="86"/>
      <c r="PWF158" s="86"/>
      <c r="PWG158" s="86"/>
      <c r="PWH158" s="86"/>
      <c r="PWI158" s="86"/>
      <c r="PWJ158" s="86"/>
      <c r="PWK158" s="86"/>
      <c r="PWL158" s="86"/>
      <c r="PWM158" s="86"/>
      <c r="PWN158" s="86"/>
      <c r="PWO158" s="86"/>
      <c r="PWP158" s="86"/>
      <c r="PWQ158" s="86"/>
      <c r="PWR158" s="86"/>
      <c r="PWS158" s="86"/>
      <c r="PWT158" s="86"/>
      <c r="PWU158" s="86"/>
      <c r="PWV158" s="86"/>
      <c r="PWW158" s="86"/>
      <c r="PWX158" s="86"/>
      <c r="PWY158" s="86"/>
      <c r="PWZ158" s="86"/>
      <c r="PXA158" s="86"/>
      <c r="PXB158" s="86"/>
      <c r="PXC158" s="86"/>
      <c r="PXD158" s="86"/>
      <c r="PXE158" s="86"/>
      <c r="PXF158" s="86"/>
      <c r="PXG158" s="86"/>
      <c r="PXH158" s="86"/>
      <c r="PXI158" s="86"/>
      <c r="PXJ158" s="86"/>
      <c r="PXK158" s="86"/>
      <c r="PXL158" s="86"/>
      <c r="PXM158" s="86"/>
      <c r="PXN158" s="86"/>
      <c r="PXO158" s="86"/>
      <c r="PXP158" s="86"/>
      <c r="PXQ158" s="86"/>
      <c r="PXR158" s="86"/>
      <c r="PXS158" s="86"/>
      <c r="PXT158" s="86"/>
      <c r="PXU158" s="86"/>
      <c r="PXV158" s="86"/>
      <c r="PXW158" s="86"/>
      <c r="PXX158" s="86"/>
      <c r="PXY158" s="86"/>
      <c r="PXZ158" s="86"/>
      <c r="PYA158" s="86"/>
      <c r="PYB158" s="86"/>
      <c r="PYC158" s="86"/>
      <c r="PYD158" s="86"/>
      <c r="PYE158" s="86"/>
      <c r="PYF158" s="86"/>
      <c r="PYG158" s="86"/>
      <c r="PYH158" s="86"/>
      <c r="PYI158" s="186"/>
      <c r="PYJ158" s="186"/>
      <c r="PYK158" s="186"/>
      <c r="PYL158" s="186"/>
      <c r="PYM158" s="186"/>
      <c r="PYN158" s="186"/>
      <c r="PYO158" s="86"/>
      <c r="PYP158" s="86"/>
      <c r="PYQ158" s="86"/>
      <c r="PYR158" s="86"/>
      <c r="PYS158" s="86"/>
      <c r="PYT158" s="86"/>
      <c r="PYU158" s="86"/>
      <c r="PYV158" s="86"/>
      <c r="PYW158" s="86"/>
      <c r="PYX158" s="86"/>
      <c r="PYY158" s="86"/>
      <c r="PYZ158" s="86"/>
      <c r="PZA158" s="86"/>
      <c r="PZB158" s="86"/>
      <c r="PZC158" s="86"/>
      <c r="PZD158" s="86"/>
      <c r="PZE158" s="86"/>
      <c r="PZF158" s="86"/>
      <c r="PZG158" s="86"/>
      <c r="PZH158" s="86"/>
      <c r="PZI158" s="86"/>
      <c r="PZJ158" s="86"/>
      <c r="PZK158" s="86"/>
      <c r="PZL158" s="86"/>
      <c r="PZM158" s="86"/>
      <c r="PZN158" s="86"/>
      <c r="PZO158" s="86"/>
      <c r="PZP158" s="86"/>
      <c r="PZQ158" s="86"/>
      <c r="PZR158" s="86"/>
      <c r="PZS158" s="86"/>
      <c r="PZT158" s="86"/>
      <c r="PZU158" s="86"/>
      <c r="PZV158" s="86"/>
      <c r="PZW158" s="86"/>
      <c r="PZX158" s="86"/>
      <c r="PZY158" s="86"/>
      <c r="PZZ158" s="86"/>
      <c r="QAA158" s="86"/>
      <c r="QAB158" s="86"/>
      <c r="QAC158" s="86"/>
      <c r="QAD158" s="86"/>
      <c r="QAE158" s="86"/>
      <c r="QAF158" s="86"/>
      <c r="QAG158" s="86"/>
      <c r="QAH158" s="86"/>
      <c r="QAI158" s="86"/>
      <c r="QAJ158" s="86"/>
      <c r="QAK158" s="86"/>
      <c r="QAL158" s="86"/>
      <c r="QAM158" s="86"/>
      <c r="QAN158" s="86"/>
      <c r="QAO158" s="86"/>
      <c r="QAP158" s="86"/>
      <c r="QAQ158" s="86"/>
      <c r="QAR158" s="86"/>
      <c r="QAS158" s="86"/>
      <c r="QAT158" s="86"/>
      <c r="QAU158" s="86"/>
      <c r="QAV158" s="86"/>
      <c r="QAW158" s="86"/>
      <c r="QAX158" s="86"/>
      <c r="QAY158" s="86"/>
      <c r="QAZ158" s="86"/>
      <c r="QBA158" s="86"/>
      <c r="QBB158" s="86"/>
      <c r="QBC158" s="86"/>
      <c r="QBD158" s="86"/>
      <c r="QBE158" s="86"/>
      <c r="QBF158" s="86"/>
      <c r="QBG158" s="86"/>
      <c r="QBH158" s="86"/>
      <c r="QBI158" s="86"/>
      <c r="QBJ158" s="86"/>
      <c r="QBK158" s="86"/>
      <c r="QBL158" s="86"/>
      <c r="QBM158" s="86"/>
      <c r="QBN158" s="86"/>
      <c r="QBO158" s="86"/>
      <c r="QBP158" s="86"/>
      <c r="QBQ158" s="86"/>
      <c r="QBR158" s="86"/>
      <c r="QBS158" s="86"/>
      <c r="QBT158" s="86"/>
      <c r="QBU158" s="86"/>
      <c r="QBV158" s="86"/>
      <c r="QBW158" s="86"/>
      <c r="QBX158" s="86"/>
      <c r="QBY158" s="86"/>
      <c r="QBZ158" s="86"/>
      <c r="QCA158" s="86"/>
      <c r="QCB158" s="86"/>
      <c r="QCC158" s="86"/>
      <c r="QCD158" s="86"/>
      <c r="QCE158" s="86"/>
      <c r="QCF158" s="86"/>
      <c r="QCG158" s="86"/>
      <c r="QCH158" s="86"/>
      <c r="QCI158" s="86"/>
      <c r="QCJ158" s="86"/>
      <c r="QCK158" s="86"/>
      <c r="QCL158" s="86"/>
      <c r="QCM158" s="86"/>
      <c r="QCN158" s="86"/>
      <c r="QCO158" s="86"/>
      <c r="QCP158" s="86"/>
      <c r="QCQ158" s="86"/>
      <c r="QCR158" s="86"/>
      <c r="QCS158" s="86"/>
      <c r="QCT158" s="86"/>
      <c r="QCU158" s="86"/>
      <c r="QCV158" s="86"/>
      <c r="QCW158" s="86"/>
      <c r="QCX158" s="86"/>
      <c r="QCY158" s="86"/>
      <c r="QCZ158" s="86"/>
      <c r="QDA158" s="86"/>
      <c r="QDB158" s="86"/>
      <c r="QDC158" s="86"/>
      <c r="QDD158" s="86"/>
      <c r="QDE158" s="86"/>
      <c r="QDF158" s="86"/>
      <c r="QDG158" s="86"/>
      <c r="QDH158" s="86"/>
      <c r="QDI158" s="86"/>
      <c r="QDJ158" s="86"/>
      <c r="QDK158" s="86"/>
      <c r="QDL158" s="86"/>
      <c r="QDM158" s="86"/>
      <c r="QDN158" s="86"/>
      <c r="QDO158" s="86"/>
      <c r="QDP158" s="86"/>
      <c r="QDQ158" s="86"/>
      <c r="QDR158" s="86"/>
      <c r="QDS158" s="86"/>
      <c r="QDT158" s="86"/>
      <c r="QDU158" s="86"/>
      <c r="QDV158" s="86"/>
      <c r="QDW158" s="86"/>
      <c r="QDX158" s="86"/>
      <c r="QDY158" s="86"/>
      <c r="QDZ158" s="86"/>
      <c r="QEA158" s="86"/>
      <c r="QEB158" s="86"/>
      <c r="QEC158" s="86"/>
      <c r="QED158" s="86"/>
      <c r="QEE158" s="86"/>
      <c r="QEF158" s="86"/>
      <c r="QEG158" s="86"/>
      <c r="QEH158" s="86"/>
      <c r="QEI158" s="86"/>
      <c r="QEJ158" s="86"/>
      <c r="QEK158" s="86"/>
      <c r="QEL158" s="86"/>
      <c r="QEM158" s="86"/>
      <c r="QEN158" s="86"/>
      <c r="QEO158" s="86"/>
      <c r="QEP158" s="86"/>
      <c r="QEQ158" s="86"/>
      <c r="QER158" s="86"/>
      <c r="QES158" s="86"/>
      <c r="QET158" s="86"/>
      <c r="QEU158" s="86"/>
      <c r="QEV158" s="86"/>
      <c r="QEW158" s="86"/>
      <c r="QEX158" s="86"/>
      <c r="QEY158" s="86"/>
      <c r="QEZ158" s="86"/>
      <c r="QFA158" s="86"/>
      <c r="QFB158" s="86"/>
      <c r="QFC158" s="86"/>
      <c r="QFD158" s="86"/>
      <c r="QFE158" s="86"/>
      <c r="QFF158" s="86"/>
      <c r="QFG158" s="86"/>
      <c r="QFH158" s="86"/>
      <c r="QFI158" s="86"/>
      <c r="QFJ158" s="86"/>
      <c r="QFK158" s="86"/>
      <c r="QFL158" s="86"/>
      <c r="QFM158" s="86"/>
      <c r="QFN158" s="86"/>
      <c r="QFO158" s="86"/>
      <c r="QFP158" s="86"/>
      <c r="QFQ158" s="86"/>
      <c r="QFR158" s="86"/>
      <c r="QFS158" s="86"/>
      <c r="QFT158" s="86"/>
      <c r="QFU158" s="86"/>
      <c r="QFV158" s="86"/>
      <c r="QFW158" s="86"/>
      <c r="QFX158" s="86"/>
      <c r="QFY158" s="86"/>
      <c r="QFZ158" s="86"/>
      <c r="QGA158" s="86"/>
      <c r="QGB158" s="86"/>
      <c r="QGC158" s="86"/>
      <c r="QGD158" s="86"/>
      <c r="QGE158" s="86"/>
      <c r="QGF158" s="86"/>
      <c r="QGG158" s="86"/>
      <c r="QGH158" s="86"/>
      <c r="QGI158" s="86"/>
      <c r="QGJ158" s="86"/>
      <c r="QGK158" s="86"/>
      <c r="QGL158" s="86"/>
      <c r="QGM158" s="86"/>
      <c r="QGN158" s="86"/>
      <c r="QGO158" s="86"/>
      <c r="QGP158" s="86"/>
      <c r="QGQ158" s="86"/>
      <c r="QGR158" s="86"/>
      <c r="QGS158" s="86"/>
      <c r="QGT158" s="86"/>
      <c r="QGU158" s="86"/>
      <c r="QGV158" s="86"/>
      <c r="QGW158" s="86"/>
      <c r="QGX158" s="86"/>
      <c r="QGY158" s="86"/>
      <c r="QGZ158" s="86"/>
      <c r="QHA158" s="86"/>
      <c r="QHB158" s="86"/>
      <c r="QHC158" s="86"/>
      <c r="QHD158" s="86"/>
      <c r="QHE158" s="86"/>
      <c r="QHF158" s="86"/>
      <c r="QHG158" s="86"/>
      <c r="QHH158" s="86"/>
      <c r="QHI158" s="86"/>
      <c r="QHJ158" s="86"/>
      <c r="QHK158" s="86"/>
      <c r="QHL158" s="86"/>
      <c r="QHM158" s="86"/>
      <c r="QHN158" s="86"/>
      <c r="QHO158" s="86"/>
      <c r="QHP158" s="86"/>
      <c r="QHQ158" s="86"/>
      <c r="QHR158" s="86"/>
      <c r="QHS158" s="86"/>
      <c r="QHT158" s="86"/>
      <c r="QHU158" s="86"/>
      <c r="QHV158" s="86"/>
      <c r="QHW158" s="86"/>
      <c r="QHX158" s="86"/>
      <c r="QHY158" s="86"/>
      <c r="QHZ158" s="86"/>
      <c r="QIA158" s="86"/>
      <c r="QIB158" s="86"/>
      <c r="QIC158" s="86"/>
      <c r="QID158" s="86"/>
      <c r="QIE158" s="186"/>
      <c r="QIF158" s="186"/>
      <c r="QIG158" s="186"/>
      <c r="QIH158" s="186"/>
      <c r="QII158" s="186"/>
      <c r="QIJ158" s="186"/>
      <c r="QIK158" s="86"/>
      <c r="QIL158" s="86"/>
      <c r="QIM158" s="86"/>
      <c r="QIN158" s="86"/>
      <c r="QIO158" s="86"/>
      <c r="QIP158" s="86"/>
      <c r="QIQ158" s="86"/>
      <c r="QIR158" s="86"/>
      <c r="QIS158" s="86"/>
      <c r="QIT158" s="86"/>
      <c r="QIU158" s="86"/>
      <c r="QIV158" s="86"/>
      <c r="QIW158" s="86"/>
      <c r="QIX158" s="86"/>
      <c r="QIY158" s="86"/>
      <c r="QIZ158" s="86"/>
      <c r="QJA158" s="86"/>
      <c r="QJB158" s="86"/>
      <c r="QJC158" s="86"/>
      <c r="QJD158" s="86"/>
      <c r="QJE158" s="86"/>
      <c r="QJF158" s="86"/>
      <c r="QJG158" s="86"/>
      <c r="QJH158" s="86"/>
      <c r="QJI158" s="86"/>
      <c r="QJJ158" s="86"/>
      <c r="QJK158" s="86"/>
      <c r="QJL158" s="86"/>
      <c r="QJM158" s="86"/>
      <c r="QJN158" s="86"/>
      <c r="QJO158" s="86"/>
      <c r="QJP158" s="86"/>
      <c r="QJQ158" s="86"/>
      <c r="QJR158" s="86"/>
      <c r="QJS158" s="86"/>
      <c r="QJT158" s="86"/>
      <c r="QJU158" s="86"/>
      <c r="QJV158" s="86"/>
      <c r="QJW158" s="86"/>
      <c r="QJX158" s="86"/>
      <c r="QJY158" s="86"/>
      <c r="QJZ158" s="86"/>
      <c r="QKA158" s="86"/>
      <c r="QKB158" s="86"/>
      <c r="QKC158" s="86"/>
      <c r="QKD158" s="86"/>
      <c r="QKE158" s="86"/>
      <c r="QKF158" s="86"/>
      <c r="QKG158" s="86"/>
      <c r="QKH158" s="86"/>
      <c r="QKI158" s="86"/>
      <c r="QKJ158" s="86"/>
      <c r="QKK158" s="86"/>
      <c r="QKL158" s="86"/>
      <c r="QKM158" s="86"/>
      <c r="QKN158" s="86"/>
      <c r="QKO158" s="86"/>
      <c r="QKP158" s="86"/>
      <c r="QKQ158" s="86"/>
      <c r="QKR158" s="86"/>
      <c r="QKS158" s="86"/>
      <c r="QKT158" s="86"/>
      <c r="QKU158" s="86"/>
      <c r="QKV158" s="86"/>
      <c r="QKW158" s="86"/>
      <c r="QKX158" s="86"/>
      <c r="QKY158" s="86"/>
      <c r="QKZ158" s="86"/>
      <c r="QLA158" s="86"/>
      <c r="QLB158" s="86"/>
      <c r="QLC158" s="86"/>
      <c r="QLD158" s="86"/>
      <c r="QLE158" s="86"/>
      <c r="QLF158" s="86"/>
      <c r="QLG158" s="86"/>
      <c r="QLH158" s="86"/>
      <c r="QLI158" s="86"/>
      <c r="QLJ158" s="86"/>
      <c r="QLK158" s="86"/>
      <c r="QLL158" s="86"/>
      <c r="QLM158" s="86"/>
      <c r="QLN158" s="86"/>
      <c r="QLO158" s="86"/>
      <c r="QLP158" s="86"/>
      <c r="QLQ158" s="86"/>
      <c r="QLR158" s="86"/>
      <c r="QLS158" s="86"/>
      <c r="QLT158" s="86"/>
      <c r="QLU158" s="86"/>
      <c r="QLV158" s="86"/>
      <c r="QLW158" s="86"/>
      <c r="QLX158" s="86"/>
      <c r="QLY158" s="86"/>
      <c r="QLZ158" s="86"/>
      <c r="QMA158" s="86"/>
      <c r="QMB158" s="86"/>
      <c r="QMC158" s="86"/>
      <c r="QMD158" s="86"/>
      <c r="QME158" s="86"/>
      <c r="QMF158" s="86"/>
      <c r="QMG158" s="86"/>
      <c r="QMH158" s="86"/>
      <c r="QMI158" s="86"/>
      <c r="QMJ158" s="86"/>
      <c r="QMK158" s="86"/>
      <c r="QML158" s="86"/>
      <c r="QMM158" s="86"/>
      <c r="QMN158" s="86"/>
      <c r="QMO158" s="86"/>
      <c r="QMP158" s="86"/>
      <c r="QMQ158" s="86"/>
      <c r="QMR158" s="86"/>
      <c r="QMS158" s="86"/>
      <c r="QMT158" s="86"/>
      <c r="QMU158" s="86"/>
      <c r="QMV158" s="86"/>
      <c r="QMW158" s="86"/>
      <c r="QMX158" s="86"/>
      <c r="QMY158" s="86"/>
      <c r="QMZ158" s="86"/>
      <c r="QNA158" s="86"/>
      <c r="QNB158" s="86"/>
      <c r="QNC158" s="86"/>
      <c r="QND158" s="86"/>
      <c r="QNE158" s="86"/>
      <c r="QNF158" s="86"/>
      <c r="QNG158" s="86"/>
      <c r="QNH158" s="86"/>
      <c r="QNI158" s="86"/>
      <c r="QNJ158" s="86"/>
      <c r="QNK158" s="86"/>
      <c r="QNL158" s="86"/>
      <c r="QNM158" s="86"/>
      <c r="QNN158" s="86"/>
      <c r="QNO158" s="86"/>
      <c r="QNP158" s="86"/>
      <c r="QNQ158" s="86"/>
      <c r="QNR158" s="86"/>
      <c r="QNS158" s="86"/>
      <c r="QNT158" s="86"/>
      <c r="QNU158" s="86"/>
      <c r="QNV158" s="86"/>
      <c r="QNW158" s="86"/>
      <c r="QNX158" s="86"/>
      <c r="QNY158" s="86"/>
      <c r="QNZ158" s="86"/>
      <c r="QOA158" s="86"/>
      <c r="QOB158" s="86"/>
      <c r="QOC158" s="86"/>
      <c r="QOD158" s="86"/>
      <c r="QOE158" s="86"/>
      <c r="QOF158" s="86"/>
      <c r="QOG158" s="86"/>
      <c r="QOH158" s="86"/>
      <c r="QOI158" s="86"/>
      <c r="QOJ158" s="86"/>
      <c r="QOK158" s="86"/>
      <c r="QOL158" s="86"/>
      <c r="QOM158" s="86"/>
      <c r="QON158" s="86"/>
      <c r="QOO158" s="86"/>
      <c r="QOP158" s="86"/>
      <c r="QOQ158" s="86"/>
      <c r="QOR158" s="86"/>
      <c r="QOS158" s="86"/>
      <c r="QOT158" s="86"/>
      <c r="QOU158" s="86"/>
      <c r="QOV158" s="86"/>
      <c r="QOW158" s="86"/>
      <c r="QOX158" s="86"/>
      <c r="QOY158" s="86"/>
      <c r="QOZ158" s="86"/>
      <c r="QPA158" s="86"/>
      <c r="QPB158" s="86"/>
      <c r="QPC158" s="86"/>
      <c r="QPD158" s="86"/>
      <c r="QPE158" s="86"/>
      <c r="QPF158" s="86"/>
      <c r="QPG158" s="86"/>
      <c r="QPH158" s="86"/>
      <c r="QPI158" s="86"/>
      <c r="QPJ158" s="86"/>
      <c r="QPK158" s="86"/>
      <c r="QPL158" s="86"/>
      <c r="QPM158" s="86"/>
      <c r="QPN158" s="86"/>
      <c r="QPO158" s="86"/>
      <c r="QPP158" s="86"/>
      <c r="QPQ158" s="86"/>
      <c r="QPR158" s="86"/>
      <c r="QPS158" s="86"/>
      <c r="QPT158" s="86"/>
      <c r="QPU158" s="86"/>
      <c r="QPV158" s="86"/>
      <c r="QPW158" s="86"/>
      <c r="QPX158" s="86"/>
      <c r="QPY158" s="86"/>
      <c r="QPZ158" s="86"/>
      <c r="QQA158" s="86"/>
      <c r="QQB158" s="86"/>
      <c r="QQC158" s="86"/>
      <c r="QQD158" s="86"/>
      <c r="QQE158" s="86"/>
      <c r="QQF158" s="86"/>
      <c r="QQG158" s="86"/>
      <c r="QQH158" s="86"/>
      <c r="QQI158" s="86"/>
      <c r="QQJ158" s="86"/>
      <c r="QQK158" s="86"/>
      <c r="QQL158" s="86"/>
      <c r="QQM158" s="86"/>
      <c r="QQN158" s="86"/>
      <c r="QQO158" s="86"/>
      <c r="QQP158" s="86"/>
      <c r="QQQ158" s="86"/>
      <c r="QQR158" s="86"/>
      <c r="QQS158" s="86"/>
      <c r="QQT158" s="86"/>
      <c r="QQU158" s="86"/>
      <c r="QQV158" s="86"/>
      <c r="QQW158" s="86"/>
      <c r="QQX158" s="86"/>
      <c r="QQY158" s="86"/>
      <c r="QQZ158" s="86"/>
      <c r="QRA158" s="86"/>
      <c r="QRB158" s="86"/>
      <c r="QRC158" s="86"/>
      <c r="QRD158" s="86"/>
      <c r="QRE158" s="86"/>
      <c r="QRF158" s="86"/>
      <c r="QRG158" s="86"/>
      <c r="QRH158" s="86"/>
      <c r="QRI158" s="86"/>
      <c r="QRJ158" s="86"/>
      <c r="QRK158" s="86"/>
      <c r="QRL158" s="86"/>
      <c r="QRM158" s="86"/>
      <c r="QRN158" s="86"/>
      <c r="QRO158" s="86"/>
      <c r="QRP158" s="86"/>
      <c r="QRQ158" s="86"/>
      <c r="QRR158" s="86"/>
      <c r="QRS158" s="86"/>
      <c r="QRT158" s="86"/>
      <c r="QRU158" s="86"/>
      <c r="QRV158" s="86"/>
      <c r="QRW158" s="86"/>
      <c r="QRX158" s="86"/>
      <c r="QRY158" s="86"/>
      <c r="QRZ158" s="86"/>
      <c r="QSA158" s="186"/>
      <c r="QSB158" s="186"/>
      <c r="QSC158" s="186"/>
      <c r="QSD158" s="186"/>
      <c r="QSE158" s="186"/>
      <c r="QSF158" s="186"/>
      <c r="QSG158" s="86"/>
      <c r="QSH158" s="86"/>
      <c r="QSI158" s="86"/>
      <c r="QSJ158" s="86"/>
      <c r="QSK158" s="86"/>
      <c r="QSL158" s="86"/>
      <c r="QSM158" s="86"/>
      <c r="QSN158" s="86"/>
      <c r="QSO158" s="86"/>
      <c r="QSP158" s="86"/>
      <c r="QSQ158" s="86"/>
      <c r="QSR158" s="86"/>
      <c r="QSS158" s="86"/>
      <c r="QST158" s="86"/>
      <c r="QSU158" s="86"/>
      <c r="QSV158" s="86"/>
      <c r="QSW158" s="86"/>
      <c r="QSX158" s="86"/>
      <c r="QSY158" s="86"/>
      <c r="QSZ158" s="86"/>
      <c r="QTA158" s="86"/>
      <c r="QTB158" s="86"/>
      <c r="QTC158" s="86"/>
      <c r="QTD158" s="86"/>
      <c r="QTE158" s="86"/>
      <c r="QTF158" s="86"/>
      <c r="QTG158" s="86"/>
      <c r="QTH158" s="86"/>
      <c r="QTI158" s="86"/>
      <c r="QTJ158" s="86"/>
      <c r="QTK158" s="86"/>
      <c r="QTL158" s="86"/>
      <c r="QTM158" s="86"/>
      <c r="QTN158" s="86"/>
      <c r="QTO158" s="86"/>
      <c r="QTP158" s="86"/>
      <c r="QTQ158" s="86"/>
      <c r="QTR158" s="86"/>
      <c r="QTS158" s="86"/>
      <c r="QTT158" s="86"/>
      <c r="QTU158" s="86"/>
      <c r="QTV158" s="86"/>
      <c r="QTW158" s="86"/>
      <c r="QTX158" s="86"/>
      <c r="QTY158" s="86"/>
      <c r="QTZ158" s="86"/>
      <c r="QUA158" s="86"/>
      <c r="QUB158" s="86"/>
      <c r="QUC158" s="86"/>
      <c r="QUD158" s="86"/>
      <c r="QUE158" s="86"/>
      <c r="QUF158" s="86"/>
      <c r="QUG158" s="86"/>
      <c r="QUH158" s="86"/>
      <c r="QUI158" s="86"/>
      <c r="QUJ158" s="86"/>
      <c r="QUK158" s="86"/>
      <c r="QUL158" s="86"/>
      <c r="QUM158" s="86"/>
      <c r="QUN158" s="86"/>
      <c r="QUO158" s="86"/>
      <c r="QUP158" s="86"/>
      <c r="QUQ158" s="86"/>
      <c r="QUR158" s="86"/>
      <c r="QUS158" s="86"/>
      <c r="QUT158" s="86"/>
      <c r="QUU158" s="86"/>
      <c r="QUV158" s="86"/>
      <c r="QUW158" s="86"/>
      <c r="QUX158" s="86"/>
      <c r="QUY158" s="86"/>
      <c r="QUZ158" s="86"/>
      <c r="QVA158" s="86"/>
      <c r="QVB158" s="86"/>
      <c r="QVC158" s="86"/>
      <c r="QVD158" s="86"/>
      <c r="QVE158" s="86"/>
      <c r="QVF158" s="86"/>
      <c r="QVG158" s="86"/>
      <c r="QVH158" s="86"/>
      <c r="QVI158" s="86"/>
      <c r="QVJ158" s="86"/>
      <c r="QVK158" s="86"/>
      <c r="QVL158" s="86"/>
      <c r="QVM158" s="86"/>
      <c r="QVN158" s="86"/>
      <c r="QVO158" s="86"/>
      <c r="QVP158" s="86"/>
      <c r="QVQ158" s="86"/>
      <c r="QVR158" s="86"/>
      <c r="QVS158" s="86"/>
      <c r="QVT158" s="86"/>
      <c r="QVU158" s="86"/>
      <c r="QVV158" s="86"/>
      <c r="QVW158" s="86"/>
      <c r="QVX158" s="86"/>
      <c r="QVY158" s="86"/>
      <c r="QVZ158" s="86"/>
      <c r="QWA158" s="86"/>
      <c r="QWB158" s="86"/>
      <c r="QWC158" s="86"/>
      <c r="QWD158" s="86"/>
      <c r="QWE158" s="86"/>
      <c r="QWF158" s="86"/>
      <c r="QWG158" s="86"/>
      <c r="QWH158" s="86"/>
      <c r="QWI158" s="86"/>
      <c r="QWJ158" s="86"/>
      <c r="QWK158" s="86"/>
      <c r="QWL158" s="86"/>
      <c r="QWM158" s="86"/>
      <c r="QWN158" s="86"/>
      <c r="QWO158" s="86"/>
      <c r="QWP158" s="86"/>
      <c r="QWQ158" s="86"/>
      <c r="QWR158" s="86"/>
      <c r="QWS158" s="86"/>
      <c r="QWT158" s="86"/>
      <c r="QWU158" s="86"/>
      <c r="QWV158" s="86"/>
      <c r="QWW158" s="86"/>
      <c r="QWX158" s="86"/>
      <c r="QWY158" s="86"/>
      <c r="QWZ158" s="86"/>
      <c r="QXA158" s="86"/>
      <c r="QXB158" s="86"/>
      <c r="QXC158" s="86"/>
      <c r="QXD158" s="86"/>
      <c r="QXE158" s="86"/>
      <c r="QXF158" s="86"/>
      <c r="QXG158" s="86"/>
      <c r="QXH158" s="86"/>
      <c r="QXI158" s="86"/>
      <c r="QXJ158" s="86"/>
      <c r="QXK158" s="86"/>
      <c r="QXL158" s="86"/>
      <c r="QXM158" s="86"/>
      <c r="QXN158" s="86"/>
      <c r="QXO158" s="86"/>
      <c r="QXP158" s="86"/>
      <c r="QXQ158" s="86"/>
      <c r="QXR158" s="86"/>
      <c r="QXS158" s="86"/>
      <c r="QXT158" s="86"/>
      <c r="QXU158" s="86"/>
      <c r="QXV158" s="86"/>
      <c r="QXW158" s="86"/>
      <c r="QXX158" s="86"/>
      <c r="QXY158" s="86"/>
      <c r="QXZ158" s="86"/>
      <c r="QYA158" s="86"/>
      <c r="QYB158" s="86"/>
      <c r="QYC158" s="86"/>
      <c r="QYD158" s="86"/>
      <c r="QYE158" s="86"/>
      <c r="QYF158" s="86"/>
      <c r="QYG158" s="86"/>
      <c r="QYH158" s="86"/>
      <c r="QYI158" s="86"/>
      <c r="QYJ158" s="86"/>
      <c r="QYK158" s="86"/>
      <c r="QYL158" s="86"/>
      <c r="QYM158" s="86"/>
      <c r="QYN158" s="86"/>
      <c r="QYO158" s="86"/>
      <c r="QYP158" s="86"/>
      <c r="QYQ158" s="86"/>
      <c r="QYR158" s="86"/>
      <c r="QYS158" s="86"/>
      <c r="QYT158" s="86"/>
      <c r="QYU158" s="86"/>
      <c r="QYV158" s="86"/>
      <c r="QYW158" s="86"/>
      <c r="QYX158" s="86"/>
      <c r="QYY158" s="86"/>
      <c r="QYZ158" s="86"/>
      <c r="QZA158" s="86"/>
      <c r="QZB158" s="86"/>
      <c r="QZC158" s="86"/>
      <c r="QZD158" s="86"/>
      <c r="QZE158" s="86"/>
      <c r="QZF158" s="86"/>
      <c r="QZG158" s="86"/>
      <c r="QZH158" s="86"/>
      <c r="QZI158" s="86"/>
      <c r="QZJ158" s="86"/>
      <c r="QZK158" s="86"/>
      <c r="QZL158" s="86"/>
      <c r="QZM158" s="86"/>
      <c r="QZN158" s="86"/>
      <c r="QZO158" s="86"/>
      <c r="QZP158" s="86"/>
      <c r="QZQ158" s="86"/>
      <c r="QZR158" s="86"/>
      <c r="QZS158" s="86"/>
      <c r="QZT158" s="86"/>
      <c r="QZU158" s="86"/>
      <c r="QZV158" s="86"/>
      <c r="QZW158" s="86"/>
      <c r="QZX158" s="86"/>
      <c r="QZY158" s="86"/>
      <c r="QZZ158" s="86"/>
      <c r="RAA158" s="86"/>
      <c r="RAB158" s="86"/>
      <c r="RAC158" s="86"/>
      <c r="RAD158" s="86"/>
      <c r="RAE158" s="86"/>
      <c r="RAF158" s="86"/>
      <c r="RAG158" s="86"/>
      <c r="RAH158" s="86"/>
      <c r="RAI158" s="86"/>
      <c r="RAJ158" s="86"/>
      <c r="RAK158" s="86"/>
      <c r="RAL158" s="86"/>
      <c r="RAM158" s="86"/>
      <c r="RAN158" s="86"/>
      <c r="RAO158" s="86"/>
      <c r="RAP158" s="86"/>
      <c r="RAQ158" s="86"/>
      <c r="RAR158" s="86"/>
      <c r="RAS158" s="86"/>
      <c r="RAT158" s="86"/>
      <c r="RAU158" s="86"/>
      <c r="RAV158" s="86"/>
      <c r="RAW158" s="86"/>
      <c r="RAX158" s="86"/>
      <c r="RAY158" s="86"/>
      <c r="RAZ158" s="86"/>
      <c r="RBA158" s="86"/>
      <c r="RBB158" s="86"/>
      <c r="RBC158" s="86"/>
      <c r="RBD158" s="86"/>
      <c r="RBE158" s="86"/>
      <c r="RBF158" s="86"/>
      <c r="RBG158" s="86"/>
      <c r="RBH158" s="86"/>
      <c r="RBI158" s="86"/>
      <c r="RBJ158" s="86"/>
      <c r="RBK158" s="86"/>
      <c r="RBL158" s="86"/>
      <c r="RBM158" s="86"/>
      <c r="RBN158" s="86"/>
      <c r="RBO158" s="86"/>
      <c r="RBP158" s="86"/>
      <c r="RBQ158" s="86"/>
      <c r="RBR158" s="86"/>
      <c r="RBS158" s="86"/>
      <c r="RBT158" s="86"/>
      <c r="RBU158" s="86"/>
      <c r="RBV158" s="86"/>
      <c r="RBW158" s="186"/>
      <c r="RBX158" s="186"/>
      <c r="RBY158" s="186"/>
      <c r="RBZ158" s="186"/>
      <c r="RCA158" s="186"/>
      <c r="RCB158" s="186"/>
      <c r="RCC158" s="86"/>
      <c r="RCD158" s="86"/>
      <c r="RCE158" s="86"/>
      <c r="RCF158" s="86"/>
      <c r="RCG158" s="86"/>
      <c r="RCH158" s="86"/>
      <c r="RCI158" s="86"/>
      <c r="RCJ158" s="86"/>
      <c r="RCK158" s="86"/>
      <c r="RCL158" s="86"/>
      <c r="RCM158" s="86"/>
      <c r="RCN158" s="86"/>
      <c r="RCO158" s="86"/>
      <c r="RCP158" s="86"/>
      <c r="RCQ158" s="86"/>
      <c r="RCR158" s="86"/>
      <c r="RCS158" s="86"/>
      <c r="RCT158" s="86"/>
      <c r="RCU158" s="86"/>
      <c r="RCV158" s="86"/>
      <c r="RCW158" s="86"/>
      <c r="RCX158" s="86"/>
      <c r="RCY158" s="86"/>
      <c r="RCZ158" s="86"/>
      <c r="RDA158" s="86"/>
      <c r="RDB158" s="86"/>
      <c r="RDC158" s="86"/>
      <c r="RDD158" s="86"/>
      <c r="RDE158" s="86"/>
      <c r="RDF158" s="86"/>
      <c r="RDG158" s="86"/>
      <c r="RDH158" s="86"/>
      <c r="RDI158" s="86"/>
      <c r="RDJ158" s="86"/>
      <c r="RDK158" s="86"/>
      <c r="RDL158" s="86"/>
      <c r="RDM158" s="86"/>
      <c r="RDN158" s="86"/>
      <c r="RDO158" s="86"/>
      <c r="RDP158" s="86"/>
      <c r="RDQ158" s="86"/>
      <c r="RDR158" s="86"/>
      <c r="RDS158" s="86"/>
      <c r="RDT158" s="86"/>
      <c r="RDU158" s="86"/>
      <c r="RDV158" s="86"/>
      <c r="RDW158" s="86"/>
      <c r="RDX158" s="86"/>
      <c r="RDY158" s="86"/>
      <c r="RDZ158" s="86"/>
      <c r="REA158" s="86"/>
      <c r="REB158" s="86"/>
      <c r="REC158" s="86"/>
      <c r="RED158" s="86"/>
      <c r="REE158" s="86"/>
      <c r="REF158" s="86"/>
      <c r="REG158" s="86"/>
      <c r="REH158" s="86"/>
      <c r="REI158" s="86"/>
      <c r="REJ158" s="86"/>
      <c r="REK158" s="86"/>
      <c r="REL158" s="86"/>
      <c r="REM158" s="86"/>
      <c r="REN158" s="86"/>
      <c r="REO158" s="86"/>
      <c r="REP158" s="86"/>
      <c r="REQ158" s="86"/>
      <c r="RER158" s="86"/>
      <c r="RES158" s="86"/>
      <c r="RET158" s="86"/>
      <c r="REU158" s="86"/>
      <c r="REV158" s="86"/>
      <c r="REW158" s="86"/>
      <c r="REX158" s="86"/>
      <c r="REY158" s="86"/>
      <c r="REZ158" s="86"/>
      <c r="RFA158" s="86"/>
      <c r="RFB158" s="86"/>
      <c r="RFC158" s="86"/>
      <c r="RFD158" s="86"/>
      <c r="RFE158" s="86"/>
      <c r="RFF158" s="86"/>
      <c r="RFG158" s="86"/>
      <c r="RFH158" s="86"/>
      <c r="RFI158" s="86"/>
      <c r="RFJ158" s="86"/>
      <c r="RFK158" s="86"/>
      <c r="RFL158" s="86"/>
      <c r="RFM158" s="86"/>
      <c r="RFN158" s="86"/>
      <c r="RFO158" s="86"/>
      <c r="RFP158" s="86"/>
      <c r="RFQ158" s="86"/>
      <c r="RFR158" s="86"/>
      <c r="RFS158" s="86"/>
      <c r="RFT158" s="86"/>
      <c r="RFU158" s="86"/>
      <c r="RFV158" s="86"/>
      <c r="RFW158" s="86"/>
      <c r="RFX158" s="86"/>
      <c r="RFY158" s="86"/>
      <c r="RFZ158" s="86"/>
      <c r="RGA158" s="86"/>
      <c r="RGB158" s="86"/>
      <c r="RGC158" s="86"/>
      <c r="RGD158" s="86"/>
      <c r="RGE158" s="86"/>
      <c r="RGF158" s="86"/>
      <c r="RGG158" s="86"/>
      <c r="RGH158" s="86"/>
      <c r="RGI158" s="86"/>
      <c r="RGJ158" s="86"/>
      <c r="RGK158" s="86"/>
      <c r="RGL158" s="86"/>
      <c r="RGM158" s="86"/>
      <c r="RGN158" s="86"/>
      <c r="RGO158" s="86"/>
      <c r="RGP158" s="86"/>
      <c r="RGQ158" s="86"/>
      <c r="RGR158" s="86"/>
      <c r="RGS158" s="86"/>
      <c r="RGT158" s="86"/>
      <c r="RGU158" s="86"/>
      <c r="RGV158" s="86"/>
      <c r="RGW158" s="86"/>
      <c r="RGX158" s="86"/>
      <c r="RGY158" s="86"/>
      <c r="RGZ158" s="86"/>
      <c r="RHA158" s="86"/>
      <c r="RHB158" s="86"/>
      <c r="RHC158" s="86"/>
      <c r="RHD158" s="86"/>
      <c r="RHE158" s="86"/>
      <c r="RHF158" s="86"/>
      <c r="RHG158" s="86"/>
      <c r="RHH158" s="86"/>
      <c r="RHI158" s="86"/>
      <c r="RHJ158" s="86"/>
      <c r="RHK158" s="86"/>
      <c r="RHL158" s="86"/>
      <c r="RHM158" s="86"/>
      <c r="RHN158" s="86"/>
      <c r="RHO158" s="86"/>
      <c r="RHP158" s="86"/>
      <c r="RHQ158" s="86"/>
      <c r="RHR158" s="86"/>
      <c r="RHS158" s="86"/>
      <c r="RHT158" s="86"/>
      <c r="RHU158" s="86"/>
      <c r="RHV158" s="86"/>
      <c r="RHW158" s="86"/>
      <c r="RHX158" s="86"/>
      <c r="RHY158" s="86"/>
      <c r="RHZ158" s="86"/>
      <c r="RIA158" s="86"/>
      <c r="RIB158" s="86"/>
      <c r="RIC158" s="86"/>
      <c r="RID158" s="86"/>
      <c r="RIE158" s="86"/>
      <c r="RIF158" s="86"/>
      <c r="RIG158" s="86"/>
      <c r="RIH158" s="86"/>
      <c r="RII158" s="86"/>
      <c r="RIJ158" s="86"/>
      <c r="RIK158" s="86"/>
      <c r="RIL158" s="86"/>
      <c r="RIM158" s="86"/>
      <c r="RIN158" s="86"/>
      <c r="RIO158" s="86"/>
      <c r="RIP158" s="86"/>
      <c r="RIQ158" s="86"/>
      <c r="RIR158" s="86"/>
      <c r="RIS158" s="86"/>
      <c r="RIT158" s="86"/>
      <c r="RIU158" s="86"/>
      <c r="RIV158" s="86"/>
      <c r="RIW158" s="86"/>
      <c r="RIX158" s="86"/>
      <c r="RIY158" s="86"/>
      <c r="RIZ158" s="86"/>
      <c r="RJA158" s="86"/>
      <c r="RJB158" s="86"/>
      <c r="RJC158" s="86"/>
      <c r="RJD158" s="86"/>
      <c r="RJE158" s="86"/>
      <c r="RJF158" s="86"/>
      <c r="RJG158" s="86"/>
      <c r="RJH158" s="86"/>
      <c r="RJI158" s="86"/>
      <c r="RJJ158" s="86"/>
      <c r="RJK158" s="86"/>
      <c r="RJL158" s="86"/>
      <c r="RJM158" s="86"/>
      <c r="RJN158" s="86"/>
      <c r="RJO158" s="86"/>
      <c r="RJP158" s="86"/>
      <c r="RJQ158" s="86"/>
      <c r="RJR158" s="86"/>
      <c r="RJS158" s="86"/>
      <c r="RJT158" s="86"/>
      <c r="RJU158" s="86"/>
      <c r="RJV158" s="86"/>
      <c r="RJW158" s="86"/>
      <c r="RJX158" s="86"/>
      <c r="RJY158" s="86"/>
      <c r="RJZ158" s="86"/>
      <c r="RKA158" s="86"/>
      <c r="RKB158" s="86"/>
      <c r="RKC158" s="86"/>
      <c r="RKD158" s="86"/>
      <c r="RKE158" s="86"/>
      <c r="RKF158" s="86"/>
      <c r="RKG158" s="86"/>
      <c r="RKH158" s="86"/>
      <c r="RKI158" s="86"/>
      <c r="RKJ158" s="86"/>
      <c r="RKK158" s="86"/>
      <c r="RKL158" s="86"/>
      <c r="RKM158" s="86"/>
      <c r="RKN158" s="86"/>
      <c r="RKO158" s="86"/>
      <c r="RKP158" s="86"/>
      <c r="RKQ158" s="86"/>
      <c r="RKR158" s="86"/>
      <c r="RKS158" s="86"/>
      <c r="RKT158" s="86"/>
      <c r="RKU158" s="86"/>
      <c r="RKV158" s="86"/>
      <c r="RKW158" s="86"/>
      <c r="RKX158" s="86"/>
      <c r="RKY158" s="86"/>
      <c r="RKZ158" s="86"/>
      <c r="RLA158" s="86"/>
      <c r="RLB158" s="86"/>
      <c r="RLC158" s="86"/>
      <c r="RLD158" s="86"/>
      <c r="RLE158" s="86"/>
      <c r="RLF158" s="86"/>
      <c r="RLG158" s="86"/>
      <c r="RLH158" s="86"/>
      <c r="RLI158" s="86"/>
      <c r="RLJ158" s="86"/>
      <c r="RLK158" s="86"/>
      <c r="RLL158" s="86"/>
      <c r="RLM158" s="86"/>
      <c r="RLN158" s="86"/>
      <c r="RLO158" s="86"/>
      <c r="RLP158" s="86"/>
      <c r="RLQ158" s="86"/>
      <c r="RLR158" s="86"/>
      <c r="RLS158" s="186"/>
      <c r="RLT158" s="186"/>
      <c r="RLU158" s="186"/>
      <c r="RLV158" s="186"/>
      <c r="RLW158" s="186"/>
      <c r="RLX158" s="186"/>
      <c r="RLY158" s="86"/>
      <c r="RLZ158" s="86"/>
      <c r="RMA158" s="86"/>
      <c r="RMB158" s="86"/>
      <c r="RMC158" s="86"/>
      <c r="RMD158" s="86"/>
      <c r="RME158" s="86"/>
      <c r="RMF158" s="86"/>
      <c r="RMG158" s="86"/>
      <c r="RMH158" s="86"/>
      <c r="RMI158" s="86"/>
      <c r="RMJ158" s="86"/>
      <c r="RMK158" s="86"/>
      <c r="RML158" s="86"/>
      <c r="RMM158" s="86"/>
      <c r="RMN158" s="86"/>
      <c r="RMO158" s="86"/>
      <c r="RMP158" s="86"/>
      <c r="RMQ158" s="86"/>
      <c r="RMR158" s="86"/>
      <c r="RMS158" s="86"/>
      <c r="RMT158" s="86"/>
      <c r="RMU158" s="86"/>
      <c r="RMV158" s="86"/>
      <c r="RMW158" s="86"/>
      <c r="RMX158" s="86"/>
      <c r="RMY158" s="86"/>
      <c r="RMZ158" s="86"/>
      <c r="RNA158" s="86"/>
      <c r="RNB158" s="86"/>
      <c r="RNC158" s="86"/>
      <c r="RND158" s="86"/>
      <c r="RNE158" s="86"/>
      <c r="RNF158" s="86"/>
      <c r="RNG158" s="86"/>
      <c r="RNH158" s="86"/>
      <c r="RNI158" s="86"/>
      <c r="RNJ158" s="86"/>
      <c r="RNK158" s="86"/>
      <c r="RNL158" s="86"/>
      <c r="RNM158" s="86"/>
      <c r="RNN158" s="86"/>
      <c r="RNO158" s="86"/>
      <c r="RNP158" s="86"/>
      <c r="RNQ158" s="86"/>
      <c r="RNR158" s="86"/>
      <c r="RNS158" s="86"/>
      <c r="RNT158" s="86"/>
      <c r="RNU158" s="86"/>
      <c r="RNV158" s="86"/>
      <c r="RNW158" s="86"/>
      <c r="RNX158" s="86"/>
      <c r="RNY158" s="86"/>
      <c r="RNZ158" s="86"/>
      <c r="ROA158" s="86"/>
      <c r="ROB158" s="86"/>
      <c r="ROC158" s="86"/>
      <c r="ROD158" s="86"/>
      <c r="ROE158" s="86"/>
      <c r="ROF158" s="86"/>
      <c r="ROG158" s="86"/>
      <c r="ROH158" s="86"/>
      <c r="ROI158" s="86"/>
      <c r="ROJ158" s="86"/>
      <c r="ROK158" s="86"/>
      <c r="ROL158" s="86"/>
      <c r="ROM158" s="86"/>
      <c r="RON158" s="86"/>
      <c r="ROO158" s="86"/>
      <c r="ROP158" s="86"/>
      <c r="ROQ158" s="86"/>
      <c r="ROR158" s="86"/>
      <c r="ROS158" s="86"/>
      <c r="ROT158" s="86"/>
      <c r="ROU158" s="86"/>
      <c r="ROV158" s="86"/>
      <c r="ROW158" s="86"/>
      <c r="ROX158" s="86"/>
      <c r="ROY158" s="86"/>
      <c r="ROZ158" s="86"/>
      <c r="RPA158" s="86"/>
      <c r="RPB158" s="86"/>
      <c r="RPC158" s="86"/>
      <c r="RPD158" s="86"/>
      <c r="RPE158" s="86"/>
      <c r="RPF158" s="86"/>
      <c r="RPG158" s="86"/>
      <c r="RPH158" s="86"/>
      <c r="RPI158" s="86"/>
      <c r="RPJ158" s="86"/>
      <c r="RPK158" s="86"/>
      <c r="RPL158" s="86"/>
      <c r="RPM158" s="86"/>
      <c r="RPN158" s="86"/>
      <c r="RPO158" s="86"/>
      <c r="RPP158" s="86"/>
      <c r="RPQ158" s="86"/>
      <c r="RPR158" s="86"/>
      <c r="RPS158" s="86"/>
      <c r="RPT158" s="86"/>
      <c r="RPU158" s="86"/>
      <c r="RPV158" s="86"/>
      <c r="RPW158" s="86"/>
      <c r="RPX158" s="86"/>
      <c r="RPY158" s="86"/>
      <c r="RPZ158" s="86"/>
      <c r="RQA158" s="86"/>
      <c r="RQB158" s="86"/>
      <c r="RQC158" s="86"/>
      <c r="RQD158" s="86"/>
      <c r="RQE158" s="86"/>
      <c r="RQF158" s="86"/>
      <c r="RQG158" s="86"/>
      <c r="RQH158" s="86"/>
      <c r="RQI158" s="86"/>
      <c r="RQJ158" s="86"/>
      <c r="RQK158" s="86"/>
      <c r="RQL158" s="86"/>
      <c r="RQM158" s="86"/>
      <c r="RQN158" s="86"/>
      <c r="RQO158" s="86"/>
      <c r="RQP158" s="86"/>
      <c r="RQQ158" s="86"/>
      <c r="RQR158" s="86"/>
      <c r="RQS158" s="86"/>
      <c r="RQT158" s="86"/>
      <c r="RQU158" s="86"/>
      <c r="RQV158" s="86"/>
      <c r="RQW158" s="86"/>
      <c r="RQX158" s="86"/>
      <c r="RQY158" s="86"/>
      <c r="RQZ158" s="86"/>
      <c r="RRA158" s="86"/>
      <c r="RRB158" s="86"/>
      <c r="RRC158" s="86"/>
      <c r="RRD158" s="86"/>
      <c r="RRE158" s="86"/>
      <c r="RRF158" s="86"/>
      <c r="RRG158" s="86"/>
      <c r="RRH158" s="86"/>
      <c r="RRI158" s="86"/>
      <c r="RRJ158" s="86"/>
      <c r="RRK158" s="86"/>
      <c r="RRL158" s="86"/>
      <c r="RRM158" s="86"/>
      <c r="RRN158" s="86"/>
      <c r="RRO158" s="86"/>
      <c r="RRP158" s="86"/>
      <c r="RRQ158" s="86"/>
      <c r="RRR158" s="86"/>
      <c r="RRS158" s="86"/>
      <c r="RRT158" s="86"/>
      <c r="RRU158" s="86"/>
      <c r="RRV158" s="86"/>
      <c r="RRW158" s="86"/>
      <c r="RRX158" s="86"/>
      <c r="RRY158" s="86"/>
      <c r="RRZ158" s="86"/>
      <c r="RSA158" s="86"/>
      <c r="RSB158" s="86"/>
      <c r="RSC158" s="86"/>
      <c r="RSD158" s="86"/>
      <c r="RSE158" s="86"/>
      <c r="RSF158" s="86"/>
      <c r="RSG158" s="86"/>
      <c r="RSH158" s="86"/>
      <c r="RSI158" s="86"/>
      <c r="RSJ158" s="86"/>
      <c r="RSK158" s="86"/>
      <c r="RSL158" s="86"/>
      <c r="RSM158" s="86"/>
      <c r="RSN158" s="86"/>
      <c r="RSO158" s="86"/>
      <c r="RSP158" s="86"/>
      <c r="RSQ158" s="86"/>
      <c r="RSR158" s="86"/>
      <c r="RSS158" s="86"/>
      <c r="RST158" s="86"/>
      <c r="RSU158" s="86"/>
      <c r="RSV158" s="86"/>
      <c r="RSW158" s="86"/>
      <c r="RSX158" s="86"/>
      <c r="RSY158" s="86"/>
      <c r="RSZ158" s="86"/>
      <c r="RTA158" s="86"/>
      <c r="RTB158" s="86"/>
      <c r="RTC158" s="86"/>
      <c r="RTD158" s="86"/>
      <c r="RTE158" s="86"/>
      <c r="RTF158" s="86"/>
      <c r="RTG158" s="86"/>
      <c r="RTH158" s="86"/>
      <c r="RTI158" s="86"/>
      <c r="RTJ158" s="86"/>
      <c r="RTK158" s="86"/>
      <c r="RTL158" s="86"/>
      <c r="RTM158" s="86"/>
      <c r="RTN158" s="86"/>
      <c r="RTO158" s="86"/>
      <c r="RTP158" s="86"/>
      <c r="RTQ158" s="86"/>
      <c r="RTR158" s="86"/>
      <c r="RTS158" s="86"/>
      <c r="RTT158" s="86"/>
      <c r="RTU158" s="86"/>
      <c r="RTV158" s="86"/>
      <c r="RTW158" s="86"/>
      <c r="RTX158" s="86"/>
      <c r="RTY158" s="86"/>
      <c r="RTZ158" s="86"/>
      <c r="RUA158" s="86"/>
      <c r="RUB158" s="86"/>
      <c r="RUC158" s="86"/>
      <c r="RUD158" s="86"/>
      <c r="RUE158" s="86"/>
      <c r="RUF158" s="86"/>
      <c r="RUG158" s="86"/>
      <c r="RUH158" s="86"/>
      <c r="RUI158" s="86"/>
      <c r="RUJ158" s="86"/>
      <c r="RUK158" s="86"/>
      <c r="RUL158" s="86"/>
      <c r="RUM158" s="86"/>
      <c r="RUN158" s="86"/>
      <c r="RUO158" s="86"/>
      <c r="RUP158" s="86"/>
      <c r="RUQ158" s="86"/>
      <c r="RUR158" s="86"/>
      <c r="RUS158" s="86"/>
      <c r="RUT158" s="86"/>
      <c r="RUU158" s="86"/>
      <c r="RUV158" s="86"/>
      <c r="RUW158" s="86"/>
      <c r="RUX158" s="86"/>
      <c r="RUY158" s="86"/>
      <c r="RUZ158" s="86"/>
      <c r="RVA158" s="86"/>
      <c r="RVB158" s="86"/>
      <c r="RVC158" s="86"/>
      <c r="RVD158" s="86"/>
      <c r="RVE158" s="86"/>
      <c r="RVF158" s="86"/>
      <c r="RVG158" s="86"/>
      <c r="RVH158" s="86"/>
      <c r="RVI158" s="86"/>
      <c r="RVJ158" s="86"/>
      <c r="RVK158" s="86"/>
      <c r="RVL158" s="86"/>
      <c r="RVM158" s="86"/>
      <c r="RVN158" s="86"/>
      <c r="RVO158" s="186"/>
      <c r="RVP158" s="186"/>
      <c r="RVQ158" s="186"/>
      <c r="RVR158" s="186"/>
      <c r="RVS158" s="186"/>
      <c r="RVT158" s="186"/>
      <c r="RVU158" s="86"/>
      <c r="RVV158" s="86"/>
      <c r="RVW158" s="86"/>
      <c r="RVX158" s="86"/>
      <c r="RVY158" s="86"/>
      <c r="RVZ158" s="86"/>
      <c r="RWA158" s="86"/>
      <c r="RWB158" s="86"/>
      <c r="RWC158" s="86"/>
      <c r="RWD158" s="86"/>
      <c r="RWE158" s="86"/>
      <c r="RWF158" s="86"/>
      <c r="RWG158" s="86"/>
      <c r="RWH158" s="86"/>
      <c r="RWI158" s="86"/>
      <c r="RWJ158" s="86"/>
      <c r="RWK158" s="86"/>
      <c r="RWL158" s="86"/>
      <c r="RWM158" s="86"/>
      <c r="RWN158" s="86"/>
      <c r="RWO158" s="86"/>
      <c r="RWP158" s="86"/>
      <c r="RWQ158" s="86"/>
      <c r="RWR158" s="86"/>
      <c r="RWS158" s="86"/>
      <c r="RWT158" s="86"/>
      <c r="RWU158" s="86"/>
      <c r="RWV158" s="86"/>
      <c r="RWW158" s="86"/>
      <c r="RWX158" s="86"/>
      <c r="RWY158" s="86"/>
      <c r="RWZ158" s="86"/>
      <c r="RXA158" s="86"/>
      <c r="RXB158" s="86"/>
      <c r="RXC158" s="86"/>
      <c r="RXD158" s="86"/>
      <c r="RXE158" s="86"/>
      <c r="RXF158" s="86"/>
      <c r="RXG158" s="86"/>
      <c r="RXH158" s="86"/>
      <c r="RXI158" s="86"/>
      <c r="RXJ158" s="86"/>
      <c r="RXK158" s="86"/>
      <c r="RXL158" s="86"/>
      <c r="RXM158" s="86"/>
      <c r="RXN158" s="86"/>
      <c r="RXO158" s="86"/>
      <c r="RXP158" s="86"/>
      <c r="RXQ158" s="86"/>
      <c r="RXR158" s="86"/>
      <c r="RXS158" s="86"/>
      <c r="RXT158" s="86"/>
      <c r="RXU158" s="86"/>
      <c r="RXV158" s="86"/>
      <c r="RXW158" s="86"/>
      <c r="RXX158" s="86"/>
      <c r="RXY158" s="86"/>
      <c r="RXZ158" s="86"/>
      <c r="RYA158" s="86"/>
      <c r="RYB158" s="86"/>
      <c r="RYC158" s="86"/>
      <c r="RYD158" s="86"/>
      <c r="RYE158" s="86"/>
      <c r="RYF158" s="86"/>
      <c r="RYG158" s="86"/>
      <c r="RYH158" s="86"/>
      <c r="RYI158" s="86"/>
      <c r="RYJ158" s="86"/>
      <c r="RYK158" s="86"/>
      <c r="RYL158" s="86"/>
      <c r="RYM158" s="86"/>
      <c r="RYN158" s="86"/>
      <c r="RYO158" s="86"/>
      <c r="RYP158" s="86"/>
      <c r="RYQ158" s="86"/>
      <c r="RYR158" s="86"/>
      <c r="RYS158" s="86"/>
      <c r="RYT158" s="86"/>
      <c r="RYU158" s="86"/>
      <c r="RYV158" s="86"/>
      <c r="RYW158" s="86"/>
      <c r="RYX158" s="86"/>
      <c r="RYY158" s="86"/>
      <c r="RYZ158" s="86"/>
      <c r="RZA158" s="86"/>
      <c r="RZB158" s="86"/>
      <c r="RZC158" s="86"/>
      <c r="RZD158" s="86"/>
      <c r="RZE158" s="86"/>
      <c r="RZF158" s="86"/>
      <c r="RZG158" s="86"/>
      <c r="RZH158" s="86"/>
      <c r="RZI158" s="86"/>
      <c r="RZJ158" s="86"/>
      <c r="RZK158" s="86"/>
      <c r="RZL158" s="86"/>
      <c r="RZM158" s="86"/>
      <c r="RZN158" s="86"/>
      <c r="RZO158" s="86"/>
      <c r="RZP158" s="86"/>
      <c r="RZQ158" s="86"/>
      <c r="RZR158" s="86"/>
      <c r="RZS158" s="86"/>
      <c r="RZT158" s="86"/>
      <c r="RZU158" s="86"/>
      <c r="RZV158" s="86"/>
      <c r="RZW158" s="86"/>
      <c r="RZX158" s="86"/>
      <c r="RZY158" s="86"/>
      <c r="RZZ158" s="86"/>
      <c r="SAA158" s="86"/>
      <c r="SAB158" s="86"/>
      <c r="SAC158" s="86"/>
      <c r="SAD158" s="86"/>
      <c r="SAE158" s="86"/>
      <c r="SAF158" s="86"/>
      <c r="SAG158" s="86"/>
      <c r="SAH158" s="86"/>
      <c r="SAI158" s="86"/>
      <c r="SAJ158" s="86"/>
      <c r="SAK158" s="86"/>
      <c r="SAL158" s="86"/>
      <c r="SAM158" s="86"/>
      <c r="SAN158" s="86"/>
      <c r="SAO158" s="86"/>
      <c r="SAP158" s="86"/>
      <c r="SAQ158" s="86"/>
      <c r="SAR158" s="86"/>
      <c r="SAS158" s="86"/>
      <c r="SAT158" s="86"/>
      <c r="SAU158" s="86"/>
      <c r="SAV158" s="86"/>
      <c r="SAW158" s="86"/>
      <c r="SAX158" s="86"/>
      <c r="SAY158" s="86"/>
      <c r="SAZ158" s="86"/>
      <c r="SBA158" s="86"/>
      <c r="SBB158" s="86"/>
      <c r="SBC158" s="86"/>
      <c r="SBD158" s="86"/>
      <c r="SBE158" s="86"/>
      <c r="SBF158" s="86"/>
      <c r="SBG158" s="86"/>
      <c r="SBH158" s="86"/>
      <c r="SBI158" s="86"/>
      <c r="SBJ158" s="86"/>
      <c r="SBK158" s="86"/>
      <c r="SBL158" s="86"/>
      <c r="SBM158" s="86"/>
      <c r="SBN158" s="86"/>
      <c r="SBO158" s="86"/>
      <c r="SBP158" s="86"/>
      <c r="SBQ158" s="86"/>
      <c r="SBR158" s="86"/>
      <c r="SBS158" s="86"/>
      <c r="SBT158" s="86"/>
      <c r="SBU158" s="86"/>
      <c r="SBV158" s="86"/>
      <c r="SBW158" s="86"/>
      <c r="SBX158" s="86"/>
      <c r="SBY158" s="86"/>
      <c r="SBZ158" s="86"/>
      <c r="SCA158" s="86"/>
      <c r="SCB158" s="86"/>
      <c r="SCC158" s="86"/>
      <c r="SCD158" s="86"/>
      <c r="SCE158" s="86"/>
      <c r="SCF158" s="86"/>
      <c r="SCG158" s="86"/>
      <c r="SCH158" s="86"/>
      <c r="SCI158" s="86"/>
      <c r="SCJ158" s="86"/>
      <c r="SCK158" s="86"/>
      <c r="SCL158" s="86"/>
      <c r="SCM158" s="86"/>
      <c r="SCN158" s="86"/>
      <c r="SCO158" s="86"/>
      <c r="SCP158" s="86"/>
      <c r="SCQ158" s="86"/>
      <c r="SCR158" s="86"/>
      <c r="SCS158" s="86"/>
      <c r="SCT158" s="86"/>
      <c r="SCU158" s="86"/>
      <c r="SCV158" s="86"/>
      <c r="SCW158" s="86"/>
      <c r="SCX158" s="86"/>
      <c r="SCY158" s="86"/>
      <c r="SCZ158" s="86"/>
      <c r="SDA158" s="86"/>
      <c r="SDB158" s="86"/>
      <c r="SDC158" s="86"/>
      <c r="SDD158" s="86"/>
      <c r="SDE158" s="86"/>
      <c r="SDF158" s="86"/>
      <c r="SDG158" s="86"/>
      <c r="SDH158" s="86"/>
      <c r="SDI158" s="86"/>
      <c r="SDJ158" s="86"/>
      <c r="SDK158" s="86"/>
      <c r="SDL158" s="86"/>
      <c r="SDM158" s="86"/>
      <c r="SDN158" s="86"/>
      <c r="SDO158" s="86"/>
      <c r="SDP158" s="86"/>
      <c r="SDQ158" s="86"/>
      <c r="SDR158" s="86"/>
      <c r="SDS158" s="86"/>
      <c r="SDT158" s="86"/>
      <c r="SDU158" s="86"/>
      <c r="SDV158" s="86"/>
      <c r="SDW158" s="86"/>
      <c r="SDX158" s="86"/>
      <c r="SDY158" s="86"/>
      <c r="SDZ158" s="86"/>
      <c r="SEA158" s="86"/>
      <c r="SEB158" s="86"/>
      <c r="SEC158" s="86"/>
      <c r="SED158" s="86"/>
      <c r="SEE158" s="86"/>
      <c r="SEF158" s="86"/>
      <c r="SEG158" s="86"/>
      <c r="SEH158" s="86"/>
      <c r="SEI158" s="86"/>
      <c r="SEJ158" s="86"/>
      <c r="SEK158" s="86"/>
      <c r="SEL158" s="86"/>
      <c r="SEM158" s="86"/>
      <c r="SEN158" s="86"/>
      <c r="SEO158" s="86"/>
      <c r="SEP158" s="86"/>
      <c r="SEQ158" s="86"/>
      <c r="SER158" s="86"/>
      <c r="SES158" s="86"/>
      <c r="SET158" s="86"/>
      <c r="SEU158" s="86"/>
      <c r="SEV158" s="86"/>
      <c r="SEW158" s="86"/>
      <c r="SEX158" s="86"/>
      <c r="SEY158" s="86"/>
      <c r="SEZ158" s="86"/>
      <c r="SFA158" s="86"/>
      <c r="SFB158" s="86"/>
      <c r="SFC158" s="86"/>
      <c r="SFD158" s="86"/>
      <c r="SFE158" s="86"/>
      <c r="SFF158" s="86"/>
      <c r="SFG158" s="86"/>
      <c r="SFH158" s="86"/>
      <c r="SFI158" s="86"/>
      <c r="SFJ158" s="86"/>
      <c r="SFK158" s="186"/>
      <c r="SFL158" s="186"/>
      <c r="SFM158" s="186"/>
      <c r="SFN158" s="186"/>
      <c r="SFO158" s="186"/>
      <c r="SFP158" s="186"/>
      <c r="SFQ158" s="86"/>
      <c r="SFR158" s="86"/>
      <c r="SFS158" s="86"/>
      <c r="SFT158" s="86"/>
      <c r="SFU158" s="86"/>
      <c r="SFV158" s="86"/>
      <c r="SFW158" s="86"/>
      <c r="SFX158" s="86"/>
      <c r="SFY158" s="86"/>
      <c r="SFZ158" s="86"/>
      <c r="SGA158" s="86"/>
      <c r="SGB158" s="86"/>
      <c r="SGC158" s="86"/>
      <c r="SGD158" s="86"/>
      <c r="SGE158" s="86"/>
      <c r="SGF158" s="86"/>
      <c r="SGG158" s="86"/>
      <c r="SGH158" s="86"/>
      <c r="SGI158" s="86"/>
      <c r="SGJ158" s="86"/>
      <c r="SGK158" s="86"/>
      <c r="SGL158" s="86"/>
      <c r="SGM158" s="86"/>
      <c r="SGN158" s="86"/>
      <c r="SGO158" s="86"/>
      <c r="SGP158" s="86"/>
      <c r="SGQ158" s="86"/>
      <c r="SGR158" s="86"/>
      <c r="SGS158" s="86"/>
      <c r="SGT158" s="86"/>
      <c r="SGU158" s="86"/>
      <c r="SGV158" s="86"/>
      <c r="SGW158" s="86"/>
      <c r="SGX158" s="86"/>
      <c r="SGY158" s="86"/>
      <c r="SGZ158" s="86"/>
      <c r="SHA158" s="86"/>
      <c r="SHB158" s="86"/>
      <c r="SHC158" s="86"/>
      <c r="SHD158" s="86"/>
      <c r="SHE158" s="86"/>
      <c r="SHF158" s="86"/>
      <c r="SHG158" s="86"/>
      <c r="SHH158" s="86"/>
      <c r="SHI158" s="86"/>
      <c r="SHJ158" s="86"/>
      <c r="SHK158" s="86"/>
      <c r="SHL158" s="86"/>
      <c r="SHM158" s="86"/>
      <c r="SHN158" s="86"/>
      <c r="SHO158" s="86"/>
      <c r="SHP158" s="86"/>
      <c r="SHQ158" s="86"/>
      <c r="SHR158" s="86"/>
      <c r="SHS158" s="86"/>
      <c r="SHT158" s="86"/>
      <c r="SHU158" s="86"/>
      <c r="SHV158" s="86"/>
      <c r="SHW158" s="86"/>
      <c r="SHX158" s="86"/>
      <c r="SHY158" s="86"/>
      <c r="SHZ158" s="86"/>
      <c r="SIA158" s="86"/>
      <c r="SIB158" s="86"/>
      <c r="SIC158" s="86"/>
      <c r="SID158" s="86"/>
      <c r="SIE158" s="86"/>
      <c r="SIF158" s="86"/>
      <c r="SIG158" s="86"/>
      <c r="SIH158" s="86"/>
      <c r="SII158" s="86"/>
      <c r="SIJ158" s="86"/>
      <c r="SIK158" s="86"/>
      <c r="SIL158" s="86"/>
      <c r="SIM158" s="86"/>
      <c r="SIN158" s="86"/>
      <c r="SIO158" s="86"/>
      <c r="SIP158" s="86"/>
      <c r="SIQ158" s="86"/>
      <c r="SIR158" s="86"/>
      <c r="SIS158" s="86"/>
      <c r="SIT158" s="86"/>
      <c r="SIU158" s="86"/>
      <c r="SIV158" s="86"/>
      <c r="SIW158" s="86"/>
      <c r="SIX158" s="86"/>
      <c r="SIY158" s="86"/>
      <c r="SIZ158" s="86"/>
      <c r="SJA158" s="86"/>
      <c r="SJB158" s="86"/>
      <c r="SJC158" s="86"/>
      <c r="SJD158" s="86"/>
      <c r="SJE158" s="86"/>
      <c r="SJF158" s="86"/>
      <c r="SJG158" s="86"/>
      <c r="SJH158" s="86"/>
      <c r="SJI158" s="86"/>
      <c r="SJJ158" s="86"/>
      <c r="SJK158" s="86"/>
      <c r="SJL158" s="86"/>
      <c r="SJM158" s="86"/>
      <c r="SJN158" s="86"/>
      <c r="SJO158" s="86"/>
      <c r="SJP158" s="86"/>
      <c r="SJQ158" s="86"/>
      <c r="SJR158" s="86"/>
      <c r="SJS158" s="86"/>
      <c r="SJT158" s="86"/>
      <c r="SJU158" s="86"/>
      <c r="SJV158" s="86"/>
      <c r="SJW158" s="86"/>
      <c r="SJX158" s="86"/>
      <c r="SJY158" s="86"/>
      <c r="SJZ158" s="86"/>
      <c r="SKA158" s="86"/>
      <c r="SKB158" s="86"/>
      <c r="SKC158" s="86"/>
      <c r="SKD158" s="86"/>
      <c r="SKE158" s="86"/>
      <c r="SKF158" s="86"/>
      <c r="SKG158" s="86"/>
      <c r="SKH158" s="86"/>
      <c r="SKI158" s="86"/>
      <c r="SKJ158" s="86"/>
      <c r="SKK158" s="86"/>
      <c r="SKL158" s="86"/>
      <c r="SKM158" s="86"/>
      <c r="SKN158" s="86"/>
      <c r="SKO158" s="86"/>
      <c r="SKP158" s="86"/>
      <c r="SKQ158" s="86"/>
      <c r="SKR158" s="86"/>
      <c r="SKS158" s="86"/>
      <c r="SKT158" s="86"/>
      <c r="SKU158" s="86"/>
      <c r="SKV158" s="86"/>
      <c r="SKW158" s="86"/>
      <c r="SKX158" s="86"/>
      <c r="SKY158" s="86"/>
      <c r="SKZ158" s="86"/>
      <c r="SLA158" s="86"/>
      <c r="SLB158" s="86"/>
      <c r="SLC158" s="86"/>
      <c r="SLD158" s="86"/>
      <c r="SLE158" s="86"/>
      <c r="SLF158" s="86"/>
      <c r="SLG158" s="86"/>
      <c r="SLH158" s="86"/>
      <c r="SLI158" s="86"/>
      <c r="SLJ158" s="86"/>
      <c r="SLK158" s="86"/>
      <c r="SLL158" s="86"/>
      <c r="SLM158" s="86"/>
      <c r="SLN158" s="86"/>
      <c r="SLO158" s="86"/>
      <c r="SLP158" s="86"/>
      <c r="SLQ158" s="86"/>
      <c r="SLR158" s="86"/>
      <c r="SLS158" s="86"/>
      <c r="SLT158" s="86"/>
      <c r="SLU158" s="86"/>
      <c r="SLV158" s="86"/>
      <c r="SLW158" s="86"/>
      <c r="SLX158" s="86"/>
      <c r="SLY158" s="86"/>
      <c r="SLZ158" s="86"/>
      <c r="SMA158" s="86"/>
      <c r="SMB158" s="86"/>
      <c r="SMC158" s="86"/>
      <c r="SMD158" s="86"/>
      <c r="SME158" s="86"/>
      <c r="SMF158" s="86"/>
      <c r="SMG158" s="86"/>
      <c r="SMH158" s="86"/>
      <c r="SMI158" s="86"/>
      <c r="SMJ158" s="86"/>
      <c r="SMK158" s="86"/>
      <c r="SML158" s="86"/>
      <c r="SMM158" s="86"/>
      <c r="SMN158" s="86"/>
      <c r="SMO158" s="86"/>
      <c r="SMP158" s="86"/>
      <c r="SMQ158" s="86"/>
      <c r="SMR158" s="86"/>
      <c r="SMS158" s="86"/>
      <c r="SMT158" s="86"/>
      <c r="SMU158" s="86"/>
      <c r="SMV158" s="86"/>
      <c r="SMW158" s="86"/>
      <c r="SMX158" s="86"/>
      <c r="SMY158" s="86"/>
      <c r="SMZ158" s="86"/>
      <c r="SNA158" s="86"/>
      <c r="SNB158" s="86"/>
      <c r="SNC158" s="86"/>
      <c r="SND158" s="86"/>
      <c r="SNE158" s="86"/>
      <c r="SNF158" s="86"/>
      <c r="SNG158" s="86"/>
      <c r="SNH158" s="86"/>
      <c r="SNI158" s="86"/>
      <c r="SNJ158" s="86"/>
      <c r="SNK158" s="86"/>
      <c r="SNL158" s="86"/>
      <c r="SNM158" s="86"/>
      <c r="SNN158" s="86"/>
      <c r="SNO158" s="86"/>
      <c r="SNP158" s="86"/>
      <c r="SNQ158" s="86"/>
      <c r="SNR158" s="86"/>
      <c r="SNS158" s="86"/>
      <c r="SNT158" s="86"/>
      <c r="SNU158" s="86"/>
      <c r="SNV158" s="86"/>
      <c r="SNW158" s="86"/>
      <c r="SNX158" s="86"/>
      <c r="SNY158" s="86"/>
      <c r="SNZ158" s="86"/>
      <c r="SOA158" s="86"/>
      <c r="SOB158" s="86"/>
      <c r="SOC158" s="86"/>
      <c r="SOD158" s="86"/>
      <c r="SOE158" s="86"/>
      <c r="SOF158" s="86"/>
      <c r="SOG158" s="86"/>
      <c r="SOH158" s="86"/>
      <c r="SOI158" s="86"/>
      <c r="SOJ158" s="86"/>
      <c r="SOK158" s="86"/>
      <c r="SOL158" s="86"/>
      <c r="SOM158" s="86"/>
      <c r="SON158" s="86"/>
      <c r="SOO158" s="86"/>
      <c r="SOP158" s="86"/>
      <c r="SOQ158" s="86"/>
      <c r="SOR158" s="86"/>
      <c r="SOS158" s="86"/>
      <c r="SOT158" s="86"/>
      <c r="SOU158" s="86"/>
      <c r="SOV158" s="86"/>
      <c r="SOW158" s="86"/>
      <c r="SOX158" s="86"/>
      <c r="SOY158" s="86"/>
      <c r="SOZ158" s="86"/>
      <c r="SPA158" s="86"/>
      <c r="SPB158" s="86"/>
      <c r="SPC158" s="86"/>
      <c r="SPD158" s="86"/>
      <c r="SPE158" s="86"/>
      <c r="SPF158" s="86"/>
      <c r="SPG158" s="186"/>
      <c r="SPH158" s="186"/>
      <c r="SPI158" s="186"/>
      <c r="SPJ158" s="186"/>
      <c r="SPK158" s="186"/>
      <c r="SPL158" s="186"/>
      <c r="SPM158" s="86"/>
      <c r="SPN158" s="86"/>
      <c r="SPO158" s="86"/>
      <c r="SPP158" s="86"/>
      <c r="SPQ158" s="86"/>
      <c r="SPR158" s="86"/>
      <c r="SPS158" s="86"/>
      <c r="SPT158" s="86"/>
      <c r="SPU158" s="86"/>
      <c r="SPV158" s="86"/>
      <c r="SPW158" s="86"/>
      <c r="SPX158" s="86"/>
      <c r="SPY158" s="86"/>
      <c r="SPZ158" s="86"/>
      <c r="SQA158" s="86"/>
      <c r="SQB158" s="86"/>
      <c r="SQC158" s="86"/>
      <c r="SQD158" s="86"/>
      <c r="SQE158" s="86"/>
      <c r="SQF158" s="86"/>
      <c r="SQG158" s="86"/>
      <c r="SQH158" s="86"/>
      <c r="SQI158" s="86"/>
      <c r="SQJ158" s="86"/>
      <c r="SQK158" s="86"/>
      <c r="SQL158" s="86"/>
      <c r="SQM158" s="86"/>
      <c r="SQN158" s="86"/>
      <c r="SQO158" s="86"/>
      <c r="SQP158" s="86"/>
      <c r="SQQ158" s="86"/>
      <c r="SQR158" s="86"/>
      <c r="SQS158" s="86"/>
      <c r="SQT158" s="86"/>
      <c r="SQU158" s="86"/>
      <c r="SQV158" s="86"/>
      <c r="SQW158" s="86"/>
      <c r="SQX158" s="86"/>
      <c r="SQY158" s="86"/>
      <c r="SQZ158" s="86"/>
      <c r="SRA158" s="86"/>
      <c r="SRB158" s="86"/>
      <c r="SRC158" s="86"/>
      <c r="SRD158" s="86"/>
      <c r="SRE158" s="86"/>
      <c r="SRF158" s="86"/>
      <c r="SRG158" s="86"/>
      <c r="SRH158" s="86"/>
      <c r="SRI158" s="86"/>
      <c r="SRJ158" s="86"/>
      <c r="SRK158" s="86"/>
      <c r="SRL158" s="86"/>
      <c r="SRM158" s="86"/>
      <c r="SRN158" s="86"/>
      <c r="SRO158" s="86"/>
      <c r="SRP158" s="86"/>
      <c r="SRQ158" s="86"/>
      <c r="SRR158" s="86"/>
      <c r="SRS158" s="86"/>
      <c r="SRT158" s="86"/>
      <c r="SRU158" s="86"/>
      <c r="SRV158" s="86"/>
      <c r="SRW158" s="86"/>
      <c r="SRX158" s="86"/>
      <c r="SRY158" s="86"/>
      <c r="SRZ158" s="86"/>
      <c r="SSA158" s="86"/>
      <c r="SSB158" s="86"/>
      <c r="SSC158" s="86"/>
      <c r="SSD158" s="86"/>
      <c r="SSE158" s="86"/>
      <c r="SSF158" s="86"/>
      <c r="SSG158" s="86"/>
      <c r="SSH158" s="86"/>
      <c r="SSI158" s="86"/>
      <c r="SSJ158" s="86"/>
      <c r="SSK158" s="86"/>
      <c r="SSL158" s="86"/>
      <c r="SSM158" s="86"/>
      <c r="SSN158" s="86"/>
      <c r="SSO158" s="86"/>
      <c r="SSP158" s="86"/>
      <c r="SSQ158" s="86"/>
      <c r="SSR158" s="86"/>
      <c r="SSS158" s="86"/>
      <c r="SST158" s="86"/>
      <c r="SSU158" s="86"/>
      <c r="SSV158" s="86"/>
      <c r="SSW158" s="86"/>
      <c r="SSX158" s="86"/>
      <c r="SSY158" s="86"/>
      <c r="SSZ158" s="86"/>
      <c r="STA158" s="86"/>
      <c r="STB158" s="86"/>
      <c r="STC158" s="86"/>
      <c r="STD158" s="86"/>
      <c r="STE158" s="86"/>
      <c r="STF158" s="86"/>
      <c r="STG158" s="86"/>
      <c r="STH158" s="86"/>
      <c r="STI158" s="86"/>
      <c r="STJ158" s="86"/>
      <c r="STK158" s="86"/>
      <c r="STL158" s="86"/>
      <c r="STM158" s="86"/>
      <c r="STN158" s="86"/>
      <c r="STO158" s="86"/>
      <c r="STP158" s="86"/>
      <c r="STQ158" s="86"/>
      <c r="STR158" s="86"/>
      <c r="STS158" s="86"/>
      <c r="STT158" s="86"/>
      <c r="STU158" s="86"/>
      <c r="STV158" s="86"/>
      <c r="STW158" s="86"/>
      <c r="STX158" s="86"/>
      <c r="STY158" s="86"/>
      <c r="STZ158" s="86"/>
      <c r="SUA158" s="86"/>
      <c r="SUB158" s="86"/>
      <c r="SUC158" s="86"/>
      <c r="SUD158" s="86"/>
      <c r="SUE158" s="86"/>
      <c r="SUF158" s="86"/>
      <c r="SUG158" s="86"/>
      <c r="SUH158" s="86"/>
      <c r="SUI158" s="86"/>
      <c r="SUJ158" s="86"/>
      <c r="SUK158" s="86"/>
      <c r="SUL158" s="86"/>
      <c r="SUM158" s="86"/>
      <c r="SUN158" s="86"/>
      <c r="SUO158" s="86"/>
      <c r="SUP158" s="86"/>
      <c r="SUQ158" s="86"/>
      <c r="SUR158" s="86"/>
      <c r="SUS158" s="86"/>
      <c r="SUT158" s="86"/>
      <c r="SUU158" s="86"/>
      <c r="SUV158" s="86"/>
      <c r="SUW158" s="86"/>
      <c r="SUX158" s="86"/>
      <c r="SUY158" s="86"/>
      <c r="SUZ158" s="86"/>
      <c r="SVA158" s="86"/>
      <c r="SVB158" s="86"/>
      <c r="SVC158" s="86"/>
      <c r="SVD158" s="86"/>
      <c r="SVE158" s="86"/>
      <c r="SVF158" s="86"/>
      <c r="SVG158" s="86"/>
      <c r="SVH158" s="86"/>
      <c r="SVI158" s="86"/>
      <c r="SVJ158" s="86"/>
      <c r="SVK158" s="86"/>
      <c r="SVL158" s="86"/>
      <c r="SVM158" s="86"/>
      <c r="SVN158" s="86"/>
      <c r="SVO158" s="86"/>
      <c r="SVP158" s="86"/>
      <c r="SVQ158" s="86"/>
      <c r="SVR158" s="86"/>
      <c r="SVS158" s="86"/>
      <c r="SVT158" s="86"/>
      <c r="SVU158" s="86"/>
      <c r="SVV158" s="86"/>
      <c r="SVW158" s="86"/>
      <c r="SVX158" s="86"/>
      <c r="SVY158" s="86"/>
      <c r="SVZ158" s="86"/>
      <c r="SWA158" s="86"/>
      <c r="SWB158" s="86"/>
      <c r="SWC158" s="86"/>
      <c r="SWD158" s="86"/>
      <c r="SWE158" s="86"/>
      <c r="SWF158" s="86"/>
      <c r="SWG158" s="86"/>
      <c r="SWH158" s="86"/>
      <c r="SWI158" s="86"/>
      <c r="SWJ158" s="86"/>
      <c r="SWK158" s="86"/>
      <c r="SWL158" s="86"/>
      <c r="SWM158" s="86"/>
      <c r="SWN158" s="86"/>
      <c r="SWO158" s="86"/>
      <c r="SWP158" s="86"/>
      <c r="SWQ158" s="86"/>
      <c r="SWR158" s="86"/>
      <c r="SWS158" s="86"/>
      <c r="SWT158" s="86"/>
      <c r="SWU158" s="86"/>
      <c r="SWV158" s="86"/>
      <c r="SWW158" s="86"/>
      <c r="SWX158" s="86"/>
      <c r="SWY158" s="86"/>
      <c r="SWZ158" s="86"/>
      <c r="SXA158" s="86"/>
      <c r="SXB158" s="86"/>
      <c r="SXC158" s="86"/>
      <c r="SXD158" s="86"/>
      <c r="SXE158" s="86"/>
      <c r="SXF158" s="86"/>
      <c r="SXG158" s="86"/>
      <c r="SXH158" s="86"/>
      <c r="SXI158" s="86"/>
      <c r="SXJ158" s="86"/>
      <c r="SXK158" s="86"/>
      <c r="SXL158" s="86"/>
      <c r="SXM158" s="86"/>
      <c r="SXN158" s="86"/>
      <c r="SXO158" s="86"/>
      <c r="SXP158" s="86"/>
      <c r="SXQ158" s="86"/>
      <c r="SXR158" s="86"/>
      <c r="SXS158" s="86"/>
      <c r="SXT158" s="86"/>
      <c r="SXU158" s="86"/>
      <c r="SXV158" s="86"/>
      <c r="SXW158" s="86"/>
      <c r="SXX158" s="86"/>
      <c r="SXY158" s="86"/>
      <c r="SXZ158" s="86"/>
      <c r="SYA158" s="86"/>
      <c r="SYB158" s="86"/>
      <c r="SYC158" s="86"/>
      <c r="SYD158" s="86"/>
      <c r="SYE158" s="86"/>
      <c r="SYF158" s="86"/>
      <c r="SYG158" s="86"/>
      <c r="SYH158" s="86"/>
      <c r="SYI158" s="86"/>
      <c r="SYJ158" s="86"/>
      <c r="SYK158" s="86"/>
      <c r="SYL158" s="86"/>
      <c r="SYM158" s="86"/>
      <c r="SYN158" s="86"/>
      <c r="SYO158" s="86"/>
      <c r="SYP158" s="86"/>
      <c r="SYQ158" s="86"/>
      <c r="SYR158" s="86"/>
      <c r="SYS158" s="86"/>
      <c r="SYT158" s="86"/>
      <c r="SYU158" s="86"/>
      <c r="SYV158" s="86"/>
      <c r="SYW158" s="86"/>
      <c r="SYX158" s="86"/>
      <c r="SYY158" s="86"/>
      <c r="SYZ158" s="86"/>
      <c r="SZA158" s="86"/>
      <c r="SZB158" s="86"/>
      <c r="SZC158" s="186"/>
      <c r="SZD158" s="186"/>
      <c r="SZE158" s="186"/>
      <c r="SZF158" s="186"/>
      <c r="SZG158" s="186"/>
      <c r="SZH158" s="186"/>
      <c r="SZI158" s="86"/>
      <c r="SZJ158" s="86"/>
      <c r="SZK158" s="86"/>
      <c r="SZL158" s="86"/>
      <c r="SZM158" s="86"/>
      <c r="SZN158" s="86"/>
      <c r="SZO158" s="86"/>
      <c r="SZP158" s="86"/>
      <c r="SZQ158" s="86"/>
      <c r="SZR158" s="86"/>
      <c r="SZS158" s="86"/>
      <c r="SZT158" s="86"/>
      <c r="SZU158" s="86"/>
      <c r="SZV158" s="86"/>
      <c r="SZW158" s="86"/>
      <c r="SZX158" s="86"/>
      <c r="SZY158" s="86"/>
      <c r="SZZ158" s="86"/>
      <c r="TAA158" s="86"/>
      <c r="TAB158" s="86"/>
      <c r="TAC158" s="86"/>
      <c r="TAD158" s="86"/>
      <c r="TAE158" s="86"/>
      <c r="TAF158" s="86"/>
      <c r="TAG158" s="86"/>
      <c r="TAH158" s="86"/>
      <c r="TAI158" s="86"/>
      <c r="TAJ158" s="86"/>
      <c r="TAK158" s="86"/>
      <c r="TAL158" s="86"/>
      <c r="TAM158" s="86"/>
      <c r="TAN158" s="86"/>
      <c r="TAO158" s="86"/>
      <c r="TAP158" s="86"/>
      <c r="TAQ158" s="86"/>
      <c r="TAR158" s="86"/>
      <c r="TAS158" s="86"/>
      <c r="TAT158" s="86"/>
      <c r="TAU158" s="86"/>
      <c r="TAV158" s="86"/>
      <c r="TAW158" s="86"/>
      <c r="TAX158" s="86"/>
      <c r="TAY158" s="86"/>
      <c r="TAZ158" s="86"/>
      <c r="TBA158" s="86"/>
      <c r="TBB158" s="86"/>
      <c r="TBC158" s="86"/>
      <c r="TBD158" s="86"/>
      <c r="TBE158" s="86"/>
      <c r="TBF158" s="86"/>
      <c r="TBG158" s="86"/>
      <c r="TBH158" s="86"/>
      <c r="TBI158" s="86"/>
      <c r="TBJ158" s="86"/>
      <c r="TBK158" s="86"/>
      <c r="TBL158" s="86"/>
      <c r="TBM158" s="86"/>
      <c r="TBN158" s="86"/>
      <c r="TBO158" s="86"/>
      <c r="TBP158" s="86"/>
      <c r="TBQ158" s="86"/>
      <c r="TBR158" s="86"/>
      <c r="TBS158" s="86"/>
      <c r="TBT158" s="86"/>
      <c r="TBU158" s="86"/>
      <c r="TBV158" s="86"/>
      <c r="TBW158" s="86"/>
      <c r="TBX158" s="86"/>
      <c r="TBY158" s="86"/>
      <c r="TBZ158" s="86"/>
      <c r="TCA158" s="86"/>
      <c r="TCB158" s="86"/>
      <c r="TCC158" s="86"/>
      <c r="TCD158" s="86"/>
      <c r="TCE158" s="86"/>
      <c r="TCF158" s="86"/>
      <c r="TCG158" s="86"/>
      <c r="TCH158" s="86"/>
      <c r="TCI158" s="86"/>
      <c r="TCJ158" s="86"/>
      <c r="TCK158" s="86"/>
      <c r="TCL158" s="86"/>
      <c r="TCM158" s="86"/>
      <c r="TCN158" s="86"/>
      <c r="TCO158" s="86"/>
      <c r="TCP158" s="86"/>
      <c r="TCQ158" s="86"/>
      <c r="TCR158" s="86"/>
      <c r="TCS158" s="86"/>
      <c r="TCT158" s="86"/>
      <c r="TCU158" s="86"/>
      <c r="TCV158" s="86"/>
      <c r="TCW158" s="86"/>
      <c r="TCX158" s="86"/>
      <c r="TCY158" s="86"/>
      <c r="TCZ158" s="86"/>
      <c r="TDA158" s="86"/>
      <c r="TDB158" s="86"/>
      <c r="TDC158" s="86"/>
      <c r="TDD158" s="86"/>
      <c r="TDE158" s="86"/>
      <c r="TDF158" s="86"/>
      <c r="TDG158" s="86"/>
      <c r="TDH158" s="86"/>
      <c r="TDI158" s="86"/>
      <c r="TDJ158" s="86"/>
      <c r="TDK158" s="86"/>
      <c r="TDL158" s="86"/>
      <c r="TDM158" s="86"/>
      <c r="TDN158" s="86"/>
      <c r="TDO158" s="86"/>
      <c r="TDP158" s="86"/>
      <c r="TDQ158" s="86"/>
      <c r="TDR158" s="86"/>
      <c r="TDS158" s="86"/>
      <c r="TDT158" s="86"/>
      <c r="TDU158" s="86"/>
      <c r="TDV158" s="86"/>
      <c r="TDW158" s="86"/>
      <c r="TDX158" s="86"/>
      <c r="TDY158" s="86"/>
      <c r="TDZ158" s="86"/>
      <c r="TEA158" s="86"/>
      <c r="TEB158" s="86"/>
      <c r="TEC158" s="86"/>
      <c r="TED158" s="86"/>
      <c r="TEE158" s="86"/>
      <c r="TEF158" s="86"/>
      <c r="TEG158" s="86"/>
      <c r="TEH158" s="86"/>
      <c r="TEI158" s="86"/>
      <c r="TEJ158" s="86"/>
      <c r="TEK158" s="86"/>
      <c r="TEL158" s="86"/>
      <c r="TEM158" s="86"/>
      <c r="TEN158" s="86"/>
      <c r="TEO158" s="86"/>
      <c r="TEP158" s="86"/>
      <c r="TEQ158" s="86"/>
      <c r="TER158" s="86"/>
      <c r="TES158" s="86"/>
      <c r="TET158" s="86"/>
      <c r="TEU158" s="86"/>
      <c r="TEV158" s="86"/>
      <c r="TEW158" s="86"/>
      <c r="TEX158" s="86"/>
      <c r="TEY158" s="86"/>
      <c r="TEZ158" s="86"/>
      <c r="TFA158" s="86"/>
      <c r="TFB158" s="86"/>
      <c r="TFC158" s="86"/>
      <c r="TFD158" s="86"/>
      <c r="TFE158" s="86"/>
      <c r="TFF158" s="86"/>
      <c r="TFG158" s="86"/>
      <c r="TFH158" s="86"/>
      <c r="TFI158" s="86"/>
      <c r="TFJ158" s="86"/>
      <c r="TFK158" s="86"/>
      <c r="TFL158" s="86"/>
      <c r="TFM158" s="86"/>
      <c r="TFN158" s="86"/>
      <c r="TFO158" s="86"/>
      <c r="TFP158" s="86"/>
      <c r="TFQ158" s="86"/>
      <c r="TFR158" s="86"/>
      <c r="TFS158" s="86"/>
      <c r="TFT158" s="86"/>
      <c r="TFU158" s="86"/>
      <c r="TFV158" s="86"/>
      <c r="TFW158" s="86"/>
      <c r="TFX158" s="86"/>
      <c r="TFY158" s="86"/>
      <c r="TFZ158" s="86"/>
      <c r="TGA158" s="86"/>
      <c r="TGB158" s="86"/>
      <c r="TGC158" s="86"/>
      <c r="TGD158" s="86"/>
      <c r="TGE158" s="86"/>
      <c r="TGF158" s="86"/>
      <c r="TGG158" s="86"/>
      <c r="TGH158" s="86"/>
      <c r="TGI158" s="86"/>
      <c r="TGJ158" s="86"/>
      <c r="TGK158" s="86"/>
      <c r="TGL158" s="86"/>
      <c r="TGM158" s="86"/>
      <c r="TGN158" s="86"/>
      <c r="TGO158" s="86"/>
      <c r="TGP158" s="86"/>
      <c r="TGQ158" s="86"/>
      <c r="TGR158" s="86"/>
      <c r="TGS158" s="86"/>
      <c r="TGT158" s="86"/>
      <c r="TGU158" s="86"/>
      <c r="TGV158" s="86"/>
      <c r="TGW158" s="86"/>
      <c r="TGX158" s="86"/>
      <c r="TGY158" s="86"/>
      <c r="TGZ158" s="86"/>
      <c r="THA158" s="86"/>
      <c r="THB158" s="86"/>
      <c r="THC158" s="86"/>
      <c r="THD158" s="86"/>
      <c r="THE158" s="86"/>
      <c r="THF158" s="86"/>
      <c r="THG158" s="86"/>
      <c r="THH158" s="86"/>
      <c r="THI158" s="86"/>
      <c r="THJ158" s="86"/>
      <c r="THK158" s="86"/>
      <c r="THL158" s="86"/>
      <c r="THM158" s="86"/>
      <c r="THN158" s="86"/>
      <c r="THO158" s="86"/>
      <c r="THP158" s="86"/>
      <c r="THQ158" s="86"/>
      <c r="THR158" s="86"/>
      <c r="THS158" s="86"/>
      <c r="THT158" s="86"/>
      <c r="THU158" s="86"/>
      <c r="THV158" s="86"/>
      <c r="THW158" s="86"/>
      <c r="THX158" s="86"/>
      <c r="THY158" s="86"/>
      <c r="THZ158" s="86"/>
      <c r="TIA158" s="86"/>
      <c r="TIB158" s="86"/>
      <c r="TIC158" s="86"/>
      <c r="TID158" s="86"/>
      <c r="TIE158" s="86"/>
      <c r="TIF158" s="86"/>
      <c r="TIG158" s="86"/>
      <c r="TIH158" s="86"/>
      <c r="TII158" s="86"/>
      <c r="TIJ158" s="86"/>
      <c r="TIK158" s="86"/>
      <c r="TIL158" s="86"/>
      <c r="TIM158" s="86"/>
      <c r="TIN158" s="86"/>
      <c r="TIO158" s="86"/>
      <c r="TIP158" s="86"/>
      <c r="TIQ158" s="86"/>
      <c r="TIR158" s="86"/>
      <c r="TIS158" s="86"/>
      <c r="TIT158" s="86"/>
      <c r="TIU158" s="86"/>
      <c r="TIV158" s="86"/>
      <c r="TIW158" s="86"/>
      <c r="TIX158" s="86"/>
      <c r="TIY158" s="186"/>
      <c r="TIZ158" s="186"/>
      <c r="TJA158" s="186"/>
      <c r="TJB158" s="186"/>
      <c r="TJC158" s="186"/>
      <c r="TJD158" s="186"/>
      <c r="TJE158" s="86"/>
      <c r="TJF158" s="86"/>
      <c r="TJG158" s="86"/>
      <c r="TJH158" s="86"/>
      <c r="TJI158" s="86"/>
      <c r="TJJ158" s="86"/>
      <c r="TJK158" s="86"/>
      <c r="TJL158" s="86"/>
      <c r="TJM158" s="86"/>
      <c r="TJN158" s="86"/>
      <c r="TJO158" s="86"/>
      <c r="TJP158" s="86"/>
      <c r="TJQ158" s="86"/>
      <c r="TJR158" s="86"/>
      <c r="TJS158" s="86"/>
      <c r="TJT158" s="86"/>
      <c r="TJU158" s="86"/>
      <c r="TJV158" s="86"/>
      <c r="TJW158" s="86"/>
      <c r="TJX158" s="86"/>
      <c r="TJY158" s="86"/>
      <c r="TJZ158" s="86"/>
      <c r="TKA158" s="86"/>
      <c r="TKB158" s="86"/>
      <c r="TKC158" s="86"/>
      <c r="TKD158" s="86"/>
      <c r="TKE158" s="86"/>
      <c r="TKF158" s="86"/>
      <c r="TKG158" s="86"/>
      <c r="TKH158" s="86"/>
      <c r="TKI158" s="86"/>
      <c r="TKJ158" s="86"/>
      <c r="TKK158" s="86"/>
      <c r="TKL158" s="86"/>
      <c r="TKM158" s="86"/>
      <c r="TKN158" s="86"/>
      <c r="TKO158" s="86"/>
      <c r="TKP158" s="86"/>
      <c r="TKQ158" s="86"/>
      <c r="TKR158" s="86"/>
      <c r="TKS158" s="86"/>
      <c r="TKT158" s="86"/>
      <c r="TKU158" s="86"/>
      <c r="TKV158" s="86"/>
      <c r="TKW158" s="86"/>
      <c r="TKX158" s="86"/>
      <c r="TKY158" s="86"/>
      <c r="TKZ158" s="86"/>
      <c r="TLA158" s="86"/>
      <c r="TLB158" s="86"/>
      <c r="TLC158" s="86"/>
      <c r="TLD158" s="86"/>
      <c r="TLE158" s="86"/>
      <c r="TLF158" s="86"/>
      <c r="TLG158" s="86"/>
      <c r="TLH158" s="86"/>
      <c r="TLI158" s="86"/>
      <c r="TLJ158" s="86"/>
      <c r="TLK158" s="86"/>
      <c r="TLL158" s="86"/>
      <c r="TLM158" s="86"/>
      <c r="TLN158" s="86"/>
      <c r="TLO158" s="86"/>
      <c r="TLP158" s="86"/>
      <c r="TLQ158" s="86"/>
      <c r="TLR158" s="86"/>
      <c r="TLS158" s="86"/>
      <c r="TLT158" s="86"/>
      <c r="TLU158" s="86"/>
      <c r="TLV158" s="86"/>
      <c r="TLW158" s="86"/>
      <c r="TLX158" s="86"/>
      <c r="TLY158" s="86"/>
      <c r="TLZ158" s="86"/>
      <c r="TMA158" s="86"/>
      <c r="TMB158" s="86"/>
      <c r="TMC158" s="86"/>
      <c r="TMD158" s="86"/>
      <c r="TME158" s="86"/>
      <c r="TMF158" s="86"/>
      <c r="TMG158" s="86"/>
      <c r="TMH158" s="86"/>
      <c r="TMI158" s="86"/>
      <c r="TMJ158" s="86"/>
      <c r="TMK158" s="86"/>
      <c r="TML158" s="86"/>
      <c r="TMM158" s="86"/>
      <c r="TMN158" s="86"/>
      <c r="TMO158" s="86"/>
      <c r="TMP158" s="86"/>
      <c r="TMQ158" s="86"/>
      <c r="TMR158" s="86"/>
      <c r="TMS158" s="86"/>
      <c r="TMT158" s="86"/>
      <c r="TMU158" s="86"/>
      <c r="TMV158" s="86"/>
      <c r="TMW158" s="86"/>
      <c r="TMX158" s="86"/>
      <c r="TMY158" s="86"/>
      <c r="TMZ158" s="86"/>
      <c r="TNA158" s="86"/>
      <c r="TNB158" s="86"/>
      <c r="TNC158" s="86"/>
      <c r="TND158" s="86"/>
      <c r="TNE158" s="86"/>
      <c r="TNF158" s="86"/>
      <c r="TNG158" s="86"/>
      <c r="TNH158" s="86"/>
      <c r="TNI158" s="86"/>
      <c r="TNJ158" s="86"/>
      <c r="TNK158" s="86"/>
      <c r="TNL158" s="86"/>
      <c r="TNM158" s="86"/>
      <c r="TNN158" s="86"/>
      <c r="TNO158" s="86"/>
      <c r="TNP158" s="86"/>
      <c r="TNQ158" s="86"/>
      <c r="TNR158" s="86"/>
      <c r="TNS158" s="86"/>
      <c r="TNT158" s="86"/>
      <c r="TNU158" s="86"/>
      <c r="TNV158" s="86"/>
      <c r="TNW158" s="86"/>
      <c r="TNX158" s="86"/>
      <c r="TNY158" s="86"/>
      <c r="TNZ158" s="86"/>
      <c r="TOA158" s="86"/>
      <c r="TOB158" s="86"/>
      <c r="TOC158" s="86"/>
      <c r="TOD158" s="86"/>
      <c r="TOE158" s="86"/>
      <c r="TOF158" s="86"/>
      <c r="TOG158" s="86"/>
      <c r="TOH158" s="86"/>
      <c r="TOI158" s="86"/>
      <c r="TOJ158" s="86"/>
      <c r="TOK158" s="86"/>
      <c r="TOL158" s="86"/>
      <c r="TOM158" s="86"/>
      <c r="TON158" s="86"/>
      <c r="TOO158" s="86"/>
      <c r="TOP158" s="86"/>
      <c r="TOQ158" s="86"/>
      <c r="TOR158" s="86"/>
      <c r="TOS158" s="86"/>
      <c r="TOT158" s="86"/>
      <c r="TOU158" s="86"/>
      <c r="TOV158" s="86"/>
      <c r="TOW158" s="86"/>
      <c r="TOX158" s="86"/>
      <c r="TOY158" s="86"/>
      <c r="TOZ158" s="86"/>
      <c r="TPA158" s="86"/>
      <c r="TPB158" s="86"/>
      <c r="TPC158" s="86"/>
      <c r="TPD158" s="86"/>
      <c r="TPE158" s="86"/>
      <c r="TPF158" s="86"/>
      <c r="TPG158" s="86"/>
      <c r="TPH158" s="86"/>
      <c r="TPI158" s="86"/>
      <c r="TPJ158" s="86"/>
      <c r="TPK158" s="86"/>
      <c r="TPL158" s="86"/>
      <c r="TPM158" s="86"/>
      <c r="TPN158" s="86"/>
      <c r="TPO158" s="86"/>
      <c r="TPP158" s="86"/>
      <c r="TPQ158" s="86"/>
      <c r="TPR158" s="86"/>
      <c r="TPS158" s="86"/>
      <c r="TPT158" s="86"/>
      <c r="TPU158" s="86"/>
      <c r="TPV158" s="86"/>
      <c r="TPW158" s="86"/>
      <c r="TPX158" s="86"/>
      <c r="TPY158" s="86"/>
      <c r="TPZ158" s="86"/>
      <c r="TQA158" s="86"/>
      <c r="TQB158" s="86"/>
      <c r="TQC158" s="86"/>
      <c r="TQD158" s="86"/>
      <c r="TQE158" s="86"/>
      <c r="TQF158" s="86"/>
      <c r="TQG158" s="86"/>
      <c r="TQH158" s="86"/>
      <c r="TQI158" s="86"/>
      <c r="TQJ158" s="86"/>
      <c r="TQK158" s="86"/>
      <c r="TQL158" s="86"/>
      <c r="TQM158" s="86"/>
      <c r="TQN158" s="86"/>
      <c r="TQO158" s="86"/>
      <c r="TQP158" s="86"/>
      <c r="TQQ158" s="86"/>
      <c r="TQR158" s="86"/>
      <c r="TQS158" s="86"/>
      <c r="TQT158" s="86"/>
      <c r="TQU158" s="86"/>
      <c r="TQV158" s="86"/>
      <c r="TQW158" s="86"/>
      <c r="TQX158" s="86"/>
      <c r="TQY158" s="86"/>
      <c r="TQZ158" s="86"/>
      <c r="TRA158" s="86"/>
      <c r="TRB158" s="86"/>
      <c r="TRC158" s="86"/>
      <c r="TRD158" s="86"/>
      <c r="TRE158" s="86"/>
      <c r="TRF158" s="86"/>
      <c r="TRG158" s="86"/>
      <c r="TRH158" s="86"/>
      <c r="TRI158" s="86"/>
      <c r="TRJ158" s="86"/>
      <c r="TRK158" s="86"/>
      <c r="TRL158" s="86"/>
      <c r="TRM158" s="86"/>
      <c r="TRN158" s="86"/>
      <c r="TRO158" s="86"/>
      <c r="TRP158" s="86"/>
      <c r="TRQ158" s="86"/>
      <c r="TRR158" s="86"/>
      <c r="TRS158" s="86"/>
      <c r="TRT158" s="86"/>
      <c r="TRU158" s="86"/>
      <c r="TRV158" s="86"/>
      <c r="TRW158" s="86"/>
      <c r="TRX158" s="86"/>
      <c r="TRY158" s="86"/>
      <c r="TRZ158" s="86"/>
      <c r="TSA158" s="86"/>
      <c r="TSB158" s="86"/>
      <c r="TSC158" s="86"/>
      <c r="TSD158" s="86"/>
      <c r="TSE158" s="86"/>
      <c r="TSF158" s="86"/>
      <c r="TSG158" s="86"/>
      <c r="TSH158" s="86"/>
      <c r="TSI158" s="86"/>
      <c r="TSJ158" s="86"/>
      <c r="TSK158" s="86"/>
      <c r="TSL158" s="86"/>
      <c r="TSM158" s="86"/>
      <c r="TSN158" s="86"/>
      <c r="TSO158" s="86"/>
      <c r="TSP158" s="86"/>
      <c r="TSQ158" s="86"/>
      <c r="TSR158" s="86"/>
      <c r="TSS158" s="86"/>
      <c r="TST158" s="86"/>
      <c r="TSU158" s="186"/>
      <c r="TSV158" s="186"/>
      <c r="TSW158" s="186"/>
      <c r="TSX158" s="186"/>
      <c r="TSY158" s="186"/>
      <c r="TSZ158" s="186"/>
      <c r="TTA158" s="86"/>
      <c r="TTB158" s="86"/>
      <c r="TTC158" s="86"/>
      <c r="TTD158" s="86"/>
      <c r="TTE158" s="86"/>
      <c r="TTF158" s="86"/>
      <c r="TTG158" s="86"/>
      <c r="TTH158" s="86"/>
      <c r="TTI158" s="86"/>
      <c r="TTJ158" s="86"/>
      <c r="TTK158" s="86"/>
      <c r="TTL158" s="86"/>
      <c r="TTM158" s="86"/>
      <c r="TTN158" s="86"/>
      <c r="TTO158" s="86"/>
      <c r="TTP158" s="86"/>
      <c r="TTQ158" s="86"/>
      <c r="TTR158" s="86"/>
      <c r="TTS158" s="86"/>
      <c r="TTT158" s="86"/>
      <c r="TTU158" s="86"/>
      <c r="TTV158" s="86"/>
      <c r="TTW158" s="86"/>
      <c r="TTX158" s="86"/>
      <c r="TTY158" s="86"/>
      <c r="TTZ158" s="86"/>
      <c r="TUA158" s="86"/>
      <c r="TUB158" s="86"/>
      <c r="TUC158" s="86"/>
      <c r="TUD158" s="86"/>
      <c r="TUE158" s="86"/>
      <c r="TUF158" s="86"/>
      <c r="TUG158" s="86"/>
      <c r="TUH158" s="86"/>
      <c r="TUI158" s="86"/>
      <c r="TUJ158" s="86"/>
      <c r="TUK158" s="86"/>
      <c r="TUL158" s="86"/>
      <c r="TUM158" s="86"/>
      <c r="TUN158" s="86"/>
      <c r="TUO158" s="86"/>
      <c r="TUP158" s="86"/>
      <c r="TUQ158" s="86"/>
      <c r="TUR158" s="86"/>
      <c r="TUS158" s="86"/>
      <c r="TUT158" s="86"/>
      <c r="TUU158" s="86"/>
      <c r="TUV158" s="86"/>
      <c r="TUW158" s="86"/>
      <c r="TUX158" s="86"/>
      <c r="TUY158" s="86"/>
      <c r="TUZ158" s="86"/>
      <c r="TVA158" s="86"/>
      <c r="TVB158" s="86"/>
      <c r="TVC158" s="86"/>
      <c r="TVD158" s="86"/>
      <c r="TVE158" s="86"/>
      <c r="TVF158" s="86"/>
      <c r="TVG158" s="86"/>
      <c r="TVH158" s="86"/>
      <c r="TVI158" s="86"/>
      <c r="TVJ158" s="86"/>
      <c r="TVK158" s="86"/>
      <c r="TVL158" s="86"/>
      <c r="TVM158" s="86"/>
      <c r="TVN158" s="86"/>
      <c r="TVO158" s="86"/>
      <c r="TVP158" s="86"/>
      <c r="TVQ158" s="86"/>
      <c r="TVR158" s="86"/>
      <c r="TVS158" s="86"/>
      <c r="TVT158" s="86"/>
      <c r="TVU158" s="86"/>
      <c r="TVV158" s="86"/>
      <c r="TVW158" s="86"/>
      <c r="TVX158" s="86"/>
      <c r="TVY158" s="86"/>
      <c r="TVZ158" s="86"/>
      <c r="TWA158" s="86"/>
      <c r="TWB158" s="86"/>
      <c r="TWC158" s="86"/>
      <c r="TWD158" s="86"/>
      <c r="TWE158" s="86"/>
      <c r="TWF158" s="86"/>
      <c r="TWG158" s="86"/>
      <c r="TWH158" s="86"/>
      <c r="TWI158" s="86"/>
      <c r="TWJ158" s="86"/>
      <c r="TWK158" s="86"/>
      <c r="TWL158" s="86"/>
      <c r="TWM158" s="86"/>
      <c r="TWN158" s="86"/>
      <c r="TWO158" s="86"/>
      <c r="TWP158" s="86"/>
      <c r="TWQ158" s="86"/>
      <c r="TWR158" s="86"/>
      <c r="TWS158" s="86"/>
      <c r="TWT158" s="86"/>
      <c r="TWU158" s="86"/>
      <c r="TWV158" s="86"/>
      <c r="TWW158" s="86"/>
      <c r="TWX158" s="86"/>
      <c r="TWY158" s="86"/>
      <c r="TWZ158" s="86"/>
      <c r="TXA158" s="86"/>
      <c r="TXB158" s="86"/>
      <c r="TXC158" s="86"/>
      <c r="TXD158" s="86"/>
      <c r="TXE158" s="86"/>
      <c r="TXF158" s="86"/>
      <c r="TXG158" s="86"/>
      <c r="TXH158" s="86"/>
      <c r="TXI158" s="86"/>
      <c r="TXJ158" s="86"/>
      <c r="TXK158" s="86"/>
      <c r="TXL158" s="86"/>
      <c r="TXM158" s="86"/>
      <c r="TXN158" s="86"/>
      <c r="TXO158" s="86"/>
      <c r="TXP158" s="86"/>
      <c r="TXQ158" s="86"/>
      <c r="TXR158" s="86"/>
      <c r="TXS158" s="86"/>
      <c r="TXT158" s="86"/>
      <c r="TXU158" s="86"/>
      <c r="TXV158" s="86"/>
      <c r="TXW158" s="86"/>
      <c r="TXX158" s="86"/>
      <c r="TXY158" s="86"/>
      <c r="TXZ158" s="86"/>
      <c r="TYA158" s="86"/>
      <c r="TYB158" s="86"/>
      <c r="TYC158" s="86"/>
      <c r="TYD158" s="86"/>
      <c r="TYE158" s="86"/>
      <c r="TYF158" s="86"/>
      <c r="TYG158" s="86"/>
      <c r="TYH158" s="86"/>
      <c r="TYI158" s="86"/>
      <c r="TYJ158" s="86"/>
      <c r="TYK158" s="86"/>
      <c r="TYL158" s="86"/>
      <c r="TYM158" s="86"/>
      <c r="TYN158" s="86"/>
      <c r="TYO158" s="86"/>
      <c r="TYP158" s="86"/>
      <c r="TYQ158" s="86"/>
      <c r="TYR158" s="86"/>
      <c r="TYS158" s="86"/>
      <c r="TYT158" s="86"/>
      <c r="TYU158" s="86"/>
      <c r="TYV158" s="86"/>
      <c r="TYW158" s="86"/>
      <c r="TYX158" s="86"/>
      <c r="TYY158" s="86"/>
      <c r="TYZ158" s="86"/>
      <c r="TZA158" s="86"/>
      <c r="TZB158" s="86"/>
      <c r="TZC158" s="86"/>
      <c r="TZD158" s="86"/>
      <c r="TZE158" s="86"/>
      <c r="TZF158" s="86"/>
      <c r="TZG158" s="86"/>
      <c r="TZH158" s="86"/>
      <c r="TZI158" s="86"/>
      <c r="TZJ158" s="86"/>
      <c r="TZK158" s="86"/>
      <c r="TZL158" s="86"/>
      <c r="TZM158" s="86"/>
      <c r="TZN158" s="86"/>
      <c r="TZO158" s="86"/>
      <c r="TZP158" s="86"/>
      <c r="TZQ158" s="86"/>
      <c r="TZR158" s="86"/>
      <c r="TZS158" s="86"/>
      <c r="TZT158" s="86"/>
      <c r="TZU158" s="86"/>
      <c r="TZV158" s="86"/>
      <c r="TZW158" s="86"/>
      <c r="TZX158" s="86"/>
      <c r="TZY158" s="86"/>
      <c r="TZZ158" s="86"/>
      <c r="UAA158" s="86"/>
      <c r="UAB158" s="86"/>
      <c r="UAC158" s="86"/>
      <c r="UAD158" s="86"/>
      <c r="UAE158" s="86"/>
      <c r="UAF158" s="86"/>
      <c r="UAG158" s="86"/>
      <c r="UAH158" s="86"/>
      <c r="UAI158" s="86"/>
      <c r="UAJ158" s="86"/>
      <c r="UAK158" s="86"/>
      <c r="UAL158" s="86"/>
      <c r="UAM158" s="86"/>
      <c r="UAN158" s="86"/>
      <c r="UAO158" s="86"/>
      <c r="UAP158" s="86"/>
      <c r="UAQ158" s="86"/>
      <c r="UAR158" s="86"/>
      <c r="UAS158" s="86"/>
      <c r="UAT158" s="86"/>
      <c r="UAU158" s="86"/>
      <c r="UAV158" s="86"/>
      <c r="UAW158" s="86"/>
      <c r="UAX158" s="86"/>
      <c r="UAY158" s="86"/>
      <c r="UAZ158" s="86"/>
      <c r="UBA158" s="86"/>
      <c r="UBB158" s="86"/>
      <c r="UBC158" s="86"/>
      <c r="UBD158" s="86"/>
      <c r="UBE158" s="86"/>
      <c r="UBF158" s="86"/>
      <c r="UBG158" s="86"/>
      <c r="UBH158" s="86"/>
      <c r="UBI158" s="86"/>
      <c r="UBJ158" s="86"/>
      <c r="UBK158" s="86"/>
      <c r="UBL158" s="86"/>
      <c r="UBM158" s="86"/>
      <c r="UBN158" s="86"/>
      <c r="UBO158" s="86"/>
      <c r="UBP158" s="86"/>
      <c r="UBQ158" s="86"/>
      <c r="UBR158" s="86"/>
      <c r="UBS158" s="86"/>
      <c r="UBT158" s="86"/>
      <c r="UBU158" s="86"/>
      <c r="UBV158" s="86"/>
      <c r="UBW158" s="86"/>
      <c r="UBX158" s="86"/>
      <c r="UBY158" s="86"/>
      <c r="UBZ158" s="86"/>
      <c r="UCA158" s="86"/>
      <c r="UCB158" s="86"/>
      <c r="UCC158" s="86"/>
      <c r="UCD158" s="86"/>
      <c r="UCE158" s="86"/>
      <c r="UCF158" s="86"/>
      <c r="UCG158" s="86"/>
      <c r="UCH158" s="86"/>
      <c r="UCI158" s="86"/>
      <c r="UCJ158" s="86"/>
      <c r="UCK158" s="86"/>
      <c r="UCL158" s="86"/>
      <c r="UCM158" s="86"/>
      <c r="UCN158" s="86"/>
      <c r="UCO158" s="86"/>
      <c r="UCP158" s="86"/>
      <c r="UCQ158" s="186"/>
      <c r="UCR158" s="186"/>
      <c r="UCS158" s="186"/>
      <c r="UCT158" s="186"/>
      <c r="UCU158" s="186"/>
      <c r="UCV158" s="186"/>
      <c r="UCW158" s="86"/>
      <c r="UCX158" s="86"/>
      <c r="UCY158" s="86"/>
      <c r="UCZ158" s="86"/>
      <c r="UDA158" s="86"/>
      <c r="UDB158" s="86"/>
      <c r="UDC158" s="86"/>
      <c r="UDD158" s="86"/>
      <c r="UDE158" s="86"/>
      <c r="UDF158" s="86"/>
      <c r="UDG158" s="86"/>
      <c r="UDH158" s="86"/>
      <c r="UDI158" s="86"/>
      <c r="UDJ158" s="86"/>
      <c r="UDK158" s="86"/>
      <c r="UDL158" s="86"/>
      <c r="UDM158" s="86"/>
      <c r="UDN158" s="86"/>
      <c r="UDO158" s="86"/>
      <c r="UDP158" s="86"/>
      <c r="UDQ158" s="86"/>
      <c r="UDR158" s="86"/>
      <c r="UDS158" s="86"/>
      <c r="UDT158" s="86"/>
      <c r="UDU158" s="86"/>
      <c r="UDV158" s="86"/>
      <c r="UDW158" s="86"/>
      <c r="UDX158" s="86"/>
      <c r="UDY158" s="86"/>
      <c r="UDZ158" s="86"/>
      <c r="UEA158" s="86"/>
      <c r="UEB158" s="86"/>
      <c r="UEC158" s="86"/>
      <c r="UED158" s="86"/>
      <c r="UEE158" s="86"/>
      <c r="UEF158" s="86"/>
      <c r="UEG158" s="86"/>
      <c r="UEH158" s="86"/>
      <c r="UEI158" s="86"/>
      <c r="UEJ158" s="86"/>
      <c r="UEK158" s="86"/>
      <c r="UEL158" s="86"/>
      <c r="UEM158" s="86"/>
      <c r="UEN158" s="86"/>
      <c r="UEO158" s="86"/>
      <c r="UEP158" s="86"/>
      <c r="UEQ158" s="86"/>
      <c r="UER158" s="86"/>
      <c r="UES158" s="86"/>
      <c r="UET158" s="86"/>
      <c r="UEU158" s="86"/>
      <c r="UEV158" s="86"/>
      <c r="UEW158" s="86"/>
      <c r="UEX158" s="86"/>
      <c r="UEY158" s="86"/>
      <c r="UEZ158" s="86"/>
      <c r="UFA158" s="86"/>
      <c r="UFB158" s="86"/>
      <c r="UFC158" s="86"/>
      <c r="UFD158" s="86"/>
      <c r="UFE158" s="86"/>
      <c r="UFF158" s="86"/>
      <c r="UFG158" s="86"/>
      <c r="UFH158" s="86"/>
      <c r="UFI158" s="86"/>
      <c r="UFJ158" s="86"/>
      <c r="UFK158" s="86"/>
      <c r="UFL158" s="86"/>
      <c r="UFM158" s="86"/>
      <c r="UFN158" s="86"/>
      <c r="UFO158" s="86"/>
      <c r="UFP158" s="86"/>
      <c r="UFQ158" s="86"/>
      <c r="UFR158" s="86"/>
      <c r="UFS158" s="86"/>
      <c r="UFT158" s="86"/>
      <c r="UFU158" s="86"/>
      <c r="UFV158" s="86"/>
      <c r="UFW158" s="86"/>
      <c r="UFX158" s="86"/>
      <c r="UFY158" s="86"/>
      <c r="UFZ158" s="86"/>
      <c r="UGA158" s="86"/>
      <c r="UGB158" s="86"/>
      <c r="UGC158" s="86"/>
      <c r="UGD158" s="86"/>
      <c r="UGE158" s="86"/>
      <c r="UGF158" s="86"/>
      <c r="UGG158" s="86"/>
      <c r="UGH158" s="86"/>
      <c r="UGI158" s="86"/>
      <c r="UGJ158" s="86"/>
      <c r="UGK158" s="86"/>
      <c r="UGL158" s="86"/>
      <c r="UGM158" s="86"/>
      <c r="UGN158" s="86"/>
      <c r="UGO158" s="86"/>
      <c r="UGP158" s="86"/>
      <c r="UGQ158" s="86"/>
      <c r="UGR158" s="86"/>
      <c r="UGS158" s="86"/>
      <c r="UGT158" s="86"/>
      <c r="UGU158" s="86"/>
      <c r="UGV158" s="86"/>
      <c r="UGW158" s="86"/>
      <c r="UGX158" s="86"/>
      <c r="UGY158" s="86"/>
      <c r="UGZ158" s="86"/>
      <c r="UHA158" s="86"/>
      <c r="UHB158" s="86"/>
      <c r="UHC158" s="86"/>
      <c r="UHD158" s="86"/>
      <c r="UHE158" s="86"/>
      <c r="UHF158" s="86"/>
      <c r="UHG158" s="86"/>
      <c r="UHH158" s="86"/>
      <c r="UHI158" s="86"/>
      <c r="UHJ158" s="86"/>
      <c r="UHK158" s="86"/>
      <c r="UHL158" s="86"/>
      <c r="UHM158" s="86"/>
      <c r="UHN158" s="86"/>
      <c r="UHO158" s="86"/>
      <c r="UHP158" s="86"/>
      <c r="UHQ158" s="86"/>
      <c r="UHR158" s="86"/>
      <c r="UHS158" s="86"/>
      <c r="UHT158" s="86"/>
      <c r="UHU158" s="86"/>
      <c r="UHV158" s="86"/>
      <c r="UHW158" s="86"/>
      <c r="UHX158" s="86"/>
      <c r="UHY158" s="86"/>
      <c r="UHZ158" s="86"/>
      <c r="UIA158" s="86"/>
      <c r="UIB158" s="86"/>
      <c r="UIC158" s="86"/>
      <c r="UID158" s="86"/>
      <c r="UIE158" s="86"/>
      <c r="UIF158" s="86"/>
      <c r="UIG158" s="86"/>
      <c r="UIH158" s="86"/>
      <c r="UII158" s="86"/>
      <c r="UIJ158" s="86"/>
      <c r="UIK158" s="86"/>
      <c r="UIL158" s="86"/>
      <c r="UIM158" s="86"/>
      <c r="UIN158" s="86"/>
      <c r="UIO158" s="86"/>
      <c r="UIP158" s="86"/>
      <c r="UIQ158" s="86"/>
      <c r="UIR158" s="86"/>
      <c r="UIS158" s="86"/>
      <c r="UIT158" s="86"/>
      <c r="UIU158" s="86"/>
      <c r="UIV158" s="86"/>
      <c r="UIW158" s="86"/>
      <c r="UIX158" s="86"/>
      <c r="UIY158" s="86"/>
      <c r="UIZ158" s="86"/>
      <c r="UJA158" s="86"/>
      <c r="UJB158" s="86"/>
      <c r="UJC158" s="86"/>
      <c r="UJD158" s="86"/>
      <c r="UJE158" s="86"/>
      <c r="UJF158" s="86"/>
      <c r="UJG158" s="86"/>
      <c r="UJH158" s="86"/>
      <c r="UJI158" s="86"/>
      <c r="UJJ158" s="86"/>
      <c r="UJK158" s="86"/>
      <c r="UJL158" s="86"/>
      <c r="UJM158" s="86"/>
      <c r="UJN158" s="86"/>
      <c r="UJO158" s="86"/>
      <c r="UJP158" s="86"/>
      <c r="UJQ158" s="86"/>
      <c r="UJR158" s="86"/>
      <c r="UJS158" s="86"/>
      <c r="UJT158" s="86"/>
      <c r="UJU158" s="86"/>
      <c r="UJV158" s="86"/>
      <c r="UJW158" s="86"/>
      <c r="UJX158" s="86"/>
      <c r="UJY158" s="86"/>
      <c r="UJZ158" s="86"/>
      <c r="UKA158" s="86"/>
      <c r="UKB158" s="86"/>
      <c r="UKC158" s="86"/>
      <c r="UKD158" s="86"/>
      <c r="UKE158" s="86"/>
      <c r="UKF158" s="86"/>
      <c r="UKG158" s="86"/>
      <c r="UKH158" s="86"/>
      <c r="UKI158" s="86"/>
      <c r="UKJ158" s="86"/>
      <c r="UKK158" s="86"/>
      <c r="UKL158" s="86"/>
      <c r="UKM158" s="86"/>
      <c r="UKN158" s="86"/>
      <c r="UKO158" s="86"/>
      <c r="UKP158" s="86"/>
      <c r="UKQ158" s="86"/>
      <c r="UKR158" s="86"/>
      <c r="UKS158" s="86"/>
      <c r="UKT158" s="86"/>
      <c r="UKU158" s="86"/>
      <c r="UKV158" s="86"/>
      <c r="UKW158" s="86"/>
      <c r="UKX158" s="86"/>
      <c r="UKY158" s="86"/>
      <c r="UKZ158" s="86"/>
      <c r="ULA158" s="86"/>
      <c r="ULB158" s="86"/>
      <c r="ULC158" s="86"/>
      <c r="ULD158" s="86"/>
      <c r="ULE158" s="86"/>
      <c r="ULF158" s="86"/>
      <c r="ULG158" s="86"/>
      <c r="ULH158" s="86"/>
      <c r="ULI158" s="86"/>
      <c r="ULJ158" s="86"/>
      <c r="ULK158" s="86"/>
      <c r="ULL158" s="86"/>
      <c r="ULM158" s="86"/>
      <c r="ULN158" s="86"/>
      <c r="ULO158" s="86"/>
      <c r="ULP158" s="86"/>
      <c r="ULQ158" s="86"/>
      <c r="ULR158" s="86"/>
      <c r="ULS158" s="86"/>
      <c r="ULT158" s="86"/>
      <c r="ULU158" s="86"/>
      <c r="ULV158" s="86"/>
      <c r="ULW158" s="86"/>
      <c r="ULX158" s="86"/>
      <c r="ULY158" s="86"/>
      <c r="ULZ158" s="86"/>
      <c r="UMA158" s="86"/>
      <c r="UMB158" s="86"/>
      <c r="UMC158" s="86"/>
      <c r="UMD158" s="86"/>
      <c r="UME158" s="86"/>
      <c r="UMF158" s="86"/>
      <c r="UMG158" s="86"/>
      <c r="UMH158" s="86"/>
      <c r="UMI158" s="86"/>
      <c r="UMJ158" s="86"/>
      <c r="UMK158" s="86"/>
      <c r="UML158" s="86"/>
      <c r="UMM158" s="186"/>
      <c r="UMN158" s="186"/>
      <c r="UMO158" s="186"/>
      <c r="UMP158" s="186"/>
      <c r="UMQ158" s="186"/>
      <c r="UMR158" s="186"/>
      <c r="UMS158" s="86"/>
      <c r="UMT158" s="86"/>
      <c r="UMU158" s="86"/>
      <c r="UMV158" s="86"/>
      <c r="UMW158" s="86"/>
      <c r="UMX158" s="86"/>
      <c r="UMY158" s="86"/>
      <c r="UMZ158" s="86"/>
      <c r="UNA158" s="86"/>
      <c r="UNB158" s="86"/>
      <c r="UNC158" s="86"/>
      <c r="UND158" s="86"/>
      <c r="UNE158" s="86"/>
      <c r="UNF158" s="86"/>
      <c r="UNG158" s="86"/>
      <c r="UNH158" s="86"/>
      <c r="UNI158" s="86"/>
      <c r="UNJ158" s="86"/>
      <c r="UNK158" s="86"/>
      <c r="UNL158" s="86"/>
      <c r="UNM158" s="86"/>
      <c r="UNN158" s="86"/>
      <c r="UNO158" s="86"/>
      <c r="UNP158" s="86"/>
      <c r="UNQ158" s="86"/>
      <c r="UNR158" s="86"/>
      <c r="UNS158" s="86"/>
      <c r="UNT158" s="86"/>
      <c r="UNU158" s="86"/>
      <c r="UNV158" s="86"/>
      <c r="UNW158" s="86"/>
      <c r="UNX158" s="86"/>
      <c r="UNY158" s="86"/>
      <c r="UNZ158" s="86"/>
      <c r="UOA158" s="86"/>
      <c r="UOB158" s="86"/>
      <c r="UOC158" s="86"/>
      <c r="UOD158" s="86"/>
      <c r="UOE158" s="86"/>
      <c r="UOF158" s="86"/>
      <c r="UOG158" s="86"/>
      <c r="UOH158" s="86"/>
      <c r="UOI158" s="86"/>
      <c r="UOJ158" s="86"/>
      <c r="UOK158" s="86"/>
      <c r="UOL158" s="86"/>
      <c r="UOM158" s="86"/>
      <c r="UON158" s="86"/>
      <c r="UOO158" s="86"/>
      <c r="UOP158" s="86"/>
      <c r="UOQ158" s="86"/>
      <c r="UOR158" s="86"/>
      <c r="UOS158" s="86"/>
      <c r="UOT158" s="86"/>
      <c r="UOU158" s="86"/>
      <c r="UOV158" s="86"/>
      <c r="UOW158" s="86"/>
      <c r="UOX158" s="86"/>
      <c r="UOY158" s="86"/>
      <c r="UOZ158" s="86"/>
      <c r="UPA158" s="86"/>
      <c r="UPB158" s="86"/>
      <c r="UPC158" s="86"/>
      <c r="UPD158" s="86"/>
      <c r="UPE158" s="86"/>
      <c r="UPF158" s="86"/>
      <c r="UPG158" s="86"/>
      <c r="UPH158" s="86"/>
      <c r="UPI158" s="86"/>
      <c r="UPJ158" s="86"/>
      <c r="UPK158" s="86"/>
      <c r="UPL158" s="86"/>
      <c r="UPM158" s="86"/>
      <c r="UPN158" s="86"/>
      <c r="UPO158" s="86"/>
      <c r="UPP158" s="86"/>
      <c r="UPQ158" s="86"/>
      <c r="UPR158" s="86"/>
      <c r="UPS158" s="86"/>
      <c r="UPT158" s="86"/>
      <c r="UPU158" s="86"/>
      <c r="UPV158" s="86"/>
      <c r="UPW158" s="86"/>
      <c r="UPX158" s="86"/>
      <c r="UPY158" s="86"/>
      <c r="UPZ158" s="86"/>
      <c r="UQA158" s="86"/>
      <c r="UQB158" s="86"/>
      <c r="UQC158" s="86"/>
      <c r="UQD158" s="86"/>
      <c r="UQE158" s="86"/>
      <c r="UQF158" s="86"/>
      <c r="UQG158" s="86"/>
      <c r="UQH158" s="86"/>
      <c r="UQI158" s="86"/>
      <c r="UQJ158" s="86"/>
      <c r="UQK158" s="86"/>
      <c r="UQL158" s="86"/>
      <c r="UQM158" s="86"/>
      <c r="UQN158" s="86"/>
      <c r="UQO158" s="86"/>
      <c r="UQP158" s="86"/>
      <c r="UQQ158" s="86"/>
      <c r="UQR158" s="86"/>
      <c r="UQS158" s="86"/>
      <c r="UQT158" s="86"/>
      <c r="UQU158" s="86"/>
      <c r="UQV158" s="86"/>
      <c r="UQW158" s="86"/>
      <c r="UQX158" s="86"/>
      <c r="UQY158" s="86"/>
      <c r="UQZ158" s="86"/>
      <c r="URA158" s="86"/>
      <c r="URB158" s="86"/>
      <c r="URC158" s="86"/>
      <c r="URD158" s="86"/>
      <c r="URE158" s="86"/>
      <c r="URF158" s="86"/>
      <c r="URG158" s="86"/>
      <c r="URH158" s="86"/>
      <c r="URI158" s="86"/>
      <c r="URJ158" s="86"/>
      <c r="URK158" s="86"/>
      <c r="URL158" s="86"/>
      <c r="URM158" s="86"/>
      <c r="URN158" s="86"/>
      <c r="URO158" s="86"/>
      <c r="URP158" s="86"/>
      <c r="URQ158" s="86"/>
      <c r="URR158" s="86"/>
      <c r="URS158" s="86"/>
      <c r="URT158" s="86"/>
      <c r="URU158" s="86"/>
      <c r="URV158" s="86"/>
      <c r="URW158" s="86"/>
      <c r="URX158" s="86"/>
      <c r="URY158" s="86"/>
      <c r="URZ158" s="86"/>
      <c r="USA158" s="86"/>
      <c r="USB158" s="86"/>
      <c r="USC158" s="86"/>
      <c r="USD158" s="86"/>
      <c r="USE158" s="86"/>
      <c r="USF158" s="86"/>
      <c r="USG158" s="86"/>
      <c r="USH158" s="86"/>
      <c r="USI158" s="86"/>
      <c r="USJ158" s="86"/>
      <c r="USK158" s="86"/>
      <c r="USL158" s="86"/>
      <c r="USM158" s="86"/>
      <c r="USN158" s="86"/>
      <c r="USO158" s="86"/>
      <c r="USP158" s="86"/>
      <c r="USQ158" s="86"/>
      <c r="USR158" s="86"/>
      <c r="USS158" s="86"/>
      <c r="UST158" s="86"/>
      <c r="USU158" s="86"/>
      <c r="USV158" s="86"/>
      <c r="USW158" s="86"/>
      <c r="USX158" s="86"/>
      <c r="USY158" s="86"/>
      <c r="USZ158" s="86"/>
      <c r="UTA158" s="86"/>
      <c r="UTB158" s="86"/>
      <c r="UTC158" s="86"/>
      <c r="UTD158" s="86"/>
      <c r="UTE158" s="86"/>
      <c r="UTF158" s="86"/>
      <c r="UTG158" s="86"/>
      <c r="UTH158" s="86"/>
      <c r="UTI158" s="86"/>
      <c r="UTJ158" s="86"/>
      <c r="UTK158" s="86"/>
      <c r="UTL158" s="86"/>
      <c r="UTM158" s="86"/>
      <c r="UTN158" s="86"/>
      <c r="UTO158" s="86"/>
      <c r="UTP158" s="86"/>
      <c r="UTQ158" s="86"/>
      <c r="UTR158" s="86"/>
      <c r="UTS158" s="86"/>
      <c r="UTT158" s="86"/>
      <c r="UTU158" s="86"/>
      <c r="UTV158" s="86"/>
      <c r="UTW158" s="86"/>
      <c r="UTX158" s="86"/>
      <c r="UTY158" s="86"/>
      <c r="UTZ158" s="86"/>
      <c r="UUA158" s="86"/>
      <c r="UUB158" s="86"/>
      <c r="UUC158" s="86"/>
      <c r="UUD158" s="86"/>
      <c r="UUE158" s="86"/>
      <c r="UUF158" s="86"/>
      <c r="UUG158" s="86"/>
      <c r="UUH158" s="86"/>
      <c r="UUI158" s="86"/>
      <c r="UUJ158" s="86"/>
      <c r="UUK158" s="86"/>
      <c r="UUL158" s="86"/>
      <c r="UUM158" s="86"/>
      <c r="UUN158" s="86"/>
      <c r="UUO158" s="86"/>
      <c r="UUP158" s="86"/>
      <c r="UUQ158" s="86"/>
      <c r="UUR158" s="86"/>
      <c r="UUS158" s="86"/>
      <c r="UUT158" s="86"/>
      <c r="UUU158" s="86"/>
      <c r="UUV158" s="86"/>
      <c r="UUW158" s="86"/>
      <c r="UUX158" s="86"/>
      <c r="UUY158" s="86"/>
      <c r="UUZ158" s="86"/>
      <c r="UVA158" s="86"/>
      <c r="UVB158" s="86"/>
      <c r="UVC158" s="86"/>
      <c r="UVD158" s="86"/>
      <c r="UVE158" s="86"/>
      <c r="UVF158" s="86"/>
      <c r="UVG158" s="86"/>
      <c r="UVH158" s="86"/>
      <c r="UVI158" s="86"/>
      <c r="UVJ158" s="86"/>
      <c r="UVK158" s="86"/>
      <c r="UVL158" s="86"/>
      <c r="UVM158" s="86"/>
      <c r="UVN158" s="86"/>
      <c r="UVO158" s="86"/>
      <c r="UVP158" s="86"/>
      <c r="UVQ158" s="86"/>
      <c r="UVR158" s="86"/>
      <c r="UVS158" s="86"/>
      <c r="UVT158" s="86"/>
      <c r="UVU158" s="86"/>
      <c r="UVV158" s="86"/>
      <c r="UVW158" s="86"/>
      <c r="UVX158" s="86"/>
      <c r="UVY158" s="86"/>
      <c r="UVZ158" s="86"/>
      <c r="UWA158" s="86"/>
      <c r="UWB158" s="86"/>
      <c r="UWC158" s="86"/>
      <c r="UWD158" s="86"/>
      <c r="UWE158" s="86"/>
      <c r="UWF158" s="86"/>
      <c r="UWG158" s="86"/>
      <c r="UWH158" s="86"/>
      <c r="UWI158" s="186"/>
      <c r="UWJ158" s="186"/>
      <c r="UWK158" s="186"/>
      <c r="UWL158" s="186"/>
      <c r="UWM158" s="186"/>
      <c r="UWN158" s="186"/>
      <c r="UWO158" s="86"/>
      <c r="UWP158" s="86"/>
      <c r="UWQ158" s="86"/>
      <c r="UWR158" s="86"/>
      <c r="UWS158" s="86"/>
      <c r="UWT158" s="86"/>
      <c r="UWU158" s="86"/>
      <c r="UWV158" s="86"/>
      <c r="UWW158" s="86"/>
      <c r="UWX158" s="86"/>
      <c r="UWY158" s="86"/>
      <c r="UWZ158" s="86"/>
      <c r="UXA158" s="86"/>
      <c r="UXB158" s="86"/>
      <c r="UXC158" s="86"/>
      <c r="UXD158" s="86"/>
      <c r="UXE158" s="86"/>
      <c r="UXF158" s="86"/>
      <c r="UXG158" s="86"/>
      <c r="UXH158" s="86"/>
      <c r="UXI158" s="86"/>
      <c r="UXJ158" s="86"/>
      <c r="UXK158" s="86"/>
      <c r="UXL158" s="86"/>
      <c r="UXM158" s="86"/>
      <c r="UXN158" s="86"/>
      <c r="UXO158" s="86"/>
      <c r="UXP158" s="86"/>
      <c r="UXQ158" s="86"/>
      <c r="UXR158" s="86"/>
      <c r="UXS158" s="86"/>
      <c r="UXT158" s="86"/>
      <c r="UXU158" s="86"/>
      <c r="UXV158" s="86"/>
      <c r="UXW158" s="86"/>
      <c r="UXX158" s="86"/>
      <c r="UXY158" s="86"/>
      <c r="UXZ158" s="86"/>
      <c r="UYA158" s="86"/>
      <c r="UYB158" s="86"/>
      <c r="UYC158" s="86"/>
      <c r="UYD158" s="86"/>
      <c r="UYE158" s="86"/>
      <c r="UYF158" s="86"/>
      <c r="UYG158" s="86"/>
      <c r="UYH158" s="86"/>
      <c r="UYI158" s="86"/>
      <c r="UYJ158" s="86"/>
      <c r="UYK158" s="86"/>
      <c r="UYL158" s="86"/>
      <c r="UYM158" s="86"/>
      <c r="UYN158" s="86"/>
      <c r="UYO158" s="86"/>
      <c r="UYP158" s="86"/>
      <c r="UYQ158" s="86"/>
      <c r="UYR158" s="86"/>
      <c r="UYS158" s="86"/>
      <c r="UYT158" s="86"/>
      <c r="UYU158" s="86"/>
      <c r="UYV158" s="86"/>
      <c r="UYW158" s="86"/>
      <c r="UYX158" s="86"/>
      <c r="UYY158" s="86"/>
      <c r="UYZ158" s="86"/>
      <c r="UZA158" s="86"/>
      <c r="UZB158" s="86"/>
      <c r="UZC158" s="86"/>
      <c r="UZD158" s="86"/>
      <c r="UZE158" s="86"/>
      <c r="UZF158" s="86"/>
      <c r="UZG158" s="86"/>
      <c r="UZH158" s="86"/>
      <c r="UZI158" s="86"/>
      <c r="UZJ158" s="86"/>
      <c r="UZK158" s="86"/>
      <c r="UZL158" s="86"/>
      <c r="UZM158" s="86"/>
      <c r="UZN158" s="86"/>
      <c r="UZO158" s="86"/>
      <c r="UZP158" s="86"/>
      <c r="UZQ158" s="86"/>
      <c r="UZR158" s="86"/>
      <c r="UZS158" s="86"/>
      <c r="UZT158" s="86"/>
      <c r="UZU158" s="86"/>
      <c r="UZV158" s="86"/>
      <c r="UZW158" s="86"/>
      <c r="UZX158" s="86"/>
      <c r="UZY158" s="86"/>
      <c r="UZZ158" s="86"/>
      <c r="VAA158" s="86"/>
      <c r="VAB158" s="86"/>
      <c r="VAC158" s="86"/>
      <c r="VAD158" s="86"/>
      <c r="VAE158" s="86"/>
      <c r="VAF158" s="86"/>
      <c r="VAG158" s="86"/>
      <c r="VAH158" s="86"/>
      <c r="VAI158" s="86"/>
      <c r="VAJ158" s="86"/>
      <c r="VAK158" s="86"/>
      <c r="VAL158" s="86"/>
      <c r="VAM158" s="86"/>
      <c r="VAN158" s="86"/>
      <c r="VAO158" s="86"/>
      <c r="VAP158" s="86"/>
      <c r="VAQ158" s="86"/>
      <c r="VAR158" s="86"/>
      <c r="VAS158" s="86"/>
      <c r="VAT158" s="86"/>
      <c r="VAU158" s="86"/>
      <c r="VAV158" s="86"/>
      <c r="VAW158" s="86"/>
      <c r="VAX158" s="86"/>
      <c r="VAY158" s="86"/>
      <c r="VAZ158" s="86"/>
      <c r="VBA158" s="86"/>
      <c r="VBB158" s="86"/>
      <c r="VBC158" s="86"/>
      <c r="VBD158" s="86"/>
      <c r="VBE158" s="86"/>
      <c r="VBF158" s="86"/>
      <c r="VBG158" s="86"/>
      <c r="VBH158" s="86"/>
      <c r="VBI158" s="86"/>
      <c r="VBJ158" s="86"/>
      <c r="VBK158" s="86"/>
      <c r="VBL158" s="86"/>
      <c r="VBM158" s="86"/>
      <c r="VBN158" s="86"/>
      <c r="VBO158" s="86"/>
      <c r="VBP158" s="86"/>
      <c r="VBQ158" s="86"/>
      <c r="VBR158" s="86"/>
      <c r="VBS158" s="86"/>
      <c r="VBT158" s="86"/>
      <c r="VBU158" s="86"/>
      <c r="VBV158" s="86"/>
      <c r="VBW158" s="86"/>
      <c r="VBX158" s="86"/>
      <c r="VBY158" s="86"/>
      <c r="VBZ158" s="86"/>
      <c r="VCA158" s="86"/>
      <c r="VCB158" s="86"/>
      <c r="VCC158" s="86"/>
      <c r="VCD158" s="86"/>
      <c r="VCE158" s="86"/>
      <c r="VCF158" s="86"/>
      <c r="VCG158" s="86"/>
      <c r="VCH158" s="86"/>
      <c r="VCI158" s="86"/>
      <c r="VCJ158" s="86"/>
      <c r="VCK158" s="86"/>
      <c r="VCL158" s="86"/>
      <c r="VCM158" s="86"/>
      <c r="VCN158" s="86"/>
      <c r="VCO158" s="86"/>
      <c r="VCP158" s="86"/>
      <c r="VCQ158" s="86"/>
      <c r="VCR158" s="86"/>
      <c r="VCS158" s="86"/>
      <c r="VCT158" s="86"/>
      <c r="VCU158" s="86"/>
      <c r="VCV158" s="86"/>
      <c r="VCW158" s="86"/>
      <c r="VCX158" s="86"/>
      <c r="VCY158" s="86"/>
      <c r="VCZ158" s="86"/>
      <c r="VDA158" s="86"/>
      <c r="VDB158" s="86"/>
      <c r="VDC158" s="86"/>
      <c r="VDD158" s="86"/>
      <c r="VDE158" s="86"/>
      <c r="VDF158" s="86"/>
      <c r="VDG158" s="86"/>
      <c r="VDH158" s="86"/>
      <c r="VDI158" s="86"/>
      <c r="VDJ158" s="86"/>
      <c r="VDK158" s="86"/>
      <c r="VDL158" s="86"/>
      <c r="VDM158" s="86"/>
      <c r="VDN158" s="86"/>
      <c r="VDO158" s="86"/>
      <c r="VDP158" s="86"/>
      <c r="VDQ158" s="86"/>
      <c r="VDR158" s="86"/>
      <c r="VDS158" s="86"/>
      <c r="VDT158" s="86"/>
      <c r="VDU158" s="86"/>
      <c r="VDV158" s="86"/>
      <c r="VDW158" s="86"/>
      <c r="VDX158" s="86"/>
      <c r="VDY158" s="86"/>
      <c r="VDZ158" s="86"/>
      <c r="VEA158" s="86"/>
      <c r="VEB158" s="86"/>
      <c r="VEC158" s="86"/>
      <c r="VED158" s="86"/>
      <c r="VEE158" s="86"/>
      <c r="VEF158" s="86"/>
      <c r="VEG158" s="86"/>
      <c r="VEH158" s="86"/>
      <c r="VEI158" s="86"/>
      <c r="VEJ158" s="86"/>
      <c r="VEK158" s="86"/>
      <c r="VEL158" s="86"/>
      <c r="VEM158" s="86"/>
      <c r="VEN158" s="86"/>
      <c r="VEO158" s="86"/>
      <c r="VEP158" s="86"/>
      <c r="VEQ158" s="86"/>
      <c r="VER158" s="86"/>
      <c r="VES158" s="86"/>
      <c r="VET158" s="86"/>
      <c r="VEU158" s="86"/>
      <c r="VEV158" s="86"/>
      <c r="VEW158" s="86"/>
      <c r="VEX158" s="86"/>
      <c r="VEY158" s="86"/>
      <c r="VEZ158" s="86"/>
      <c r="VFA158" s="86"/>
      <c r="VFB158" s="86"/>
      <c r="VFC158" s="86"/>
      <c r="VFD158" s="86"/>
      <c r="VFE158" s="86"/>
      <c r="VFF158" s="86"/>
      <c r="VFG158" s="86"/>
      <c r="VFH158" s="86"/>
      <c r="VFI158" s="86"/>
      <c r="VFJ158" s="86"/>
      <c r="VFK158" s="86"/>
      <c r="VFL158" s="86"/>
      <c r="VFM158" s="86"/>
      <c r="VFN158" s="86"/>
      <c r="VFO158" s="86"/>
      <c r="VFP158" s="86"/>
      <c r="VFQ158" s="86"/>
      <c r="VFR158" s="86"/>
      <c r="VFS158" s="86"/>
      <c r="VFT158" s="86"/>
      <c r="VFU158" s="86"/>
      <c r="VFV158" s="86"/>
      <c r="VFW158" s="86"/>
      <c r="VFX158" s="86"/>
      <c r="VFY158" s="86"/>
      <c r="VFZ158" s="86"/>
      <c r="VGA158" s="86"/>
      <c r="VGB158" s="86"/>
      <c r="VGC158" s="86"/>
      <c r="VGD158" s="86"/>
      <c r="VGE158" s="186"/>
      <c r="VGF158" s="186"/>
      <c r="VGG158" s="186"/>
      <c r="VGH158" s="186"/>
      <c r="VGI158" s="186"/>
      <c r="VGJ158" s="186"/>
      <c r="VGK158" s="86"/>
      <c r="VGL158" s="86"/>
      <c r="VGM158" s="86"/>
      <c r="VGN158" s="86"/>
      <c r="VGO158" s="86"/>
      <c r="VGP158" s="86"/>
      <c r="VGQ158" s="86"/>
      <c r="VGR158" s="86"/>
      <c r="VGS158" s="86"/>
      <c r="VGT158" s="86"/>
      <c r="VGU158" s="86"/>
      <c r="VGV158" s="86"/>
      <c r="VGW158" s="86"/>
      <c r="VGX158" s="86"/>
      <c r="VGY158" s="86"/>
      <c r="VGZ158" s="86"/>
      <c r="VHA158" s="86"/>
      <c r="VHB158" s="86"/>
      <c r="VHC158" s="86"/>
      <c r="VHD158" s="86"/>
      <c r="VHE158" s="86"/>
      <c r="VHF158" s="86"/>
      <c r="VHG158" s="86"/>
      <c r="VHH158" s="86"/>
      <c r="VHI158" s="86"/>
      <c r="VHJ158" s="86"/>
      <c r="VHK158" s="86"/>
      <c r="VHL158" s="86"/>
      <c r="VHM158" s="86"/>
      <c r="VHN158" s="86"/>
      <c r="VHO158" s="86"/>
      <c r="VHP158" s="86"/>
      <c r="VHQ158" s="86"/>
      <c r="VHR158" s="86"/>
      <c r="VHS158" s="86"/>
      <c r="VHT158" s="86"/>
      <c r="VHU158" s="86"/>
      <c r="VHV158" s="86"/>
      <c r="VHW158" s="86"/>
      <c r="VHX158" s="86"/>
      <c r="VHY158" s="86"/>
      <c r="VHZ158" s="86"/>
      <c r="VIA158" s="86"/>
      <c r="VIB158" s="86"/>
      <c r="VIC158" s="86"/>
      <c r="VID158" s="86"/>
      <c r="VIE158" s="86"/>
      <c r="VIF158" s="86"/>
      <c r="VIG158" s="86"/>
      <c r="VIH158" s="86"/>
      <c r="VII158" s="86"/>
      <c r="VIJ158" s="86"/>
      <c r="VIK158" s="86"/>
      <c r="VIL158" s="86"/>
      <c r="VIM158" s="86"/>
      <c r="VIN158" s="86"/>
      <c r="VIO158" s="86"/>
      <c r="VIP158" s="86"/>
      <c r="VIQ158" s="86"/>
      <c r="VIR158" s="86"/>
      <c r="VIS158" s="86"/>
      <c r="VIT158" s="86"/>
      <c r="VIU158" s="86"/>
      <c r="VIV158" s="86"/>
      <c r="VIW158" s="86"/>
      <c r="VIX158" s="86"/>
      <c r="VIY158" s="86"/>
      <c r="VIZ158" s="86"/>
      <c r="VJA158" s="86"/>
      <c r="VJB158" s="86"/>
      <c r="VJC158" s="86"/>
      <c r="VJD158" s="86"/>
      <c r="VJE158" s="86"/>
      <c r="VJF158" s="86"/>
      <c r="VJG158" s="86"/>
      <c r="VJH158" s="86"/>
      <c r="VJI158" s="86"/>
      <c r="VJJ158" s="86"/>
      <c r="VJK158" s="86"/>
      <c r="VJL158" s="86"/>
      <c r="VJM158" s="86"/>
      <c r="VJN158" s="86"/>
      <c r="VJO158" s="86"/>
      <c r="VJP158" s="86"/>
      <c r="VJQ158" s="86"/>
      <c r="VJR158" s="86"/>
      <c r="VJS158" s="86"/>
      <c r="VJT158" s="86"/>
      <c r="VJU158" s="86"/>
      <c r="VJV158" s="86"/>
      <c r="VJW158" s="86"/>
      <c r="VJX158" s="86"/>
      <c r="VJY158" s="86"/>
      <c r="VJZ158" s="86"/>
      <c r="VKA158" s="86"/>
      <c r="VKB158" s="86"/>
      <c r="VKC158" s="86"/>
      <c r="VKD158" s="86"/>
      <c r="VKE158" s="86"/>
      <c r="VKF158" s="86"/>
      <c r="VKG158" s="86"/>
      <c r="VKH158" s="86"/>
      <c r="VKI158" s="86"/>
      <c r="VKJ158" s="86"/>
      <c r="VKK158" s="86"/>
      <c r="VKL158" s="86"/>
      <c r="VKM158" s="86"/>
      <c r="VKN158" s="86"/>
      <c r="VKO158" s="86"/>
      <c r="VKP158" s="86"/>
      <c r="VKQ158" s="86"/>
      <c r="VKR158" s="86"/>
      <c r="VKS158" s="86"/>
      <c r="VKT158" s="86"/>
      <c r="VKU158" s="86"/>
      <c r="VKV158" s="86"/>
      <c r="VKW158" s="86"/>
      <c r="VKX158" s="86"/>
      <c r="VKY158" s="86"/>
      <c r="VKZ158" s="86"/>
      <c r="VLA158" s="86"/>
      <c r="VLB158" s="86"/>
      <c r="VLC158" s="86"/>
      <c r="VLD158" s="86"/>
      <c r="VLE158" s="86"/>
      <c r="VLF158" s="86"/>
      <c r="VLG158" s="86"/>
      <c r="VLH158" s="86"/>
      <c r="VLI158" s="86"/>
      <c r="VLJ158" s="86"/>
      <c r="VLK158" s="86"/>
      <c r="VLL158" s="86"/>
      <c r="VLM158" s="86"/>
      <c r="VLN158" s="86"/>
      <c r="VLO158" s="86"/>
      <c r="VLP158" s="86"/>
      <c r="VLQ158" s="86"/>
      <c r="VLR158" s="86"/>
      <c r="VLS158" s="86"/>
      <c r="VLT158" s="86"/>
      <c r="VLU158" s="86"/>
      <c r="VLV158" s="86"/>
      <c r="VLW158" s="86"/>
      <c r="VLX158" s="86"/>
      <c r="VLY158" s="86"/>
      <c r="VLZ158" s="86"/>
      <c r="VMA158" s="86"/>
      <c r="VMB158" s="86"/>
      <c r="VMC158" s="86"/>
      <c r="VMD158" s="86"/>
      <c r="VME158" s="86"/>
      <c r="VMF158" s="86"/>
      <c r="VMG158" s="86"/>
      <c r="VMH158" s="86"/>
      <c r="VMI158" s="86"/>
      <c r="VMJ158" s="86"/>
      <c r="VMK158" s="86"/>
      <c r="VML158" s="86"/>
      <c r="VMM158" s="86"/>
      <c r="VMN158" s="86"/>
      <c r="VMO158" s="86"/>
      <c r="VMP158" s="86"/>
      <c r="VMQ158" s="86"/>
      <c r="VMR158" s="86"/>
      <c r="VMS158" s="86"/>
      <c r="VMT158" s="86"/>
      <c r="VMU158" s="86"/>
      <c r="VMV158" s="86"/>
      <c r="VMW158" s="86"/>
      <c r="VMX158" s="86"/>
      <c r="VMY158" s="86"/>
      <c r="VMZ158" s="86"/>
      <c r="VNA158" s="86"/>
      <c r="VNB158" s="86"/>
      <c r="VNC158" s="86"/>
      <c r="VND158" s="86"/>
      <c r="VNE158" s="86"/>
      <c r="VNF158" s="86"/>
      <c r="VNG158" s="86"/>
      <c r="VNH158" s="86"/>
      <c r="VNI158" s="86"/>
      <c r="VNJ158" s="86"/>
      <c r="VNK158" s="86"/>
      <c r="VNL158" s="86"/>
      <c r="VNM158" s="86"/>
      <c r="VNN158" s="86"/>
      <c r="VNO158" s="86"/>
      <c r="VNP158" s="86"/>
      <c r="VNQ158" s="86"/>
      <c r="VNR158" s="86"/>
      <c r="VNS158" s="86"/>
      <c r="VNT158" s="86"/>
      <c r="VNU158" s="86"/>
      <c r="VNV158" s="86"/>
      <c r="VNW158" s="86"/>
      <c r="VNX158" s="86"/>
      <c r="VNY158" s="86"/>
      <c r="VNZ158" s="86"/>
      <c r="VOA158" s="86"/>
      <c r="VOB158" s="86"/>
      <c r="VOC158" s="86"/>
      <c r="VOD158" s="86"/>
      <c r="VOE158" s="86"/>
      <c r="VOF158" s="86"/>
      <c r="VOG158" s="86"/>
      <c r="VOH158" s="86"/>
      <c r="VOI158" s="86"/>
      <c r="VOJ158" s="86"/>
      <c r="VOK158" s="86"/>
      <c r="VOL158" s="86"/>
      <c r="VOM158" s="86"/>
      <c r="VON158" s="86"/>
      <c r="VOO158" s="86"/>
      <c r="VOP158" s="86"/>
      <c r="VOQ158" s="86"/>
      <c r="VOR158" s="86"/>
      <c r="VOS158" s="86"/>
      <c r="VOT158" s="86"/>
      <c r="VOU158" s="86"/>
      <c r="VOV158" s="86"/>
      <c r="VOW158" s="86"/>
      <c r="VOX158" s="86"/>
      <c r="VOY158" s="86"/>
      <c r="VOZ158" s="86"/>
      <c r="VPA158" s="86"/>
      <c r="VPB158" s="86"/>
      <c r="VPC158" s="86"/>
      <c r="VPD158" s="86"/>
      <c r="VPE158" s="86"/>
      <c r="VPF158" s="86"/>
      <c r="VPG158" s="86"/>
      <c r="VPH158" s="86"/>
      <c r="VPI158" s="86"/>
      <c r="VPJ158" s="86"/>
      <c r="VPK158" s="86"/>
      <c r="VPL158" s="86"/>
      <c r="VPM158" s="86"/>
      <c r="VPN158" s="86"/>
      <c r="VPO158" s="86"/>
      <c r="VPP158" s="86"/>
      <c r="VPQ158" s="86"/>
      <c r="VPR158" s="86"/>
      <c r="VPS158" s="86"/>
      <c r="VPT158" s="86"/>
      <c r="VPU158" s="86"/>
      <c r="VPV158" s="86"/>
      <c r="VPW158" s="86"/>
      <c r="VPX158" s="86"/>
      <c r="VPY158" s="86"/>
      <c r="VPZ158" s="86"/>
      <c r="VQA158" s="186"/>
      <c r="VQB158" s="186"/>
      <c r="VQC158" s="186"/>
      <c r="VQD158" s="186"/>
      <c r="VQE158" s="186"/>
      <c r="VQF158" s="186"/>
      <c r="VQG158" s="86"/>
      <c r="VQH158" s="86"/>
      <c r="VQI158" s="86"/>
      <c r="VQJ158" s="86"/>
      <c r="VQK158" s="86"/>
      <c r="VQL158" s="86"/>
      <c r="VQM158" s="86"/>
      <c r="VQN158" s="86"/>
      <c r="VQO158" s="86"/>
      <c r="VQP158" s="86"/>
      <c r="VQQ158" s="86"/>
      <c r="VQR158" s="86"/>
      <c r="VQS158" s="86"/>
      <c r="VQT158" s="86"/>
      <c r="VQU158" s="86"/>
      <c r="VQV158" s="86"/>
      <c r="VQW158" s="86"/>
      <c r="VQX158" s="86"/>
      <c r="VQY158" s="86"/>
      <c r="VQZ158" s="86"/>
      <c r="VRA158" s="86"/>
      <c r="VRB158" s="86"/>
      <c r="VRC158" s="86"/>
      <c r="VRD158" s="86"/>
      <c r="VRE158" s="86"/>
      <c r="VRF158" s="86"/>
      <c r="VRG158" s="86"/>
      <c r="VRH158" s="86"/>
      <c r="VRI158" s="86"/>
      <c r="VRJ158" s="86"/>
      <c r="VRK158" s="86"/>
      <c r="VRL158" s="86"/>
      <c r="VRM158" s="86"/>
      <c r="VRN158" s="86"/>
      <c r="VRO158" s="86"/>
      <c r="VRP158" s="86"/>
      <c r="VRQ158" s="86"/>
      <c r="VRR158" s="86"/>
      <c r="VRS158" s="86"/>
      <c r="VRT158" s="86"/>
      <c r="VRU158" s="86"/>
      <c r="VRV158" s="86"/>
      <c r="VRW158" s="86"/>
      <c r="VRX158" s="86"/>
      <c r="VRY158" s="86"/>
      <c r="VRZ158" s="86"/>
      <c r="VSA158" s="86"/>
      <c r="VSB158" s="86"/>
      <c r="VSC158" s="86"/>
      <c r="VSD158" s="86"/>
      <c r="VSE158" s="86"/>
      <c r="VSF158" s="86"/>
      <c r="VSG158" s="86"/>
      <c r="VSH158" s="86"/>
      <c r="VSI158" s="86"/>
      <c r="VSJ158" s="86"/>
      <c r="VSK158" s="86"/>
      <c r="VSL158" s="86"/>
      <c r="VSM158" s="86"/>
      <c r="VSN158" s="86"/>
      <c r="VSO158" s="86"/>
      <c r="VSP158" s="86"/>
      <c r="VSQ158" s="86"/>
      <c r="VSR158" s="86"/>
      <c r="VSS158" s="86"/>
      <c r="VST158" s="86"/>
      <c r="VSU158" s="86"/>
      <c r="VSV158" s="86"/>
      <c r="VSW158" s="86"/>
      <c r="VSX158" s="86"/>
      <c r="VSY158" s="86"/>
      <c r="VSZ158" s="86"/>
      <c r="VTA158" s="86"/>
      <c r="VTB158" s="86"/>
      <c r="VTC158" s="86"/>
      <c r="VTD158" s="86"/>
      <c r="VTE158" s="86"/>
      <c r="VTF158" s="86"/>
      <c r="VTG158" s="86"/>
      <c r="VTH158" s="86"/>
      <c r="VTI158" s="86"/>
      <c r="VTJ158" s="86"/>
      <c r="VTK158" s="86"/>
      <c r="VTL158" s="86"/>
      <c r="VTM158" s="86"/>
      <c r="VTN158" s="86"/>
      <c r="VTO158" s="86"/>
      <c r="VTP158" s="86"/>
      <c r="VTQ158" s="86"/>
      <c r="VTR158" s="86"/>
      <c r="VTS158" s="86"/>
      <c r="VTT158" s="86"/>
      <c r="VTU158" s="86"/>
      <c r="VTV158" s="86"/>
      <c r="VTW158" s="86"/>
      <c r="VTX158" s="86"/>
      <c r="VTY158" s="86"/>
      <c r="VTZ158" s="86"/>
      <c r="VUA158" s="86"/>
      <c r="VUB158" s="86"/>
      <c r="VUC158" s="86"/>
      <c r="VUD158" s="86"/>
      <c r="VUE158" s="86"/>
      <c r="VUF158" s="86"/>
      <c r="VUG158" s="86"/>
      <c r="VUH158" s="86"/>
      <c r="VUI158" s="86"/>
      <c r="VUJ158" s="86"/>
      <c r="VUK158" s="86"/>
      <c r="VUL158" s="86"/>
      <c r="VUM158" s="86"/>
      <c r="VUN158" s="86"/>
      <c r="VUO158" s="86"/>
      <c r="VUP158" s="86"/>
      <c r="VUQ158" s="86"/>
      <c r="VUR158" s="86"/>
      <c r="VUS158" s="86"/>
      <c r="VUT158" s="86"/>
      <c r="VUU158" s="86"/>
      <c r="VUV158" s="86"/>
      <c r="VUW158" s="86"/>
      <c r="VUX158" s="86"/>
      <c r="VUY158" s="86"/>
      <c r="VUZ158" s="86"/>
      <c r="VVA158" s="86"/>
      <c r="VVB158" s="86"/>
      <c r="VVC158" s="86"/>
      <c r="VVD158" s="86"/>
      <c r="VVE158" s="86"/>
      <c r="VVF158" s="86"/>
      <c r="VVG158" s="86"/>
      <c r="VVH158" s="86"/>
      <c r="VVI158" s="86"/>
      <c r="VVJ158" s="86"/>
      <c r="VVK158" s="86"/>
      <c r="VVL158" s="86"/>
      <c r="VVM158" s="86"/>
      <c r="VVN158" s="86"/>
      <c r="VVO158" s="86"/>
      <c r="VVP158" s="86"/>
      <c r="VVQ158" s="86"/>
      <c r="VVR158" s="86"/>
      <c r="VVS158" s="86"/>
      <c r="VVT158" s="86"/>
      <c r="VVU158" s="86"/>
      <c r="VVV158" s="86"/>
      <c r="VVW158" s="86"/>
      <c r="VVX158" s="86"/>
      <c r="VVY158" s="86"/>
      <c r="VVZ158" s="86"/>
      <c r="VWA158" s="86"/>
      <c r="VWB158" s="86"/>
      <c r="VWC158" s="86"/>
      <c r="VWD158" s="86"/>
      <c r="VWE158" s="86"/>
      <c r="VWF158" s="86"/>
      <c r="VWG158" s="86"/>
      <c r="VWH158" s="86"/>
      <c r="VWI158" s="86"/>
      <c r="VWJ158" s="86"/>
      <c r="VWK158" s="86"/>
      <c r="VWL158" s="86"/>
      <c r="VWM158" s="86"/>
      <c r="VWN158" s="86"/>
      <c r="VWO158" s="86"/>
      <c r="VWP158" s="86"/>
      <c r="VWQ158" s="86"/>
      <c r="VWR158" s="86"/>
      <c r="VWS158" s="86"/>
      <c r="VWT158" s="86"/>
      <c r="VWU158" s="86"/>
      <c r="VWV158" s="86"/>
      <c r="VWW158" s="86"/>
      <c r="VWX158" s="86"/>
      <c r="VWY158" s="86"/>
      <c r="VWZ158" s="86"/>
      <c r="VXA158" s="86"/>
      <c r="VXB158" s="86"/>
      <c r="VXC158" s="86"/>
      <c r="VXD158" s="86"/>
      <c r="VXE158" s="86"/>
      <c r="VXF158" s="86"/>
      <c r="VXG158" s="86"/>
      <c r="VXH158" s="86"/>
      <c r="VXI158" s="86"/>
      <c r="VXJ158" s="86"/>
      <c r="VXK158" s="86"/>
      <c r="VXL158" s="86"/>
      <c r="VXM158" s="86"/>
      <c r="VXN158" s="86"/>
      <c r="VXO158" s="86"/>
      <c r="VXP158" s="86"/>
      <c r="VXQ158" s="86"/>
      <c r="VXR158" s="86"/>
      <c r="VXS158" s="86"/>
      <c r="VXT158" s="86"/>
      <c r="VXU158" s="86"/>
      <c r="VXV158" s="86"/>
      <c r="VXW158" s="86"/>
      <c r="VXX158" s="86"/>
      <c r="VXY158" s="86"/>
      <c r="VXZ158" s="86"/>
      <c r="VYA158" s="86"/>
      <c r="VYB158" s="86"/>
      <c r="VYC158" s="86"/>
      <c r="VYD158" s="86"/>
      <c r="VYE158" s="86"/>
      <c r="VYF158" s="86"/>
      <c r="VYG158" s="86"/>
      <c r="VYH158" s="86"/>
      <c r="VYI158" s="86"/>
      <c r="VYJ158" s="86"/>
      <c r="VYK158" s="86"/>
      <c r="VYL158" s="86"/>
      <c r="VYM158" s="86"/>
      <c r="VYN158" s="86"/>
      <c r="VYO158" s="86"/>
      <c r="VYP158" s="86"/>
      <c r="VYQ158" s="86"/>
      <c r="VYR158" s="86"/>
      <c r="VYS158" s="86"/>
      <c r="VYT158" s="86"/>
      <c r="VYU158" s="86"/>
      <c r="VYV158" s="86"/>
      <c r="VYW158" s="86"/>
      <c r="VYX158" s="86"/>
      <c r="VYY158" s="86"/>
      <c r="VYZ158" s="86"/>
      <c r="VZA158" s="86"/>
      <c r="VZB158" s="86"/>
      <c r="VZC158" s="86"/>
      <c r="VZD158" s="86"/>
      <c r="VZE158" s="86"/>
      <c r="VZF158" s="86"/>
      <c r="VZG158" s="86"/>
      <c r="VZH158" s="86"/>
      <c r="VZI158" s="86"/>
      <c r="VZJ158" s="86"/>
      <c r="VZK158" s="86"/>
      <c r="VZL158" s="86"/>
      <c r="VZM158" s="86"/>
      <c r="VZN158" s="86"/>
      <c r="VZO158" s="86"/>
      <c r="VZP158" s="86"/>
      <c r="VZQ158" s="86"/>
      <c r="VZR158" s="86"/>
      <c r="VZS158" s="86"/>
      <c r="VZT158" s="86"/>
      <c r="VZU158" s="86"/>
      <c r="VZV158" s="86"/>
      <c r="VZW158" s="186"/>
      <c r="VZX158" s="186"/>
      <c r="VZY158" s="186"/>
      <c r="VZZ158" s="186"/>
      <c r="WAA158" s="186"/>
      <c r="WAB158" s="186"/>
      <c r="WAC158" s="86"/>
      <c r="WAD158" s="86"/>
      <c r="WAE158" s="86"/>
      <c r="WAF158" s="86"/>
      <c r="WAG158" s="86"/>
      <c r="WAH158" s="86"/>
      <c r="WAI158" s="86"/>
      <c r="WAJ158" s="86"/>
      <c r="WAK158" s="86"/>
      <c r="WAL158" s="86"/>
      <c r="WAM158" s="86"/>
      <c r="WAN158" s="86"/>
      <c r="WAO158" s="86"/>
      <c r="WAP158" s="86"/>
      <c r="WAQ158" s="86"/>
      <c r="WAR158" s="86"/>
      <c r="WAS158" s="86"/>
      <c r="WAT158" s="86"/>
      <c r="WAU158" s="86"/>
      <c r="WAV158" s="86"/>
      <c r="WAW158" s="86"/>
      <c r="WAX158" s="86"/>
      <c r="WAY158" s="86"/>
      <c r="WAZ158" s="86"/>
      <c r="WBA158" s="86"/>
      <c r="WBB158" s="86"/>
      <c r="WBC158" s="86"/>
      <c r="WBD158" s="86"/>
      <c r="WBE158" s="86"/>
      <c r="WBF158" s="86"/>
      <c r="WBG158" s="86"/>
      <c r="WBH158" s="86"/>
      <c r="WBI158" s="86"/>
      <c r="WBJ158" s="86"/>
      <c r="WBK158" s="86"/>
      <c r="WBL158" s="86"/>
      <c r="WBM158" s="86"/>
      <c r="WBN158" s="86"/>
      <c r="WBO158" s="86"/>
      <c r="WBP158" s="86"/>
      <c r="WBQ158" s="86"/>
      <c r="WBR158" s="86"/>
      <c r="WBS158" s="86"/>
      <c r="WBT158" s="86"/>
      <c r="WBU158" s="86"/>
      <c r="WBV158" s="86"/>
      <c r="WBW158" s="86"/>
      <c r="WBX158" s="86"/>
      <c r="WBY158" s="86"/>
      <c r="WBZ158" s="86"/>
      <c r="WCA158" s="86"/>
      <c r="WCB158" s="86"/>
      <c r="WCC158" s="86"/>
      <c r="WCD158" s="86"/>
      <c r="WCE158" s="86"/>
      <c r="WCF158" s="86"/>
      <c r="WCG158" s="86"/>
      <c r="WCH158" s="86"/>
      <c r="WCI158" s="86"/>
      <c r="WCJ158" s="86"/>
      <c r="WCK158" s="86"/>
      <c r="WCL158" s="86"/>
      <c r="WCM158" s="86"/>
      <c r="WCN158" s="86"/>
      <c r="WCO158" s="86"/>
      <c r="WCP158" s="86"/>
      <c r="WCQ158" s="86"/>
      <c r="WCR158" s="86"/>
      <c r="WCS158" s="86"/>
      <c r="WCT158" s="86"/>
      <c r="WCU158" s="86"/>
      <c r="WCV158" s="86"/>
      <c r="WCW158" s="86"/>
      <c r="WCX158" s="86"/>
      <c r="WCY158" s="86"/>
      <c r="WCZ158" s="86"/>
      <c r="WDA158" s="86"/>
      <c r="WDB158" s="86"/>
      <c r="WDC158" s="86"/>
      <c r="WDD158" s="86"/>
      <c r="WDE158" s="86"/>
      <c r="WDF158" s="86"/>
      <c r="WDG158" s="86"/>
      <c r="WDH158" s="86"/>
      <c r="WDI158" s="86"/>
      <c r="WDJ158" s="86"/>
      <c r="WDK158" s="86"/>
      <c r="WDL158" s="86"/>
      <c r="WDM158" s="86"/>
      <c r="WDN158" s="86"/>
      <c r="WDO158" s="86"/>
      <c r="WDP158" s="86"/>
      <c r="WDQ158" s="86"/>
      <c r="WDR158" s="86"/>
      <c r="WDS158" s="86"/>
      <c r="WDT158" s="86"/>
      <c r="WDU158" s="86"/>
      <c r="WDV158" s="86"/>
      <c r="WDW158" s="86"/>
      <c r="WDX158" s="86"/>
      <c r="WDY158" s="86"/>
      <c r="WDZ158" s="86"/>
      <c r="WEA158" s="86"/>
      <c r="WEB158" s="86"/>
      <c r="WEC158" s="86"/>
      <c r="WED158" s="86"/>
      <c r="WEE158" s="86"/>
      <c r="WEF158" s="86"/>
      <c r="WEG158" s="86"/>
      <c r="WEH158" s="86"/>
      <c r="WEI158" s="86"/>
      <c r="WEJ158" s="86"/>
      <c r="WEK158" s="86"/>
      <c r="WEL158" s="86"/>
      <c r="WEM158" s="86"/>
      <c r="WEN158" s="86"/>
      <c r="WEO158" s="86"/>
      <c r="WEP158" s="86"/>
      <c r="WEQ158" s="86"/>
      <c r="WER158" s="86"/>
      <c r="WES158" s="86"/>
      <c r="WET158" s="86"/>
      <c r="WEU158" s="86"/>
      <c r="WEV158" s="86"/>
      <c r="WEW158" s="86"/>
      <c r="WEX158" s="86"/>
      <c r="WEY158" s="86"/>
      <c r="WEZ158" s="86"/>
      <c r="WFA158" s="86"/>
      <c r="WFB158" s="86"/>
      <c r="WFC158" s="86"/>
      <c r="WFD158" s="86"/>
      <c r="WFE158" s="86"/>
      <c r="WFF158" s="86"/>
      <c r="WFG158" s="86"/>
      <c r="WFH158" s="86"/>
      <c r="WFI158" s="86"/>
      <c r="WFJ158" s="86"/>
      <c r="WFK158" s="86"/>
      <c r="WFL158" s="86"/>
      <c r="WFM158" s="86"/>
      <c r="WFN158" s="86"/>
      <c r="WFO158" s="86"/>
      <c r="WFP158" s="86"/>
      <c r="WFQ158" s="86"/>
      <c r="WFR158" s="86"/>
      <c r="WFS158" s="86"/>
      <c r="WFT158" s="86"/>
      <c r="WFU158" s="86"/>
      <c r="WFV158" s="86"/>
      <c r="WFW158" s="86"/>
      <c r="WFX158" s="86"/>
      <c r="WFY158" s="86"/>
      <c r="WFZ158" s="86"/>
      <c r="WGA158" s="86"/>
      <c r="WGB158" s="86"/>
      <c r="WGC158" s="86"/>
      <c r="WGD158" s="86"/>
      <c r="WGE158" s="86"/>
      <c r="WGF158" s="86"/>
      <c r="WGG158" s="86"/>
      <c r="WGH158" s="86"/>
      <c r="WGI158" s="86"/>
      <c r="WGJ158" s="86"/>
      <c r="WGK158" s="86"/>
      <c r="WGL158" s="86"/>
      <c r="WGM158" s="86"/>
      <c r="WGN158" s="86"/>
      <c r="WGO158" s="86"/>
      <c r="WGP158" s="86"/>
      <c r="WGQ158" s="86"/>
      <c r="WGR158" s="86"/>
      <c r="WGS158" s="86"/>
      <c r="WGT158" s="86"/>
      <c r="WGU158" s="86"/>
      <c r="WGV158" s="86"/>
      <c r="WGW158" s="86"/>
      <c r="WGX158" s="86"/>
      <c r="WGY158" s="86"/>
      <c r="WGZ158" s="86"/>
      <c r="WHA158" s="86"/>
      <c r="WHB158" s="86"/>
      <c r="WHC158" s="86"/>
      <c r="WHD158" s="86"/>
      <c r="WHE158" s="86"/>
      <c r="WHF158" s="86"/>
      <c r="WHG158" s="86"/>
      <c r="WHH158" s="86"/>
      <c r="WHI158" s="86"/>
      <c r="WHJ158" s="86"/>
      <c r="WHK158" s="86"/>
      <c r="WHL158" s="86"/>
      <c r="WHM158" s="86"/>
      <c r="WHN158" s="86"/>
      <c r="WHO158" s="86"/>
      <c r="WHP158" s="86"/>
      <c r="WHQ158" s="86"/>
      <c r="WHR158" s="86"/>
      <c r="WHS158" s="86"/>
      <c r="WHT158" s="86"/>
      <c r="WHU158" s="86"/>
      <c r="WHV158" s="86"/>
      <c r="WHW158" s="86"/>
      <c r="WHX158" s="86"/>
      <c r="WHY158" s="86"/>
      <c r="WHZ158" s="86"/>
      <c r="WIA158" s="86"/>
      <c r="WIB158" s="86"/>
      <c r="WIC158" s="86"/>
      <c r="WID158" s="86"/>
      <c r="WIE158" s="86"/>
      <c r="WIF158" s="86"/>
      <c r="WIG158" s="86"/>
      <c r="WIH158" s="86"/>
      <c r="WII158" s="86"/>
      <c r="WIJ158" s="86"/>
      <c r="WIK158" s="86"/>
      <c r="WIL158" s="86"/>
      <c r="WIM158" s="86"/>
      <c r="WIN158" s="86"/>
      <c r="WIO158" s="86"/>
      <c r="WIP158" s="86"/>
      <c r="WIQ158" s="86"/>
      <c r="WIR158" s="86"/>
      <c r="WIS158" s="86"/>
      <c r="WIT158" s="86"/>
      <c r="WIU158" s="86"/>
      <c r="WIV158" s="86"/>
      <c r="WIW158" s="86"/>
      <c r="WIX158" s="86"/>
      <c r="WIY158" s="86"/>
      <c r="WIZ158" s="86"/>
      <c r="WJA158" s="86"/>
      <c r="WJB158" s="86"/>
      <c r="WJC158" s="86"/>
      <c r="WJD158" s="86"/>
      <c r="WJE158" s="86"/>
      <c r="WJF158" s="86"/>
      <c r="WJG158" s="86"/>
      <c r="WJH158" s="86"/>
      <c r="WJI158" s="86"/>
      <c r="WJJ158" s="86"/>
      <c r="WJK158" s="86"/>
      <c r="WJL158" s="86"/>
      <c r="WJM158" s="86"/>
      <c r="WJN158" s="86"/>
      <c r="WJO158" s="86"/>
      <c r="WJP158" s="86"/>
      <c r="WJQ158" s="86"/>
      <c r="WJR158" s="86"/>
      <c r="WJS158" s="186"/>
      <c r="WJT158" s="186"/>
      <c r="WJU158" s="186"/>
      <c r="WJV158" s="186"/>
      <c r="WJW158" s="186"/>
      <c r="WJX158" s="186"/>
      <c r="WJY158" s="86"/>
      <c r="WJZ158" s="86"/>
      <c r="WKA158" s="86"/>
      <c r="WKB158" s="86"/>
      <c r="WKC158" s="86"/>
      <c r="WKD158" s="86"/>
      <c r="WKE158" s="86"/>
      <c r="WKF158" s="86"/>
      <c r="WKG158" s="86"/>
      <c r="WKH158" s="86"/>
      <c r="WKI158" s="86"/>
      <c r="WKJ158" s="86"/>
      <c r="WKK158" s="86"/>
      <c r="WKL158" s="86"/>
      <c r="WKM158" s="86"/>
      <c r="WKN158" s="86"/>
      <c r="WKO158" s="86"/>
      <c r="WKP158" s="86"/>
      <c r="WKQ158" s="86"/>
      <c r="WKR158" s="86"/>
      <c r="WKS158" s="86"/>
      <c r="WKT158" s="86"/>
      <c r="WKU158" s="86"/>
      <c r="WKV158" s="86"/>
      <c r="WKW158" s="86"/>
      <c r="WKX158" s="86"/>
      <c r="WKY158" s="86"/>
      <c r="WKZ158" s="86"/>
      <c r="WLA158" s="86"/>
      <c r="WLB158" s="86"/>
      <c r="WLC158" s="86"/>
      <c r="WLD158" s="86"/>
      <c r="WLE158" s="86"/>
      <c r="WLF158" s="86"/>
      <c r="WLG158" s="86"/>
      <c r="WLH158" s="86"/>
      <c r="WLI158" s="86"/>
      <c r="WLJ158" s="86"/>
      <c r="WLK158" s="86"/>
      <c r="WLL158" s="86"/>
      <c r="WLM158" s="86"/>
      <c r="WLN158" s="86"/>
      <c r="WLO158" s="86"/>
      <c r="WLP158" s="86"/>
      <c r="WLQ158" s="86"/>
      <c r="WLR158" s="86"/>
      <c r="WLS158" s="86"/>
      <c r="WLT158" s="86"/>
      <c r="WLU158" s="86"/>
      <c r="WLV158" s="86"/>
      <c r="WLW158" s="86"/>
      <c r="WLX158" s="86"/>
      <c r="WLY158" s="86"/>
      <c r="WLZ158" s="86"/>
      <c r="WMA158" s="86"/>
      <c r="WMB158" s="86"/>
      <c r="WMC158" s="86"/>
      <c r="WMD158" s="86"/>
      <c r="WME158" s="86"/>
      <c r="WMF158" s="86"/>
      <c r="WMG158" s="86"/>
      <c r="WMH158" s="86"/>
      <c r="WMI158" s="86"/>
      <c r="WMJ158" s="86"/>
      <c r="WMK158" s="86"/>
      <c r="WML158" s="86"/>
      <c r="WMM158" s="86"/>
      <c r="WMN158" s="86"/>
      <c r="WMO158" s="86"/>
      <c r="WMP158" s="86"/>
      <c r="WMQ158" s="86"/>
      <c r="WMR158" s="86"/>
      <c r="WMS158" s="86"/>
      <c r="WMT158" s="86"/>
      <c r="WMU158" s="86"/>
      <c r="WMV158" s="86"/>
      <c r="WMW158" s="86"/>
      <c r="WMX158" s="86"/>
      <c r="WMY158" s="86"/>
      <c r="WMZ158" s="86"/>
      <c r="WNA158" s="86"/>
      <c r="WNB158" s="86"/>
      <c r="WNC158" s="86"/>
      <c r="WND158" s="86"/>
      <c r="WNE158" s="86"/>
      <c r="WNF158" s="86"/>
      <c r="WNG158" s="86"/>
      <c r="WNH158" s="86"/>
      <c r="WNI158" s="86"/>
      <c r="WNJ158" s="86"/>
      <c r="WNK158" s="86"/>
      <c r="WNL158" s="86"/>
      <c r="WNM158" s="86"/>
      <c r="WNN158" s="86"/>
      <c r="WNO158" s="86"/>
      <c r="WNP158" s="86"/>
      <c r="WNQ158" s="86"/>
      <c r="WNR158" s="86"/>
      <c r="WNS158" s="86"/>
      <c r="WNT158" s="86"/>
      <c r="WNU158" s="86"/>
      <c r="WNV158" s="86"/>
      <c r="WNW158" s="86"/>
      <c r="WNX158" s="86"/>
      <c r="WNY158" s="86"/>
      <c r="WNZ158" s="86"/>
      <c r="WOA158" s="86"/>
      <c r="WOB158" s="86"/>
      <c r="WOC158" s="86"/>
      <c r="WOD158" s="86"/>
      <c r="WOE158" s="86"/>
      <c r="WOF158" s="86"/>
      <c r="WOG158" s="86"/>
      <c r="WOH158" s="86"/>
      <c r="WOI158" s="86"/>
      <c r="WOJ158" s="86"/>
      <c r="WOK158" s="86"/>
      <c r="WOL158" s="86"/>
      <c r="WOM158" s="86"/>
      <c r="WON158" s="86"/>
      <c r="WOO158" s="86"/>
      <c r="WOP158" s="86"/>
      <c r="WOQ158" s="86"/>
      <c r="WOR158" s="86"/>
      <c r="WOS158" s="86"/>
      <c r="WOT158" s="86"/>
      <c r="WOU158" s="86"/>
      <c r="WOV158" s="86"/>
      <c r="WOW158" s="86"/>
      <c r="WOX158" s="86"/>
      <c r="WOY158" s="86"/>
      <c r="WOZ158" s="86"/>
      <c r="WPA158" s="86"/>
      <c r="WPB158" s="86"/>
      <c r="WPC158" s="86"/>
      <c r="WPD158" s="86"/>
      <c r="WPE158" s="86"/>
      <c r="WPF158" s="86"/>
      <c r="WPG158" s="86"/>
      <c r="WPH158" s="86"/>
      <c r="WPI158" s="86"/>
      <c r="WPJ158" s="86"/>
      <c r="WPK158" s="86"/>
      <c r="WPL158" s="86"/>
      <c r="WPM158" s="86"/>
      <c r="WPN158" s="86"/>
      <c r="WPO158" s="86"/>
      <c r="WPP158" s="86"/>
      <c r="WPQ158" s="86"/>
      <c r="WPR158" s="86"/>
      <c r="WPS158" s="86"/>
      <c r="WPT158" s="86"/>
      <c r="WPU158" s="86"/>
      <c r="WPV158" s="86"/>
      <c r="WPW158" s="86"/>
      <c r="WPX158" s="86"/>
      <c r="WPY158" s="86"/>
      <c r="WPZ158" s="86"/>
      <c r="WQA158" s="86"/>
      <c r="WQB158" s="86"/>
      <c r="WQC158" s="86"/>
      <c r="WQD158" s="86"/>
      <c r="WQE158" s="86"/>
      <c r="WQF158" s="86"/>
      <c r="WQG158" s="86"/>
      <c r="WQH158" s="86"/>
      <c r="WQI158" s="86"/>
      <c r="WQJ158" s="86"/>
      <c r="WQK158" s="86"/>
      <c r="WQL158" s="86"/>
      <c r="WQM158" s="86"/>
      <c r="WQN158" s="86"/>
      <c r="WQO158" s="86"/>
      <c r="WQP158" s="86"/>
      <c r="WQQ158" s="86"/>
      <c r="WQR158" s="86"/>
      <c r="WQS158" s="86"/>
      <c r="WQT158" s="86"/>
      <c r="WQU158" s="86"/>
      <c r="WQV158" s="86"/>
      <c r="WQW158" s="86"/>
      <c r="WQX158" s="86"/>
      <c r="WQY158" s="86"/>
      <c r="WQZ158" s="86"/>
      <c r="WRA158" s="86"/>
      <c r="WRB158" s="86"/>
      <c r="WRC158" s="86"/>
      <c r="WRD158" s="86"/>
      <c r="WRE158" s="86"/>
      <c r="WRF158" s="86"/>
      <c r="WRG158" s="86"/>
      <c r="WRH158" s="86"/>
      <c r="WRI158" s="86"/>
      <c r="WRJ158" s="86"/>
      <c r="WRK158" s="86"/>
      <c r="WRL158" s="86"/>
      <c r="WRM158" s="86"/>
      <c r="WRN158" s="86"/>
      <c r="WRO158" s="86"/>
      <c r="WRP158" s="86"/>
      <c r="WRQ158" s="86"/>
      <c r="WRR158" s="86"/>
      <c r="WRS158" s="86"/>
      <c r="WRT158" s="86"/>
      <c r="WRU158" s="86"/>
      <c r="WRV158" s="86"/>
      <c r="WRW158" s="86"/>
      <c r="WRX158" s="86"/>
      <c r="WRY158" s="86"/>
      <c r="WRZ158" s="86"/>
      <c r="WSA158" s="86"/>
      <c r="WSB158" s="86"/>
      <c r="WSC158" s="86"/>
      <c r="WSD158" s="86"/>
      <c r="WSE158" s="86"/>
      <c r="WSF158" s="86"/>
      <c r="WSG158" s="86"/>
      <c r="WSH158" s="86"/>
      <c r="WSI158" s="86"/>
      <c r="WSJ158" s="86"/>
      <c r="WSK158" s="86"/>
      <c r="WSL158" s="86"/>
      <c r="WSM158" s="86"/>
      <c r="WSN158" s="86"/>
      <c r="WSO158" s="86"/>
      <c r="WSP158" s="86"/>
      <c r="WSQ158" s="86"/>
      <c r="WSR158" s="86"/>
      <c r="WSS158" s="86"/>
      <c r="WST158" s="86"/>
      <c r="WSU158" s="86"/>
      <c r="WSV158" s="86"/>
      <c r="WSW158" s="86"/>
      <c r="WSX158" s="86"/>
      <c r="WSY158" s="86"/>
      <c r="WSZ158" s="86"/>
      <c r="WTA158" s="86"/>
      <c r="WTB158" s="86"/>
      <c r="WTC158" s="86"/>
      <c r="WTD158" s="86"/>
      <c r="WTE158" s="86"/>
      <c r="WTF158" s="86"/>
      <c r="WTG158" s="86"/>
      <c r="WTH158" s="86"/>
      <c r="WTI158" s="86"/>
      <c r="WTJ158" s="86"/>
      <c r="WTK158" s="86"/>
      <c r="WTL158" s="86"/>
      <c r="WTM158" s="86"/>
      <c r="WTN158" s="86"/>
      <c r="WTO158" s="186"/>
      <c r="WTP158" s="186"/>
      <c r="WTQ158" s="186"/>
      <c r="WTR158" s="186"/>
      <c r="WTS158" s="186"/>
      <c r="WTT158" s="186"/>
      <c r="WTU158" s="86"/>
      <c r="WTV158" s="86"/>
      <c r="WTW158" s="86"/>
      <c r="WTX158" s="86"/>
      <c r="WTY158" s="86"/>
      <c r="WTZ158" s="86"/>
      <c r="WUA158" s="86"/>
      <c r="WUB158" s="86"/>
      <c r="WUC158" s="86"/>
      <c r="WUD158" s="86"/>
      <c r="WUE158" s="86"/>
      <c r="WUF158" s="86"/>
      <c r="WUG158" s="86"/>
      <c r="WUH158" s="86"/>
      <c r="WUI158" s="86"/>
      <c r="WUJ158" s="86"/>
      <c r="WUK158" s="86"/>
      <c r="WUL158" s="86"/>
      <c r="WUM158" s="86"/>
      <c r="WUN158" s="86"/>
      <c r="WUO158" s="86"/>
      <c r="WUP158" s="86"/>
      <c r="WUQ158" s="86"/>
      <c r="WUR158" s="86"/>
      <c r="WUS158" s="86"/>
      <c r="WUT158" s="86"/>
      <c r="WUU158" s="86"/>
      <c r="WUV158" s="86"/>
      <c r="WUW158" s="86"/>
      <c r="WUX158" s="86"/>
      <c r="WUY158" s="86"/>
      <c r="WUZ158" s="86"/>
      <c r="WVA158" s="86"/>
      <c r="WVB158" s="86"/>
      <c r="WVC158" s="86"/>
      <c r="WVD158" s="86"/>
      <c r="WVE158" s="86"/>
      <c r="WVF158" s="86"/>
      <c r="WVG158" s="86"/>
      <c r="WVH158" s="86"/>
      <c r="WVI158" s="86"/>
      <c r="WVJ158" s="86"/>
      <c r="WVK158" s="86"/>
      <c r="WVL158" s="86"/>
      <c r="WVM158" s="86"/>
      <c r="WVN158" s="86"/>
      <c r="WVO158" s="86"/>
      <c r="WVP158" s="86"/>
      <c r="WVQ158" s="86"/>
      <c r="WVR158" s="86"/>
      <c r="WVS158" s="86"/>
      <c r="WVT158" s="86"/>
      <c r="WVU158" s="86"/>
      <c r="WVV158" s="86"/>
      <c r="WVW158" s="86"/>
      <c r="WVX158" s="86"/>
      <c r="WVY158" s="86"/>
      <c r="WVZ158" s="86"/>
      <c r="WWA158" s="86"/>
      <c r="WWB158" s="86"/>
      <c r="WWC158" s="86"/>
      <c r="WWD158" s="86"/>
      <c r="WWE158" s="86"/>
      <c r="WWF158" s="86"/>
      <c r="WWG158" s="86"/>
      <c r="WWH158" s="86"/>
      <c r="WWI158" s="86"/>
      <c r="WWJ158" s="86"/>
      <c r="WWK158" s="86"/>
      <c r="WWL158" s="86"/>
      <c r="WWM158" s="86"/>
      <c r="WWN158" s="86"/>
      <c r="WWO158" s="86"/>
      <c r="WWP158" s="86"/>
      <c r="WWQ158" s="86"/>
      <c r="WWR158" s="86"/>
      <c r="WWS158" s="86"/>
      <c r="WWT158" s="86"/>
      <c r="WWU158" s="86"/>
      <c r="WWV158" s="86"/>
      <c r="WWW158" s="86"/>
      <c r="WWX158" s="86"/>
      <c r="WWY158" s="86"/>
      <c r="WWZ158" s="86"/>
      <c r="WXA158" s="86"/>
      <c r="WXB158" s="86"/>
      <c r="WXC158" s="86"/>
      <c r="WXD158" s="86"/>
      <c r="WXE158" s="86"/>
      <c r="WXF158" s="86"/>
      <c r="WXG158" s="86"/>
      <c r="WXH158" s="86"/>
      <c r="WXI158" s="86"/>
      <c r="WXJ158" s="86"/>
      <c r="WXK158" s="86"/>
      <c r="WXL158" s="86"/>
      <c r="WXM158" s="86"/>
      <c r="WXN158" s="86"/>
      <c r="WXO158" s="86"/>
      <c r="WXP158" s="86"/>
      <c r="WXQ158" s="86"/>
      <c r="WXR158" s="86"/>
      <c r="WXS158" s="86"/>
      <c r="WXT158" s="86"/>
      <c r="WXU158" s="86"/>
      <c r="WXV158" s="86"/>
      <c r="WXW158" s="86"/>
      <c r="WXX158" s="86"/>
      <c r="WXY158" s="86"/>
      <c r="WXZ158" s="86"/>
      <c r="WYA158" s="86"/>
      <c r="WYB158" s="86"/>
      <c r="WYC158" s="86"/>
      <c r="WYD158" s="86"/>
      <c r="WYE158" s="86"/>
      <c r="WYF158" s="86"/>
      <c r="WYG158" s="86"/>
      <c r="WYH158" s="86"/>
      <c r="WYI158" s="86"/>
      <c r="WYJ158" s="86"/>
      <c r="WYK158" s="86"/>
      <c r="WYL158" s="86"/>
      <c r="WYM158" s="86"/>
      <c r="WYN158" s="86"/>
      <c r="WYO158" s="86"/>
      <c r="WYP158" s="86"/>
      <c r="WYQ158" s="86"/>
      <c r="WYR158" s="86"/>
      <c r="WYS158" s="86"/>
      <c r="WYT158" s="86"/>
      <c r="WYU158" s="86"/>
      <c r="WYV158" s="86"/>
      <c r="WYW158" s="86"/>
      <c r="WYX158" s="86"/>
      <c r="WYY158" s="86"/>
      <c r="WYZ158" s="86"/>
      <c r="WZA158" s="86"/>
      <c r="WZB158" s="86"/>
      <c r="WZC158" s="86"/>
      <c r="WZD158" s="86"/>
      <c r="WZE158" s="86"/>
      <c r="WZF158" s="86"/>
      <c r="WZG158" s="86"/>
      <c r="WZH158" s="86"/>
      <c r="WZI158" s="86"/>
      <c r="WZJ158" s="86"/>
      <c r="WZK158" s="86"/>
      <c r="WZL158" s="86"/>
      <c r="WZM158" s="86"/>
      <c r="WZN158" s="86"/>
      <c r="WZO158" s="86"/>
      <c r="WZP158" s="86"/>
      <c r="WZQ158" s="86"/>
      <c r="WZR158" s="86"/>
      <c r="WZS158" s="86"/>
      <c r="WZT158" s="86"/>
      <c r="WZU158" s="86"/>
      <c r="WZV158" s="86"/>
      <c r="WZW158" s="86"/>
      <c r="WZX158" s="86"/>
      <c r="WZY158" s="86"/>
      <c r="WZZ158" s="86"/>
      <c r="XAA158" s="86"/>
      <c r="XAB158" s="86"/>
      <c r="XAC158" s="86"/>
      <c r="XAD158" s="86"/>
      <c r="XAE158" s="86"/>
      <c r="XAF158" s="86"/>
      <c r="XAG158" s="86"/>
      <c r="XAH158" s="86"/>
      <c r="XAI158" s="86"/>
      <c r="XAJ158" s="86"/>
      <c r="XAK158" s="86"/>
      <c r="XAL158" s="86"/>
      <c r="XAM158" s="86"/>
      <c r="XAN158" s="86"/>
      <c r="XAO158" s="86"/>
      <c r="XAP158" s="86"/>
      <c r="XAQ158" s="86"/>
      <c r="XAR158" s="86"/>
      <c r="XAS158" s="86"/>
      <c r="XAT158" s="86"/>
      <c r="XAU158" s="86"/>
      <c r="XAV158" s="86"/>
      <c r="XAW158" s="86"/>
      <c r="XAX158" s="86"/>
      <c r="XAY158" s="86"/>
      <c r="XAZ158" s="86"/>
      <c r="XBA158" s="86"/>
      <c r="XBB158" s="86"/>
      <c r="XBC158" s="86"/>
      <c r="XBD158" s="86"/>
      <c r="XBE158" s="86"/>
      <c r="XBF158" s="86"/>
      <c r="XBG158" s="86"/>
      <c r="XBH158" s="86"/>
      <c r="XBI158" s="86"/>
      <c r="XBJ158" s="86"/>
      <c r="XBK158" s="86"/>
      <c r="XBL158" s="86"/>
      <c r="XBM158" s="86"/>
      <c r="XBN158" s="86"/>
      <c r="XBO158" s="86"/>
      <c r="XBP158" s="86"/>
      <c r="XBQ158" s="86"/>
      <c r="XBR158" s="86"/>
      <c r="XBS158" s="86"/>
      <c r="XBT158" s="86"/>
      <c r="XBU158" s="86"/>
      <c r="XBV158" s="86"/>
      <c r="XBW158" s="86"/>
      <c r="XBX158" s="86"/>
      <c r="XBY158" s="86"/>
      <c r="XBZ158" s="86"/>
      <c r="XCA158" s="86"/>
      <c r="XCB158" s="86"/>
      <c r="XCC158" s="86"/>
      <c r="XCD158" s="86"/>
      <c r="XCE158" s="86"/>
      <c r="XCF158" s="86"/>
      <c r="XCG158" s="86"/>
      <c r="XCH158" s="86"/>
      <c r="XCI158" s="86"/>
      <c r="XCJ158" s="86"/>
      <c r="XCK158" s="86"/>
      <c r="XCL158" s="86"/>
      <c r="XCM158" s="86"/>
      <c r="XCN158" s="86"/>
      <c r="XCO158" s="86"/>
      <c r="XCP158" s="86"/>
      <c r="XCQ158" s="86"/>
      <c r="XCR158" s="86"/>
      <c r="XCS158" s="86"/>
      <c r="XCT158" s="86"/>
      <c r="XCU158" s="86"/>
      <c r="XCV158" s="86"/>
      <c r="XCW158" s="86"/>
      <c r="XCX158" s="86"/>
      <c r="XCY158" s="86"/>
      <c r="XCZ158" s="86"/>
      <c r="XDA158" s="86"/>
      <c r="XDB158" s="86"/>
      <c r="XDC158" s="86"/>
      <c r="XDD158" s="86"/>
      <c r="XDE158" s="86"/>
    </row>
    <row r="159" spans="1:16333" s="32" customFormat="1" ht="15.75" x14ac:dyDescent="0.25">
      <c r="A159" s="221"/>
      <c r="B159" s="222"/>
      <c r="C159" s="222"/>
      <c r="D159" s="184"/>
      <c r="E159" s="184"/>
      <c r="F159" s="184"/>
      <c r="H159" s="33"/>
      <c r="I159" s="33"/>
      <c r="J159" s="33"/>
      <c r="K159" s="33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86"/>
      <c r="AO159" s="86"/>
      <c r="AP159" s="86"/>
      <c r="AQ159" s="86"/>
      <c r="AR159" s="86"/>
      <c r="AS159" s="86"/>
      <c r="AT159" s="86"/>
      <c r="AU159" s="86"/>
      <c r="AV159" s="86"/>
      <c r="AW159" s="86"/>
      <c r="AX159" s="86"/>
      <c r="AY159" s="86"/>
      <c r="AZ159" s="86"/>
      <c r="BA159" s="86"/>
      <c r="BB159" s="86"/>
      <c r="BC159" s="86"/>
      <c r="BD159" s="86"/>
      <c r="BE159" s="86"/>
      <c r="BF159" s="86"/>
      <c r="BG159" s="86"/>
      <c r="BH159" s="86"/>
      <c r="BI159" s="86"/>
      <c r="BJ159" s="86"/>
      <c r="BK159" s="86"/>
      <c r="BL159" s="86"/>
      <c r="BM159" s="86"/>
      <c r="BN159" s="86"/>
      <c r="BO159" s="86"/>
      <c r="BP159" s="86"/>
      <c r="BQ159" s="86"/>
      <c r="BR159" s="86"/>
      <c r="BS159" s="86"/>
      <c r="BT159" s="86"/>
      <c r="BU159" s="86"/>
      <c r="BV159" s="86"/>
      <c r="BW159" s="86"/>
      <c r="BX159" s="86"/>
      <c r="BY159" s="86"/>
      <c r="BZ159" s="86"/>
      <c r="CA159" s="86"/>
      <c r="CB159" s="86"/>
      <c r="CC159" s="86"/>
      <c r="CD159" s="86"/>
      <c r="CE159" s="86"/>
      <c r="CF159" s="86"/>
      <c r="CG159" s="86"/>
      <c r="CH159" s="86"/>
      <c r="CI159" s="86"/>
      <c r="CJ159" s="86"/>
      <c r="CK159" s="86"/>
      <c r="CL159" s="86"/>
      <c r="CM159" s="86"/>
      <c r="CN159" s="86"/>
      <c r="CO159" s="86"/>
      <c r="CP159" s="86"/>
      <c r="CQ159" s="86"/>
      <c r="CR159" s="86"/>
      <c r="CS159" s="86"/>
      <c r="CT159" s="86"/>
      <c r="CU159" s="86"/>
      <c r="CV159" s="86"/>
      <c r="CW159" s="86"/>
      <c r="CX159" s="86"/>
      <c r="CY159" s="86"/>
      <c r="CZ159" s="86"/>
      <c r="DA159" s="86"/>
      <c r="DB159" s="86"/>
      <c r="DC159" s="86"/>
      <c r="DD159" s="86"/>
      <c r="DE159" s="86"/>
      <c r="DF159" s="86"/>
      <c r="DG159" s="86"/>
      <c r="DH159" s="86"/>
      <c r="DI159" s="86"/>
      <c r="DJ159" s="86"/>
      <c r="DK159" s="86"/>
      <c r="DL159" s="86"/>
      <c r="DM159" s="86"/>
      <c r="DN159" s="86"/>
      <c r="DO159" s="86"/>
      <c r="DP159" s="86"/>
      <c r="DQ159" s="86"/>
      <c r="DR159" s="86"/>
      <c r="DS159" s="86"/>
      <c r="DT159" s="86"/>
      <c r="DU159" s="86"/>
      <c r="DV159" s="86"/>
      <c r="DW159" s="86"/>
      <c r="DX159" s="86"/>
      <c r="DY159" s="86"/>
      <c r="DZ159" s="86"/>
      <c r="EA159" s="86"/>
      <c r="EB159" s="86"/>
      <c r="EC159" s="86"/>
      <c r="ED159" s="86"/>
      <c r="EE159" s="86"/>
      <c r="EF159" s="86"/>
      <c r="EG159" s="86"/>
      <c r="EH159" s="86"/>
      <c r="EI159" s="86"/>
      <c r="EJ159" s="86"/>
      <c r="EK159" s="86"/>
      <c r="EL159" s="86"/>
      <c r="EM159" s="86"/>
      <c r="EN159" s="86"/>
      <c r="EO159" s="86"/>
      <c r="EP159" s="86"/>
      <c r="EQ159" s="86"/>
      <c r="ER159" s="86"/>
      <c r="ES159" s="86"/>
      <c r="ET159" s="86"/>
      <c r="EU159" s="86"/>
      <c r="EV159" s="86"/>
      <c r="EW159" s="86"/>
      <c r="EX159" s="86"/>
      <c r="EY159" s="86"/>
      <c r="EZ159" s="86"/>
      <c r="FA159" s="86"/>
      <c r="FB159" s="86"/>
      <c r="FC159" s="86"/>
      <c r="FD159" s="86"/>
      <c r="FE159" s="86"/>
      <c r="FF159" s="86"/>
      <c r="FG159" s="86"/>
      <c r="FH159" s="86"/>
      <c r="FI159" s="86"/>
      <c r="FJ159" s="86"/>
      <c r="FK159" s="86"/>
      <c r="FL159" s="86"/>
      <c r="FM159" s="86"/>
      <c r="FN159" s="86"/>
      <c r="FO159" s="86"/>
      <c r="FP159" s="86"/>
      <c r="FQ159" s="86"/>
      <c r="FR159" s="86"/>
      <c r="FS159" s="86"/>
      <c r="FT159" s="86"/>
      <c r="FU159" s="86"/>
      <c r="FV159" s="86"/>
      <c r="FW159" s="86"/>
      <c r="FX159" s="86"/>
      <c r="FY159" s="86"/>
      <c r="FZ159" s="86"/>
      <c r="GA159" s="86"/>
      <c r="GB159" s="86"/>
      <c r="GC159" s="86"/>
      <c r="GD159" s="86"/>
      <c r="GE159" s="86"/>
      <c r="GF159" s="86"/>
      <c r="GG159" s="86"/>
      <c r="GH159" s="86"/>
      <c r="GI159" s="86"/>
      <c r="GJ159" s="86"/>
      <c r="GK159" s="86"/>
      <c r="GL159" s="86"/>
      <c r="GM159" s="86"/>
      <c r="GN159" s="86"/>
      <c r="GO159" s="86"/>
      <c r="GP159" s="86"/>
      <c r="GQ159" s="86"/>
      <c r="GR159" s="86"/>
      <c r="GS159" s="86"/>
      <c r="GT159" s="86"/>
      <c r="GU159" s="86"/>
      <c r="GV159" s="86"/>
      <c r="GW159" s="86"/>
      <c r="GX159" s="86"/>
      <c r="GY159" s="86"/>
      <c r="GZ159" s="86"/>
      <c r="HA159" s="86"/>
      <c r="HB159" s="86"/>
      <c r="HC159" s="186"/>
      <c r="HD159" s="186"/>
      <c r="HE159" s="186"/>
      <c r="HF159" s="186"/>
      <c r="HG159" s="186"/>
      <c r="HH159" s="186"/>
      <c r="HI159" s="86"/>
      <c r="HJ159" s="86"/>
      <c r="HK159" s="86"/>
      <c r="HL159" s="86"/>
      <c r="HM159" s="86"/>
      <c r="HN159" s="86"/>
      <c r="HO159" s="86"/>
      <c r="HP159" s="86"/>
      <c r="HQ159" s="86"/>
      <c r="HR159" s="86"/>
      <c r="HS159" s="86"/>
      <c r="HT159" s="86"/>
      <c r="HU159" s="86"/>
      <c r="HV159" s="86"/>
      <c r="HW159" s="86"/>
      <c r="HX159" s="86"/>
      <c r="HY159" s="86"/>
      <c r="HZ159" s="86"/>
      <c r="IA159" s="86"/>
      <c r="IB159" s="86"/>
      <c r="IC159" s="86"/>
      <c r="ID159" s="86"/>
      <c r="IE159" s="86"/>
      <c r="IF159" s="86"/>
      <c r="IG159" s="86"/>
      <c r="IH159" s="86"/>
      <c r="II159" s="86"/>
      <c r="IJ159" s="86"/>
      <c r="IK159" s="86"/>
      <c r="IL159" s="86"/>
      <c r="IM159" s="86"/>
      <c r="IN159" s="86"/>
      <c r="IO159" s="86"/>
      <c r="IP159" s="86"/>
      <c r="IQ159" s="86"/>
      <c r="IR159" s="86"/>
      <c r="IS159" s="86"/>
      <c r="IT159" s="86"/>
      <c r="IU159" s="86"/>
      <c r="IV159" s="86"/>
      <c r="IW159" s="86"/>
      <c r="IX159" s="86"/>
      <c r="IY159" s="86"/>
      <c r="IZ159" s="86"/>
      <c r="JA159" s="86"/>
      <c r="JB159" s="86"/>
      <c r="JC159" s="86"/>
      <c r="JD159" s="86"/>
      <c r="JE159" s="86"/>
      <c r="JF159" s="86"/>
      <c r="JG159" s="86"/>
      <c r="JH159" s="86"/>
      <c r="JI159" s="86"/>
      <c r="JJ159" s="86"/>
      <c r="JK159" s="86"/>
      <c r="JL159" s="86"/>
      <c r="JM159" s="86"/>
      <c r="JN159" s="86"/>
      <c r="JO159" s="86"/>
      <c r="JP159" s="86"/>
      <c r="JQ159" s="86"/>
      <c r="JR159" s="86"/>
      <c r="JS159" s="86"/>
      <c r="JT159" s="86"/>
      <c r="JU159" s="86"/>
      <c r="JV159" s="86"/>
      <c r="JW159" s="86"/>
      <c r="JX159" s="86"/>
      <c r="JY159" s="86"/>
      <c r="JZ159" s="86"/>
      <c r="KA159" s="86"/>
      <c r="KB159" s="86"/>
      <c r="KC159" s="86"/>
      <c r="KD159" s="86"/>
      <c r="KE159" s="86"/>
      <c r="KF159" s="86"/>
      <c r="KG159" s="86"/>
      <c r="KH159" s="86"/>
      <c r="KI159" s="86"/>
      <c r="KJ159" s="86"/>
      <c r="KK159" s="86"/>
      <c r="KL159" s="86"/>
      <c r="KM159" s="86"/>
      <c r="KN159" s="86"/>
      <c r="KO159" s="86"/>
      <c r="KP159" s="86"/>
      <c r="KQ159" s="86"/>
      <c r="KR159" s="86"/>
      <c r="KS159" s="86"/>
      <c r="KT159" s="86"/>
      <c r="KU159" s="86"/>
      <c r="KV159" s="86"/>
      <c r="KW159" s="86"/>
      <c r="KX159" s="86"/>
      <c r="KY159" s="86"/>
      <c r="KZ159" s="86"/>
      <c r="LA159" s="86"/>
      <c r="LB159" s="86"/>
      <c r="LC159" s="86"/>
      <c r="LD159" s="86"/>
      <c r="LE159" s="86"/>
      <c r="LF159" s="86"/>
      <c r="LG159" s="86"/>
      <c r="LH159" s="86"/>
      <c r="LI159" s="86"/>
      <c r="LJ159" s="86"/>
      <c r="LK159" s="86"/>
      <c r="LL159" s="86"/>
      <c r="LM159" s="86"/>
      <c r="LN159" s="86"/>
      <c r="LO159" s="86"/>
      <c r="LP159" s="86"/>
      <c r="LQ159" s="86"/>
      <c r="LR159" s="86"/>
      <c r="LS159" s="86"/>
      <c r="LT159" s="86"/>
      <c r="LU159" s="86"/>
      <c r="LV159" s="86"/>
      <c r="LW159" s="86"/>
      <c r="LX159" s="86"/>
      <c r="LY159" s="86"/>
      <c r="LZ159" s="86"/>
      <c r="MA159" s="86"/>
      <c r="MB159" s="86"/>
      <c r="MC159" s="86"/>
      <c r="MD159" s="86"/>
      <c r="ME159" s="86"/>
      <c r="MF159" s="86"/>
      <c r="MG159" s="86"/>
      <c r="MH159" s="86"/>
      <c r="MI159" s="86"/>
      <c r="MJ159" s="86"/>
      <c r="MK159" s="86"/>
      <c r="ML159" s="86"/>
      <c r="MM159" s="86"/>
      <c r="MN159" s="86"/>
      <c r="MO159" s="86"/>
      <c r="MP159" s="86"/>
      <c r="MQ159" s="86"/>
      <c r="MR159" s="86"/>
      <c r="MS159" s="86"/>
      <c r="MT159" s="86"/>
      <c r="MU159" s="86"/>
      <c r="MV159" s="86"/>
      <c r="MW159" s="86"/>
      <c r="MX159" s="86"/>
      <c r="MY159" s="86"/>
      <c r="MZ159" s="86"/>
      <c r="NA159" s="86"/>
      <c r="NB159" s="86"/>
      <c r="NC159" s="86"/>
      <c r="ND159" s="86"/>
      <c r="NE159" s="86"/>
      <c r="NF159" s="86"/>
      <c r="NG159" s="86"/>
      <c r="NH159" s="86"/>
      <c r="NI159" s="86"/>
      <c r="NJ159" s="86"/>
      <c r="NK159" s="86"/>
      <c r="NL159" s="86"/>
      <c r="NM159" s="86"/>
      <c r="NN159" s="86"/>
      <c r="NO159" s="86"/>
      <c r="NP159" s="86"/>
      <c r="NQ159" s="86"/>
      <c r="NR159" s="86"/>
      <c r="NS159" s="86"/>
      <c r="NT159" s="86"/>
      <c r="NU159" s="86"/>
      <c r="NV159" s="86"/>
      <c r="NW159" s="86"/>
      <c r="NX159" s="86"/>
      <c r="NY159" s="86"/>
      <c r="NZ159" s="86"/>
      <c r="OA159" s="86"/>
      <c r="OB159" s="86"/>
      <c r="OC159" s="86"/>
      <c r="OD159" s="86"/>
      <c r="OE159" s="86"/>
      <c r="OF159" s="86"/>
      <c r="OG159" s="86"/>
      <c r="OH159" s="86"/>
      <c r="OI159" s="86"/>
      <c r="OJ159" s="86"/>
      <c r="OK159" s="86"/>
      <c r="OL159" s="86"/>
      <c r="OM159" s="86"/>
      <c r="ON159" s="86"/>
      <c r="OO159" s="86"/>
      <c r="OP159" s="86"/>
      <c r="OQ159" s="86"/>
      <c r="OR159" s="86"/>
      <c r="OS159" s="86"/>
      <c r="OT159" s="86"/>
      <c r="OU159" s="86"/>
      <c r="OV159" s="86"/>
      <c r="OW159" s="86"/>
      <c r="OX159" s="86"/>
      <c r="OY159" s="86"/>
      <c r="OZ159" s="86"/>
      <c r="PA159" s="86"/>
      <c r="PB159" s="86"/>
      <c r="PC159" s="86"/>
      <c r="PD159" s="86"/>
      <c r="PE159" s="86"/>
      <c r="PF159" s="86"/>
      <c r="PG159" s="86"/>
      <c r="PH159" s="86"/>
      <c r="PI159" s="86"/>
      <c r="PJ159" s="86"/>
      <c r="PK159" s="86"/>
      <c r="PL159" s="86"/>
      <c r="PM159" s="86"/>
      <c r="PN159" s="86"/>
      <c r="PO159" s="86"/>
      <c r="PP159" s="86"/>
      <c r="PQ159" s="86"/>
      <c r="PR159" s="86"/>
      <c r="PS159" s="86"/>
      <c r="PT159" s="86"/>
      <c r="PU159" s="86"/>
      <c r="PV159" s="86"/>
      <c r="PW159" s="86"/>
      <c r="PX159" s="86"/>
      <c r="PY159" s="86"/>
      <c r="PZ159" s="86"/>
      <c r="QA159" s="86"/>
      <c r="QB159" s="86"/>
      <c r="QC159" s="86"/>
      <c r="QD159" s="86"/>
      <c r="QE159" s="86"/>
      <c r="QF159" s="86"/>
      <c r="QG159" s="86"/>
      <c r="QH159" s="86"/>
      <c r="QI159" s="86"/>
      <c r="QJ159" s="86"/>
      <c r="QK159" s="86"/>
      <c r="QL159" s="86"/>
      <c r="QM159" s="86"/>
      <c r="QN159" s="86"/>
      <c r="QO159" s="86"/>
      <c r="QP159" s="86"/>
      <c r="QQ159" s="86"/>
      <c r="QR159" s="86"/>
      <c r="QS159" s="86"/>
      <c r="QT159" s="86"/>
      <c r="QU159" s="86"/>
      <c r="QV159" s="86"/>
      <c r="QW159" s="86"/>
      <c r="QX159" s="86"/>
      <c r="QY159" s="186"/>
      <c r="QZ159" s="186"/>
      <c r="RA159" s="186"/>
      <c r="RB159" s="186"/>
      <c r="RC159" s="186"/>
      <c r="RD159" s="186"/>
      <c r="RE159" s="86"/>
      <c r="RF159" s="86"/>
      <c r="RG159" s="86"/>
      <c r="RH159" s="86"/>
      <c r="RI159" s="86"/>
      <c r="RJ159" s="86"/>
      <c r="RK159" s="86"/>
      <c r="RL159" s="86"/>
      <c r="RM159" s="86"/>
      <c r="RN159" s="86"/>
      <c r="RO159" s="86"/>
      <c r="RP159" s="86"/>
      <c r="RQ159" s="86"/>
      <c r="RR159" s="86"/>
      <c r="RS159" s="86"/>
      <c r="RT159" s="86"/>
      <c r="RU159" s="86"/>
      <c r="RV159" s="86"/>
      <c r="RW159" s="86"/>
      <c r="RX159" s="86"/>
      <c r="RY159" s="86"/>
      <c r="RZ159" s="86"/>
      <c r="SA159" s="86"/>
      <c r="SB159" s="86"/>
      <c r="SC159" s="86"/>
      <c r="SD159" s="86"/>
      <c r="SE159" s="86"/>
      <c r="SF159" s="86"/>
      <c r="SG159" s="86"/>
      <c r="SH159" s="86"/>
      <c r="SI159" s="86"/>
      <c r="SJ159" s="86"/>
      <c r="SK159" s="86"/>
      <c r="SL159" s="86"/>
      <c r="SM159" s="86"/>
      <c r="SN159" s="86"/>
      <c r="SO159" s="86"/>
      <c r="SP159" s="86"/>
      <c r="SQ159" s="86"/>
      <c r="SR159" s="86"/>
      <c r="SS159" s="86"/>
      <c r="ST159" s="86"/>
      <c r="SU159" s="86"/>
      <c r="SV159" s="86"/>
      <c r="SW159" s="86"/>
      <c r="SX159" s="86"/>
      <c r="SY159" s="86"/>
      <c r="SZ159" s="86"/>
      <c r="TA159" s="86"/>
      <c r="TB159" s="86"/>
      <c r="TC159" s="86"/>
      <c r="TD159" s="86"/>
      <c r="TE159" s="86"/>
      <c r="TF159" s="86"/>
      <c r="TG159" s="86"/>
      <c r="TH159" s="86"/>
      <c r="TI159" s="86"/>
      <c r="TJ159" s="86"/>
      <c r="TK159" s="86"/>
      <c r="TL159" s="86"/>
      <c r="TM159" s="86"/>
      <c r="TN159" s="86"/>
      <c r="TO159" s="86"/>
      <c r="TP159" s="86"/>
      <c r="TQ159" s="86"/>
      <c r="TR159" s="86"/>
      <c r="TS159" s="86"/>
      <c r="TT159" s="86"/>
      <c r="TU159" s="86"/>
      <c r="TV159" s="86"/>
      <c r="TW159" s="86"/>
      <c r="TX159" s="86"/>
      <c r="TY159" s="86"/>
      <c r="TZ159" s="86"/>
      <c r="UA159" s="86"/>
      <c r="UB159" s="86"/>
      <c r="UC159" s="86"/>
      <c r="UD159" s="86"/>
      <c r="UE159" s="86"/>
      <c r="UF159" s="86"/>
      <c r="UG159" s="86"/>
      <c r="UH159" s="86"/>
      <c r="UI159" s="86"/>
      <c r="UJ159" s="86"/>
      <c r="UK159" s="86"/>
      <c r="UL159" s="86"/>
      <c r="UM159" s="86"/>
      <c r="UN159" s="86"/>
      <c r="UO159" s="86"/>
      <c r="UP159" s="86"/>
      <c r="UQ159" s="86"/>
      <c r="UR159" s="86"/>
      <c r="US159" s="86"/>
      <c r="UT159" s="86"/>
      <c r="UU159" s="86"/>
      <c r="UV159" s="86"/>
      <c r="UW159" s="86"/>
      <c r="UX159" s="86"/>
      <c r="UY159" s="86"/>
      <c r="UZ159" s="86"/>
      <c r="VA159" s="86"/>
      <c r="VB159" s="86"/>
      <c r="VC159" s="86"/>
      <c r="VD159" s="86"/>
      <c r="VE159" s="86"/>
      <c r="VF159" s="86"/>
      <c r="VG159" s="86"/>
      <c r="VH159" s="86"/>
      <c r="VI159" s="86"/>
      <c r="VJ159" s="86"/>
      <c r="VK159" s="86"/>
      <c r="VL159" s="86"/>
      <c r="VM159" s="86"/>
      <c r="VN159" s="86"/>
      <c r="VO159" s="86"/>
      <c r="VP159" s="86"/>
      <c r="VQ159" s="86"/>
      <c r="VR159" s="86"/>
      <c r="VS159" s="86"/>
      <c r="VT159" s="86"/>
      <c r="VU159" s="86"/>
      <c r="VV159" s="86"/>
      <c r="VW159" s="86"/>
      <c r="VX159" s="86"/>
      <c r="VY159" s="86"/>
      <c r="VZ159" s="86"/>
      <c r="WA159" s="86"/>
      <c r="WB159" s="86"/>
      <c r="WC159" s="86"/>
      <c r="WD159" s="86"/>
      <c r="WE159" s="86"/>
      <c r="WF159" s="86"/>
      <c r="WG159" s="86"/>
      <c r="WH159" s="86"/>
      <c r="WI159" s="86"/>
      <c r="WJ159" s="86"/>
      <c r="WK159" s="86"/>
      <c r="WL159" s="86"/>
      <c r="WM159" s="86"/>
      <c r="WN159" s="86"/>
      <c r="WO159" s="86"/>
      <c r="WP159" s="86"/>
      <c r="WQ159" s="86"/>
      <c r="WR159" s="86"/>
      <c r="WS159" s="86"/>
      <c r="WT159" s="86"/>
      <c r="WU159" s="86"/>
      <c r="WV159" s="86"/>
      <c r="WW159" s="86"/>
      <c r="WX159" s="86"/>
      <c r="WY159" s="86"/>
      <c r="WZ159" s="86"/>
      <c r="XA159" s="86"/>
      <c r="XB159" s="86"/>
      <c r="XC159" s="86"/>
      <c r="XD159" s="86"/>
      <c r="XE159" s="86"/>
      <c r="XF159" s="86"/>
      <c r="XG159" s="86"/>
      <c r="XH159" s="86"/>
      <c r="XI159" s="86"/>
      <c r="XJ159" s="86"/>
      <c r="XK159" s="86"/>
      <c r="XL159" s="86"/>
      <c r="XM159" s="86"/>
      <c r="XN159" s="86"/>
      <c r="XO159" s="86"/>
      <c r="XP159" s="86"/>
      <c r="XQ159" s="86"/>
      <c r="XR159" s="86"/>
      <c r="XS159" s="86"/>
      <c r="XT159" s="86"/>
      <c r="XU159" s="86"/>
      <c r="XV159" s="86"/>
      <c r="XW159" s="86"/>
      <c r="XX159" s="86"/>
      <c r="XY159" s="86"/>
      <c r="XZ159" s="86"/>
      <c r="YA159" s="86"/>
      <c r="YB159" s="86"/>
      <c r="YC159" s="86"/>
      <c r="YD159" s="86"/>
      <c r="YE159" s="86"/>
      <c r="YF159" s="86"/>
      <c r="YG159" s="86"/>
      <c r="YH159" s="86"/>
      <c r="YI159" s="86"/>
      <c r="YJ159" s="86"/>
      <c r="YK159" s="86"/>
      <c r="YL159" s="86"/>
      <c r="YM159" s="86"/>
      <c r="YN159" s="86"/>
      <c r="YO159" s="86"/>
      <c r="YP159" s="86"/>
      <c r="YQ159" s="86"/>
      <c r="YR159" s="86"/>
      <c r="YS159" s="86"/>
      <c r="YT159" s="86"/>
      <c r="YU159" s="86"/>
      <c r="YV159" s="86"/>
      <c r="YW159" s="86"/>
      <c r="YX159" s="86"/>
      <c r="YY159" s="86"/>
      <c r="YZ159" s="86"/>
      <c r="ZA159" s="86"/>
      <c r="ZB159" s="86"/>
      <c r="ZC159" s="86"/>
      <c r="ZD159" s="86"/>
      <c r="ZE159" s="86"/>
      <c r="ZF159" s="86"/>
      <c r="ZG159" s="86"/>
      <c r="ZH159" s="86"/>
      <c r="ZI159" s="86"/>
      <c r="ZJ159" s="86"/>
      <c r="ZK159" s="86"/>
      <c r="ZL159" s="86"/>
      <c r="ZM159" s="86"/>
      <c r="ZN159" s="86"/>
      <c r="ZO159" s="86"/>
      <c r="ZP159" s="86"/>
      <c r="ZQ159" s="86"/>
      <c r="ZR159" s="86"/>
      <c r="ZS159" s="86"/>
      <c r="ZT159" s="86"/>
      <c r="ZU159" s="86"/>
      <c r="ZV159" s="86"/>
      <c r="ZW159" s="86"/>
      <c r="ZX159" s="86"/>
      <c r="ZY159" s="86"/>
      <c r="ZZ159" s="86"/>
      <c r="AAA159" s="86"/>
      <c r="AAB159" s="86"/>
      <c r="AAC159" s="86"/>
      <c r="AAD159" s="86"/>
      <c r="AAE159" s="86"/>
      <c r="AAF159" s="86"/>
      <c r="AAG159" s="86"/>
      <c r="AAH159" s="86"/>
      <c r="AAI159" s="86"/>
      <c r="AAJ159" s="86"/>
      <c r="AAK159" s="86"/>
      <c r="AAL159" s="86"/>
      <c r="AAM159" s="86"/>
      <c r="AAN159" s="86"/>
      <c r="AAO159" s="86"/>
      <c r="AAP159" s="86"/>
      <c r="AAQ159" s="86"/>
      <c r="AAR159" s="86"/>
      <c r="AAS159" s="86"/>
      <c r="AAT159" s="86"/>
      <c r="AAU159" s="186"/>
      <c r="AAV159" s="186"/>
      <c r="AAW159" s="186"/>
      <c r="AAX159" s="186"/>
      <c r="AAY159" s="186"/>
      <c r="AAZ159" s="186"/>
      <c r="ABA159" s="86"/>
      <c r="ABB159" s="86"/>
      <c r="ABC159" s="86"/>
      <c r="ABD159" s="86"/>
      <c r="ABE159" s="86"/>
      <c r="ABF159" s="86"/>
      <c r="ABG159" s="86"/>
      <c r="ABH159" s="86"/>
      <c r="ABI159" s="86"/>
      <c r="ABJ159" s="86"/>
      <c r="ABK159" s="86"/>
      <c r="ABL159" s="86"/>
      <c r="ABM159" s="86"/>
      <c r="ABN159" s="86"/>
      <c r="ABO159" s="86"/>
      <c r="ABP159" s="86"/>
      <c r="ABQ159" s="86"/>
      <c r="ABR159" s="86"/>
      <c r="ABS159" s="86"/>
      <c r="ABT159" s="86"/>
      <c r="ABU159" s="86"/>
      <c r="ABV159" s="86"/>
      <c r="ABW159" s="86"/>
      <c r="ABX159" s="86"/>
      <c r="ABY159" s="86"/>
      <c r="ABZ159" s="86"/>
      <c r="ACA159" s="86"/>
      <c r="ACB159" s="86"/>
      <c r="ACC159" s="86"/>
      <c r="ACD159" s="86"/>
      <c r="ACE159" s="86"/>
      <c r="ACF159" s="86"/>
      <c r="ACG159" s="86"/>
      <c r="ACH159" s="86"/>
      <c r="ACI159" s="86"/>
      <c r="ACJ159" s="86"/>
      <c r="ACK159" s="86"/>
      <c r="ACL159" s="86"/>
      <c r="ACM159" s="86"/>
      <c r="ACN159" s="86"/>
      <c r="ACO159" s="86"/>
      <c r="ACP159" s="86"/>
      <c r="ACQ159" s="86"/>
      <c r="ACR159" s="86"/>
      <c r="ACS159" s="86"/>
      <c r="ACT159" s="86"/>
      <c r="ACU159" s="86"/>
      <c r="ACV159" s="86"/>
      <c r="ACW159" s="86"/>
      <c r="ACX159" s="86"/>
      <c r="ACY159" s="86"/>
      <c r="ACZ159" s="86"/>
      <c r="ADA159" s="86"/>
      <c r="ADB159" s="86"/>
      <c r="ADC159" s="86"/>
      <c r="ADD159" s="86"/>
      <c r="ADE159" s="86"/>
      <c r="ADF159" s="86"/>
      <c r="ADG159" s="86"/>
      <c r="ADH159" s="86"/>
      <c r="ADI159" s="86"/>
      <c r="ADJ159" s="86"/>
      <c r="ADK159" s="86"/>
      <c r="ADL159" s="86"/>
      <c r="ADM159" s="86"/>
      <c r="ADN159" s="86"/>
      <c r="ADO159" s="86"/>
      <c r="ADP159" s="86"/>
      <c r="ADQ159" s="86"/>
      <c r="ADR159" s="86"/>
      <c r="ADS159" s="86"/>
      <c r="ADT159" s="86"/>
      <c r="ADU159" s="86"/>
      <c r="ADV159" s="86"/>
      <c r="ADW159" s="86"/>
      <c r="ADX159" s="86"/>
      <c r="ADY159" s="86"/>
      <c r="ADZ159" s="86"/>
      <c r="AEA159" s="86"/>
      <c r="AEB159" s="86"/>
      <c r="AEC159" s="86"/>
      <c r="AED159" s="86"/>
      <c r="AEE159" s="86"/>
      <c r="AEF159" s="86"/>
      <c r="AEG159" s="86"/>
      <c r="AEH159" s="86"/>
      <c r="AEI159" s="86"/>
      <c r="AEJ159" s="86"/>
      <c r="AEK159" s="86"/>
      <c r="AEL159" s="86"/>
      <c r="AEM159" s="86"/>
      <c r="AEN159" s="86"/>
      <c r="AEO159" s="86"/>
      <c r="AEP159" s="86"/>
      <c r="AEQ159" s="86"/>
      <c r="AER159" s="86"/>
      <c r="AES159" s="86"/>
      <c r="AET159" s="86"/>
      <c r="AEU159" s="86"/>
      <c r="AEV159" s="86"/>
      <c r="AEW159" s="86"/>
      <c r="AEX159" s="86"/>
      <c r="AEY159" s="86"/>
      <c r="AEZ159" s="86"/>
      <c r="AFA159" s="86"/>
      <c r="AFB159" s="86"/>
      <c r="AFC159" s="86"/>
      <c r="AFD159" s="86"/>
      <c r="AFE159" s="86"/>
      <c r="AFF159" s="86"/>
      <c r="AFG159" s="86"/>
      <c r="AFH159" s="86"/>
      <c r="AFI159" s="86"/>
      <c r="AFJ159" s="86"/>
      <c r="AFK159" s="86"/>
      <c r="AFL159" s="86"/>
      <c r="AFM159" s="86"/>
      <c r="AFN159" s="86"/>
      <c r="AFO159" s="86"/>
      <c r="AFP159" s="86"/>
      <c r="AFQ159" s="86"/>
      <c r="AFR159" s="86"/>
      <c r="AFS159" s="86"/>
      <c r="AFT159" s="86"/>
      <c r="AFU159" s="86"/>
      <c r="AFV159" s="86"/>
      <c r="AFW159" s="86"/>
      <c r="AFX159" s="86"/>
      <c r="AFY159" s="86"/>
      <c r="AFZ159" s="86"/>
      <c r="AGA159" s="86"/>
      <c r="AGB159" s="86"/>
      <c r="AGC159" s="86"/>
      <c r="AGD159" s="86"/>
      <c r="AGE159" s="86"/>
      <c r="AGF159" s="86"/>
      <c r="AGG159" s="86"/>
      <c r="AGH159" s="86"/>
      <c r="AGI159" s="86"/>
      <c r="AGJ159" s="86"/>
      <c r="AGK159" s="86"/>
      <c r="AGL159" s="86"/>
      <c r="AGM159" s="86"/>
      <c r="AGN159" s="86"/>
      <c r="AGO159" s="86"/>
      <c r="AGP159" s="86"/>
      <c r="AGQ159" s="86"/>
      <c r="AGR159" s="86"/>
      <c r="AGS159" s="86"/>
      <c r="AGT159" s="86"/>
      <c r="AGU159" s="86"/>
      <c r="AGV159" s="86"/>
      <c r="AGW159" s="86"/>
      <c r="AGX159" s="86"/>
      <c r="AGY159" s="86"/>
      <c r="AGZ159" s="86"/>
      <c r="AHA159" s="86"/>
      <c r="AHB159" s="86"/>
      <c r="AHC159" s="86"/>
      <c r="AHD159" s="86"/>
      <c r="AHE159" s="86"/>
      <c r="AHF159" s="86"/>
      <c r="AHG159" s="86"/>
      <c r="AHH159" s="86"/>
      <c r="AHI159" s="86"/>
      <c r="AHJ159" s="86"/>
      <c r="AHK159" s="86"/>
      <c r="AHL159" s="86"/>
      <c r="AHM159" s="86"/>
      <c r="AHN159" s="86"/>
      <c r="AHO159" s="86"/>
      <c r="AHP159" s="86"/>
      <c r="AHQ159" s="86"/>
      <c r="AHR159" s="86"/>
      <c r="AHS159" s="86"/>
      <c r="AHT159" s="86"/>
      <c r="AHU159" s="86"/>
      <c r="AHV159" s="86"/>
      <c r="AHW159" s="86"/>
      <c r="AHX159" s="86"/>
      <c r="AHY159" s="86"/>
      <c r="AHZ159" s="86"/>
      <c r="AIA159" s="86"/>
      <c r="AIB159" s="86"/>
      <c r="AIC159" s="86"/>
      <c r="AID159" s="86"/>
      <c r="AIE159" s="86"/>
      <c r="AIF159" s="86"/>
      <c r="AIG159" s="86"/>
      <c r="AIH159" s="86"/>
      <c r="AII159" s="86"/>
      <c r="AIJ159" s="86"/>
      <c r="AIK159" s="86"/>
      <c r="AIL159" s="86"/>
      <c r="AIM159" s="86"/>
      <c r="AIN159" s="86"/>
      <c r="AIO159" s="86"/>
      <c r="AIP159" s="86"/>
      <c r="AIQ159" s="86"/>
      <c r="AIR159" s="86"/>
      <c r="AIS159" s="86"/>
      <c r="AIT159" s="86"/>
      <c r="AIU159" s="86"/>
      <c r="AIV159" s="86"/>
      <c r="AIW159" s="86"/>
      <c r="AIX159" s="86"/>
      <c r="AIY159" s="86"/>
      <c r="AIZ159" s="86"/>
      <c r="AJA159" s="86"/>
      <c r="AJB159" s="86"/>
      <c r="AJC159" s="86"/>
      <c r="AJD159" s="86"/>
      <c r="AJE159" s="86"/>
      <c r="AJF159" s="86"/>
      <c r="AJG159" s="86"/>
      <c r="AJH159" s="86"/>
      <c r="AJI159" s="86"/>
      <c r="AJJ159" s="86"/>
      <c r="AJK159" s="86"/>
      <c r="AJL159" s="86"/>
      <c r="AJM159" s="86"/>
      <c r="AJN159" s="86"/>
      <c r="AJO159" s="86"/>
      <c r="AJP159" s="86"/>
      <c r="AJQ159" s="86"/>
      <c r="AJR159" s="86"/>
      <c r="AJS159" s="86"/>
      <c r="AJT159" s="86"/>
      <c r="AJU159" s="86"/>
      <c r="AJV159" s="86"/>
      <c r="AJW159" s="86"/>
      <c r="AJX159" s="86"/>
      <c r="AJY159" s="86"/>
      <c r="AJZ159" s="86"/>
      <c r="AKA159" s="86"/>
      <c r="AKB159" s="86"/>
      <c r="AKC159" s="86"/>
      <c r="AKD159" s="86"/>
      <c r="AKE159" s="86"/>
      <c r="AKF159" s="86"/>
      <c r="AKG159" s="86"/>
      <c r="AKH159" s="86"/>
      <c r="AKI159" s="86"/>
      <c r="AKJ159" s="86"/>
      <c r="AKK159" s="86"/>
      <c r="AKL159" s="86"/>
      <c r="AKM159" s="86"/>
      <c r="AKN159" s="86"/>
      <c r="AKO159" s="86"/>
      <c r="AKP159" s="86"/>
      <c r="AKQ159" s="186"/>
      <c r="AKR159" s="186"/>
      <c r="AKS159" s="186"/>
      <c r="AKT159" s="186"/>
      <c r="AKU159" s="186"/>
      <c r="AKV159" s="186"/>
      <c r="AKW159" s="86"/>
      <c r="AKX159" s="86"/>
      <c r="AKY159" s="86"/>
      <c r="AKZ159" s="86"/>
      <c r="ALA159" s="86"/>
      <c r="ALB159" s="86"/>
      <c r="ALC159" s="86"/>
      <c r="ALD159" s="86"/>
      <c r="ALE159" s="86"/>
      <c r="ALF159" s="86"/>
      <c r="ALG159" s="86"/>
      <c r="ALH159" s="86"/>
      <c r="ALI159" s="86"/>
      <c r="ALJ159" s="86"/>
      <c r="ALK159" s="86"/>
      <c r="ALL159" s="86"/>
      <c r="ALM159" s="86"/>
      <c r="ALN159" s="86"/>
      <c r="ALO159" s="86"/>
      <c r="ALP159" s="86"/>
      <c r="ALQ159" s="86"/>
      <c r="ALR159" s="86"/>
      <c r="ALS159" s="86"/>
      <c r="ALT159" s="86"/>
      <c r="ALU159" s="86"/>
      <c r="ALV159" s="86"/>
      <c r="ALW159" s="86"/>
      <c r="ALX159" s="86"/>
      <c r="ALY159" s="86"/>
      <c r="ALZ159" s="86"/>
      <c r="AMA159" s="86"/>
      <c r="AMB159" s="86"/>
      <c r="AMC159" s="86"/>
      <c r="AMD159" s="86"/>
      <c r="AME159" s="86"/>
      <c r="AMF159" s="86"/>
      <c r="AMG159" s="86"/>
      <c r="AMH159" s="86"/>
      <c r="AMI159" s="86"/>
      <c r="AMJ159" s="86"/>
      <c r="AMK159" s="86"/>
      <c r="AML159" s="86"/>
      <c r="AMM159" s="86"/>
      <c r="AMN159" s="86"/>
      <c r="AMO159" s="86"/>
      <c r="AMP159" s="86"/>
      <c r="AMQ159" s="86"/>
      <c r="AMR159" s="86"/>
      <c r="AMS159" s="86"/>
      <c r="AMT159" s="86"/>
      <c r="AMU159" s="86"/>
      <c r="AMV159" s="86"/>
      <c r="AMW159" s="86"/>
      <c r="AMX159" s="86"/>
      <c r="AMY159" s="86"/>
      <c r="AMZ159" s="86"/>
      <c r="ANA159" s="86"/>
      <c r="ANB159" s="86"/>
      <c r="ANC159" s="86"/>
      <c r="AND159" s="86"/>
      <c r="ANE159" s="86"/>
      <c r="ANF159" s="86"/>
      <c r="ANG159" s="86"/>
      <c r="ANH159" s="86"/>
      <c r="ANI159" s="86"/>
      <c r="ANJ159" s="86"/>
      <c r="ANK159" s="86"/>
      <c r="ANL159" s="86"/>
      <c r="ANM159" s="86"/>
      <c r="ANN159" s="86"/>
      <c r="ANO159" s="86"/>
      <c r="ANP159" s="86"/>
      <c r="ANQ159" s="86"/>
      <c r="ANR159" s="86"/>
      <c r="ANS159" s="86"/>
      <c r="ANT159" s="86"/>
      <c r="ANU159" s="86"/>
      <c r="ANV159" s="86"/>
      <c r="ANW159" s="86"/>
      <c r="ANX159" s="86"/>
      <c r="ANY159" s="86"/>
      <c r="ANZ159" s="86"/>
      <c r="AOA159" s="86"/>
      <c r="AOB159" s="86"/>
      <c r="AOC159" s="86"/>
      <c r="AOD159" s="86"/>
      <c r="AOE159" s="86"/>
      <c r="AOF159" s="86"/>
      <c r="AOG159" s="86"/>
      <c r="AOH159" s="86"/>
      <c r="AOI159" s="86"/>
      <c r="AOJ159" s="86"/>
      <c r="AOK159" s="86"/>
      <c r="AOL159" s="86"/>
      <c r="AOM159" s="86"/>
      <c r="AON159" s="86"/>
      <c r="AOO159" s="86"/>
      <c r="AOP159" s="86"/>
      <c r="AOQ159" s="86"/>
      <c r="AOR159" s="86"/>
      <c r="AOS159" s="86"/>
      <c r="AOT159" s="86"/>
      <c r="AOU159" s="86"/>
      <c r="AOV159" s="86"/>
      <c r="AOW159" s="86"/>
      <c r="AOX159" s="86"/>
      <c r="AOY159" s="86"/>
      <c r="AOZ159" s="86"/>
      <c r="APA159" s="86"/>
      <c r="APB159" s="86"/>
      <c r="APC159" s="86"/>
      <c r="APD159" s="86"/>
      <c r="APE159" s="86"/>
      <c r="APF159" s="86"/>
      <c r="APG159" s="86"/>
      <c r="APH159" s="86"/>
      <c r="API159" s="86"/>
      <c r="APJ159" s="86"/>
      <c r="APK159" s="86"/>
      <c r="APL159" s="86"/>
      <c r="APM159" s="86"/>
      <c r="APN159" s="86"/>
      <c r="APO159" s="86"/>
      <c r="APP159" s="86"/>
      <c r="APQ159" s="86"/>
      <c r="APR159" s="86"/>
      <c r="APS159" s="86"/>
      <c r="APT159" s="86"/>
      <c r="APU159" s="86"/>
      <c r="APV159" s="86"/>
      <c r="APW159" s="86"/>
      <c r="APX159" s="86"/>
      <c r="APY159" s="86"/>
      <c r="APZ159" s="86"/>
      <c r="AQA159" s="86"/>
      <c r="AQB159" s="86"/>
      <c r="AQC159" s="86"/>
      <c r="AQD159" s="86"/>
      <c r="AQE159" s="86"/>
      <c r="AQF159" s="86"/>
      <c r="AQG159" s="86"/>
      <c r="AQH159" s="86"/>
      <c r="AQI159" s="86"/>
      <c r="AQJ159" s="86"/>
      <c r="AQK159" s="86"/>
      <c r="AQL159" s="86"/>
      <c r="AQM159" s="86"/>
      <c r="AQN159" s="86"/>
      <c r="AQO159" s="86"/>
      <c r="AQP159" s="86"/>
      <c r="AQQ159" s="86"/>
      <c r="AQR159" s="86"/>
      <c r="AQS159" s="86"/>
      <c r="AQT159" s="86"/>
      <c r="AQU159" s="86"/>
      <c r="AQV159" s="86"/>
      <c r="AQW159" s="86"/>
      <c r="AQX159" s="86"/>
      <c r="AQY159" s="86"/>
      <c r="AQZ159" s="86"/>
      <c r="ARA159" s="86"/>
      <c r="ARB159" s="86"/>
      <c r="ARC159" s="86"/>
      <c r="ARD159" s="86"/>
      <c r="ARE159" s="86"/>
      <c r="ARF159" s="86"/>
      <c r="ARG159" s="86"/>
      <c r="ARH159" s="86"/>
      <c r="ARI159" s="86"/>
      <c r="ARJ159" s="86"/>
      <c r="ARK159" s="86"/>
      <c r="ARL159" s="86"/>
      <c r="ARM159" s="86"/>
      <c r="ARN159" s="86"/>
      <c r="ARO159" s="86"/>
      <c r="ARP159" s="86"/>
      <c r="ARQ159" s="86"/>
      <c r="ARR159" s="86"/>
      <c r="ARS159" s="86"/>
      <c r="ART159" s="86"/>
      <c r="ARU159" s="86"/>
      <c r="ARV159" s="86"/>
      <c r="ARW159" s="86"/>
      <c r="ARX159" s="86"/>
      <c r="ARY159" s="86"/>
      <c r="ARZ159" s="86"/>
      <c r="ASA159" s="86"/>
      <c r="ASB159" s="86"/>
      <c r="ASC159" s="86"/>
      <c r="ASD159" s="86"/>
      <c r="ASE159" s="86"/>
      <c r="ASF159" s="86"/>
      <c r="ASG159" s="86"/>
      <c r="ASH159" s="86"/>
      <c r="ASI159" s="86"/>
      <c r="ASJ159" s="86"/>
      <c r="ASK159" s="86"/>
      <c r="ASL159" s="86"/>
      <c r="ASM159" s="86"/>
      <c r="ASN159" s="86"/>
      <c r="ASO159" s="86"/>
      <c r="ASP159" s="86"/>
      <c r="ASQ159" s="86"/>
      <c r="ASR159" s="86"/>
      <c r="ASS159" s="86"/>
      <c r="AST159" s="86"/>
      <c r="ASU159" s="86"/>
      <c r="ASV159" s="86"/>
      <c r="ASW159" s="86"/>
      <c r="ASX159" s="86"/>
      <c r="ASY159" s="86"/>
      <c r="ASZ159" s="86"/>
      <c r="ATA159" s="86"/>
      <c r="ATB159" s="86"/>
      <c r="ATC159" s="86"/>
      <c r="ATD159" s="86"/>
      <c r="ATE159" s="86"/>
      <c r="ATF159" s="86"/>
      <c r="ATG159" s="86"/>
      <c r="ATH159" s="86"/>
      <c r="ATI159" s="86"/>
      <c r="ATJ159" s="86"/>
      <c r="ATK159" s="86"/>
      <c r="ATL159" s="86"/>
      <c r="ATM159" s="86"/>
      <c r="ATN159" s="86"/>
      <c r="ATO159" s="86"/>
      <c r="ATP159" s="86"/>
      <c r="ATQ159" s="86"/>
      <c r="ATR159" s="86"/>
      <c r="ATS159" s="86"/>
      <c r="ATT159" s="86"/>
      <c r="ATU159" s="86"/>
      <c r="ATV159" s="86"/>
      <c r="ATW159" s="86"/>
      <c r="ATX159" s="86"/>
      <c r="ATY159" s="86"/>
      <c r="ATZ159" s="86"/>
      <c r="AUA159" s="86"/>
      <c r="AUB159" s="86"/>
      <c r="AUC159" s="86"/>
      <c r="AUD159" s="86"/>
      <c r="AUE159" s="86"/>
      <c r="AUF159" s="86"/>
      <c r="AUG159" s="86"/>
      <c r="AUH159" s="86"/>
      <c r="AUI159" s="86"/>
      <c r="AUJ159" s="86"/>
      <c r="AUK159" s="86"/>
      <c r="AUL159" s="86"/>
      <c r="AUM159" s="186"/>
      <c r="AUN159" s="186"/>
      <c r="AUO159" s="186"/>
      <c r="AUP159" s="186"/>
      <c r="AUQ159" s="186"/>
      <c r="AUR159" s="186"/>
      <c r="AUS159" s="86"/>
      <c r="AUT159" s="86"/>
      <c r="AUU159" s="86"/>
      <c r="AUV159" s="86"/>
      <c r="AUW159" s="86"/>
      <c r="AUX159" s="86"/>
      <c r="AUY159" s="86"/>
      <c r="AUZ159" s="86"/>
      <c r="AVA159" s="86"/>
      <c r="AVB159" s="86"/>
      <c r="AVC159" s="86"/>
      <c r="AVD159" s="86"/>
      <c r="AVE159" s="86"/>
      <c r="AVF159" s="86"/>
      <c r="AVG159" s="86"/>
      <c r="AVH159" s="86"/>
      <c r="AVI159" s="86"/>
      <c r="AVJ159" s="86"/>
      <c r="AVK159" s="86"/>
      <c r="AVL159" s="86"/>
      <c r="AVM159" s="86"/>
      <c r="AVN159" s="86"/>
      <c r="AVO159" s="86"/>
      <c r="AVP159" s="86"/>
      <c r="AVQ159" s="86"/>
      <c r="AVR159" s="86"/>
      <c r="AVS159" s="86"/>
      <c r="AVT159" s="86"/>
      <c r="AVU159" s="86"/>
      <c r="AVV159" s="86"/>
      <c r="AVW159" s="86"/>
      <c r="AVX159" s="86"/>
      <c r="AVY159" s="86"/>
      <c r="AVZ159" s="86"/>
      <c r="AWA159" s="86"/>
      <c r="AWB159" s="86"/>
      <c r="AWC159" s="86"/>
      <c r="AWD159" s="86"/>
      <c r="AWE159" s="86"/>
      <c r="AWF159" s="86"/>
      <c r="AWG159" s="86"/>
      <c r="AWH159" s="86"/>
      <c r="AWI159" s="86"/>
      <c r="AWJ159" s="86"/>
      <c r="AWK159" s="86"/>
      <c r="AWL159" s="86"/>
      <c r="AWM159" s="86"/>
      <c r="AWN159" s="86"/>
      <c r="AWO159" s="86"/>
      <c r="AWP159" s="86"/>
      <c r="AWQ159" s="86"/>
      <c r="AWR159" s="86"/>
      <c r="AWS159" s="86"/>
      <c r="AWT159" s="86"/>
      <c r="AWU159" s="86"/>
      <c r="AWV159" s="86"/>
      <c r="AWW159" s="86"/>
      <c r="AWX159" s="86"/>
      <c r="AWY159" s="86"/>
      <c r="AWZ159" s="86"/>
      <c r="AXA159" s="86"/>
      <c r="AXB159" s="86"/>
      <c r="AXC159" s="86"/>
      <c r="AXD159" s="86"/>
      <c r="AXE159" s="86"/>
      <c r="AXF159" s="86"/>
      <c r="AXG159" s="86"/>
      <c r="AXH159" s="86"/>
      <c r="AXI159" s="86"/>
      <c r="AXJ159" s="86"/>
      <c r="AXK159" s="86"/>
      <c r="AXL159" s="86"/>
      <c r="AXM159" s="86"/>
      <c r="AXN159" s="86"/>
      <c r="AXO159" s="86"/>
      <c r="AXP159" s="86"/>
      <c r="AXQ159" s="86"/>
      <c r="AXR159" s="86"/>
      <c r="AXS159" s="86"/>
      <c r="AXT159" s="86"/>
      <c r="AXU159" s="86"/>
      <c r="AXV159" s="86"/>
      <c r="AXW159" s="86"/>
      <c r="AXX159" s="86"/>
      <c r="AXY159" s="86"/>
      <c r="AXZ159" s="86"/>
      <c r="AYA159" s="86"/>
      <c r="AYB159" s="86"/>
      <c r="AYC159" s="86"/>
      <c r="AYD159" s="86"/>
      <c r="AYE159" s="86"/>
      <c r="AYF159" s="86"/>
      <c r="AYG159" s="86"/>
      <c r="AYH159" s="86"/>
      <c r="AYI159" s="86"/>
      <c r="AYJ159" s="86"/>
      <c r="AYK159" s="86"/>
      <c r="AYL159" s="86"/>
      <c r="AYM159" s="86"/>
      <c r="AYN159" s="86"/>
      <c r="AYO159" s="86"/>
      <c r="AYP159" s="86"/>
      <c r="AYQ159" s="86"/>
      <c r="AYR159" s="86"/>
      <c r="AYS159" s="86"/>
      <c r="AYT159" s="86"/>
      <c r="AYU159" s="86"/>
      <c r="AYV159" s="86"/>
      <c r="AYW159" s="86"/>
      <c r="AYX159" s="86"/>
      <c r="AYY159" s="86"/>
      <c r="AYZ159" s="86"/>
      <c r="AZA159" s="86"/>
      <c r="AZB159" s="86"/>
      <c r="AZC159" s="86"/>
      <c r="AZD159" s="86"/>
      <c r="AZE159" s="86"/>
      <c r="AZF159" s="86"/>
      <c r="AZG159" s="86"/>
      <c r="AZH159" s="86"/>
      <c r="AZI159" s="86"/>
      <c r="AZJ159" s="86"/>
      <c r="AZK159" s="86"/>
      <c r="AZL159" s="86"/>
      <c r="AZM159" s="86"/>
      <c r="AZN159" s="86"/>
      <c r="AZO159" s="86"/>
      <c r="AZP159" s="86"/>
      <c r="AZQ159" s="86"/>
      <c r="AZR159" s="86"/>
      <c r="AZS159" s="86"/>
      <c r="AZT159" s="86"/>
      <c r="AZU159" s="86"/>
      <c r="AZV159" s="86"/>
      <c r="AZW159" s="86"/>
      <c r="AZX159" s="86"/>
      <c r="AZY159" s="86"/>
      <c r="AZZ159" s="86"/>
      <c r="BAA159" s="86"/>
      <c r="BAB159" s="86"/>
      <c r="BAC159" s="86"/>
      <c r="BAD159" s="86"/>
      <c r="BAE159" s="86"/>
      <c r="BAF159" s="86"/>
      <c r="BAG159" s="86"/>
      <c r="BAH159" s="86"/>
      <c r="BAI159" s="86"/>
      <c r="BAJ159" s="86"/>
      <c r="BAK159" s="86"/>
      <c r="BAL159" s="86"/>
      <c r="BAM159" s="86"/>
      <c r="BAN159" s="86"/>
      <c r="BAO159" s="86"/>
      <c r="BAP159" s="86"/>
      <c r="BAQ159" s="86"/>
      <c r="BAR159" s="86"/>
      <c r="BAS159" s="86"/>
      <c r="BAT159" s="86"/>
      <c r="BAU159" s="86"/>
      <c r="BAV159" s="86"/>
      <c r="BAW159" s="86"/>
      <c r="BAX159" s="86"/>
      <c r="BAY159" s="86"/>
      <c r="BAZ159" s="86"/>
      <c r="BBA159" s="86"/>
      <c r="BBB159" s="86"/>
      <c r="BBC159" s="86"/>
      <c r="BBD159" s="86"/>
      <c r="BBE159" s="86"/>
      <c r="BBF159" s="86"/>
      <c r="BBG159" s="86"/>
      <c r="BBH159" s="86"/>
      <c r="BBI159" s="86"/>
      <c r="BBJ159" s="86"/>
      <c r="BBK159" s="86"/>
      <c r="BBL159" s="86"/>
      <c r="BBM159" s="86"/>
      <c r="BBN159" s="86"/>
      <c r="BBO159" s="86"/>
      <c r="BBP159" s="86"/>
      <c r="BBQ159" s="86"/>
      <c r="BBR159" s="86"/>
      <c r="BBS159" s="86"/>
      <c r="BBT159" s="86"/>
      <c r="BBU159" s="86"/>
      <c r="BBV159" s="86"/>
      <c r="BBW159" s="86"/>
      <c r="BBX159" s="86"/>
      <c r="BBY159" s="86"/>
      <c r="BBZ159" s="86"/>
      <c r="BCA159" s="86"/>
      <c r="BCB159" s="86"/>
      <c r="BCC159" s="86"/>
      <c r="BCD159" s="86"/>
      <c r="BCE159" s="86"/>
      <c r="BCF159" s="86"/>
      <c r="BCG159" s="86"/>
      <c r="BCH159" s="86"/>
      <c r="BCI159" s="86"/>
      <c r="BCJ159" s="86"/>
      <c r="BCK159" s="86"/>
      <c r="BCL159" s="86"/>
      <c r="BCM159" s="86"/>
      <c r="BCN159" s="86"/>
      <c r="BCO159" s="86"/>
      <c r="BCP159" s="86"/>
      <c r="BCQ159" s="86"/>
      <c r="BCR159" s="86"/>
      <c r="BCS159" s="86"/>
      <c r="BCT159" s="86"/>
      <c r="BCU159" s="86"/>
      <c r="BCV159" s="86"/>
      <c r="BCW159" s="86"/>
      <c r="BCX159" s="86"/>
      <c r="BCY159" s="86"/>
      <c r="BCZ159" s="86"/>
      <c r="BDA159" s="86"/>
      <c r="BDB159" s="86"/>
      <c r="BDC159" s="86"/>
      <c r="BDD159" s="86"/>
      <c r="BDE159" s="86"/>
      <c r="BDF159" s="86"/>
      <c r="BDG159" s="86"/>
      <c r="BDH159" s="86"/>
      <c r="BDI159" s="86"/>
      <c r="BDJ159" s="86"/>
      <c r="BDK159" s="86"/>
      <c r="BDL159" s="86"/>
      <c r="BDM159" s="86"/>
      <c r="BDN159" s="86"/>
      <c r="BDO159" s="86"/>
      <c r="BDP159" s="86"/>
      <c r="BDQ159" s="86"/>
      <c r="BDR159" s="86"/>
      <c r="BDS159" s="86"/>
      <c r="BDT159" s="86"/>
      <c r="BDU159" s="86"/>
      <c r="BDV159" s="86"/>
      <c r="BDW159" s="86"/>
      <c r="BDX159" s="86"/>
      <c r="BDY159" s="86"/>
      <c r="BDZ159" s="86"/>
      <c r="BEA159" s="86"/>
      <c r="BEB159" s="86"/>
      <c r="BEC159" s="86"/>
      <c r="BED159" s="86"/>
      <c r="BEE159" s="86"/>
      <c r="BEF159" s="86"/>
      <c r="BEG159" s="86"/>
      <c r="BEH159" s="86"/>
      <c r="BEI159" s="186"/>
      <c r="BEJ159" s="186"/>
      <c r="BEK159" s="186"/>
      <c r="BEL159" s="186"/>
      <c r="BEM159" s="186"/>
      <c r="BEN159" s="186"/>
      <c r="BEO159" s="86"/>
      <c r="BEP159" s="86"/>
      <c r="BEQ159" s="86"/>
      <c r="BER159" s="86"/>
      <c r="BES159" s="86"/>
      <c r="BET159" s="86"/>
      <c r="BEU159" s="86"/>
      <c r="BEV159" s="86"/>
      <c r="BEW159" s="86"/>
      <c r="BEX159" s="86"/>
      <c r="BEY159" s="86"/>
      <c r="BEZ159" s="86"/>
      <c r="BFA159" s="86"/>
      <c r="BFB159" s="86"/>
      <c r="BFC159" s="86"/>
      <c r="BFD159" s="86"/>
      <c r="BFE159" s="86"/>
      <c r="BFF159" s="86"/>
      <c r="BFG159" s="86"/>
      <c r="BFH159" s="86"/>
      <c r="BFI159" s="86"/>
      <c r="BFJ159" s="86"/>
      <c r="BFK159" s="86"/>
      <c r="BFL159" s="86"/>
      <c r="BFM159" s="86"/>
      <c r="BFN159" s="86"/>
      <c r="BFO159" s="86"/>
      <c r="BFP159" s="86"/>
      <c r="BFQ159" s="86"/>
      <c r="BFR159" s="86"/>
      <c r="BFS159" s="86"/>
      <c r="BFT159" s="86"/>
      <c r="BFU159" s="86"/>
      <c r="BFV159" s="86"/>
      <c r="BFW159" s="86"/>
      <c r="BFX159" s="86"/>
      <c r="BFY159" s="86"/>
      <c r="BFZ159" s="86"/>
      <c r="BGA159" s="86"/>
      <c r="BGB159" s="86"/>
      <c r="BGC159" s="86"/>
      <c r="BGD159" s="86"/>
      <c r="BGE159" s="86"/>
      <c r="BGF159" s="86"/>
      <c r="BGG159" s="86"/>
      <c r="BGH159" s="86"/>
      <c r="BGI159" s="86"/>
      <c r="BGJ159" s="86"/>
      <c r="BGK159" s="86"/>
      <c r="BGL159" s="86"/>
      <c r="BGM159" s="86"/>
      <c r="BGN159" s="86"/>
      <c r="BGO159" s="86"/>
      <c r="BGP159" s="86"/>
      <c r="BGQ159" s="86"/>
      <c r="BGR159" s="86"/>
      <c r="BGS159" s="86"/>
      <c r="BGT159" s="86"/>
      <c r="BGU159" s="86"/>
      <c r="BGV159" s="86"/>
      <c r="BGW159" s="86"/>
      <c r="BGX159" s="86"/>
      <c r="BGY159" s="86"/>
      <c r="BGZ159" s="86"/>
      <c r="BHA159" s="86"/>
      <c r="BHB159" s="86"/>
      <c r="BHC159" s="86"/>
      <c r="BHD159" s="86"/>
      <c r="BHE159" s="86"/>
      <c r="BHF159" s="86"/>
      <c r="BHG159" s="86"/>
      <c r="BHH159" s="86"/>
      <c r="BHI159" s="86"/>
      <c r="BHJ159" s="86"/>
      <c r="BHK159" s="86"/>
      <c r="BHL159" s="86"/>
      <c r="BHM159" s="86"/>
      <c r="BHN159" s="86"/>
      <c r="BHO159" s="86"/>
      <c r="BHP159" s="86"/>
      <c r="BHQ159" s="86"/>
      <c r="BHR159" s="86"/>
      <c r="BHS159" s="86"/>
      <c r="BHT159" s="86"/>
      <c r="BHU159" s="86"/>
      <c r="BHV159" s="86"/>
      <c r="BHW159" s="86"/>
      <c r="BHX159" s="86"/>
      <c r="BHY159" s="86"/>
      <c r="BHZ159" s="86"/>
      <c r="BIA159" s="86"/>
      <c r="BIB159" s="86"/>
      <c r="BIC159" s="86"/>
      <c r="BID159" s="86"/>
      <c r="BIE159" s="86"/>
      <c r="BIF159" s="86"/>
      <c r="BIG159" s="86"/>
      <c r="BIH159" s="86"/>
      <c r="BII159" s="86"/>
      <c r="BIJ159" s="86"/>
      <c r="BIK159" s="86"/>
      <c r="BIL159" s="86"/>
      <c r="BIM159" s="86"/>
      <c r="BIN159" s="86"/>
      <c r="BIO159" s="86"/>
      <c r="BIP159" s="86"/>
      <c r="BIQ159" s="86"/>
      <c r="BIR159" s="86"/>
      <c r="BIS159" s="86"/>
      <c r="BIT159" s="86"/>
      <c r="BIU159" s="86"/>
      <c r="BIV159" s="86"/>
      <c r="BIW159" s="86"/>
      <c r="BIX159" s="86"/>
      <c r="BIY159" s="86"/>
      <c r="BIZ159" s="86"/>
      <c r="BJA159" s="86"/>
      <c r="BJB159" s="86"/>
      <c r="BJC159" s="86"/>
      <c r="BJD159" s="86"/>
      <c r="BJE159" s="86"/>
      <c r="BJF159" s="86"/>
      <c r="BJG159" s="86"/>
      <c r="BJH159" s="86"/>
      <c r="BJI159" s="86"/>
      <c r="BJJ159" s="86"/>
      <c r="BJK159" s="86"/>
      <c r="BJL159" s="86"/>
      <c r="BJM159" s="86"/>
      <c r="BJN159" s="86"/>
      <c r="BJO159" s="86"/>
      <c r="BJP159" s="86"/>
      <c r="BJQ159" s="86"/>
      <c r="BJR159" s="86"/>
      <c r="BJS159" s="86"/>
      <c r="BJT159" s="86"/>
      <c r="BJU159" s="86"/>
      <c r="BJV159" s="86"/>
      <c r="BJW159" s="86"/>
      <c r="BJX159" s="86"/>
      <c r="BJY159" s="86"/>
      <c r="BJZ159" s="86"/>
      <c r="BKA159" s="86"/>
      <c r="BKB159" s="86"/>
      <c r="BKC159" s="86"/>
      <c r="BKD159" s="86"/>
      <c r="BKE159" s="86"/>
      <c r="BKF159" s="86"/>
      <c r="BKG159" s="86"/>
      <c r="BKH159" s="86"/>
      <c r="BKI159" s="86"/>
      <c r="BKJ159" s="86"/>
      <c r="BKK159" s="86"/>
      <c r="BKL159" s="86"/>
      <c r="BKM159" s="86"/>
      <c r="BKN159" s="86"/>
      <c r="BKO159" s="86"/>
      <c r="BKP159" s="86"/>
      <c r="BKQ159" s="86"/>
      <c r="BKR159" s="86"/>
      <c r="BKS159" s="86"/>
      <c r="BKT159" s="86"/>
      <c r="BKU159" s="86"/>
      <c r="BKV159" s="86"/>
      <c r="BKW159" s="86"/>
      <c r="BKX159" s="86"/>
      <c r="BKY159" s="86"/>
      <c r="BKZ159" s="86"/>
      <c r="BLA159" s="86"/>
      <c r="BLB159" s="86"/>
      <c r="BLC159" s="86"/>
      <c r="BLD159" s="86"/>
      <c r="BLE159" s="86"/>
      <c r="BLF159" s="86"/>
      <c r="BLG159" s="86"/>
      <c r="BLH159" s="86"/>
      <c r="BLI159" s="86"/>
      <c r="BLJ159" s="86"/>
      <c r="BLK159" s="86"/>
      <c r="BLL159" s="86"/>
      <c r="BLM159" s="86"/>
      <c r="BLN159" s="86"/>
      <c r="BLO159" s="86"/>
      <c r="BLP159" s="86"/>
      <c r="BLQ159" s="86"/>
      <c r="BLR159" s="86"/>
      <c r="BLS159" s="86"/>
      <c r="BLT159" s="86"/>
      <c r="BLU159" s="86"/>
      <c r="BLV159" s="86"/>
      <c r="BLW159" s="86"/>
      <c r="BLX159" s="86"/>
      <c r="BLY159" s="86"/>
      <c r="BLZ159" s="86"/>
      <c r="BMA159" s="86"/>
      <c r="BMB159" s="86"/>
      <c r="BMC159" s="86"/>
      <c r="BMD159" s="86"/>
      <c r="BME159" s="86"/>
      <c r="BMF159" s="86"/>
      <c r="BMG159" s="86"/>
      <c r="BMH159" s="86"/>
      <c r="BMI159" s="86"/>
      <c r="BMJ159" s="86"/>
      <c r="BMK159" s="86"/>
      <c r="BML159" s="86"/>
      <c r="BMM159" s="86"/>
      <c r="BMN159" s="86"/>
      <c r="BMO159" s="86"/>
      <c r="BMP159" s="86"/>
      <c r="BMQ159" s="86"/>
      <c r="BMR159" s="86"/>
      <c r="BMS159" s="86"/>
      <c r="BMT159" s="86"/>
      <c r="BMU159" s="86"/>
      <c r="BMV159" s="86"/>
      <c r="BMW159" s="86"/>
      <c r="BMX159" s="86"/>
      <c r="BMY159" s="86"/>
      <c r="BMZ159" s="86"/>
      <c r="BNA159" s="86"/>
      <c r="BNB159" s="86"/>
      <c r="BNC159" s="86"/>
      <c r="BND159" s="86"/>
      <c r="BNE159" s="86"/>
      <c r="BNF159" s="86"/>
      <c r="BNG159" s="86"/>
      <c r="BNH159" s="86"/>
      <c r="BNI159" s="86"/>
      <c r="BNJ159" s="86"/>
      <c r="BNK159" s="86"/>
      <c r="BNL159" s="86"/>
      <c r="BNM159" s="86"/>
      <c r="BNN159" s="86"/>
      <c r="BNO159" s="86"/>
      <c r="BNP159" s="86"/>
      <c r="BNQ159" s="86"/>
      <c r="BNR159" s="86"/>
      <c r="BNS159" s="86"/>
      <c r="BNT159" s="86"/>
      <c r="BNU159" s="86"/>
      <c r="BNV159" s="86"/>
      <c r="BNW159" s="86"/>
      <c r="BNX159" s="86"/>
      <c r="BNY159" s="86"/>
      <c r="BNZ159" s="86"/>
      <c r="BOA159" s="86"/>
      <c r="BOB159" s="86"/>
      <c r="BOC159" s="86"/>
      <c r="BOD159" s="86"/>
      <c r="BOE159" s="186"/>
      <c r="BOF159" s="186"/>
      <c r="BOG159" s="186"/>
      <c r="BOH159" s="186"/>
      <c r="BOI159" s="186"/>
      <c r="BOJ159" s="186"/>
      <c r="BOK159" s="86"/>
      <c r="BOL159" s="86"/>
      <c r="BOM159" s="86"/>
      <c r="BON159" s="86"/>
      <c r="BOO159" s="86"/>
      <c r="BOP159" s="86"/>
      <c r="BOQ159" s="86"/>
      <c r="BOR159" s="86"/>
      <c r="BOS159" s="86"/>
      <c r="BOT159" s="86"/>
      <c r="BOU159" s="86"/>
      <c r="BOV159" s="86"/>
      <c r="BOW159" s="86"/>
      <c r="BOX159" s="86"/>
      <c r="BOY159" s="86"/>
      <c r="BOZ159" s="86"/>
      <c r="BPA159" s="86"/>
      <c r="BPB159" s="86"/>
      <c r="BPC159" s="86"/>
      <c r="BPD159" s="86"/>
      <c r="BPE159" s="86"/>
      <c r="BPF159" s="86"/>
      <c r="BPG159" s="86"/>
      <c r="BPH159" s="86"/>
      <c r="BPI159" s="86"/>
      <c r="BPJ159" s="86"/>
      <c r="BPK159" s="86"/>
      <c r="BPL159" s="86"/>
      <c r="BPM159" s="86"/>
      <c r="BPN159" s="86"/>
      <c r="BPO159" s="86"/>
      <c r="BPP159" s="86"/>
      <c r="BPQ159" s="86"/>
      <c r="BPR159" s="86"/>
      <c r="BPS159" s="86"/>
      <c r="BPT159" s="86"/>
      <c r="BPU159" s="86"/>
      <c r="BPV159" s="86"/>
      <c r="BPW159" s="86"/>
      <c r="BPX159" s="86"/>
      <c r="BPY159" s="86"/>
      <c r="BPZ159" s="86"/>
      <c r="BQA159" s="86"/>
      <c r="BQB159" s="86"/>
      <c r="BQC159" s="86"/>
      <c r="BQD159" s="86"/>
      <c r="BQE159" s="86"/>
      <c r="BQF159" s="86"/>
      <c r="BQG159" s="86"/>
      <c r="BQH159" s="86"/>
      <c r="BQI159" s="86"/>
      <c r="BQJ159" s="86"/>
      <c r="BQK159" s="86"/>
      <c r="BQL159" s="86"/>
      <c r="BQM159" s="86"/>
      <c r="BQN159" s="86"/>
      <c r="BQO159" s="86"/>
      <c r="BQP159" s="86"/>
      <c r="BQQ159" s="86"/>
      <c r="BQR159" s="86"/>
      <c r="BQS159" s="86"/>
      <c r="BQT159" s="86"/>
      <c r="BQU159" s="86"/>
      <c r="BQV159" s="86"/>
      <c r="BQW159" s="86"/>
      <c r="BQX159" s="86"/>
      <c r="BQY159" s="86"/>
      <c r="BQZ159" s="86"/>
      <c r="BRA159" s="86"/>
      <c r="BRB159" s="86"/>
      <c r="BRC159" s="86"/>
      <c r="BRD159" s="86"/>
      <c r="BRE159" s="86"/>
      <c r="BRF159" s="86"/>
      <c r="BRG159" s="86"/>
      <c r="BRH159" s="86"/>
      <c r="BRI159" s="86"/>
      <c r="BRJ159" s="86"/>
      <c r="BRK159" s="86"/>
      <c r="BRL159" s="86"/>
      <c r="BRM159" s="86"/>
      <c r="BRN159" s="86"/>
      <c r="BRO159" s="86"/>
      <c r="BRP159" s="86"/>
      <c r="BRQ159" s="86"/>
      <c r="BRR159" s="86"/>
      <c r="BRS159" s="86"/>
      <c r="BRT159" s="86"/>
      <c r="BRU159" s="86"/>
      <c r="BRV159" s="86"/>
      <c r="BRW159" s="86"/>
      <c r="BRX159" s="86"/>
      <c r="BRY159" s="86"/>
      <c r="BRZ159" s="86"/>
      <c r="BSA159" s="86"/>
      <c r="BSB159" s="86"/>
      <c r="BSC159" s="86"/>
      <c r="BSD159" s="86"/>
      <c r="BSE159" s="86"/>
      <c r="BSF159" s="86"/>
      <c r="BSG159" s="86"/>
      <c r="BSH159" s="86"/>
      <c r="BSI159" s="86"/>
      <c r="BSJ159" s="86"/>
      <c r="BSK159" s="86"/>
      <c r="BSL159" s="86"/>
      <c r="BSM159" s="86"/>
      <c r="BSN159" s="86"/>
      <c r="BSO159" s="86"/>
      <c r="BSP159" s="86"/>
      <c r="BSQ159" s="86"/>
      <c r="BSR159" s="86"/>
      <c r="BSS159" s="86"/>
      <c r="BST159" s="86"/>
      <c r="BSU159" s="86"/>
      <c r="BSV159" s="86"/>
      <c r="BSW159" s="86"/>
      <c r="BSX159" s="86"/>
      <c r="BSY159" s="86"/>
      <c r="BSZ159" s="86"/>
      <c r="BTA159" s="86"/>
      <c r="BTB159" s="86"/>
      <c r="BTC159" s="86"/>
      <c r="BTD159" s="86"/>
      <c r="BTE159" s="86"/>
      <c r="BTF159" s="86"/>
      <c r="BTG159" s="86"/>
      <c r="BTH159" s="86"/>
      <c r="BTI159" s="86"/>
      <c r="BTJ159" s="86"/>
      <c r="BTK159" s="86"/>
      <c r="BTL159" s="86"/>
      <c r="BTM159" s="86"/>
      <c r="BTN159" s="86"/>
      <c r="BTO159" s="86"/>
      <c r="BTP159" s="86"/>
      <c r="BTQ159" s="86"/>
      <c r="BTR159" s="86"/>
      <c r="BTS159" s="86"/>
      <c r="BTT159" s="86"/>
      <c r="BTU159" s="86"/>
      <c r="BTV159" s="86"/>
      <c r="BTW159" s="86"/>
      <c r="BTX159" s="86"/>
      <c r="BTY159" s="86"/>
      <c r="BTZ159" s="86"/>
      <c r="BUA159" s="86"/>
      <c r="BUB159" s="86"/>
      <c r="BUC159" s="86"/>
      <c r="BUD159" s="86"/>
      <c r="BUE159" s="86"/>
      <c r="BUF159" s="86"/>
      <c r="BUG159" s="86"/>
      <c r="BUH159" s="86"/>
      <c r="BUI159" s="86"/>
      <c r="BUJ159" s="86"/>
      <c r="BUK159" s="86"/>
      <c r="BUL159" s="86"/>
      <c r="BUM159" s="86"/>
      <c r="BUN159" s="86"/>
      <c r="BUO159" s="86"/>
      <c r="BUP159" s="86"/>
      <c r="BUQ159" s="86"/>
      <c r="BUR159" s="86"/>
      <c r="BUS159" s="86"/>
      <c r="BUT159" s="86"/>
      <c r="BUU159" s="86"/>
      <c r="BUV159" s="86"/>
      <c r="BUW159" s="86"/>
      <c r="BUX159" s="86"/>
      <c r="BUY159" s="86"/>
      <c r="BUZ159" s="86"/>
      <c r="BVA159" s="86"/>
      <c r="BVB159" s="86"/>
      <c r="BVC159" s="86"/>
      <c r="BVD159" s="86"/>
      <c r="BVE159" s="86"/>
      <c r="BVF159" s="86"/>
      <c r="BVG159" s="86"/>
      <c r="BVH159" s="86"/>
      <c r="BVI159" s="86"/>
      <c r="BVJ159" s="86"/>
      <c r="BVK159" s="86"/>
      <c r="BVL159" s="86"/>
      <c r="BVM159" s="86"/>
      <c r="BVN159" s="86"/>
      <c r="BVO159" s="86"/>
      <c r="BVP159" s="86"/>
      <c r="BVQ159" s="86"/>
      <c r="BVR159" s="86"/>
      <c r="BVS159" s="86"/>
      <c r="BVT159" s="86"/>
      <c r="BVU159" s="86"/>
      <c r="BVV159" s="86"/>
      <c r="BVW159" s="86"/>
      <c r="BVX159" s="86"/>
      <c r="BVY159" s="86"/>
      <c r="BVZ159" s="86"/>
      <c r="BWA159" s="86"/>
      <c r="BWB159" s="86"/>
      <c r="BWC159" s="86"/>
      <c r="BWD159" s="86"/>
      <c r="BWE159" s="86"/>
      <c r="BWF159" s="86"/>
      <c r="BWG159" s="86"/>
      <c r="BWH159" s="86"/>
      <c r="BWI159" s="86"/>
      <c r="BWJ159" s="86"/>
      <c r="BWK159" s="86"/>
      <c r="BWL159" s="86"/>
      <c r="BWM159" s="86"/>
      <c r="BWN159" s="86"/>
      <c r="BWO159" s="86"/>
      <c r="BWP159" s="86"/>
      <c r="BWQ159" s="86"/>
      <c r="BWR159" s="86"/>
      <c r="BWS159" s="86"/>
      <c r="BWT159" s="86"/>
      <c r="BWU159" s="86"/>
      <c r="BWV159" s="86"/>
      <c r="BWW159" s="86"/>
      <c r="BWX159" s="86"/>
      <c r="BWY159" s="86"/>
      <c r="BWZ159" s="86"/>
      <c r="BXA159" s="86"/>
      <c r="BXB159" s="86"/>
      <c r="BXC159" s="86"/>
      <c r="BXD159" s="86"/>
      <c r="BXE159" s="86"/>
      <c r="BXF159" s="86"/>
      <c r="BXG159" s="86"/>
      <c r="BXH159" s="86"/>
      <c r="BXI159" s="86"/>
      <c r="BXJ159" s="86"/>
      <c r="BXK159" s="86"/>
      <c r="BXL159" s="86"/>
      <c r="BXM159" s="86"/>
      <c r="BXN159" s="86"/>
      <c r="BXO159" s="86"/>
      <c r="BXP159" s="86"/>
      <c r="BXQ159" s="86"/>
      <c r="BXR159" s="86"/>
      <c r="BXS159" s="86"/>
      <c r="BXT159" s="86"/>
      <c r="BXU159" s="86"/>
      <c r="BXV159" s="86"/>
      <c r="BXW159" s="86"/>
      <c r="BXX159" s="86"/>
      <c r="BXY159" s="86"/>
      <c r="BXZ159" s="86"/>
      <c r="BYA159" s="186"/>
      <c r="BYB159" s="186"/>
      <c r="BYC159" s="186"/>
      <c r="BYD159" s="186"/>
      <c r="BYE159" s="186"/>
      <c r="BYF159" s="186"/>
      <c r="BYG159" s="86"/>
      <c r="BYH159" s="86"/>
      <c r="BYI159" s="86"/>
      <c r="BYJ159" s="86"/>
      <c r="BYK159" s="86"/>
      <c r="BYL159" s="86"/>
      <c r="BYM159" s="86"/>
      <c r="BYN159" s="86"/>
      <c r="BYO159" s="86"/>
      <c r="BYP159" s="86"/>
      <c r="BYQ159" s="86"/>
      <c r="BYR159" s="86"/>
      <c r="BYS159" s="86"/>
      <c r="BYT159" s="86"/>
      <c r="BYU159" s="86"/>
      <c r="BYV159" s="86"/>
      <c r="BYW159" s="86"/>
      <c r="BYX159" s="86"/>
      <c r="BYY159" s="86"/>
      <c r="BYZ159" s="86"/>
      <c r="BZA159" s="86"/>
      <c r="BZB159" s="86"/>
      <c r="BZC159" s="86"/>
      <c r="BZD159" s="86"/>
      <c r="BZE159" s="86"/>
      <c r="BZF159" s="86"/>
      <c r="BZG159" s="86"/>
      <c r="BZH159" s="86"/>
      <c r="BZI159" s="86"/>
      <c r="BZJ159" s="86"/>
      <c r="BZK159" s="86"/>
      <c r="BZL159" s="86"/>
      <c r="BZM159" s="86"/>
      <c r="BZN159" s="86"/>
      <c r="BZO159" s="86"/>
      <c r="BZP159" s="86"/>
      <c r="BZQ159" s="86"/>
      <c r="BZR159" s="86"/>
      <c r="BZS159" s="86"/>
      <c r="BZT159" s="86"/>
      <c r="BZU159" s="86"/>
      <c r="BZV159" s="86"/>
      <c r="BZW159" s="86"/>
      <c r="BZX159" s="86"/>
      <c r="BZY159" s="86"/>
      <c r="BZZ159" s="86"/>
      <c r="CAA159" s="86"/>
      <c r="CAB159" s="86"/>
      <c r="CAC159" s="86"/>
      <c r="CAD159" s="86"/>
      <c r="CAE159" s="86"/>
      <c r="CAF159" s="86"/>
      <c r="CAG159" s="86"/>
      <c r="CAH159" s="86"/>
      <c r="CAI159" s="86"/>
      <c r="CAJ159" s="86"/>
      <c r="CAK159" s="86"/>
      <c r="CAL159" s="86"/>
      <c r="CAM159" s="86"/>
      <c r="CAN159" s="86"/>
      <c r="CAO159" s="86"/>
      <c r="CAP159" s="86"/>
      <c r="CAQ159" s="86"/>
      <c r="CAR159" s="86"/>
      <c r="CAS159" s="86"/>
      <c r="CAT159" s="86"/>
      <c r="CAU159" s="86"/>
      <c r="CAV159" s="86"/>
      <c r="CAW159" s="86"/>
      <c r="CAX159" s="86"/>
      <c r="CAY159" s="86"/>
      <c r="CAZ159" s="86"/>
      <c r="CBA159" s="86"/>
      <c r="CBB159" s="86"/>
      <c r="CBC159" s="86"/>
      <c r="CBD159" s="86"/>
      <c r="CBE159" s="86"/>
      <c r="CBF159" s="86"/>
      <c r="CBG159" s="86"/>
      <c r="CBH159" s="86"/>
      <c r="CBI159" s="86"/>
      <c r="CBJ159" s="86"/>
      <c r="CBK159" s="86"/>
      <c r="CBL159" s="86"/>
      <c r="CBM159" s="86"/>
      <c r="CBN159" s="86"/>
      <c r="CBO159" s="86"/>
      <c r="CBP159" s="86"/>
      <c r="CBQ159" s="86"/>
      <c r="CBR159" s="86"/>
      <c r="CBS159" s="86"/>
      <c r="CBT159" s="86"/>
      <c r="CBU159" s="86"/>
      <c r="CBV159" s="86"/>
      <c r="CBW159" s="86"/>
      <c r="CBX159" s="86"/>
      <c r="CBY159" s="86"/>
      <c r="CBZ159" s="86"/>
      <c r="CCA159" s="86"/>
      <c r="CCB159" s="86"/>
      <c r="CCC159" s="86"/>
      <c r="CCD159" s="86"/>
      <c r="CCE159" s="86"/>
      <c r="CCF159" s="86"/>
      <c r="CCG159" s="86"/>
      <c r="CCH159" s="86"/>
      <c r="CCI159" s="86"/>
      <c r="CCJ159" s="86"/>
      <c r="CCK159" s="86"/>
      <c r="CCL159" s="86"/>
      <c r="CCM159" s="86"/>
      <c r="CCN159" s="86"/>
      <c r="CCO159" s="86"/>
      <c r="CCP159" s="86"/>
      <c r="CCQ159" s="86"/>
      <c r="CCR159" s="86"/>
      <c r="CCS159" s="86"/>
      <c r="CCT159" s="86"/>
      <c r="CCU159" s="86"/>
      <c r="CCV159" s="86"/>
      <c r="CCW159" s="86"/>
      <c r="CCX159" s="86"/>
      <c r="CCY159" s="86"/>
      <c r="CCZ159" s="86"/>
      <c r="CDA159" s="86"/>
      <c r="CDB159" s="86"/>
      <c r="CDC159" s="86"/>
      <c r="CDD159" s="86"/>
      <c r="CDE159" s="86"/>
      <c r="CDF159" s="86"/>
      <c r="CDG159" s="86"/>
      <c r="CDH159" s="86"/>
      <c r="CDI159" s="86"/>
      <c r="CDJ159" s="86"/>
      <c r="CDK159" s="86"/>
      <c r="CDL159" s="86"/>
      <c r="CDM159" s="86"/>
      <c r="CDN159" s="86"/>
      <c r="CDO159" s="86"/>
      <c r="CDP159" s="86"/>
      <c r="CDQ159" s="86"/>
      <c r="CDR159" s="86"/>
      <c r="CDS159" s="86"/>
      <c r="CDT159" s="86"/>
      <c r="CDU159" s="86"/>
      <c r="CDV159" s="86"/>
      <c r="CDW159" s="86"/>
      <c r="CDX159" s="86"/>
      <c r="CDY159" s="86"/>
      <c r="CDZ159" s="86"/>
      <c r="CEA159" s="86"/>
      <c r="CEB159" s="86"/>
      <c r="CEC159" s="86"/>
      <c r="CED159" s="86"/>
      <c r="CEE159" s="86"/>
      <c r="CEF159" s="86"/>
      <c r="CEG159" s="86"/>
      <c r="CEH159" s="86"/>
      <c r="CEI159" s="86"/>
      <c r="CEJ159" s="86"/>
      <c r="CEK159" s="86"/>
      <c r="CEL159" s="86"/>
      <c r="CEM159" s="86"/>
      <c r="CEN159" s="86"/>
      <c r="CEO159" s="86"/>
      <c r="CEP159" s="86"/>
      <c r="CEQ159" s="86"/>
      <c r="CER159" s="86"/>
      <c r="CES159" s="86"/>
      <c r="CET159" s="86"/>
      <c r="CEU159" s="86"/>
      <c r="CEV159" s="86"/>
      <c r="CEW159" s="86"/>
      <c r="CEX159" s="86"/>
      <c r="CEY159" s="86"/>
      <c r="CEZ159" s="86"/>
      <c r="CFA159" s="86"/>
      <c r="CFB159" s="86"/>
      <c r="CFC159" s="86"/>
      <c r="CFD159" s="86"/>
      <c r="CFE159" s="86"/>
      <c r="CFF159" s="86"/>
      <c r="CFG159" s="86"/>
      <c r="CFH159" s="86"/>
      <c r="CFI159" s="86"/>
      <c r="CFJ159" s="86"/>
      <c r="CFK159" s="86"/>
      <c r="CFL159" s="86"/>
      <c r="CFM159" s="86"/>
      <c r="CFN159" s="86"/>
      <c r="CFO159" s="86"/>
      <c r="CFP159" s="86"/>
      <c r="CFQ159" s="86"/>
      <c r="CFR159" s="86"/>
      <c r="CFS159" s="86"/>
      <c r="CFT159" s="86"/>
      <c r="CFU159" s="86"/>
      <c r="CFV159" s="86"/>
      <c r="CFW159" s="86"/>
      <c r="CFX159" s="86"/>
      <c r="CFY159" s="86"/>
      <c r="CFZ159" s="86"/>
      <c r="CGA159" s="86"/>
      <c r="CGB159" s="86"/>
      <c r="CGC159" s="86"/>
      <c r="CGD159" s="86"/>
      <c r="CGE159" s="86"/>
      <c r="CGF159" s="86"/>
      <c r="CGG159" s="86"/>
      <c r="CGH159" s="86"/>
      <c r="CGI159" s="86"/>
      <c r="CGJ159" s="86"/>
      <c r="CGK159" s="86"/>
      <c r="CGL159" s="86"/>
      <c r="CGM159" s="86"/>
      <c r="CGN159" s="86"/>
      <c r="CGO159" s="86"/>
      <c r="CGP159" s="86"/>
      <c r="CGQ159" s="86"/>
      <c r="CGR159" s="86"/>
      <c r="CGS159" s="86"/>
      <c r="CGT159" s="86"/>
      <c r="CGU159" s="86"/>
      <c r="CGV159" s="86"/>
      <c r="CGW159" s="86"/>
      <c r="CGX159" s="86"/>
      <c r="CGY159" s="86"/>
      <c r="CGZ159" s="86"/>
      <c r="CHA159" s="86"/>
      <c r="CHB159" s="86"/>
      <c r="CHC159" s="86"/>
      <c r="CHD159" s="86"/>
      <c r="CHE159" s="86"/>
      <c r="CHF159" s="86"/>
      <c r="CHG159" s="86"/>
      <c r="CHH159" s="86"/>
      <c r="CHI159" s="86"/>
      <c r="CHJ159" s="86"/>
      <c r="CHK159" s="86"/>
      <c r="CHL159" s="86"/>
      <c r="CHM159" s="86"/>
      <c r="CHN159" s="86"/>
      <c r="CHO159" s="86"/>
      <c r="CHP159" s="86"/>
      <c r="CHQ159" s="86"/>
      <c r="CHR159" s="86"/>
      <c r="CHS159" s="86"/>
      <c r="CHT159" s="86"/>
      <c r="CHU159" s="86"/>
      <c r="CHV159" s="86"/>
      <c r="CHW159" s="186"/>
      <c r="CHX159" s="186"/>
      <c r="CHY159" s="186"/>
      <c r="CHZ159" s="186"/>
      <c r="CIA159" s="186"/>
      <c r="CIB159" s="186"/>
      <c r="CIC159" s="86"/>
      <c r="CID159" s="86"/>
      <c r="CIE159" s="86"/>
      <c r="CIF159" s="86"/>
      <c r="CIG159" s="86"/>
      <c r="CIH159" s="86"/>
      <c r="CII159" s="86"/>
      <c r="CIJ159" s="86"/>
      <c r="CIK159" s="86"/>
      <c r="CIL159" s="86"/>
      <c r="CIM159" s="86"/>
      <c r="CIN159" s="86"/>
      <c r="CIO159" s="86"/>
      <c r="CIP159" s="86"/>
      <c r="CIQ159" s="86"/>
      <c r="CIR159" s="86"/>
      <c r="CIS159" s="86"/>
      <c r="CIT159" s="86"/>
      <c r="CIU159" s="86"/>
      <c r="CIV159" s="86"/>
      <c r="CIW159" s="86"/>
      <c r="CIX159" s="86"/>
      <c r="CIY159" s="86"/>
      <c r="CIZ159" s="86"/>
      <c r="CJA159" s="86"/>
      <c r="CJB159" s="86"/>
      <c r="CJC159" s="86"/>
      <c r="CJD159" s="86"/>
      <c r="CJE159" s="86"/>
      <c r="CJF159" s="86"/>
      <c r="CJG159" s="86"/>
      <c r="CJH159" s="86"/>
      <c r="CJI159" s="86"/>
      <c r="CJJ159" s="86"/>
      <c r="CJK159" s="86"/>
      <c r="CJL159" s="86"/>
      <c r="CJM159" s="86"/>
      <c r="CJN159" s="86"/>
      <c r="CJO159" s="86"/>
      <c r="CJP159" s="86"/>
      <c r="CJQ159" s="86"/>
      <c r="CJR159" s="86"/>
      <c r="CJS159" s="86"/>
      <c r="CJT159" s="86"/>
      <c r="CJU159" s="86"/>
      <c r="CJV159" s="86"/>
      <c r="CJW159" s="86"/>
      <c r="CJX159" s="86"/>
      <c r="CJY159" s="86"/>
      <c r="CJZ159" s="86"/>
      <c r="CKA159" s="86"/>
      <c r="CKB159" s="86"/>
      <c r="CKC159" s="86"/>
      <c r="CKD159" s="86"/>
      <c r="CKE159" s="86"/>
      <c r="CKF159" s="86"/>
      <c r="CKG159" s="86"/>
      <c r="CKH159" s="86"/>
      <c r="CKI159" s="86"/>
      <c r="CKJ159" s="86"/>
      <c r="CKK159" s="86"/>
      <c r="CKL159" s="86"/>
      <c r="CKM159" s="86"/>
      <c r="CKN159" s="86"/>
      <c r="CKO159" s="86"/>
      <c r="CKP159" s="86"/>
      <c r="CKQ159" s="86"/>
      <c r="CKR159" s="86"/>
      <c r="CKS159" s="86"/>
      <c r="CKT159" s="86"/>
      <c r="CKU159" s="86"/>
      <c r="CKV159" s="86"/>
      <c r="CKW159" s="86"/>
      <c r="CKX159" s="86"/>
      <c r="CKY159" s="86"/>
      <c r="CKZ159" s="86"/>
      <c r="CLA159" s="86"/>
      <c r="CLB159" s="86"/>
      <c r="CLC159" s="86"/>
      <c r="CLD159" s="86"/>
      <c r="CLE159" s="86"/>
      <c r="CLF159" s="86"/>
      <c r="CLG159" s="86"/>
      <c r="CLH159" s="86"/>
      <c r="CLI159" s="86"/>
      <c r="CLJ159" s="86"/>
      <c r="CLK159" s="86"/>
      <c r="CLL159" s="86"/>
      <c r="CLM159" s="86"/>
      <c r="CLN159" s="86"/>
      <c r="CLO159" s="86"/>
      <c r="CLP159" s="86"/>
      <c r="CLQ159" s="86"/>
      <c r="CLR159" s="86"/>
      <c r="CLS159" s="86"/>
      <c r="CLT159" s="86"/>
      <c r="CLU159" s="86"/>
      <c r="CLV159" s="86"/>
      <c r="CLW159" s="86"/>
      <c r="CLX159" s="86"/>
      <c r="CLY159" s="86"/>
      <c r="CLZ159" s="86"/>
      <c r="CMA159" s="86"/>
      <c r="CMB159" s="86"/>
      <c r="CMC159" s="86"/>
      <c r="CMD159" s="86"/>
      <c r="CME159" s="86"/>
      <c r="CMF159" s="86"/>
      <c r="CMG159" s="86"/>
      <c r="CMH159" s="86"/>
      <c r="CMI159" s="86"/>
      <c r="CMJ159" s="86"/>
      <c r="CMK159" s="86"/>
      <c r="CML159" s="86"/>
      <c r="CMM159" s="86"/>
      <c r="CMN159" s="86"/>
      <c r="CMO159" s="86"/>
      <c r="CMP159" s="86"/>
      <c r="CMQ159" s="86"/>
      <c r="CMR159" s="86"/>
      <c r="CMS159" s="86"/>
      <c r="CMT159" s="86"/>
      <c r="CMU159" s="86"/>
      <c r="CMV159" s="86"/>
      <c r="CMW159" s="86"/>
      <c r="CMX159" s="86"/>
      <c r="CMY159" s="86"/>
      <c r="CMZ159" s="86"/>
      <c r="CNA159" s="86"/>
      <c r="CNB159" s="86"/>
      <c r="CNC159" s="86"/>
      <c r="CND159" s="86"/>
      <c r="CNE159" s="86"/>
      <c r="CNF159" s="86"/>
      <c r="CNG159" s="86"/>
      <c r="CNH159" s="86"/>
      <c r="CNI159" s="86"/>
      <c r="CNJ159" s="86"/>
      <c r="CNK159" s="86"/>
      <c r="CNL159" s="86"/>
      <c r="CNM159" s="86"/>
      <c r="CNN159" s="86"/>
      <c r="CNO159" s="86"/>
      <c r="CNP159" s="86"/>
      <c r="CNQ159" s="86"/>
      <c r="CNR159" s="86"/>
      <c r="CNS159" s="86"/>
      <c r="CNT159" s="86"/>
      <c r="CNU159" s="86"/>
      <c r="CNV159" s="86"/>
      <c r="CNW159" s="86"/>
      <c r="CNX159" s="86"/>
      <c r="CNY159" s="86"/>
      <c r="CNZ159" s="86"/>
      <c r="COA159" s="86"/>
      <c r="COB159" s="86"/>
      <c r="COC159" s="86"/>
      <c r="COD159" s="86"/>
      <c r="COE159" s="86"/>
      <c r="COF159" s="86"/>
      <c r="COG159" s="86"/>
      <c r="COH159" s="86"/>
      <c r="COI159" s="86"/>
      <c r="COJ159" s="86"/>
      <c r="COK159" s="86"/>
      <c r="COL159" s="86"/>
      <c r="COM159" s="86"/>
      <c r="CON159" s="86"/>
      <c r="COO159" s="86"/>
      <c r="COP159" s="86"/>
      <c r="COQ159" s="86"/>
      <c r="COR159" s="86"/>
      <c r="COS159" s="86"/>
      <c r="COT159" s="86"/>
      <c r="COU159" s="86"/>
      <c r="COV159" s="86"/>
      <c r="COW159" s="86"/>
      <c r="COX159" s="86"/>
      <c r="COY159" s="86"/>
      <c r="COZ159" s="86"/>
      <c r="CPA159" s="86"/>
      <c r="CPB159" s="86"/>
      <c r="CPC159" s="86"/>
      <c r="CPD159" s="86"/>
      <c r="CPE159" s="86"/>
      <c r="CPF159" s="86"/>
      <c r="CPG159" s="86"/>
      <c r="CPH159" s="86"/>
      <c r="CPI159" s="86"/>
      <c r="CPJ159" s="86"/>
      <c r="CPK159" s="86"/>
      <c r="CPL159" s="86"/>
      <c r="CPM159" s="86"/>
      <c r="CPN159" s="86"/>
      <c r="CPO159" s="86"/>
      <c r="CPP159" s="86"/>
      <c r="CPQ159" s="86"/>
      <c r="CPR159" s="86"/>
      <c r="CPS159" s="86"/>
      <c r="CPT159" s="86"/>
      <c r="CPU159" s="86"/>
      <c r="CPV159" s="86"/>
      <c r="CPW159" s="86"/>
      <c r="CPX159" s="86"/>
      <c r="CPY159" s="86"/>
      <c r="CPZ159" s="86"/>
      <c r="CQA159" s="86"/>
      <c r="CQB159" s="86"/>
      <c r="CQC159" s="86"/>
      <c r="CQD159" s="86"/>
      <c r="CQE159" s="86"/>
      <c r="CQF159" s="86"/>
      <c r="CQG159" s="86"/>
      <c r="CQH159" s="86"/>
      <c r="CQI159" s="86"/>
      <c r="CQJ159" s="86"/>
      <c r="CQK159" s="86"/>
      <c r="CQL159" s="86"/>
      <c r="CQM159" s="86"/>
      <c r="CQN159" s="86"/>
      <c r="CQO159" s="86"/>
      <c r="CQP159" s="86"/>
      <c r="CQQ159" s="86"/>
      <c r="CQR159" s="86"/>
      <c r="CQS159" s="86"/>
      <c r="CQT159" s="86"/>
      <c r="CQU159" s="86"/>
      <c r="CQV159" s="86"/>
      <c r="CQW159" s="86"/>
      <c r="CQX159" s="86"/>
      <c r="CQY159" s="86"/>
      <c r="CQZ159" s="86"/>
      <c r="CRA159" s="86"/>
      <c r="CRB159" s="86"/>
      <c r="CRC159" s="86"/>
      <c r="CRD159" s="86"/>
      <c r="CRE159" s="86"/>
      <c r="CRF159" s="86"/>
      <c r="CRG159" s="86"/>
      <c r="CRH159" s="86"/>
      <c r="CRI159" s="86"/>
      <c r="CRJ159" s="86"/>
      <c r="CRK159" s="86"/>
      <c r="CRL159" s="86"/>
      <c r="CRM159" s="86"/>
      <c r="CRN159" s="86"/>
      <c r="CRO159" s="86"/>
      <c r="CRP159" s="86"/>
      <c r="CRQ159" s="86"/>
      <c r="CRR159" s="86"/>
      <c r="CRS159" s="186"/>
      <c r="CRT159" s="186"/>
      <c r="CRU159" s="186"/>
      <c r="CRV159" s="186"/>
      <c r="CRW159" s="186"/>
      <c r="CRX159" s="186"/>
      <c r="CRY159" s="86"/>
      <c r="CRZ159" s="86"/>
      <c r="CSA159" s="86"/>
      <c r="CSB159" s="86"/>
      <c r="CSC159" s="86"/>
      <c r="CSD159" s="86"/>
      <c r="CSE159" s="86"/>
      <c r="CSF159" s="86"/>
      <c r="CSG159" s="86"/>
      <c r="CSH159" s="86"/>
      <c r="CSI159" s="86"/>
      <c r="CSJ159" s="86"/>
      <c r="CSK159" s="86"/>
      <c r="CSL159" s="86"/>
      <c r="CSM159" s="86"/>
      <c r="CSN159" s="86"/>
      <c r="CSO159" s="86"/>
      <c r="CSP159" s="86"/>
      <c r="CSQ159" s="86"/>
      <c r="CSR159" s="86"/>
      <c r="CSS159" s="86"/>
      <c r="CST159" s="86"/>
      <c r="CSU159" s="86"/>
      <c r="CSV159" s="86"/>
      <c r="CSW159" s="86"/>
      <c r="CSX159" s="86"/>
      <c r="CSY159" s="86"/>
      <c r="CSZ159" s="86"/>
      <c r="CTA159" s="86"/>
      <c r="CTB159" s="86"/>
      <c r="CTC159" s="86"/>
      <c r="CTD159" s="86"/>
      <c r="CTE159" s="86"/>
      <c r="CTF159" s="86"/>
      <c r="CTG159" s="86"/>
      <c r="CTH159" s="86"/>
      <c r="CTI159" s="86"/>
      <c r="CTJ159" s="86"/>
      <c r="CTK159" s="86"/>
      <c r="CTL159" s="86"/>
      <c r="CTM159" s="86"/>
      <c r="CTN159" s="86"/>
      <c r="CTO159" s="86"/>
      <c r="CTP159" s="86"/>
      <c r="CTQ159" s="86"/>
      <c r="CTR159" s="86"/>
      <c r="CTS159" s="86"/>
      <c r="CTT159" s="86"/>
      <c r="CTU159" s="86"/>
      <c r="CTV159" s="86"/>
      <c r="CTW159" s="86"/>
      <c r="CTX159" s="86"/>
      <c r="CTY159" s="86"/>
      <c r="CTZ159" s="86"/>
      <c r="CUA159" s="86"/>
      <c r="CUB159" s="86"/>
      <c r="CUC159" s="86"/>
      <c r="CUD159" s="86"/>
      <c r="CUE159" s="86"/>
      <c r="CUF159" s="86"/>
      <c r="CUG159" s="86"/>
      <c r="CUH159" s="86"/>
      <c r="CUI159" s="86"/>
      <c r="CUJ159" s="86"/>
      <c r="CUK159" s="86"/>
      <c r="CUL159" s="86"/>
      <c r="CUM159" s="86"/>
      <c r="CUN159" s="86"/>
      <c r="CUO159" s="86"/>
      <c r="CUP159" s="86"/>
      <c r="CUQ159" s="86"/>
      <c r="CUR159" s="86"/>
      <c r="CUS159" s="86"/>
      <c r="CUT159" s="86"/>
      <c r="CUU159" s="86"/>
      <c r="CUV159" s="86"/>
      <c r="CUW159" s="86"/>
      <c r="CUX159" s="86"/>
      <c r="CUY159" s="86"/>
      <c r="CUZ159" s="86"/>
      <c r="CVA159" s="86"/>
      <c r="CVB159" s="86"/>
      <c r="CVC159" s="86"/>
      <c r="CVD159" s="86"/>
      <c r="CVE159" s="86"/>
      <c r="CVF159" s="86"/>
      <c r="CVG159" s="86"/>
      <c r="CVH159" s="86"/>
      <c r="CVI159" s="86"/>
      <c r="CVJ159" s="86"/>
      <c r="CVK159" s="86"/>
      <c r="CVL159" s="86"/>
      <c r="CVM159" s="86"/>
      <c r="CVN159" s="86"/>
      <c r="CVO159" s="86"/>
      <c r="CVP159" s="86"/>
      <c r="CVQ159" s="86"/>
      <c r="CVR159" s="86"/>
      <c r="CVS159" s="86"/>
      <c r="CVT159" s="86"/>
      <c r="CVU159" s="86"/>
      <c r="CVV159" s="86"/>
      <c r="CVW159" s="86"/>
      <c r="CVX159" s="86"/>
      <c r="CVY159" s="86"/>
      <c r="CVZ159" s="86"/>
      <c r="CWA159" s="86"/>
      <c r="CWB159" s="86"/>
      <c r="CWC159" s="86"/>
      <c r="CWD159" s="86"/>
      <c r="CWE159" s="86"/>
      <c r="CWF159" s="86"/>
      <c r="CWG159" s="86"/>
      <c r="CWH159" s="86"/>
      <c r="CWI159" s="86"/>
      <c r="CWJ159" s="86"/>
      <c r="CWK159" s="86"/>
      <c r="CWL159" s="86"/>
      <c r="CWM159" s="86"/>
      <c r="CWN159" s="86"/>
      <c r="CWO159" s="86"/>
      <c r="CWP159" s="86"/>
      <c r="CWQ159" s="86"/>
      <c r="CWR159" s="86"/>
      <c r="CWS159" s="86"/>
      <c r="CWT159" s="86"/>
      <c r="CWU159" s="86"/>
      <c r="CWV159" s="86"/>
      <c r="CWW159" s="86"/>
      <c r="CWX159" s="86"/>
      <c r="CWY159" s="86"/>
      <c r="CWZ159" s="86"/>
      <c r="CXA159" s="86"/>
      <c r="CXB159" s="86"/>
      <c r="CXC159" s="86"/>
      <c r="CXD159" s="86"/>
      <c r="CXE159" s="86"/>
      <c r="CXF159" s="86"/>
      <c r="CXG159" s="86"/>
      <c r="CXH159" s="86"/>
      <c r="CXI159" s="86"/>
      <c r="CXJ159" s="86"/>
      <c r="CXK159" s="86"/>
      <c r="CXL159" s="86"/>
      <c r="CXM159" s="86"/>
      <c r="CXN159" s="86"/>
      <c r="CXO159" s="86"/>
      <c r="CXP159" s="86"/>
      <c r="CXQ159" s="86"/>
      <c r="CXR159" s="86"/>
      <c r="CXS159" s="86"/>
      <c r="CXT159" s="86"/>
      <c r="CXU159" s="86"/>
      <c r="CXV159" s="86"/>
      <c r="CXW159" s="86"/>
      <c r="CXX159" s="86"/>
      <c r="CXY159" s="86"/>
      <c r="CXZ159" s="86"/>
      <c r="CYA159" s="86"/>
      <c r="CYB159" s="86"/>
      <c r="CYC159" s="86"/>
      <c r="CYD159" s="86"/>
      <c r="CYE159" s="86"/>
      <c r="CYF159" s="86"/>
      <c r="CYG159" s="86"/>
      <c r="CYH159" s="86"/>
      <c r="CYI159" s="86"/>
      <c r="CYJ159" s="86"/>
      <c r="CYK159" s="86"/>
      <c r="CYL159" s="86"/>
      <c r="CYM159" s="86"/>
      <c r="CYN159" s="86"/>
      <c r="CYO159" s="86"/>
      <c r="CYP159" s="86"/>
      <c r="CYQ159" s="86"/>
      <c r="CYR159" s="86"/>
      <c r="CYS159" s="86"/>
      <c r="CYT159" s="86"/>
      <c r="CYU159" s="86"/>
      <c r="CYV159" s="86"/>
      <c r="CYW159" s="86"/>
      <c r="CYX159" s="86"/>
      <c r="CYY159" s="86"/>
      <c r="CYZ159" s="86"/>
      <c r="CZA159" s="86"/>
      <c r="CZB159" s="86"/>
      <c r="CZC159" s="86"/>
      <c r="CZD159" s="86"/>
      <c r="CZE159" s="86"/>
      <c r="CZF159" s="86"/>
      <c r="CZG159" s="86"/>
      <c r="CZH159" s="86"/>
      <c r="CZI159" s="86"/>
      <c r="CZJ159" s="86"/>
      <c r="CZK159" s="86"/>
      <c r="CZL159" s="86"/>
      <c r="CZM159" s="86"/>
      <c r="CZN159" s="86"/>
      <c r="CZO159" s="86"/>
      <c r="CZP159" s="86"/>
      <c r="CZQ159" s="86"/>
      <c r="CZR159" s="86"/>
      <c r="CZS159" s="86"/>
      <c r="CZT159" s="86"/>
      <c r="CZU159" s="86"/>
      <c r="CZV159" s="86"/>
      <c r="CZW159" s="86"/>
      <c r="CZX159" s="86"/>
      <c r="CZY159" s="86"/>
      <c r="CZZ159" s="86"/>
      <c r="DAA159" s="86"/>
      <c r="DAB159" s="86"/>
      <c r="DAC159" s="86"/>
      <c r="DAD159" s="86"/>
      <c r="DAE159" s="86"/>
      <c r="DAF159" s="86"/>
      <c r="DAG159" s="86"/>
      <c r="DAH159" s="86"/>
      <c r="DAI159" s="86"/>
      <c r="DAJ159" s="86"/>
      <c r="DAK159" s="86"/>
      <c r="DAL159" s="86"/>
      <c r="DAM159" s="86"/>
      <c r="DAN159" s="86"/>
      <c r="DAO159" s="86"/>
      <c r="DAP159" s="86"/>
      <c r="DAQ159" s="86"/>
      <c r="DAR159" s="86"/>
      <c r="DAS159" s="86"/>
      <c r="DAT159" s="86"/>
      <c r="DAU159" s="86"/>
      <c r="DAV159" s="86"/>
      <c r="DAW159" s="86"/>
      <c r="DAX159" s="86"/>
      <c r="DAY159" s="86"/>
      <c r="DAZ159" s="86"/>
      <c r="DBA159" s="86"/>
      <c r="DBB159" s="86"/>
      <c r="DBC159" s="86"/>
      <c r="DBD159" s="86"/>
      <c r="DBE159" s="86"/>
      <c r="DBF159" s="86"/>
      <c r="DBG159" s="86"/>
      <c r="DBH159" s="86"/>
      <c r="DBI159" s="86"/>
      <c r="DBJ159" s="86"/>
      <c r="DBK159" s="86"/>
      <c r="DBL159" s="86"/>
      <c r="DBM159" s="86"/>
      <c r="DBN159" s="86"/>
      <c r="DBO159" s="186"/>
      <c r="DBP159" s="186"/>
      <c r="DBQ159" s="186"/>
      <c r="DBR159" s="186"/>
      <c r="DBS159" s="186"/>
      <c r="DBT159" s="186"/>
      <c r="DBU159" s="86"/>
      <c r="DBV159" s="86"/>
      <c r="DBW159" s="86"/>
      <c r="DBX159" s="86"/>
      <c r="DBY159" s="86"/>
      <c r="DBZ159" s="86"/>
      <c r="DCA159" s="86"/>
      <c r="DCB159" s="86"/>
      <c r="DCC159" s="86"/>
      <c r="DCD159" s="86"/>
      <c r="DCE159" s="86"/>
      <c r="DCF159" s="86"/>
      <c r="DCG159" s="86"/>
      <c r="DCH159" s="86"/>
      <c r="DCI159" s="86"/>
      <c r="DCJ159" s="86"/>
      <c r="DCK159" s="86"/>
      <c r="DCL159" s="86"/>
      <c r="DCM159" s="86"/>
      <c r="DCN159" s="86"/>
      <c r="DCO159" s="86"/>
      <c r="DCP159" s="86"/>
      <c r="DCQ159" s="86"/>
      <c r="DCR159" s="86"/>
      <c r="DCS159" s="86"/>
      <c r="DCT159" s="86"/>
      <c r="DCU159" s="86"/>
      <c r="DCV159" s="86"/>
      <c r="DCW159" s="86"/>
      <c r="DCX159" s="86"/>
      <c r="DCY159" s="86"/>
      <c r="DCZ159" s="86"/>
      <c r="DDA159" s="86"/>
      <c r="DDB159" s="86"/>
      <c r="DDC159" s="86"/>
      <c r="DDD159" s="86"/>
      <c r="DDE159" s="86"/>
      <c r="DDF159" s="86"/>
      <c r="DDG159" s="86"/>
      <c r="DDH159" s="86"/>
      <c r="DDI159" s="86"/>
      <c r="DDJ159" s="86"/>
      <c r="DDK159" s="86"/>
      <c r="DDL159" s="86"/>
      <c r="DDM159" s="86"/>
      <c r="DDN159" s="86"/>
      <c r="DDO159" s="86"/>
      <c r="DDP159" s="86"/>
      <c r="DDQ159" s="86"/>
      <c r="DDR159" s="86"/>
      <c r="DDS159" s="86"/>
      <c r="DDT159" s="86"/>
      <c r="DDU159" s="86"/>
      <c r="DDV159" s="86"/>
      <c r="DDW159" s="86"/>
      <c r="DDX159" s="86"/>
      <c r="DDY159" s="86"/>
      <c r="DDZ159" s="86"/>
      <c r="DEA159" s="86"/>
      <c r="DEB159" s="86"/>
      <c r="DEC159" s="86"/>
      <c r="DED159" s="86"/>
      <c r="DEE159" s="86"/>
      <c r="DEF159" s="86"/>
      <c r="DEG159" s="86"/>
      <c r="DEH159" s="86"/>
      <c r="DEI159" s="86"/>
      <c r="DEJ159" s="86"/>
      <c r="DEK159" s="86"/>
      <c r="DEL159" s="86"/>
      <c r="DEM159" s="86"/>
      <c r="DEN159" s="86"/>
      <c r="DEO159" s="86"/>
      <c r="DEP159" s="86"/>
      <c r="DEQ159" s="86"/>
      <c r="DER159" s="86"/>
      <c r="DES159" s="86"/>
      <c r="DET159" s="86"/>
      <c r="DEU159" s="86"/>
      <c r="DEV159" s="86"/>
      <c r="DEW159" s="86"/>
      <c r="DEX159" s="86"/>
      <c r="DEY159" s="86"/>
      <c r="DEZ159" s="86"/>
      <c r="DFA159" s="86"/>
      <c r="DFB159" s="86"/>
      <c r="DFC159" s="86"/>
      <c r="DFD159" s="86"/>
      <c r="DFE159" s="86"/>
      <c r="DFF159" s="86"/>
      <c r="DFG159" s="86"/>
      <c r="DFH159" s="86"/>
      <c r="DFI159" s="86"/>
      <c r="DFJ159" s="86"/>
      <c r="DFK159" s="86"/>
      <c r="DFL159" s="86"/>
      <c r="DFM159" s="86"/>
      <c r="DFN159" s="86"/>
      <c r="DFO159" s="86"/>
      <c r="DFP159" s="86"/>
      <c r="DFQ159" s="86"/>
      <c r="DFR159" s="86"/>
      <c r="DFS159" s="86"/>
      <c r="DFT159" s="86"/>
      <c r="DFU159" s="86"/>
      <c r="DFV159" s="86"/>
      <c r="DFW159" s="86"/>
      <c r="DFX159" s="86"/>
      <c r="DFY159" s="86"/>
      <c r="DFZ159" s="86"/>
      <c r="DGA159" s="86"/>
      <c r="DGB159" s="86"/>
      <c r="DGC159" s="86"/>
      <c r="DGD159" s="86"/>
      <c r="DGE159" s="86"/>
      <c r="DGF159" s="86"/>
      <c r="DGG159" s="86"/>
      <c r="DGH159" s="86"/>
      <c r="DGI159" s="86"/>
      <c r="DGJ159" s="86"/>
      <c r="DGK159" s="86"/>
      <c r="DGL159" s="86"/>
      <c r="DGM159" s="86"/>
      <c r="DGN159" s="86"/>
      <c r="DGO159" s="86"/>
      <c r="DGP159" s="86"/>
      <c r="DGQ159" s="86"/>
      <c r="DGR159" s="86"/>
      <c r="DGS159" s="86"/>
      <c r="DGT159" s="86"/>
      <c r="DGU159" s="86"/>
      <c r="DGV159" s="86"/>
      <c r="DGW159" s="86"/>
      <c r="DGX159" s="86"/>
      <c r="DGY159" s="86"/>
      <c r="DGZ159" s="86"/>
      <c r="DHA159" s="86"/>
      <c r="DHB159" s="86"/>
      <c r="DHC159" s="86"/>
      <c r="DHD159" s="86"/>
      <c r="DHE159" s="86"/>
      <c r="DHF159" s="86"/>
      <c r="DHG159" s="86"/>
      <c r="DHH159" s="86"/>
      <c r="DHI159" s="86"/>
      <c r="DHJ159" s="86"/>
      <c r="DHK159" s="86"/>
      <c r="DHL159" s="86"/>
      <c r="DHM159" s="86"/>
      <c r="DHN159" s="86"/>
      <c r="DHO159" s="86"/>
      <c r="DHP159" s="86"/>
      <c r="DHQ159" s="86"/>
      <c r="DHR159" s="86"/>
      <c r="DHS159" s="86"/>
      <c r="DHT159" s="86"/>
      <c r="DHU159" s="86"/>
      <c r="DHV159" s="86"/>
      <c r="DHW159" s="86"/>
      <c r="DHX159" s="86"/>
      <c r="DHY159" s="86"/>
      <c r="DHZ159" s="86"/>
      <c r="DIA159" s="86"/>
      <c r="DIB159" s="86"/>
      <c r="DIC159" s="86"/>
      <c r="DID159" s="86"/>
      <c r="DIE159" s="86"/>
      <c r="DIF159" s="86"/>
      <c r="DIG159" s="86"/>
      <c r="DIH159" s="86"/>
      <c r="DII159" s="86"/>
      <c r="DIJ159" s="86"/>
      <c r="DIK159" s="86"/>
      <c r="DIL159" s="86"/>
      <c r="DIM159" s="86"/>
      <c r="DIN159" s="86"/>
      <c r="DIO159" s="86"/>
      <c r="DIP159" s="86"/>
      <c r="DIQ159" s="86"/>
      <c r="DIR159" s="86"/>
      <c r="DIS159" s="86"/>
      <c r="DIT159" s="86"/>
      <c r="DIU159" s="86"/>
      <c r="DIV159" s="86"/>
      <c r="DIW159" s="86"/>
      <c r="DIX159" s="86"/>
      <c r="DIY159" s="86"/>
      <c r="DIZ159" s="86"/>
      <c r="DJA159" s="86"/>
      <c r="DJB159" s="86"/>
      <c r="DJC159" s="86"/>
      <c r="DJD159" s="86"/>
      <c r="DJE159" s="86"/>
      <c r="DJF159" s="86"/>
      <c r="DJG159" s="86"/>
      <c r="DJH159" s="86"/>
      <c r="DJI159" s="86"/>
      <c r="DJJ159" s="86"/>
      <c r="DJK159" s="86"/>
      <c r="DJL159" s="86"/>
      <c r="DJM159" s="86"/>
      <c r="DJN159" s="86"/>
      <c r="DJO159" s="86"/>
      <c r="DJP159" s="86"/>
      <c r="DJQ159" s="86"/>
      <c r="DJR159" s="86"/>
      <c r="DJS159" s="86"/>
      <c r="DJT159" s="86"/>
      <c r="DJU159" s="86"/>
      <c r="DJV159" s="86"/>
      <c r="DJW159" s="86"/>
      <c r="DJX159" s="86"/>
      <c r="DJY159" s="86"/>
      <c r="DJZ159" s="86"/>
      <c r="DKA159" s="86"/>
      <c r="DKB159" s="86"/>
      <c r="DKC159" s="86"/>
      <c r="DKD159" s="86"/>
      <c r="DKE159" s="86"/>
      <c r="DKF159" s="86"/>
      <c r="DKG159" s="86"/>
      <c r="DKH159" s="86"/>
      <c r="DKI159" s="86"/>
      <c r="DKJ159" s="86"/>
      <c r="DKK159" s="86"/>
      <c r="DKL159" s="86"/>
      <c r="DKM159" s="86"/>
      <c r="DKN159" s="86"/>
      <c r="DKO159" s="86"/>
      <c r="DKP159" s="86"/>
      <c r="DKQ159" s="86"/>
      <c r="DKR159" s="86"/>
      <c r="DKS159" s="86"/>
      <c r="DKT159" s="86"/>
      <c r="DKU159" s="86"/>
      <c r="DKV159" s="86"/>
      <c r="DKW159" s="86"/>
      <c r="DKX159" s="86"/>
      <c r="DKY159" s="86"/>
      <c r="DKZ159" s="86"/>
      <c r="DLA159" s="86"/>
      <c r="DLB159" s="86"/>
      <c r="DLC159" s="86"/>
      <c r="DLD159" s="86"/>
      <c r="DLE159" s="86"/>
      <c r="DLF159" s="86"/>
      <c r="DLG159" s="86"/>
      <c r="DLH159" s="86"/>
      <c r="DLI159" s="86"/>
      <c r="DLJ159" s="86"/>
      <c r="DLK159" s="186"/>
      <c r="DLL159" s="186"/>
      <c r="DLM159" s="186"/>
      <c r="DLN159" s="186"/>
      <c r="DLO159" s="186"/>
      <c r="DLP159" s="186"/>
      <c r="DLQ159" s="86"/>
      <c r="DLR159" s="86"/>
      <c r="DLS159" s="86"/>
      <c r="DLT159" s="86"/>
      <c r="DLU159" s="86"/>
      <c r="DLV159" s="86"/>
      <c r="DLW159" s="86"/>
      <c r="DLX159" s="86"/>
      <c r="DLY159" s="86"/>
      <c r="DLZ159" s="86"/>
      <c r="DMA159" s="86"/>
      <c r="DMB159" s="86"/>
      <c r="DMC159" s="86"/>
      <c r="DMD159" s="86"/>
      <c r="DME159" s="86"/>
      <c r="DMF159" s="86"/>
      <c r="DMG159" s="86"/>
      <c r="DMH159" s="86"/>
      <c r="DMI159" s="86"/>
      <c r="DMJ159" s="86"/>
      <c r="DMK159" s="86"/>
      <c r="DML159" s="86"/>
      <c r="DMM159" s="86"/>
      <c r="DMN159" s="86"/>
      <c r="DMO159" s="86"/>
      <c r="DMP159" s="86"/>
      <c r="DMQ159" s="86"/>
      <c r="DMR159" s="86"/>
      <c r="DMS159" s="86"/>
      <c r="DMT159" s="86"/>
      <c r="DMU159" s="86"/>
      <c r="DMV159" s="86"/>
      <c r="DMW159" s="86"/>
      <c r="DMX159" s="86"/>
      <c r="DMY159" s="86"/>
      <c r="DMZ159" s="86"/>
      <c r="DNA159" s="86"/>
      <c r="DNB159" s="86"/>
      <c r="DNC159" s="86"/>
      <c r="DND159" s="86"/>
      <c r="DNE159" s="86"/>
      <c r="DNF159" s="86"/>
      <c r="DNG159" s="86"/>
      <c r="DNH159" s="86"/>
      <c r="DNI159" s="86"/>
      <c r="DNJ159" s="86"/>
      <c r="DNK159" s="86"/>
      <c r="DNL159" s="86"/>
      <c r="DNM159" s="86"/>
      <c r="DNN159" s="86"/>
      <c r="DNO159" s="86"/>
      <c r="DNP159" s="86"/>
      <c r="DNQ159" s="86"/>
      <c r="DNR159" s="86"/>
      <c r="DNS159" s="86"/>
      <c r="DNT159" s="86"/>
      <c r="DNU159" s="86"/>
      <c r="DNV159" s="86"/>
      <c r="DNW159" s="86"/>
      <c r="DNX159" s="86"/>
      <c r="DNY159" s="86"/>
      <c r="DNZ159" s="86"/>
      <c r="DOA159" s="86"/>
      <c r="DOB159" s="86"/>
      <c r="DOC159" s="86"/>
      <c r="DOD159" s="86"/>
      <c r="DOE159" s="86"/>
      <c r="DOF159" s="86"/>
      <c r="DOG159" s="86"/>
      <c r="DOH159" s="86"/>
      <c r="DOI159" s="86"/>
      <c r="DOJ159" s="86"/>
      <c r="DOK159" s="86"/>
      <c r="DOL159" s="86"/>
      <c r="DOM159" s="86"/>
      <c r="DON159" s="86"/>
      <c r="DOO159" s="86"/>
      <c r="DOP159" s="86"/>
      <c r="DOQ159" s="86"/>
      <c r="DOR159" s="86"/>
      <c r="DOS159" s="86"/>
      <c r="DOT159" s="86"/>
      <c r="DOU159" s="86"/>
      <c r="DOV159" s="86"/>
      <c r="DOW159" s="86"/>
      <c r="DOX159" s="86"/>
      <c r="DOY159" s="86"/>
      <c r="DOZ159" s="86"/>
      <c r="DPA159" s="86"/>
      <c r="DPB159" s="86"/>
      <c r="DPC159" s="86"/>
      <c r="DPD159" s="86"/>
      <c r="DPE159" s="86"/>
      <c r="DPF159" s="86"/>
      <c r="DPG159" s="86"/>
      <c r="DPH159" s="86"/>
      <c r="DPI159" s="86"/>
      <c r="DPJ159" s="86"/>
      <c r="DPK159" s="86"/>
      <c r="DPL159" s="86"/>
      <c r="DPM159" s="86"/>
      <c r="DPN159" s="86"/>
      <c r="DPO159" s="86"/>
      <c r="DPP159" s="86"/>
      <c r="DPQ159" s="86"/>
      <c r="DPR159" s="86"/>
      <c r="DPS159" s="86"/>
      <c r="DPT159" s="86"/>
      <c r="DPU159" s="86"/>
      <c r="DPV159" s="86"/>
      <c r="DPW159" s="86"/>
      <c r="DPX159" s="86"/>
      <c r="DPY159" s="86"/>
      <c r="DPZ159" s="86"/>
      <c r="DQA159" s="86"/>
      <c r="DQB159" s="86"/>
      <c r="DQC159" s="86"/>
      <c r="DQD159" s="86"/>
      <c r="DQE159" s="86"/>
      <c r="DQF159" s="86"/>
      <c r="DQG159" s="86"/>
      <c r="DQH159" s="86"/>
      <c r="DQI159" s="86"/>
      <c r="DQJ159" s="86"/>
      <c r="DQK159" s="86"/>
      <c r="DQL159" s="86"/>
      <c r="DQM159" s="86"/>
      <c r="DQN159" s="86"/>
      <c r="DQO159" s="86"/>
      <c r="DQP159" s="86"/>
      <c r="DQQ159" s="86"/>
      <c r="DQR159" s="86"/>
      <c r="DQS159" s="86"/>
      <c r="DQT159" s="86"/>
      <c r="DQU159" s="86"/>
      <c r="DQV159" s="86"/>
      <c r="DQW159" s="86"/>
      <c r="DQX159" s="86"/>
      <c r="DQY159" s="86"/>
      <c r="DQZ159" s="86"/>
      <c r="DRA159" s="86"/>
      <c r="DRB159" s="86"/>
      <c r="DRC159" s="86"/>
      <c r="DRD159" s="86"/>
      <c r="DRE159" s="86"/>
      <c r="DRF159" s="86"/>
      <c r="DRG159" s="86"/>
      <c r="DRH159" s="86"/>
      <c r="DRI159" s="86"/>
      <c r="DRJ159" s="86"/>
      <c r="DRK159" s="86"/>
      <c r="DRL159" s="86"/>
      <c r="DRM159" s="86"/>
      <c r="DRN159" s="86"/>
      <c r="DRO159" s="86"/>
      <c r="DRP159" s="86"/>
      <c r="DRQ159" s="86"/>
      <c r="DRR159" s="86"/>
      <c r="DRS159" s="86"/>
      <c r="DRT159" s="86"/>
      <c r="DRU159" s="86"/>
      <c r="DRV159" s="86"/>
      <c r="DRW159" s="86"/>
      <c r="DRX159" s="86"/>
      <c r="DRY159" s="86"/>
      <c r="DRZ159" s="86"/>
      <c r="DSA159" s="86"/>
      <c r="DSB159" s="86"/>
      <c r="DSC159" s="86"/>
      <c r="DSD159" s="86"/>
      <c r="DSE159" s="86"/>
      <c r="DSF159" s="86"/>
      <c r="DSG159" s="86"/>
      <c r="DSH159" s="86"/>
      <c r="DSI159" s="86"/>
      <c r="DSJ159" s="86"/>
      <c r="DSK159" s="86"/>
      <c r="DSL159" s="86"/>
      <c r="DSM159" s="86"/>
      <c r="DSN159" s="86"/>
      <c r="DSO159" s="86"/>
      <c r="DSP159" s="86"/>
      <c r="DSQ159" s="86"/>
      <c r="DSR159" s="86"/>
      <c r="DSS159" s="86"/>
      <c r="DST159" s="86"/>
      <c r="DSU159" s="86"/>
      <c r="DSV159" s="86"/>
      <c r="DSW159" s="86"/>
      <c r="DSX159" s="86"/>
      <c r="DSY159" s="86"/>
      <c r="DSZ159" s="86"/>
      <c r="DTA159" s="86"/>
      <c r="DTB159" s="86"/>
      <c r="DTC159" s="86"/>
      <c r="DTD159" s="86"/>
      <c r="DTE159" s="86"/>
      <c r="DTF159" s="86"/>
      <c r="DTG159" s="86"/>
      <c r="DTH159" s="86"/>
      <c r="DTI159" s="86"/>
      <c r="DTJ159" s="86"/>
      <c r="DTK159" s="86"/>
      <c r="DTL159" s="86"/>
      <c r="DTM159" s="86"/>
      <c r="DTN159" s="86"/>
      <c r="DTO159" s="86"/>
      <c r="DTP159" s="86"/>
      <c r="DTQ159" s="86"/>
      <c r="DTR159" s="86"/>
      <c r="DTS159" s="86"/>
      <c r="DTT159" s="86"/>
      <c r="DTU159" s="86"/>
      <c r="DTV159" s="86"/>
      <c r="DTW159" s="86"/>
      <c r="DTX159" s="86"/>
      <c r="DTY159" s="86"/>
      <c r="DTZ159" s="86"/>
      <c r="DUA159" s="86"/>
      <c r="DUB159" s="86"/>
      <c r="DUC159" s="86"/>
      <c r="DUD159" s="86"/>
      <c r="DUE159" s="86"/>
      <c r="DUF159" s="86"/>
      <c r="DUG159" s="86"/>
      <c r="DUH159" s="86"/>
      <c r="DUI159" s="86"/>
      <c r="DUJ159" s="86"/>
      <c r="DUK159" s="86"/>
      <c r="DUL159" s="86"/>
      <c r="DUM159" s="86"/>
      <c r="DUN159" s="86"/>
      <c r="DUO159" s="86"/>
      <c r="DUP159" s="86"/>
      <c r="DUQ159" s="86"/>
      <c r="DUR159" s="86"/>
      <c r="DUS159" s="86"/>
      <c r="DUT159" s="86"/>
      <c r="DUU159" s="86"/>
      <c r="DUV159" s="86"/>
      <c r="DUW159" s="86"/>
      <c r="DUX159" s="86"/>
      <c r="DUY159" s="86"/>
      <c r="DUZ159" s="86"/>
      <c r="DVA159" s="86"/>
      <c r="DVB159" s="86"/>
      <c r="DVC159" s="86"/>
      <c r="DVD159" s="86"/>
      <c r="DVE159" s="86"/>
      <c r="DVF159" s="86"/>
      <c r="DVG159" s="186"/>
      <c r="DVH159" s="186"/>
      <c r="DVI159" s="186"/>
      <c r="DVJ159" s="186"/>
      <c r="DVK159" s="186"/>
      <c r="DVL159" s="186"/>
      <c r="DVM159" s="86"/>
      <c r="DVN159" s="86"/>
      <c r="DVO159" s="86"/>
      <c r="DVP159" s="86"/>
      <c r="DVQ159" s="86"/>
      <c r="DVR159" s="86"/>
      <c r="DVS159" s="86"/>
      <c r="DVT159" s="86"/>
      <c r="DVU159" s="86"/>
      <c r="DVV159" s="86"/>
      <c r="DVW159" s="86"/>
      <c r="DVX159" s="86"/>
      <c r="DVY159" s="86"/>
      <c r="DVZ159" s="86"/>
      <c r="DWA159" s="86"/>
      <c r="DWB159" s="86"/>
      <c r="DWC159" s="86"/>
      <c r="DWD159" s="86"/>
      <c r="DWE159" s="86"/>
      <c r="DWF159" s="86"/>
      <c r="DWG159" s="86"/>
      <c r="DWH159" s="86"/>
      <c r="DWI159" s="86"/>
      <c r="DWJ159" s="86"/>
      <c r="DWK159" s="86"/>
      <c r="DWL159" s="86"/>
      <c r="DWM159" s="86"/>
      <c r="DWN159" s="86"/>
      <c r="DWO159" s="86"/>
      <c r="DWP159" s="86"/>
      <c r="DWQ159" s="86"/>
      <c r="DWR159" s="86"/>
      <c r="DWS159" s="86"/>
      <c r="DWT159" s="86"/>
      <c r="DWU159" s="86"/>
      <c r="DWV159" s="86"/>
      <c r="DWW159" s="86"/>
      <c r="DWX159" s="86"/>
      <c r="DWY159" s="86"/>
      <c r="DWZ159" s="86"/>
      <c r="DXA159" s="86"/>
      <c r="DXB159" s="86"/>
      <c r="DXC159" s="86"/>
      <c r="DXD159" s="86"/>
      <c r="DXE159" s="86"/>
      <c r="DXF159" s="86"/>
      <c r="DXG159" s="86"/>
      <c r="DXH159" s="86"/>
      <c r="DXI159" s="86"/>
      <c r="DXJ159" s="86"/>
      <c r="DXK159" s="86"/>
      <c r="DXL159" s="86"/>
      <c r="DXM159" s="86"/>
      <c r="DXN159" s="86"/>
      <c r="DXO159" s="86"/>
      <c r="DXP159" s="86"/>
      <c r="DXQ159" s="86"/>
      <c r="DXR159" s="86"/>
      <c r="DXS159" s="86"/>
      <c r="DXT159" s="86"/>
      <c r="DXU159" s="86"/>
      <c r="DXV159" s="86"/>
      <c r="DXW159" s="86"/>
      <c r="DXX159" s="86"/>
      <c r="DXY159" s="86"/>
      <c r="DXZ159" s="86"/>
      <c r="DYA159" s="86"/>
      <c r="DYB159" s="86"/>
      <c r="DYC159" s="86"/>
      <c r="DYD159" s="86"/>
      <c r="DYE159" s="86"/>
      <c r="DYF159" s="86"/>
      <c r="DYG159" s="86"/>
      <c r="DYH159" s="86"/>
      <c r="DYI159" s="86"/>
      <c r="DYJ159" s="86"/>
      <c r="DYK159" s="86"/>
      <c r="DYL159" s="86"/>
      <c r="DYM159" s="86"/>
      <c r="DYN159" s="86"/>
      <c r="DYO159" s="86"/>
      <c r="DYP159" s="86"/>
      <c r="DYQ159" s="86"/>
      <c r="DYR159" s="86"/>
      <c r="DYS159" s="86"/>
      <c r="DYT159" s="86"/>
      <c r="DYU159" s="86"/>
      <c r="DYV159" s="86"/>
      <c r="DYW159" s="86"/>
      <c r="DYX159" s="86"/>
      <c r="DYY159" s="86"/>
      <c r="DYZ159" s="86"/>
      <c r="DZA159" s="86"/>
      <c r="DZB159" s="86"/>
      <c r="DZC159" s="86"/>
      <c r="DZD159" s="86"/>
      <c r="DZE159" s="86"/>
      <c r="DZF159" s="86"/>
      <c r="DZG159" s="86"/>
      <c r="DZH159" s="86"/>
      <c r="DZI159" s="86"/>
      <c r="DZJ159" s="86"/>
      <c r="DZK159" s="86"/>
      <c r="DZL159" s="86"/>
      <c r="DZM159" s="86"/>
      <c r="DZN159" s="86"/>
      <c r="DZO159" s="86"/>
      <c r="DZP159" s="86"/>
      <c r="DZQ159" s="86"/>
      <c r="DZR159" s="86"/>
      <c r="DZS159" s="86"/>
      <c r="DZT159" s="86"/>
      <c r="DZU159" s="86"/>
      <c r="DZV159" s="86"/>
      <c r="DZW159" s="86"/>
      <c r="DZX159" s="86"/>
      <c r="DZY159" s="86"/>
      <c r="DZZ159" s="86"/>
      <c r="EAA159" s="86"/>
      <c r="EAB159" s="86"/>
      <c r="EAC159" s="86"/>
      <c r="EAD159" s="86"/>
      <c r="EAE159" s="86"/>
      <c r="EAF159" s="86"/>
      <c r="EAG159" s="86"/>
      <c r="EAH159" s="86"/>
      <c r="EAI159" s="86"/>
      <c r="EAJ159" s="86"/>
      <c r="EAK159" s="86"/>
      <c r="EAL159" s="86"/>
      <c r="EAM159" s="86"/>
      <c r="EAN159" s="86"/>
      <c r="EAO159" s="86"/>
      <c r="EAP159" s="86"/>
      <c r="EAQ159" s="86"/>
      <c r="EAR159" s="86"/>
      <c r="EAS159" s="86"/>
      <c r="EAT159" s="86"/>
      <c r="EAU159" s="86"/>
      <c r="EAV159" s="86"/>
      <c r="EAW159" s="86"/>
      <c r="EAX159" s="86"/>
      <c r="EAY159" s="86"/>
      <c r="EAZ159" s="86"/>
      <c r="EBA159" s="86"/>
      <c r="EBB159" s="86"/>
      <c r="EBC159" s="86"/>
      <c r="EBD159" s="86"/>
      <c r="EBE159" s="86"/>
      <c r="EBF159" s="86"/>
      <c r="EBG159" s="86"/>
      <c r="EBH159" s="86"/>
      <c r="EBI159" s="86"/>
      <c r="EBJ159" s="86"/>
      <c r="EBK159" s="86"/>
      <c r="EBL159" s="86"/>
      <c r="EBM159" s="86"/>
      <c r="EBN159" s="86"/>
      <c r="EBO159" s="86"/>
      <c r="EBP159" s="86"/>
      <c r="EBQ159" s="86"/>
      <c r="EBR159" s="86"/>
      <c r="EBS159" s="86"/>
      <c r="EBT159" s="86"/>
      <c r="EBU159" s="86"/>
      <c r="EBV159" s="86"/>
      <c r="EBW159" s="86"/>
      <c r="EBX159" s="86"/>
      <c r="EBY159" s="86"/>
      <c r="EBZ159" s="86"/>
      <c r="ECA159" s="86"/>
      <c r="ECB159" s="86"/>
      <c r="ECC159" s="86"/>
      <c r="ECD159" s="86"/>
      <c r="ECE159" s="86"/>
      <c r="ECF159" s="86"/>
      <c r="ECG159" s="86"/>
      <c r="ECH159" s="86"/>
      <c r="ECI159" s="86"/>
      <c r="ECJ159" s="86"/>
      <c r="ECK159" s="86"/>
      <c r="ECL159" s="86"/>
      <c r="ECM159" s="86"/>
      <c r="ECN159" s="86"/>
      <c r="ECO159" s="86"/>
      <c r="ECP159" s="86"/>
      <c r="ECQ159" s="86"/>
      <c r="ECR159" s="86"/>
      <c r="ECS159" s="86"/>
      <c r="ECT159" s="86"/>
      <c r="ECU159" s="86"/>
      <c r="ECV159" s="86"/>
      <c r="ECW159" s="86"/>
      <c r="ECX159" s="86"/>
      <c r="ECY159" s="86"/>
      <c r="ECZ159" s="86"/>
      <c r="EDA159" s="86"/>
      <c r="EDB159" s="86"/>
      <c r="EDC159" s="86"/>
      <c r="EDD159" s="86"/>
      <c r="EDE159" s="86"/>
      <c r="EDF159" s="86"/>
      <c r="EDG159" s="86"/>
      <c r="EDH159" s="86"/>
      <c r="EDI159" s="86"/>
      <c r="EDJ159" s="86"/>
      <c r="EDK159" s="86"/>
      <c r="EDL159" s="86"/>
      <c r="EDM159" s="86"/>
      <c r="EDN159" s="86"/>
      <c r="EDO159" s="86"/>
      <c r="EDP159" s="86"/>
      <c r="EDQ159" s="86"/>
      <c r="EDR159" s="86"/>
      <c r="EDS159" s="86"/>
      <c r="EDT159" s="86"/>
      <c r="EDU159" s="86"/>
      <c r="EDV159" s="86"/>
      <c r="EDW159" s="86"/>
      <c r="EDX159" s="86"/>
      <c r="EDY159" s="86"/>
      <c r="EDZ159" s="86"/>
      <c r="EEA159" s="86"/>
      <c r="EEB159" s="86"/>
      <c r="EEC159" s="86"/>
      <c r="EED159" s="86"/>
      <c r="EEE159" s="86"/>
      <c r="EEF159" s="86"/>
      <c r="EEG159" s="86"/>
      <c r="EEH159" s="86"/>
      <c r="EEI159" s="86"/>
      <c r="EEJ159" s="86"/>
      <c r="EEK159" s="86"/>
      <c r="EEL159" s="86"/>
      <c r="EEM159" s="86"/>
      <c r="EEN159" s="86"/>
      <c r="EEO159" s="86"/>
      <c r="EEP159" s="86"/>
      <c r="EEQ159" s="86"/>
      <c r="EER159" s="86"/>
      <c r="EES159" s="86"/>
      <c r="EET159" s="86"/>
      <c r="EEU159" s="86"/>
      <c r="EEV159" s="86"/>
      <c r="EEW159" s="86"/>
      <c r="EEX159" s="86"/>
      <c r="EEY159" s="86"/>
      <c r="EEZ159" s="86"/>
      <c r="EFA159" s="86"/>
      <c r="EFB159" s="86"/>
      <c r="EFC159" s="186"/>
      <c r="EFD159" s="186"/>
      <c r="EFE159" s="186"/>
      <c r="EFF159" s="186"/>
      <c r="EFG159" s="186"/>
      <c r="EFH159" s="186"/>
      <c r="EFI159" s="86"/>
      <c r="EFJ159" s="86"/>
      <c r="EFK159" s="86"/>
      <c r="EFL159" s="86"/>
      <c r="EFM159" s="86"/>
      <c r="EFN159" s="86"/>
      <c r="EFO159" s="86"/>
      <c r="EFP159" s="86"/>
      <c r="EFQ159" s="86"/>
      <c r="EFR159" s="86"/>
      <c r="EFS159" s="86"/>
      <c r="EFT159" s="86"/>
      <c r="EFU159" s="86"/>
      <c r="EFV159" s="86"/>
      <c r="EFW159" s="86"/>
      <c r="EFX159" s="86"/>
      <c r="EFY159" s="86"/>
      <c r="EFZ159" s="86"/>
      <c r="EGA159" s="86"/>
      <c r="EGB159" s="86"/>
      <c r="EGC159" s="86"/>
      <c r="EGD159" s="86"/>
      <c r="EGE159" s="86"/>
      <c r="EGF159" s="86"/>
      <c r="EGG159" s="86"/>
      <c r="EGH159" s="86"/>
      <c r="EGI159" s="86"/>
      <c r="EGJ159" s="86"/>
      <c r="EGK159" s="86"/>
      <c r="EGL159" s="86"/>
      <c r="EGM159" s="86"/>
      <c r="EGN159" s="86"/>
      <c r="EGO159" s="86"/>
      <c r="EGP159" s="86"/>
      <c r="EGQ159" s="86"/>
      <c r="EGR159" s="86"/>
      <c r="EGS159" s="86"/>
      <c r="EGT159" s="86"/>
      <c r="EGU159" s="86"/>
      <c r="EGV159" s="86"/>
      <c r="EGW159" s="86"/>
      <c r="EGX159" s="86"/>
      <c r="EGY159" s="86"/>
      <c r="EGZ159" s="86"/>
      <c r="EHA159" s="86"/>
      <c r="EHB159" s="86"/>
      <c r="EHC159" s="86"/>
      <c r="EHD159" s="86"/>
      <c r="EHE159" s="86"/>
      <c r="EHF159" s="86"/>
      <c r="EHG159" s="86"/>
      <c r="EHH159" s="86"/>
      <c r="EHI159" s="86"/>
      <c r="EHJ159" s="86"/>
      <c r="EHK159" s="86"/>
      <c r="EHL159" s="86"/>
      <c r="EHM159" s="86"/>
      <c r="EHN159" s="86"/>
      <c r="EHO159" s="86"/>
      <c r="EHP159" s="86"/>
      <c r="EHQ159" s="86"/>
      <c r="EHR159" s="86"/>
      <c r="EHS159" s="86"/>
      <c r="EHT159" s="86"/>
      <c r="EHU159" s="86"/>
      <c r="EHV159" s="86"/>
      <c r="EHW159" s="86"/>
      <c r="EHX159" s="86"/>
      <c r="EHY159" s="86"/>
      <c r="EHZ159" s="86"/>
      <c r="EIA159" s="86"/>
      <c r="EIB159" s="86"/>
      <c r="EIC159" s="86"/>
      <c r="EID159" s="86"/>
      <c r="EIE159" s="86"/>
      <c r="EIF159" s="86"/>
      <c r="EIG159" s="86"/>
      <c r="EIH159" s="86"/>
      <c r="EII159" s="86"/>
      <c r="EIJ159" s="86"/>
      <c r="EIK159" s="86"/>
      <c r="EIL159" s="86"/>
      <c r="EIM159" s="86"/>
      <c r="EIN159" s="86"/>
      <c r="EIO159" s="86"/>
      <c r="EIP159" s="86"/>
      <c r="EIQ159" s="86"/>
      <c r="EIR159" s="86"/>
      <c r="EIS159" s="86"/>
      <c r="EIT159" s="86"/>
      <c r="EIU159" s="86"/>
      <c r="EIV159" s="86"/>
      <c r="EIW159" s="86"/>
      <c r="EIX159" s="86"/>
      <c r="EIY159" s="86"/>
      <c r="EIZ159" s="86"/>
      <c r="EJA159" s="86"/>
      <c r="EJB159" s="86"/>
      <c r="EJC159" s="86"/>
      <c r="EJD159" s="86"/>
      <c r="EJE159" s="86"/>
      <c r="EJF159" s="86"/>
      <c r="EJG159" s="86"/>
      <c r="EJH159" s="86"/>
      <c r="EJI159" s="86"/>
      <c r="EJJ159" s="86"/>
      <c r="EJK159" s="86"/>
      <c r="EJL159" s="86"/>
      <c r="EJM159" s="86"/>
      <c r="EJN159" s="86"/>
      <c r="EJO159" s="86"/>
      <c r="EJP159" s="86"/>
      <c r="EJQ159" s="86"/>
      <c r="EJR159" s="86"/>
      <c r="EJS159" s="86"/>
      <c r="EJT159" s="86"/>
      <c r="EJU159" s="86"/>
      <c r="EJV159" s="86"/>
      <c r="EJW159" s="86"/>
      <c r="EJX159" s="86"/>
      <c r="EJY159" s="86"/>
      <c r="EJZ159" s="86"/>
      <c r="EKA159" s="86"/>
      <c r="EKB159" s="86"/>
      <c r="EKC159" s="86"/>
      <c r="EKD159" s="86"/>
      <c r="EKE159" s="86"/>
      <c r="EKF159" s="86"/>
      <c r="EKG159" s="86"/>
      <c r="EKH159" s="86"/>
      <c r="EKI159" s="86"/>
      <c r="EKJ159" s="86"/>
      <c r="EKK159" s="86"/>
      <c r="EKL159" s="86"/>
      <c r="EKM159" s="86"/>
      <c r="EKN159" s="86"/>
      <c r="EKO159" s="86"/>
      <c r="EKP159" s="86"/>
      <c r="EKQ159" s="86"/>
      <c r="EKR159" s="86"/>
      <c r="EKS159" s="86"/>
      <c r="EKT159" s="86"/>
      <c r="EKU159" s="86"/>
      <c r="EKV159" s="86"/>
      <c r="EKW159" s="86"/>
      <c r="EKX159" s="86"/>
      <c r="EKY159" s="86"/>
      <c r="EKZ159" s="86"/>
      <c r="ELA159" s="86"/>
      <c r="ELB159" s="86"/>
      <c r="ELC159" s="86"/>
      <c r="ELD159" s="86"/>
      <c r="ELE159" s="86"/>
      <c r="ELF159" s="86"/>
      <c r="ELG159" s="86"/>
      <c r="ELH159" s="86"/>
      <c r="ELI159" s="86"/>
      <c r="ELJ159" s="86"/>
      <c r="ELK159" s="86"/>
      <c r="ELL159" s="86"/>
      <c r="ELM159" s="86"/>
      <c r="ELN159" s="86"/>
      <c r="ELO159" s="86"/>
      <c r="ELP159" s="86"/>
      <c r="ELQ159" s="86"/>
      <c r="ELR159" s="86"/>
      <c r="ELS159" s="86"/>
      <c r="ELT159" s="86"/>
      <c r="ELU159" s="86"/>
      <c r="ELV159" s="86"/>
      <c r="ELW159" s="86"/>
      <c r="ELX159" s="86"/>
      <c r="ELY159" s="86"/>
      <c r="ELZ159" s="86"/>
      <c r="EMA159" s="86"/>
      <c r="EMB159" s="86"/>
      <c r="EMC159" s="86"/>
      <c r="EMD159" s="86"/>
      <c r="EME159" s="86"/>
      <c r="EMF159" s="86"/>
      <c r="EMG159" s="86"/>
      <c r="EMH159" s="86"/>
      <c r="EMI159" s="86"/>
      <c r="EMJ159" s="86"/>
      <c r="EMK159" s="86"/>
      <c r="EML159" s="86"/>
      <c r="EMM159" s="86"/>
      <c r="EMN159" s="86"/>
      <c r="EMO159" s="86"/>
      <c r="EMP159" s="86"/>
      <c r="EMQ159" s="86"/>
      <c r="EMR159" s="86"/>
      <c r="EMS159" s="86"/>
      <c r="EMT159" s="86"/>
      <c r="EMU159" s="86"/>
      <c r="EMV159" s="86"/>
      <c r="EMW159" s="86"/>
      <c r="EMX159" s="86"/>
      <c r="EMY159" s="86"/>
      <c r="EMZ159" s="86"/>
      <c r="ENA159" s="86"/>
      <c r="ENB159" s="86"/>
      <c r="ENC159" s="86"/>
      <c r="END159" s="86"/>
      <c r="ENE159" s="86"/>
      <c r="ENF159" s="86"/>
      <c r="ENG159" s="86"/>
      <c r="ENH159" s="86"/>
      <c r="ENI159" s="86"/>
      <c r="ENJ159" s="86"/>
      <c r="ENK159" s="86"/>
      <c r="ENL159" s="86"/>
      <c r="ENM159" s="86"/>
      <c r="ENN159" s="86"/>
      <c r="ENO159" s="86"/>
      <c r="ENP159" s="86"/>
      <c r="ENQ159" s="86"/>
      <c r="ENR159" s="86"/>
      <c r="ENS159" s="86"/>
      <c r="ENT159" s="86"/>
      <c r="ENU159" s="86"/>
      <c r="ENV159" s="86"/>
      <c r="ENW159" s="86"/>
      <c r="ENX159" s="86"/>
      <c r="ENY159" s="86"/>
      <c r="ENZ159" s="86"/>
      <c r="EOA159" s="86"/>
      <c r="EOB159" s="86"/>
      <c r="EOC159" s="86"/>
      <c r="EOD159" s="86"/>
      <c r="EOE159" s="86"/>
      <c r="EOF159" s="86"/>
      <c r="EOG159" s="86"/>
      <c r="EOH159" s="86"/>
      <c r="EOI159" s="86"/>
      <c r="EOJ159" s="86"/>
      <c r="EOK159" s="86"/>
      <c r="EOL159" s="86"/>
      <c r="EOM159" s="86"/>
      <c r="EON159" s="86"/>
      <c r="EOO159" s="86"/>
      <c r="EOP159" s="86"/>
      <c r="EOQ159" s="86"/>
      <c r="EOR159" s="86"/>
      <c r="EOS159" s="86"/>
      <c r="EOT159" s="86"/>
      <c r="EOU159" s="86"/>
      <c r="EOV159" s="86"/>
      <c r="EOW159" s="86"/>
      <c r="EOX159" s="86"/>
      <c r="EOY159" s="186"/>
      <c r="EOZ159" s="186"/>
      <c r="EPA159" s="186"/>
      <c r="EPB159" s="186"/>
      <c r="EPC159" s="186"/>
      <c r="EPD159" s="186"/>
      <c r="EPE159" s="86"/>
      <c r="EPF159" s="86"/>
      <c r="EPG159" s="86"/>
      <c r="EPH159" s="86"/>
      <c r="EPI159" s="86"/>
      <c r="EPJ159" s="86"/>
      <c r="EPK159" s="86"/>
      <c r="EPL159" s="86"/>
      <c r="EPM159" s="86"/>
      <c r="EPN159" s="86"/>
      <c r="EPO159" s="86"/>
      <c r="EPP159" s="86"/>
      <c r="EPQ159" s="86"/>
      <c r="EPR159" s="86"/>
      <c r="EPS159" s="86"/>
      <c r="EPT159" s="86"/>
      <c r="EPU159" s="86"/>
      <c r="EPV159" s="86"/>
      <c r="EPW159" s="86"/>
      <c r="EPX159" s="86"/>
      <c r="EPY159" s="86"/>
      <c r="EPZ159" s="86"/>
      <c r="EQA159" s="86"/>
      <c r="EQB159" s="86"/>
      <c r="EQC159" s="86"/>
      <c r="EQD159" s="86"/>
      <c r="EQE159" s="86"/>
      <c r="EQF159" s="86"/>
      <c r="EQG159" s="86"/>
      <c r="EQH159" s="86"/>
      <c r="EQI159" s="86"/>
      <c r="EQJ159" s="86"/>
      <c r="EQK159" s="86"/>
      <c r="EQL159" s="86"/>
      <c r="EQM159" s="86"/>
      <c r="EQN159" s="86"/>
      <c r="EQO159" s="86"/>
      <c r="EQP159" s="86"/>
      <c r="EQQ159" s="86"/>
      <c r="EQR159" s="86"/>
      <c r="EQS159" s="86"/>
      <c r="EQT159" s="86"/>
      <c r="EQU159" s="86"/>
      <c r="EQV159" s="86"/>
      <c r="EQW159" s="86"/>
      <c r="EQX159" s="86"/>
      <c r="EQY159" s="86"/>
      <c r="EQZ159" s="86"/>
      <c r="ERA159" s="86"/>
      <c r="ERB159" s="86"/>
      <c r="ERC159" s="86"/>
      <c r="ERD159" s="86"/>
      <c r="ERE159" s="86"/>
      <c r="ERF159" s="86"/>
      <c r="ERG159" s="86"/>
      <c r="ERH159" s="86"/>
      <c r="ERI159" s="86"/>
      <c r="ERJ159" s="86"/>
      <c r="ERK159" s="86"/>
      <c r="ERL159" s="86"/>
      <c r="ERM159" s="86"/>
      <c r="ERN159" s="86"/>
      <c r="ERO159" s="86"/>
      <c r="ERP159" s="86"/>
      <c r="ERQ159" s="86"/>
      <c r="ERR159" s="86"/>
      <c r="ERS159" s="86"/>
      <c r="ERT159" s="86"/>
      <c r="ERU159" s="86"/>
      <c r="ERV159" s="86"/>
      <c r="ERW159" s="86"/>
      <c r="ERX159" s="86"/>
      <c r="ERY159" s="86"/>
      <c r="ERZ159" s="86"/>
      <c r="ESA159" s="86"/>
      <c r="ESB159" s="86"/>
      <c r="ESC159" s="86"/>
      <c r="ESD159" s="86"/>
      <c r="ESE159" s="86"/>
      <c r="ESF159" s="86"/>
      <c r="ESG159" s="86"/>
      <c r="ESH159" s="86"/>
      <c r="ESI159" s="86"/>
      <c r="ESJ159" s="86"/>
      <c r="ESK159" s="86"/>
      <c r="ESL159" s="86"/>
      <c r="ESM159" s="86"/>
      <c r="ESN159" s="86"/>
      <c r="ESO159" s="86"/>
      <c r="ESP159" s="86"/>
      <c r="ESQ159" s="86"/>
      <c r="ESR159" s="86"/>
      <c r="ESS159" s="86"/>
      <c r="EST159" s="86"/>
      <c r="ESU159" s="86"/>
      <c r="ESV159" s="86"/>
      <c r="ESW159" s="86"/>
      <c r="ESX159" s="86"/>
      <c r="ESY159" s="86"/>
      <c r="ESZ159" s="86"/>
      <c r="ETA159" s="86"/>
      <c r="ETB159" s="86"/>
      <c r="ETC159" s="86"/>
      <c r="ETD159" s="86"/>
      <c r="ETE159" s="86"/>
      <c r="ETF159" s="86"/>
      <c r="ETG159" s="86"/>
      <c r="ETH159" s="86"/>
      <c r="ETI159" s="86"/>
      <c r="ETJ159" s="86"/>
      <c r="ETK159" s="86"/>
      <c r="ETL159" s="86"/>
      <c r="ETM159" s="86"/>
      <c r="ETN159" s="86"/>
      <c r="ETO159" s="86"/>
      <c r="ETP159" s="86"/>
      <c r="ETQ159" s="86"/>
      <c r="ETR159" s="86"/>
      <c r="ETS159" s="86"/>
      <c r="ETT159" s="86"/>
      <c r="ETU159" s="86"/>
      <c r="ETV159" s="86"/>
      <c r="ETW159" s="86"/>
      <c r="ETX159" s="86"/>
      <c r="ETY159" s="86"/>
      <c r="ETZ159" s="86"/>
      <c r="EUA159" s="86"/>
      <c r="EUB159" s="86"/>
      <c r="EUC159" s="86"/>
      <c r="EUD159" s="86"/>
      <c r="EUE159" s="86"/>
      <c r="EUF159" s="86"/>
      <c r="EUG159" s="86"/>
      <c r="EUH159" s="86"/>
      <c r="EUI159" s="86"/>
      <c r="EUJ159" s="86"/>
      <c r="EUK159" s="86"/>
      <c r="EUL159" s="86"/>
      <c r="EUM159" s="86"/>
      <c r="EUN159" s="86"/>
      <c r="EUO159" s="86"/>
      <c r="EUP159" s="86"/>
      <c r="EUQ159" s="86"/>
      <c r="EUR159" s="86"/>
      <c r="EUS159" s="86"/>
      <c r="EUT159" s="86"/>
      <c r="EUU159" s="86"/>
      <c r="EUV159" s="86"/>
      <c r="EUW159" s="86"/>
      <c r="EUX159" s="86"/>
      <c r="EUY159" s="86"/>
      <c r="EUZ159" s="86"/>
      <c r="EVA159" s="86"/>
      <c r="EVB159" s="86"/>
      <c r="EVC159" s="86"/>
      <c r="EVD159" s="86"/>
      <c r="EVE159" s="86"/>
      <c r="EVF159" s="86"/>
      <c r="EVG159" s="86"/>
      <c r="EVH159" s="86"/>
      <c r="EVI159" s="86"/>
      <c r="EVJ159" s="86"/>
      <c r="EVK159" s="86"/>
      <c r="EVL159" s="86"/>
      <c r="EVM159" s="86"/>
      <c r="EVN159" s="86"/>
      <c r="EVO159" s="86"/>
      <c r="EVP159" s="86"/>
      <c r="EVQ159" s="86"/>
      <c r="EVR159" s="86"/>
      <c r="EVS159" s="86"/>
      <c r="EVT159" s="86"/>
      <c r="EVU159" s="86"/>
      <c r="EVV159" s="86"/>
      <c r="EVW159" s="86"/>
      <c r="EVX159" s="86"/>
      <c r="EVY159" s="86"/>
      <c r="EVZ159" s="86"/>
      <c r="EWA159" s="86"/>
      <c r="EWB159" s="86"/>
      <c r="EWC159" s="86"/>
      <c r="EWD159" s="86"/>
      <c r="EWE159" s="86"/>
      <c r="EWF159" s="86"/>
      <c r="EWG159" s="86"/>
      <c r="EWH159" s="86"/>
      <c r="EWI159" s="86"/>
      <c r="EWJ159" s="86"/>
      <c r="EWK159" s="86"/>
      <c r="EWL159" s="86"/>
      <c r="EWM159" s="86"/>
      <c r="EWN159" s="86"/>
      <c r="EWO159" s="86"/>
      <c r="EWP159" s="86"/>
      <c r="EWQ159" s="86"/>
      <c r="EWR159" s="86"/>
      <c r="EWS159" s="86"/>
      <c r="EWT159" s="86"/>
      <c r="EWU159" s="86"/>
      <c r="EWV159" s="86"/>
      <c r="EWW159" s="86"/>
      <c r="EWX159" s="86"/>
      <c r="EWY159" s="86"/>
      <c r="EWZ159" s="86"/>
      <c r="EXA159" s="86"/>
      <c r="EXB159" s="86"/>
      <c r="EXC159" s="86"/>
      <c r="EXD159" s="86"/>
      <c r="EXE159" s="86"/>
      <c r="EXF159" s="86"/>
      <c r="EXG159" s="86"/>
      <c r="EXH159" s="86"/>
      <c r="EXI159" s="86"/>
      <c r="EXJ159" s="86"/>
      <c r="EXK159" s="86"/>
      <c r="EXL159" s="86"/>
      <c r="EXM159" s="86"/>
      <c r="EXN159" s="86"/>
      <c r="EXO159" s="86"/>
      <c r="EXP159" s="86"/>
      <c r="EXQ159" s="86"/>
      <c r="EXR159" s="86"/>
      <c r="EXS159" s="86"/>
      <c r="EXT159" s="86"/>
      <c r="EXU159" s="86"/>
      <c r="EXV159" s="86"/>
      <c r="EXW159" s="86"/>
      <c r="EXX159" s="86"/>
      <c r="EXY159" s="86"/>
      <c r="EXZ159" s="86"/>
      <c r="EYA159" s="86"/>
      <c r="EYB159" s="86"/>
      <c r="EYC159" s="86"/>
      <c r="EYD159" s="86"/>
      <c r="EYE159" s="86"/>
      <c r="EYF159" s="86"/>
      <c r="EYG159" s="86"/>
      <c r="EYH159" s="86"/>
      <c r="EYI159" s="86"/>
      <c r="EYJ159" s="86"/>
      <c r="EYK159" s="86"/>
      <c r="EYL159" s="86"/>
      <c r="EYM159" s="86"/>
      <c r="EYN159" s="86"/>
      <c r="EYO159" s="86"/>
      <c r="EYP159" s="86"/>
      <c r="EYQ159" s="86"/>
      <c r="EYR159" s="86"/>
      <c r="EYS159" s="86"/>
      <c r="EYT159" s="86"/>
      <c r="EYU159" s="186"/>
      <c r="EYV159" s="186"/>
      <c r="EYW159" s="186"/>
      <c r="EYX159" s="186"/>
      <c r="EYY159" s="186"/>
      <c r="EYZ159" s="186"/>
      <c r="EZA159" s="86"/>
      <c r="EZB159" s="86"/>
      <c r="EZC159" s="86"/>
      <c r="EZD159" s="86"/>
      <c r="EZE159" s="86"/>
      <c r="EZF159" s="86"/>
      <c r="EZG159" s="86"/>
      <c r="EZH159" s="86"/>
      <c r="EZI159" s="86"/>
      <c r="EZJ159" s="86"/>
      <c r="EZK159" s="86"/>
      <c r="EZL159" s="86"/>
      <c r="EZM159" s="86"/>
      <c r="EZN159" s="86"/>
      <c r="EZO159" s="86"/>
      <c r="EZP159" s="86"/>
      <c r="EZQ159" s="86"/>
      <c r="EZR159" s="86"/>
      <c r="EZS159" s="86"/>
      <c r="EZT159" s="86"/>
      <c r="EZU159" s="86"/>
      <c r="EZV159" s="86"/>
      <c r="EZW159" s="86"/>
      <c r="EZX159" s="86"/>
      <c r="EZY159" s="86"/>
      <c r="EZZ159" s="86"/>
      <c r="FAA159" s="86"/>
      <c r="FAB159" s="86"/>
      <c r="FAC159" s="86"/>
      <c r="FAD159" s="86"/>
      <c r="FAE159" s="86"/>
      <c r="FAF159" s="86"/>
      <c r="FAG159" s="86"/>
      <c r="FAH159" s="86"/>
      <c r="FAI159" s="86"/>
      <c r="FAJ159" s="86"/>
      <c r="FAK159" s="86"/>
      <c r="FAL159" s="86"/>
      <c r="FAM159" s="86"/>
      <c r="FAN159" s="86"/>
      <c r="FAO159" s="86"/>
      <c r="FAP159" s="86"/>
      <c r="FAQ159" s="86"/>
      <c r="FAR159" s="86"/>
      <c r="FAS159" s="86"/>
      <c r="FAT159" s="86"/>
      <c r="FAU159" s="86"/>
      <c r="FAV159" s="86"/>
      <c r="FAW159" s="86"/>
      <c r="FAX159" s="86"/>
      <c r="FAY159" s="86"/>
      <c r="FAZ159" s="86"/>
      <c r="FBA159" s="86"/>
      <c r="FBB159" s="86"/>
      <c r="FBC159" s="86"/>
      <c r="FBD159" s="86"/>
      <c r="FBE159" s="86"/>
      <c r="FBF159" s="86"/>
      <c r="FBG159" s="86"/>
      <c r="FBH159" s="86"/>
      <c r="FBI159" s="86"/>
      <c r="FBJ159" s="86"/>
      <c r="FBK159" s="86"/>
      <c r="FBL159" s="86"/>
      <c r="FBM159" s="86"/>
      <c r="FBN159" s="86"/>
      <c r="FBO159" s="86"/>
      <c r="FBP159" s="86"/>
      <c r="FBQ159" s="86"/>
      <c r="FBR159" s="86"/>
      <c r="FBS159" s="86"/>
      <c r="FBT159" s="86"/>
      <c r="FBU159" s="86"/>
      <c r="FBV159" s="86"/>
      <c r="FBW159" s="86"/>
      <c r="FBX159" s="86"/>
      <c r="FBY159" s="86"/>
      <c r="FBZ159" s="86"/>
      <c r="FCA159" s="86"/>
      <c r="FCB159" s="86"/>
      <c r="FCC159" s="86"/>
      <c r="FCD159" s="86"/>
      <c r="FCE159" s="86"/>
      <c r="FCF159" s="86"/>
      <c r="FCG159" s="86"/>
      <c r="FCH159" s="86"/>
      <c r="FCI159" s="86"/>
      <c r="FCJ159" s="86"/>
      <c r="FCK159" s="86"/>
      <c r="FCL159" s="86"/>
      <c r="FCM159" s="86"/>
      <c r="FCN159" s="86"/>
      <c r="FCO159" s="86"/>
      <c r="FCP159" s="86"/>
      <c r="FCQ159" s="86"/>
      <c r="FCR159" s="86"/>
      <c r="FCS159" s="86"/>
      <c r="FCT159" s="86"/>
      <c r="FCU159" s="86"/>
      <c r="FCV159" s="86"/>
      <c r="FCW159" s="86"/>
      <c r="FCX159" s="86"/>
      <c r="FCY159" s="86"/>
      <c r="FCZ159" s="86"/>
      <c r="FDA159" s="86"/>
      <c r="FDB159" s="86"/>
      <c r="FDC159" s="86"/>
      <c r="FDD159" s="86"/>
      <c r="FDE159" s="86"/>
      <c r="FDF159" s="86"/>
      <c r="FDG159" s="86"/>
      <c r="FDH159" s="86"/>
      <c r="FDI159" s="86"/>
      <c r="FDJ159" s="86"/>
      <c r="FDK159" s="86"/>
      <c r="FDL159" s="86"/>
      <c r="FDM159" s="86"/>
      <c r="FDN159" s="86"/>
      <c r="FDO159" s="86"/>
      <c r="FDP159" s="86"/>
      <c r="FDQ159" s="86"/>
      <c r="FDR159" s="86"/>
      <c r="FDS159" s="86"/>
      <c r="FDT159" s="86"/>
      <c r="FDU159" s="86"/>
      <c r="FDV159" s="86"/>
      <c r="FDW159" s="86"/>
      <c r="FDX159" s="86"/>
      <c r="FDY159" s="86"/>
      <c r="FDZ159" s="86"/>
      <c r="FEA159" s="86"/>
      <c r="FEB159" s="86"/>
      <c r="FEC159" s="86"/>
      <c r="FED159" s="86"/>
      <c r="FEE159" s="86"/>
      <c r="FEF159" s="86"/>
      <c r="FEG159" s="86"/>
      <c r="FEH159" s="86"/>
      <c r="FEI159" s="86"/>
      <c r="FEJ159" s="86"/>
      <c r="FEK159" s="86"/>
      <c r="FEL159" s="86"/>
      <c r="FEM159" s="86"/>
      <c r="FEN159" s="86"/>
      <c r="FEO159" s="86"/>
      <c r="FEP159" s="86"/>
      <c r="FEQ159" s="86"/>
      <c r="FER159" s="86"/>
      <c r="FES159" s="86"/>
      <c r="FET159" s="86"/>
      <c r="FEU159" s="86"/>
      <c r="FEV159" s="86"/>
      <c r="FEW159" s="86"/>
      <c r="FEX159" s="86"/>
      <c r="FEY159" s="86"/>
      <c r="FEZ159" s="86"/>
      <c r="FFA159" s="86"/>
      <c r="FFB159" s="86"/>
      <c r="FFC159" s="86"/>
      <c r="FFD159" s="86"/>
      <c r="FFE159" s="86"/>
      <c r="FFF159" s="86"/>
      <c r="FFG159" s="86"/>
      <c r="FFH159" s="86"/>
      <c r="FFI159" s="86"/>
      <c r="FFJ159" s="86"/>
      <c r="FFK159" s="86"/>
      <c r="FFL159" s="86"/>
      <c r="FFM159" s="86"/>
      <c r="FFN159" s="86"/>
      <c r="FFO159" s="86"/>
      <c r="FFP159" s="86"/>
      <c r="FFQ159" s="86"/>
      <c r="FFR159" s="86"/>
      <c r="FFS159" s="86"/>
      <c r="FFT159" s="86"/>
      <c r="FFU159" s="86"/>
      <c r="FFV159" s="86"/>
      <c r="FFW159" s="86"/>
      <c r="FFX159" s="86"/>
      <c r="FFY159" s="86"/>
      <c r="FFZ159" s="86"/>
      <c r="FGA159" s="86"/>
      <c r="FGB159" s="86"/>
      <c r="FGC159" s="86"/>
      <c r="FGD159" s="86"/>
      <c r="FGE159" s="86"/>
      <c r="FGF159" s="86"/>
      <c r="FGG159" s="86"/>
      <c r="FGH159" s="86"/>
      <c r="FGI159" s="86"/>
      <c r="FGJ159" s="86"/>
      <c r="FGK159" s="86"/>
      <c r="FGL159" s="86"/>
      <c r="FGM159" s="86"/>
      <c r="FGN159" s="86"/>
      <c r="FGO159" s="86"/>
      <c r="FGP159" s="86"/>
      <c r="FGQ159" s="86"/>
      <c r="FGR159" s="86"/>
      <c r="FGS159" s="86"/>
      <c r="FGT159" s="86"/>
      <c r="FGU159" s="86"/>
      <c r="FGV159" s="86"/>
      <c r="FGW159" s="86"/>
      <c r="FGX159" s="86"/>
      <c r="FGY159" s="86"/>
      <c r="FGZ159" s="86"/>
      <c r="FHA159" s="86"/>
      <c r="FHB159" s="86"/>
      <c r="FHC159" s="86"/>
      <c r="FHD159" s="86"/>
      <c r="FHE159" s="86"/>
      <c r="FHF159" s="86"/>
      <c r="FHG159" s="86"/>
      <c r="FHH159" s="86"/>
      <c r="FHI159" s="86"/>
      <c r="FHJ159" s="86"/>
      <c r="FHK159" s="86"/>
      <c r="FHL159" s="86"/>
      <c r="FHM159" s="86"/>
      <c r="FHN159" s="86"/>
      <c r="FHO159" s="86"/>
      <c r="FHP159" s="86"/>
      <c r="FHQ159" s="86"/>
      <c r="FHR159" s="86"/>
      <c r="FHS159" s="86"/>
      <c r="FHT159" s="86"/>
      <c r="FHU159" s="86"/>
      <c r="FHV159" s="86"/>
      <c r="FHW159" s="86"/>
      <c r="FHX159" s="86"/>
      <c r="FHY159" s="86"/>
      <c r="FHZ159" s="86"/>
      <c r="FIA159" s="86"/>
      <c r="FIB159" s="86"/>
      <c r="FIC159" s="86"/>
      <c r="FID159" s="86"/>
      <c r="FIE159" s="86"/>
      <c r="FIF159" s="86"/>
      <c r="FIG159" s="86"/>
      <c r="FIH159" s="86"/>
      <c r="FII159" s="86"/>
      <c r="FIJ159" s="86"/>
      <c r="FIK159" s="86"/>
      <c r="FIL159" s="86"/>
      <c r="FIM159" s="86"/>
      <c r="FIN159" s="86"/>
      <c r="FIO159" s="86"/>
      <c r="FIP159" s="86"/>
      <c r="FIQ159" s="186"/>
      <c r="FIR159" s="186"/>
      <c r="FIS159" s="186"/>
      <c r="FIT159" s="186"/>
      <c r="FIU159" s="186"/>
      <c r="FIV159" s="186"/>
      <c r="FIW159" s="86"/>
      <c r="FIX159" s="86"/>
      <c r="FIY159" s="86"/>
      <c r="FIZ159" s="86"/>
      <c r="FJA159" s="86"/>
      <c r="FJB159" s="86"/>
      <c r="FJC159" s="86"/>
      <c r="FJD159" s="86"/>
      <c r="FJE159" s="86"/>
      <c r="FJF159" s="86"/>
      <c r="FJG159" s="86"/>
      <c r="FJH159" s="86"/>
      <c r="FJI159" s="86"/>
      <c r="FJJ159" s="86"/>
      <c r="FJK159" s="86"/>
      <c r="FJL159" s="86"/>
      <c r="FJM159" s="86"/>
      <c r="FJN159" s="86"/>
      <c r="FJO159" s="86"/>
      <c r="FJP159" s="86"/>
      <c r="FJQ159" s="86"/>
      <c r="FJR159" s="86"/>
      <c r="FJS159" s="86"/>
      <c r="FJT159" s="86"/>
      <c r="FJU159" s="86"/>
      <c r="FJV159" s="86"/>
      <c r="FJW159" s="86"/>
      <c r="FJX159" s="86"/>
      <c r="FJY159" s="86"/>
      <c r="FJZ159" s="86"/>
      <c r="FKA159" s="86"/>
      <c r="FKB159" s="86"/>
      <c r="FKC159" s="86"/>
      <c r="FKD159" s="86"/>
      <c r="FKE159" s="86"/>
      <c r="FKF159" s="86"/>
      <c r="FKG159" s="86"/>
      <c r="FKH159" s="86"/>
      <c r="FKI159" s="86"/>
      <c r="FKJ159" s="86"/>
      <c r="FKK159" s="86"/>
      <c r="FKL159" s="86"/>
      <c r="FKM159" s="86"/>
      <c r="FKN159" s="86"/>
      <c r="FKO159" s="86"/>
      <c r="FKP159" s="86"/>
      <c r="FKQ159" s="86"/>
      <c r="FKR159" s="86"/>
      <c r="FKS159" s="86"/>
      <c r="FKT159" s="86"/>
      <c r="FKU159" s="86"/>
      <c r="FKV159" s="86"/>
      <c r="FKW159" s="86"/>
      <c r="FKX159" s="86"/>
      <c r="FKY159" s="86"/>
      <c r="FKZ159" s="86"/>
      <c r="FLA159" s="86"/>
      <c r="FLB159" s="86"/>
      <c r="FLC159" s="86"/>
      <c r="FLD159" s="86"/>
      <c r="FLE159" s="86"/>
      <c r="FLF159" s="86"/>
      <c r="FLG159" s="86"/>
      <c r="FLH159" s="86"/>
      <c r="FLI159" s="86"/>
      <c r="FLJ159" s="86"/>
      <c r="FLK159" s="86"/>
      <c r="FLL159" s="86"/>
      <c r="FLM159" s="86"/>
      <c r="FLN159" s="86"/>
      <c r="FLO159" s="86"/>
      <c r="FLP159" s="86"/>
      <c r="FLQ159" s="86"/>
      <c r="FLR159" s="86"/>
      <c r="FLS159" s="86"/>
      <c r="FLT159" s="86"/>
      <c r="FLU159" s="86"/>
      <c r="FLV159" s="86"/>
      <c r="FLW159" s="86"/>
      <c r="FLX159" s="86"/>
      <c r="FLY159" s="86"/>
      <c r="FLZ159" s="86"/>
      <c r="FMA159" s="86"/>
      <c r="FMB159" s="86"/>
      <c r="FMC159" s="86"/>
      <c r="FMD159" s="86"/>
      <c r="FME159" s="86"/>
      <c r="FMF159" s="86"/>
      <c r="FMG159" s="86"/>
      <c r="FMH159" s="86"/>
      <c r="FMI159" s="86"/>
      <c r="FMJ159" s="86"/>
      <c r="FMK159" s="86"/>
      <c r="FML159" s="86"/>
      <c r="FMM159" s="86"/>
      <c r="FMN159" s="86"/>
      <c r="FMO159" s="86"/>
      <c r="FMP159" s="86"/>
      <c r="FMQ159" s="86"/>
      <c r="FMR159" s="86"/>
      <c r="FMS159" s="86"/>
      <c r="FMT159" s="86"/>
      <c r="FMU159" s="86"/>
      <c r="FMV159" s="86"/>
      <c r="FMW159" s="86"/>
      <c r="FMX159" s="86"/>
      <c r="FMY159" s="86"/>
      <c r="FMZ159" s="86"/>
      <c r="FNA159" s="86"/>
      <c r="FNB159" s="86"/>
      <c r="FNC159" s="86"/>
      <c r="FND159" s="86"/>
      <c r="FNE159" s="86"/>
      <c r="FNF159" s="86"/>
      <c r="FNG159" s="86"/>
      <c r="FNH159" s="86"/>
      <c r="FNI159" s="86"/>
      <c r="FNJ159" s="86"/>
      <c r="FNK159" s="86"/>
      <c r="FNL159" s="86"/>
      <c r="FNM159" s="86"/>
      <c r="FNN159" s="86"/>
      <c r="FNO159" s="86"/>
      <c r="FNP159" s="86"/>
      <c r="FNQ159" s="86"/>
      <c r="FNR159" s="86"/>
      <c r="FNS159" s="86"/>
      <c r="FNT159" s="86"/>
      <c r="FNU159" s="86"/>
      <c r="FNV159" s="86"/>
      <c r="FNW159" s="86"/>
      <c r="FNX159" s="86"/>
      <c r="FNY159" s="86"/>
      <c r="FNZ159" s="86"/>
      <c r="FOA159" s="86"/>
      <c r="FOB159" s="86"/>
      <c r="FOC159" s="86"/>
      <c r="FOD159" s="86"/>
      <c r="FOE159" s="86"/>
      <c r="FOF159" s="86"/>
      <c r="FOG159" s="86"/>
      <c r="FOH159" s="86"/>
      <c r="FOI159" s="86"/>
      <c r="FOJ159" s="86"/>
      <c r="FOK159" s="86"/>
      <c r="FOL159" s="86"/>
      <c r="FOM159" s="86"/>
      <c r="FON159" s="86"/>
      <c r="FOO159" s="86"/>
      <c r="FOP159" s="86"/>
      <c r="FOQ159" s="86"/>
      <c r="FOR159" s="86"/>
      <c r="FOS159" s="86"/>
      <c r="FOT159" s="86"/>
      <c r="FOU159" s="86"/>
      <c r="FOV159" s="86"/>
      <c r="FOW159" s="86"/>
      <c r="FOX159" s="86"/>
      <c r="FOY159" s="86"/>
      <c r="FOZ159" s="86"/>
      <c r="FPA159" s="86"/>
      <c r="FPB159" s="86"/>
      <c r="FPC159" s="86"/>
      <c r="FPD159" s="86"/>
      <c r="FPE159" s="86"/>
      <c r="FPF159" s="86"/>
      <c r="FPG159" s="86"/>
      <c r="FPH159" s="86"/>
      <c r="FPI159" s="86"/>
      <c r="FPJ159" s="86"/>
      <c r="FPK159" s="86"/>
      <c r="FPL159" s="86"/>
      <c r="FPM159" s="86"/>
      <c r="FPN159" s="86"/>
      <c r="FPO159" s="86"/>
      <c r="FPP159" s="86"/>
      <c r="FPQ159" s="86"/>
      <c r="FPR159" s="86"/>
      <c r="FPS159" s="86"/>
      <c r="FPT159" s="86"/>
      <c r="FPU159" s="86"/>
      <c r="FPV159" s="86"/>
      <c r="FPW159" s="86"/>
      <c r="FPX159" s="86"/>
      <c r="FPY159" s="86"/>
      <c r="FPZ159" s="86"/>
      <c r="FQA159" s="86"/>
      <c r="FQB159" s="86"/>
      <c r="FQC159" s="86"/>
      <c r="FQD159" s="86"/>
      <c r="FQE159" s="86"/>
      <c r="FQF159" s="86"/>
      <c r="FQG159" s="86"/>
      <c r="FQH159" s="86"/>
      <c r="FQI159" s="86"/>
      <c r="FQJ159" s="86"/>
      <c r="FQK159" s="86"/>
      <c r="FQL159" s="86"/>
      <c r="FQM159" s="86"/>
      <c r="FQN159" s="86"/>
      <c r="FQO159" s="86"/>
      <c r="FQP159" s="86"/>
      <c r="FQQ159" s="86"/>
      <c r="FQR159" s="86"/>
      <c r="FQS159" s="86"/>
      <c r="FQT159" s="86"/>
      <c r="FQU159" s="86"/>
      <c r="FQV159" s="86"/>
      <c r="FQW159" s="86"/>
      <c r="FQX159" s="86"/>
      <c r="FQY159" s="86"/>
      <c r="FQZ159" s="86"/>
      <c r="FRA159" s="86"/>
      <c r="FRB159" s="86"/>
      <c r="FRC159" s="86"/>
      <c r="FRD159" s="86"/>
      <c r="FRE159" s="86"/>
      <c r="FRF159" s="86"/>
      <c r="FRG159" s="86"/>
      <c r="FRH159" s="86"/>
      <c r="FRI159" s="86"/>
      <c r="FRJ159" s="86"/>
      <c r="FRK159" s="86"/>
      <c r="FRL159" s="86"/>
      <c r="FRM159" s="86"/>
      <c r="FRN159" s="86"/>
      <c r="FRO159" s="86"/>
      <c r="FRP159" s="86"/>
      <c r="FRQ159" s="86"/>
      <c r="FRR159" s="86"/>
      <c r="FRS159" s="86"/>
      <c r="FRT159" s="86"/>
      <c r="FRU159" s="86"/>
      <c r="FRV159" s="86"/>
      <c r="FRW159" s="86"/>
      <c r="FRX159" s="86"/>
      <c r="FRY159" s="86"/>
      <c r="FRZ159" s="86"/>
      <c r="FSA159" s="86"/>
      <c r="FSB159" s="86"/>
      <c r="FSC159" s="86"/>
      <c r="FSD159" s="86"/>
      <c r="FSE159" s="86"/>
      <c r="FSF159" s="86"/>
      <c r="FSG159" s="86"/>
      <c r="FSH159" s="86"/>
      <c r="FSI159" s="86"/>
      <c r="FSJ159" s="86"/>
      <c r="FSK159" s="86"/>
      <c r="FSL159" s="86"/>
      <c r="FSM159" s="186"/>
      <c r="FSN159" s="186"/>
      <c r="FSO159" s="186"/>
      <c r="FSP159" s="186"/>
      <c r="FSQ159" s="186"/>
      <c r="FSR159" s="186"/>
      <c r="FSS159" s="86"/>
      <c r="FST159" s="86"/>
      <c r="FSU159" s="86"/>
      <c r="FSV159" s="86"/>
      <c r="FSW159" s="86"/>
      <c r="FSX159" s="86"/>
      <c r="FSY159" s="86"/>
      <c r="FSZ159" s="86"/>
      <c r="FTA159" s="86"/>
      <c r="FTB159" s="86"/>
      <c r="FTC159" s="86"/>
      <c r="FTD159" s="86"/>
      <c r="FTE159" s="86"/>
      <c r="FTF159" s="86"/>
      <c r="FTG159" s="86"/>
      <c r="FTH159" s="86"/>
      <c r="FTI159" s="86"/>
      <c r="FTJ159" s="86"/>
      <c r="FTK159" s="86"/>
      <c r="FTL159" s="86"/>
      <c r="FTM159" s="86"/>
      <c r="FTN159" s="86"/>
      <c r="FTO159" s="86"/>
      <c r="FTP159" s="86"/>
      <c r="FTQ159" s="86"/>
      <c r="FTR159" s="86"/>
      <c r="FTS159" s="86"/>
      <c r="FTT159" s="86"/>
      <c r="FTU159" s="86"/>
      <c r="FTV159" s="86"/>
      <c r="FTW159" s="86"/>
      <c r="FTX159" s="86"/>
      <c r="FTY159" s="86"/>
      <c r="FTZ159" s="86"/>
      <c r="FUA159" s="86"/>
      <c r="FUB159" s="86"/>
      <c r="FUC159" s="86"/>
      <c r="FUD159" s="86"/>
      <c r="FUE159" s="86"/>
      <c r="FUF159" s="86"/>
      <c r="FUG159" s="86"/>
      <c r="FUH159" s="86"/>
      <c r="FUI159" s="86"/>
      <c r="FUJ159" s="86"/>
      <c r="FUK159" s="86"/>
      <c r="FUL159" s="86"/>
      <c r="FUM159" s="86"/>
      <c r="FUN159" s="86"/>
      <c r="FUO159" s="86"/>
      <c r="FUP159" s="86"/>
      <c r="FUQ159" s="86"/>
      <c r="FUR159" s="86"/>
      <c r="FUS159" s="86"/>
      <c r="FUT159" s="86"/>
      <c r="FUU159" s="86"/>
      <c r="FUV159" s="86"/>
      <c r="FUW159" s="86"/>
      <c r="FUX159" s="86"/>
      <c r="FUY159" s="86"/>
      <c r="FUZ159" s="86"/>
      <c r="FVA159" s="86"/>
      <c r="FVB159" s="86"/>
      <c r="FVC159" s="86"/>
      <c r="FVD159" s="86"/>
      <c r="FVE159" s="86"/>
      <c r="FVF159" s="86"/>
      <c r="FVG159" s="86"/>
      <c r="FVH159" s="86"/>
      <c r="FVI159" s="86"/>
      <c r="FVJ159" s="86"/>
      <c r="FVK159" s="86"/>
      <c r="FVL159" s="86"/>
      <c r="FVM159" s="86"/>
      <c r="FVN159" s="86"/>
      <c r="FVO159" s="86"/>
      <c r="FVP159" s="86"/>
      <c r="FVQ159" s="86"/>
      <c r="FVR159" s="86"/>
      <c r="FVS159" s="86"/>
      <c r="FVT159" s="86"/>
      <c r="FVU159" s="86"/>
      <c r="FVV159" s="86"/>
      <c r="FVW159" s="86"/>
      <c r="FVX159" s="86"/>
      <c r="FVY159" s="86"/>
      <c r="FVZ159" s="86"/>
      <c r="FWA159" s="86"/>
      <c r="FWB159" s="86"/>
      <c r="FWC159" s="86"/>
      <c r="FWD159" s="86"/>
      <c r="FWE159" s="86"/>
      <c r="FWF159" s="86"/>
      <c r="FWG159" s="86"/>
      <c r="FWH159" s="86"/>
      <c r="FWI159" s="86"/>
      <c r="FWJ159" s="86"/>
      <c r="FWK159" s="86"/>
      <c r="FWL159" s="86"/>
      <c r="FWM159" s="86"/>
      <c r="FWN159" s="86"/>
      <c r="FWO159" s="86"/>
      <c r="FWP159" s="86"/>
      <c r="FWQ159" s="86"/>
      <c r="FWR159" s="86"/>
      <c r="FWS159" s="86"/>
      <c r="FWT159" s="86"/>
      <c r="FWU159" s="86"/>
      <c r="FWV159" s="86"/>
      <c r="FWW159" s="86"/>
      <c r="FWX159" s="86"/>
      <c r="FWY159" s="86"/>
      <c r="FWZ159" s="86"/>
      <c r="FXA159" s="86"/>
      <c r="FXB159" s="86"/>
      <c r="FXC159" s="86"/>
      <c r="FXD159" s="86"/>
      <c r="FXE159" s="86"/>
      <c r="FXF159" s="86"/>
      <c r="FXG159" s="86"/>
      <c r="FXH159" s="86"/>
      <c r="FXI159" s="86"/>
      <c r="FXJ159" s="86"/>
      <c r="FXK159" s="86"/>
      <c r="FXL159" s="86"/>
      <c r="FXM159" s="86"/>
      <c r="FXN159" s="86"/>
      <c r="FXO159" s="86"/>
      <c r="FXP159" s="86"/>
      <c r="FXQ159" s="86"/>
      <c r="FXR159" s="86"/>
      <c r="FXS159" s="86"/>
      <c r="FXT159" s="86"/>
      <c r="FXU159" s="86"/>
      <c r="FXV159" s="86"/>
      <c r="FXW159" s="86"/>
      <c r="FXX159" s="86"/>
      <c r="FXY159" s="86"/>
      <c r="FXZ159" s="86"/>
      <c r="FYA159" s="86"/>
      <c r="FYB159" s="86"/>
      <c r="FYC159" s="86"/>
      <c r="FYD159" s="86"/>
      <c r="FYE159" s="86"/>
      <c r="FYF159" s="86"/>
      <c r="FYG159" s="86"/>
      <c r="FYH159" s="86"/>
      <c r="FYI159" s="86"/>
      <c r="FYJ159" s="86"/>
      <c r="FYK159" s="86"/>
      <c r="FYL159" s="86"/>
      <c r="FYM159" s="86"/>
      <c r="FYN159" s="86"/>
      <c r="FYO159" s="86"/>
      <c r="FYP159" s="86"/>
      <c r="FYQ159" s="86"/>
      <c r="FYR159" s="86"/>
      <c r="FYS159" s="86"/>
      <c r="FYT159" s="86"/>
      <c r="FYU159" s="86"/>
      <c r="FYV159" s="86"/>
      <c r="FYW159" s="86"/>
      <c r="FYX159" s="86"/>
      <c r="FYY159" s="86"/>
      <c r="FYZ159" s="86"/>
      <c r="FZA159" s="86"/>
      <c r="FZB159" s="86"/>
      <c r="FZC159" s="86"/>
      <c r="FZD159" s="86"/>
      <c r="FZE159" s="86"/>
      <c r="FZF159" s="86"/>
      <c r="FZG159" s="86"/>
      <c r="FZH159" s="86"/>
      <c r="FZI159" s="86"/>
      <c r="FZJ159" s="86"/>
      <c r="FZK159" s="86"/>
      <c r="FZL159" s="86"/>
      <c r="FZM159" s="86"/>
      <c r="FZN159" s="86"/>
      <c r="FZO159" s="86"/>
      <c r="FZP159" s="86"/>
      <c r="FZQ159" s="86"/>
      <c r="FZR159" s="86"/>
      <c r="FZS159" s="86"/>
      <c r="FZT159" s="86"/>
      <c r="FZU159" s="86"/>
      <c r="FZV159" s="86"/>
      <c r="FZW159" s="86"/>
      <c r="FZX159" s="86"/>
      <c r="FZY159" s="86"/>
      <c r="FZZ159" s="86"/>
      <c r="GAA159" s="86"/>
      <c r="GAB159" s="86"/>
      <c r="GAC159" s="86"/>
      <c r="GAD159" s="86"/>
      <c r="GAE159" s="86"/>
      <c r="GAF159" s="86"/>
      <c r="GAG159" s="86"/>
      <c r="GAH159" s="86"/>
      <c r="GAI159" s="86"/>
      <c r="GAJ159" s="86"/>
      <c r="GAK159" s="86"/>
      <c r="GAL159" s="86"/>
      <c r="GAM159" s="86"/>
      <c r="GAN159" s="86"/>
      <c r="GAO159" s="86"/>
      <c r="GAP159" s="86"/>
      <c r="GAQ159" s="86"/>
      <c r="GAR159" s="86"/>
      <c r="GAS159" s="86"/>
      <c r="GAT159" s="86"/>
      <c r="GAU159" s="86"/>
      <c r="GAV159" s="86"/>
      <c r="GAW159" s="86"/>
      <c r="GAX159" s="86"/>
      <c r="GAY159" s="86"/>
      <c r="GAZ159" s="86"/>
      <c r="GBA159" s="86"/>
      <c r="GBB159" s="86"/>
      <c r="GBC159" s="86"/>
      <c r="GBD159" s="86"/>
      <c r="GBE159" s="86"/>
      <c r="GBF159" s="86"/>
      <c r="GBG159" s="86"/>
      <c r="GBH159" s="86"/>
      <c r="GBI159" s="86"/>
      <c r="GBJ159" s="86"/>
      <c r="GBK159" s="86"/>
      <c r="GBL159" s="86"/>
      <c r="GBM159" s="86"/>
      <c r="GBN159" s="86"/>
      <c r="GBO159" s="86"/>
      <c r="GBP159" s="86"/>
      <c r="GBQ159" s="86"/>
      <c r="GBR159" s="86"/>
      <c r="GBS159" s="86"/>
      <c r="GBT159" s="86"/>
      <c r="GBU159" s="86"/>
      <c r="GBV159" s="86"/>
      <c r="GBW159" s="86"/>
      <c r="GBX159" s="86"/>
      <c r="GBY159" s="86"/>
      <c r="GBZ159" s="86"/>
      <c r="GCA159" s="86"/>
      <c r="GCB159" s="86"/>
      <c r="GCC159" s="86"/>
      <c r="GCD159" s="86"/>
      <c r="GCE159" s="86"/>
      <c r="GCF159" s="86"/>
      <c r="GCG159" s="86"/>
      <c r="GCH159" s="86"/>
      <c r="GCI159" s="186"/>
      <c r="GCJ159" s="186"/>
      <c r="GCK159" s="186"/>
      <c r="GCL159" s="186"/>
      <c r="GCM159" s="186"/>
      <c r="GCN159" s="186"/>
      <c r="GCO159" s="86"/>
      <c r="GCP159" s="86"/>
      <c r="GCQ159" s="86"/>
      <c r="GCR159" s="86"/>
      <c r="GCS159" s="86"/>
      <c r="GCT159" s="86"/>
      <c r="GCU159" s="86"/>
      <c r="GCV159" s="86"/>
      <c r="GCW159" s="86"/>
      <c r="GCX159" s="86"/>
      <c r="GCY159" s="86"/>
      <c r="GCZ159" s="86"/>
      <c r="GDA159" s="86"/>
      <c r="GDB159" s="86"/>
      <c r="GDC159" s="86"/>
      <c r="GDD159" s="86"/>
      <c r="GDE159" s="86"/>
      <c r="GDF159" s="86"/>
      <c r="GDG159" s="86"/>
      <c r="GDH159" s="86"/>
      <c r="GDI159" s="86"/>
      <c r="GDJ159" s="86"/>
      <c r="GDK159" s="86"/>
      <c r="GDL159" s="86"/>
      <c r="GDM159" s="86"/>
      <c r="GDN159" s="86"/>
      <c r="GDO159" s="86"/>
      <c r="GDP159" s="86"/>
      <c r="GDQ159" s="86"/>
      <c r="GDR159" s="86"/>
      <c r="GDS159" s="86"/>
      <c r="GDT159" s="86"/>
      <c r="GDU159" s="86"/>
      <c r="GDV159" s="86"/>
      <c r="GDW159" s="86"/>
      <c r="GDX159" s="86"/>
      <c r="GDY159" s="86"/>
      <c r="GDZ159" s="86"/>
      <c r="GEA159" s="86"/>
      <c r="GEB159" s="86"/>
      <c r="GEC159" s="86"/>
      <c r="GED159" s="86"/>
      <c r="GEE159" s="86"/>
      <c r="GEF159" s="86"/>
      <c r="GEG159" s="86"/>
      <c r="GEH159" s="86"/>
      <c r="GEI159" s="86"/>
      <c r="GEJ159" s="86"/>
      <c r="GEK159" s="86"/>
      <c r="GEL159" s="86"/>
      <c r="GEM159" s="86"/>
      <c r="GEN159" s="86"/>
      <c r="GEO159" s="86"/>
      <c r="GEP159" s="86"/>
      <c r="GEQ159" s="86"/>
      <c r="GER159" s="86"/>
      <c r="GES159" s="86"/>
      <c r="GET159" s="86"/>
      <c r="GEU159" s="86"/>
      <c r="GEV159" s="86"/>
      <c r="GEW159" s="86"/>
      <c r="GEX159" s="86"/>
      <c r="GEY159" s="86"/>
      <c r="GEZ159" s="86"/>
      <c r="GFA159" s="86"/>
      <c r="GFB159" s="86"/>
      <c r="GFC159" s="86"/>
      <c r="GFD159" s="86"/>
      <c r="GFE159" s="86"/>
      <c r="GFF159" s="86"/>
      <c r="GFG159" s="86"/>
      <c r="GFH159" s="86"/>
      <c r="GFI159" s="86"/>
      <c r="GFJ159" s="86"/>
      <c r="GFK159" s="86"/>
      <c r="GFL159" s="86"/>
      <c r="GFM159" s="86"/>
      <c r="GFN159" s="86"/>
      <c r="GFO159" s="86"/>
      <c r="GFP159" s="86"/>
      <c r="GFQ159" s="86"/>
      <c r="GFR159" s="86"/>
      <c r="GFS159" s="86"/>
      <c r="GFT159" s="86"/>
      <c r="GFU159" s="86"/>
      <c r="GFV159" s="86"/>
      <c r="GFW159" s="86"/>
      <c r="GFX159" s="86"/>
      <c r="GFY159" s="86"/>
      <c r="GFZ159" s="86"/>
      <c r="GGA159" s="86"/>
      <c r="GGB159" s="86"/>
      <c r="GGC159" s="86"/>
      <c r="GGD159" s="86"/>
      <c r="GGE159" s="86"/>
      <c r="GGF159" s="86"/>
      <c r="GGG159" s="86"/>
      <c r="GGH159" s="86"/>
      <c r="GGI159" s="86"/>
      <c r="GGJ159" s="86"/>
      <c r="GGK159" s="86"/>
      <c r="GGL159" s="86"/>
      <c r="GGM159" s="86"/>
      <c r="GGN159" s="86"/>
      <c r="GGO159" s="86"/>
      <c r="GGP159" s="86"/>
      <c r="GGQ159" s="86"/>
      <c r="GGR159" s="86"/>
      <c r="GGS159" s="86"/>
      <c r="GGT159" s="86"/>
      <c r="GGU159" s="86"/>
      <c r="GGV159" s="86"/>
      <c r="GGW159" s="86"/>
      <c r="GGX159" s="86"/>
      <c r="GGY159" s="86"/>
      <c r="GGZ159" s="86"/>
      <c r="GHA159" s="86"/>
      <c r="GHB159" s="86"/>
      <c r="GHC159" s="86"/>
      <c r="GHD159" s="86"/>
      <c r="GHE159" s="86"/>
      <c r="GHF159" s="86"/>
      <c r="GHG159" s="86"/>
      <c r="GHH159" s="86"/>
      <c r="GHI159" s="86"/>
      <c r="GHJ159" s="86"/>
      <c r="GHK159" s="86"/>
      <c r="GHL159" s="86"/>
      <c r="GHM159" s="86"/>
      <c r="GHN159" s="86"/>
      <c r="GHO159" s="86"/>
      <c r="GHP159" s="86"/>
      <c r="GHQ159" s="86"/>
      <c r="GHR159" s="86"/>
      <c r="GHS159" s="86"/>
      <c r="GHT159" s="86"/>
      <c r="GHU159" s="86"/>
      <c r="GHV159" s="86"/>
      <c r="GHW159" s="86"/>
      <c r="GHX159" s="86"/>
      <c r="GHY159" s="86"/>
      <c r="GHZ159" s="86"/>
      <c r="GIA159" s="86"/>
      <c r="GIB159" s="86"/>
      <c r="GIC159" s="86"/>
      <c r="GID159" s="86"/>
      <c r="GIE159" s="86"/>
      <c r="GIF159" s="86"/>
      <c r="GIG159" s="86"/>
      <c r="GIH159" s="86"/>
      <c r="GII159" s="86"/>
      <c r="GIJ159" s="86"/>
      <c r="GIK159" s="86"/>
      <c r="GIL159" s="86"/>
      <c r="GIM159" s="86"/>
      <c r="GIN159" s="86"/>
      <c r="GIO159" s="86"/>
      <c r="GIP159" s="86"/>
      <c r="GIQ159" s="86"/>
      <c r="GIR159" s="86"/>
      <c r="GIS159" s="86"/>
      <c r="GIT159" s="86"/>
      <c r="GIU159" s="86"/>
      <c r="GIV159" s="86"/>
      <c r="GIW159" s="86"/>
      <c r="GIX159" s="86"/>
      <c r="GIY159" s="86"/>
      <c r="GIZ159" s="86"/>
      <c r="GJA159" s="86"/>
      <c r="GJB159" s="86"/>
      <c r="GJC159" s="86"/>
      <c r="GJD159" s="86"/>
      <c r="GJE159" s="86"/>
      <c r="GJF159" s="86"/>
      <c r="GJG159" s="86"/>
      <c r="GJH159" s="86"/>
      <c r="GJI159" s="86"/>
      <c r="GJJ159" s="86"/>
      <c r="GJK159" s="86"/>
      <c r="GJL159" s="86"/>
      <c r="GJM159" s="86"/>
      <c r="GJN159" s="86"/>
      <c r="GJO159" s="86"/>
      <c r="GJP159" s="86"/>
      <c r="GJQ159" s="86"/>
      <c r="GJR159" s="86"/>
      <c r="GJS159" s="86"/>
      <c r="GJT159" s="86"/>
      <c r="GJU159" s="86"/>
      <c r="GJV159" s="86"/>
      <c r="GJW159" s="86"/>
      <c r="GJX159" s="86"/>
      <c r="GJY159" s="86"/>
      <c r="GJZ159" s="86"/>
      <c r="GKA159" s="86"/>
      <c r="GKB159" s="86"/>
      <c r="GKC159" s="86"/>
      <c r="GKD159" s="86"/>
      <c r="GKE159" s="86"/>
      <c r="GKF159" s="86"/>
      <c r="GKG159" s="86"/>
      <c r="GKH159" s="86"/>
      <c r="GKI159" s="86"/>
      <c r="GKJ159" s="86"/>
      <c r="GKK159" s="86"/>
      <c r="GKL159" s="86"/>
      <c r="GKM159" s="86"/>
      <c r="GKN159" s="86"/>
      <c r="GKO159" s="86"/>
      <c r="GKP159" s="86"/>
      <c r="GKQ159" s="86"/>
      <c r="GKR159" s="86"/>
      <c r="GKS159" s="86"/>
      <c r="GKT159" s="86"/>
      <c r="GKU159" s="86"/>
      <c r="GKV159" s="86"/>
      <c r="GKW159" s="86"/>
      <c r="GKX159" s="86"/>
      <c r="GKY159" s="86"/>
      <c r="GKZ159" s="86"/>
      <c r="GLA159" s="86"/>
      <c r="GLB159" s="86"/>
      <c r="GLC159" s="86"/>
      <c r="GLD159" s="86"/>
      <c r="GLE159" s="86"/>
      <c r="GLF159" s="86"/>
      <c r="GLG159" s="86"/>
      <c r="GLH159" s="86"/>
      <c r="GLI159" s="86"/>
      <c r="GLJ159" s="86"/>
      <c r="GLK159" s="86"/>
      <c r="GLL159" s="86"/>
      <c r="GLM159" s="86"/>
      <c r="GLN159" s="86"/>
      <c r="GLO159" s="86"/>
      <c r="GLP159" s="86"/>
      <c r="GLQ159" s="86"/>
      <c r="GLR159" s="86"/>
      <c r="GLS159" s="86"/>
      <c r="GLT159" s="86"/>
      <c r="GLU159" s="86"/>
      <c r="GLV159" s="86"/>
      <c r="GLW159" s="86"/>
      <c r="GLX159" s="86"/>
      <c r="GLY159" s="86"/>
      <c r="GLZ159" s="86"/>
      <c r="GMA159" s="86"/>
      <c r="GMB159" s="86"/>
      <c r="GMC159" s="86"/>
      <c r="GMD159" s="86"/>
      <c r="GME159" s="186"/>
      <c r="GMF159" s="186"/>
      <c r="GMG159" s="186"/>
      <c r="GMH159" s="186"/>
      <c r="GMI159" s="186"/>
      <c r="GMJ159" s="186"/>
      <c r="GMK159" s="86"/>
      <c r="GML159" s="86"/>
      <c r="GMM159" s="86"/>
      <c r="GMN159" s="86"/>
      <c r="GMO159" s="86"/>
      <c r="GMP159" s="86"/>
      <c r="GMQ159" s="86"/>
      <c r="GMR159" s="86"/>
      <c r="GMS159" s="86"/>
      <c r="GMT159" s="86"/>
      <c r="GMU159" s="86"/>
      <c r="GMV159" s="86"/>
      <c r="GMW159" s="86"/>
      <c r="GMX159" s="86"/>
      <c r="GMY159" s="86"/>
      <c r="GMZ159" s="86"/>
      <c r="GNA159" s="86"/>
      <c r="GNB159" s="86"/>
      <c r="GNC159" s="86"/>
      <c r="GND159" s="86"/>
      <c r="GNE159" s="86"/>
      <c r="GNF159" s="86"/>
      <c r="GNG159" s="86"/>
      <c r="GNH159" s="86"/>
      <c r="GNI159" s="86"/>
      <c r="GNJ159" s="86"/>
      <c r="GNK159" s="86"/>
      <c r="GNL159" s="86"/>
      <c r="GNM159" s="86"/>
      <c r="GNN159" s="86"/>
      <c r="GNO159" s="86"/>
      <c r="GNP159" s="86"/>
      <c r="GNQ159" s="86"/>
      <c r="GNR159" s="86"/>
      <c r="GNS159" s="86"/>
      <c r="GNT159" s="86"/>
      <c r="GNU159" s="86"/>
      <c r="GNV159" s="86"/>
      <c r="GNW159" s="86"/>
      <c r="GNX159" s="86"/>
      <c r="GNY159" s="86"/>
      <c r="GNZ159" s="86"/>
      <c r="GOA159" s="86"/>
      <c r="GOB159" s="86"/>
      <c r="GOC159" s="86"/>
      <c r="GOD159" s="86"/>
      <c r="GOE159" s="86"/>
      <c r="GOF159" s="86"/>
      <c r="GOG159" s="86"/>
      <c r="GOH159" s="86"/>
      <c r="GOI159" s="86"/>
      <c r="GOJ159" s="86"/>
      <c r="GOK159" s="86"/>
      <c r="GOL159" s="86"/>
      <c r="GOM159" s="86"/>
      <c r="GON159" s="86"/>
      <c r="GOO159" s="86"/>
      <c r="GOP159" s="86"/>
      <c r="GOQ159" s="86"/>
      <c r="GOR159" s="86"/>
      <c r="GOS159" s="86"/>
      <c r="GOT159" s="86"/>
      <c r="GOU159" s="86"/>
      <c r="GOV159" s="86"/>
      <c r="GOW159" s="86"/>
      <c r="GOX159" s="86"/>
      <c r="GOY159" s="86"/>
      <c r="GOZ159" s="86"/>
      <c r="GPA159" s="86"/>
      <c r="GPB159" s="86"/>
      <c r="GPC159" s="86"/>
      <c r="GPD159" s="86"/>
      <c r="GPE159" s="86"/>
      <c r="GPF159" s="86"/>
      <c r="GPG159" s="86"/>
      <c r="GPH159" s="86"/>
      <c r="GPI159" s="86"/>
      <c r="GPJ159" s="86"/>
      <c r="GPK159" s="86"/>
      <c r="GPL159" s="86"/>
      <c r="GPM159" s="86"/>
      <c r="GPN159" s="86"/>
      <c r="GPO159" s="86"/>
      <c r="GPP159" s="86"/>
      <c r="GPQ159" s="86"/>
      <c r="GPR159" s="86"/>
      <c r="GPS159" s="86"/>
      <c r="GPT159" s="86"/>
      <c r="GPU159" s="86"/>
      <c r="GPV159" s="86"/>
      <c r="GPW159" s="86"/>
      <c r="GPX159" s="86"/>
      <c r="GPY159" s="86"/>
      <c r="GPZ159" s="86"/>
      <c r="GQA159" s="86"/>
      <c r="GQB159" s="86"/>
      <c r="GQC159" s="86"/>
      <c r="GQD159" s="86"/>
      <c r="GQE159" s="86"/>
      <c r="GQF159" s="86"/>
      <c r="GQG159" s="86"/>
      <c r="GQH159" s="86"/>
      <c r="GQI159" s="86"/>
      <c r="GQJ159" s="86"/>
      <c r="GQK159" s="86"/>
      <c r="GQL159" s="86"/>
      <c r="GQM159" s="86"/>
      <c r="GQN159" s="86"/>
      <c r="GQO159" s="86"/>
      <c r="GQP159" s="86"/>
      <c r="GQQ159" s="86"/>
      <c r="GQR159" s="86"/>
      <c r="GQS159" s="86"/>
      <c r="GQT159" s="86"/>
      <c r="GQU159" s="86"/>
      <c r="GQV159" s="86"/>
      <c r="GQW159" s="86"/>
      <c r="GQX159" s="86"/>
      <c r="GQY159" s="86"/>
      <c r="GQZ159" s="86"/>
      <c r="GRA159" s="86"/>
      <c r="GRB159" s="86"/>
      <c r="GRC159" s="86"/>
      <c r="GRD159" s="86"/>
      <c r="GRE159" s="86"/>
      <c r="GRF159" s="86"/>
      <c r="GRG159" s="86"/>
      <c r="GRH159" s="86"/>
      <c r="GRI159" s="86"/>
      <c r="GRJ159" s="86"/>
      <c r="GRK159" s="86"/>
      <c r="GRL159" s="86"/>
      <c r="GRM159" s="86"/>
      <c r="GRN159" s="86"/>
      <c r="GRO159" s="86"/>
      <c r="GRP159" s="86"/>
      <c r="GRQ159" s="86"/>
      <c r="GRR159" s="86"/>
      <c r="GRS159" s="86"/>
      <c r="GRT159" s="86"/>
      <c r="GRU159" s="86"/>
      <c r="GRV159" s="86"/>
      <c r="GRW159" s="86"/>
      <c r="GRX159" s="86"/>
      <c r="GRY159" s="86"/>
      <c r="GRZ159" s="86"/>
      <c r="GSA159" s="86"/>
      <c r="GSB159" s="86"/>
      <c r="GSC159" s="86"/>
      <c r="GSD159" s="86"/>
      <c r="GSE159" s="86"/>
      <c r="GSF159" s="86"/>
      <c r="GSG159" s="86"/>
      <c r="GSH159" s="86"/>
      <c r="GSI159" s="86"/>
      <c r="GSJ159" s="86"/>
      <c r="GSK159" s="86"/>
      <c r="GSL159" s="86"/>
      <c r="GSM159" s="86"/>
      <c r="GSN159" s="86"/>
      <c r="GSO159" s="86"/>
      <c r="GSP159" s="86"/>
      <c r="GSQ159" s="86"/>
      <c r="GSR159" s="86"/>
      <c r="GSS159" s="86"/>
      <c r="GST159" s="86"/>
      <c r="GSU159" s="86"/>
      <c r="GSV159" s="86"/>
      <c r="GSW159" s="86"/>
      <c r="GSX159" s="86"/>
      <c r="GSY159" s="86"/>
      <c r="GSZ159" s="86"/>
      <c r="GTA159" s="86"/>
      <c r="GTB159" s="86"/>
      <c r="GTC159" s="86"/>
      <c r="GTD159" s="86"/>
      <c r="GTE159" s="86"/>
      <c r="GTF159" s="86"/>
      <c r="GTG159" s="86"/>
      <c r="GTH159" s="86"/>
      <c r="GTI159" s="86"/>
      <c r="GTJ159" s="86"/>
      <c r="GTK159" s="86"/>
      <c r="GTL159" s="86"/>
      <c r="GTM159" s="86"/>
      <c r="GTN159" s="86"/>
      <c r="GTO159" s="86"/>
      <c r="GTP159" s="86"/>
      <c r="GTQ159" s="86"/>
      <c r="GTR159" s="86"/>
      <c r="GTS159" s="86"/>
      <c r="GTT159" s="86"/>
      <c r="GTU159" s="86"/>
      <c r="GTV159" s="86"/>
      <c r="GTW159" s="86"/>
      <c r="GTX159" s="86"/>
      <c r="GTY159" s="86"/>
      <c r="GTZ159" s="86"/>
      <c r="GUA159" s="86"/>
      <c r="GUB159" s="86"/>
      <c r="GUC159" s="86"/>
      <c r="GUD159" s="86"/>
      <c r="GUE159" s="86"/>
      <c r="GUF159" s="86"/>
      <c r="GUG159" s="86"/>
      <c r="GUH159" s="86"/>
      <c r="GUI159" s="86"/>
      <c r="GUJ159" s="86"/>
      <c r="GUK159" s="86"/>
      <c r="GUL159" s="86"/>
      <c r="GUM159" s="86"/>
      <c r="GUN159" s="86"/>
      <c r="GUO159" s="86"/>
      <c r="GUP159" s="86"/>
      <c r="GUQ159" s="86"/>
      <c r="GUR159" s="86"/>
      <c r="GUS159" s="86"/>
      <c r="GUT159" s="86"/>
      <c r="GUU159" s="86"/>
      <c r="GUV159" s="86"/>
      <c r="GUW159" s="86"/>
      <c r="GUX159" s="86"/>
      <c r="GUY159" s="86"/>
      <c r="GUZ159" s="86"/>
      <c r="GVA159" s="86"/>
      <c r="GVB159" s="86"/>
      <c r="GVC159" s="86"/>
      <c r="GVD159" s="86"/>
      <c r="GVE159" s="86"/>
      <c r="GVF159" s="86"/>
      <c r="GVG159" s="86"/>
      <c r="GVH159" s="86"/>
      <c r="GVI159" s="86"/>
      <c r="GVJ159" s="86"/>
      <c r="GVK159" s="86"/>
      <c r="GVL159" s="86"/>
      <c r="GVM159" s="86"/>
      <c r="GVN159" s="86"/>
      <c r="GVO159" s="86"/>
      <c r="GVP159" s="86"/>
      <c r="GVQ159" s="86"/>
      <c r="GVR159" s="86"/>
      <c r="GVS159" s="86"/>
      <c r="GVT159" s="86"/>
      <c r="GVU159" s="86"/>
      <c r="GVV159" s="86"/>
      <c r="GVW159" s="86"/>
      <c r="GVX159" s="86"/>
      <c r="GVY159" s="86"/>
      <c r="GVZ159" s="86"/>
      <c r="GWA159" s="186"/>
      <c r="GWB159" s="186"/>
      <c r="GWC159" s="186"/>
      <c r="GWD159" s="186"/>
      <c r="GWE159" s="186"/>
      <c r="GWF159" s="186"/>
      <c r="GWG159" s="86"/>
      <c r="GWH159" s="86"/>
      <c r="GWI159" s="86"/>
      <c r="GWJ159" s="86"/>
      <c r="GWK159" s="86"/>
      <c r="GWL159" s="86"/>
      <c r="GWM159" s="86"/>
      <c r="GWN159" s="86"/>
      <c r="GWO159" s="86"/>
      <c r="GWP159" s="86"/>
      <c r="GWQ159" s="86"/>
      <c r="GWR159" s="86"/>
      <c r="GWS159" s="86"/>
      <c r="GWT159" s="86"/>
      <c r="GWU159" s="86"/>
      <c r="GWV159" s="86"/>
      <c r="GWW159" s="86"/>
      <c r="GWX159" s="86"/>
      <c r="GWY159" s="86"/>
      <c r="GWZ159" s="86"/>
      <c r="GXA159" s="86"/>
      <c r="GXB159" s="86"/>
      <c r="GXC159" s="86"/>
      <c r="GXD159" s="86"/>
      <c r="GXE159" s="86"/>
      <c r="GXF159" s="86"/>
      <c r="GXG159" s="86"/>
      <c r="GXH159" s="86"/>
      <c r="GXI159" s="86"/>
      <c r="GXJ159" s="86"/>
      <c r="GXK159" s="86"/>
      <c r="GXL159" s="86"/>
      <c r="GXM159" s="86"/>
      <c r="GXN159" s="86"/>
      <c r="GXO159" s="86"/>
      <c r="GXP159" s="86"/>
      <c r="GXQ159" s="86"/>
      <c r="GXR159" s="86"/>
      <c r="GXS159" s="86"/>
      <c r="GXT159" s="86"/>
      <c r="GXU159" s="86"/>
      <c r="GXV159" s="86"/>
      <c r="GXW159" s="86"/>
      <c r="GXX159" s="86"/>
      <c r="GXY159" s="86"/>
      <c r="GXZ159" s="86"/>
      <c r="GYA159" s="86"/>
      <c r="GYB159" s="86"/>
      <c r="GYC159" s="86"/>
      <c r="GYD159" s="86"/>
      <c r="GYE159" s="86"/>
      <c r="GYF159" s="86"/>
      <c r="GYG159" s="86"/>
      <c r="GYH159" s="86"/>
      <c r="GYI159" s="86"/>
      <c r="GYJ159" s="86"/>
      <c r="GYK159" s="86"/>
      <c r="GYL159" s="86"/>
      <c r="GYM159" s="86"/>
      <c r="GYN159" s="86"/>
      <c r="GYO159" s="86"/>
      <c r="GYP159" s="86"/>
      <c r="GYQ159" s="86"/>
      <c r="GYR159" s="86"/>
      <c r="GYS159" s="86"/>
      <c r="GYT159" s="86"/>
      <c r="GYU159" s="86"/>
      <c r="GYV159" s="86"/>
      <c r="GYW159" s="86"/>
      <c r="GYX159" s="86"/>
      <c r="GYY159" s="86"/>
      <c r="GYZ159" s="86"/>
      <c r="GZA159" s="86"/>
      <c r="GZB159" s="86"/>
      <c r="GZC159" s="86"/>
      <c r="GZD159" s="86"/>
      <c r="GZE159" s="86"/>
      <c r="GZF159" s="86"/>
      <c r="GZG159" s="86"/>
      <c r="GZH159" s="86"/>
      <c r="GZI159" s="86"/>
      <c r="GZJ159" s="86"/>
      <c r="GZK159" s="86"/>
      <c r="GZL159" s="86"/>
      <c r="GZM159" s="86"/>
      <c r="GZN159" s="86"/>
      <c r="GZO159" s="86"/>
      <c r="GZP159" s="86"/>
      <c r="GZQ159" s="86"/>
      <c r="GZR159" s="86"/>
      <c r="GZS159" s="86"/>
      <c r="GZT159" s="86"/>
      <c r="GZU159" s="86"/>
      <c r="GZV159" s="86"/>
      <c r="GZW159" s="86"/>
      <c r="GZX159" s="86"/>
      <c r="GZY159" s="86"/>
      <c r="GZZ159" s="86"/>
      <c r="HAA159" s="86"/>
      <c r="HAB159" s="86"/>
      <c r="HAC159" s="86"/>
      <c r="HAD159" s="86"/>
      <c r="HAE159" s="86"/>
      <c r="HAF159" s="86"/>
      <c r="HAG159" s="86"/>
      <c r="HAH159" s="86"/>
      <c r="HAI159" s="86"/>
      <c r="HAJ159" s="86"/>
      <c r="HAK159" s="86"/>
      <c r="HAL159" s="86"/>
      <c r="HAM159" s="86"/>
      <c r="HAN159" s="86"/>
      <c r="HAO159" s="86"/>
      <c r="HAP159" s="86"/>
      <c r="HAQ159" s="86"/>
      <c r="HAR159" s="86"/>
      <c r="HAS159" s="86"/>
      <c r="HAT159" s="86"/>
      <c r="HAU159" s="86"/>
      <c r="HAV159" s="86"/>
      <c r="HAW159" s="86"/>
      <c r="HAX159" s="86"/>
      <c r="HAY159" s="86"/>
      <c r="HAZ159" s="86"/>
      <c r="HBA159" s="86"/>
      <c r="HBB159" s="86"/>
      <c r="HBC159" s="86"/>
      <c r="HBD159" s="86"/>
      <c r="HBE159" s="86"/>
      <c r="HBF159" s="86"/>
      <c r="HBG159" s="86"/>
      <c r="HBH159" s="86"/>
      <c r="HBI159" s="86"/>
      <c r="HBJ159" s="86"/>
      <c r="HBK159" s="86"/>
      <c r="HBL159" s="86"/>
      <c r="HBM159" s="86"/>
      <c r="HBN159" s="86"/>
      <c r="HBO159" s="86"/>
      <c r="HBP159" s="86"/>
      <c r="HBQ159" s="86"/>
      <c r="HBR159" s="86"/>
      <c r="HBS159" s="86"/>
      <c r="HBT159" s="86"/>
      <c r="HBU159" s="86"/>
      <c r="HBV159" s="86"/>
      <c r="HBW159" s="86"/>
      <c r="HBX159" s="86"/>
      <c r="HBY159" s="86"/>
      <c r="HBZ159" s="86"/>
      <c r="HCA159" s="86"/>
      <c r="HCB159" s="86"/>
      <c r="HCC159" s="86"/>
      <c r="HCD159" s="86"/>
      <c r="HCE159" s="86"/>
      <c r="HCF159" s="86"/>
      <c r="HCG159" s="86"/>
      <c r="HCH159" s="86"/>
      <c r="HCI159" s="86"/>
      <c r="HCJ159" s="86"/>
      <c r="HCK159" s="86"/>
      <c r="HCL159" s="86"/>
      <c r="HCM159" s="86"/>
      <c r="HCN159" s="86"/>
      <c r="HCO159" s="86"/>
      <c r="HCP159" s="86"/>
      <c r="HCQ159" s="86"/>
      <c r="HCR159" s="86"/>
      <c r="HCS159" s="86"/>
      <c r="HCT159" s="86"/>
      <c r="HCU159" s="86"/>
      <c r="HCV159" s="86"/>
      <c r="HCW159" s="86"/>
      <c r="HCX159" s="86"/>
      <c r="HCY159" s="86"/>
      <c r="HCZ159" s="86"/>
      <c r="HDA159" s="86"/>
      <c r="HDB159" s="86"/>
      <c r="HDC159" s="86"/>
      <c r="HDD159" s="86"/>
      <c r="HDE159" s="86"/>
      <c r="HDF159" s="86"/>
      <c r="HDG159" s="86"/>
      <c r="HDH159" s="86"/>
      <c r="HDI159" s="86"/>
      <c r="HDJ159" s="86"/>
      <c r="HDK159" s="86"/>
      <c r="HDL159" s="86"/>
      <c r="HDM159" s="86"/>
      <c r="HDN159" s="86"/>
      <c r="HDO159" s="86"/>
      <c r="HDP159" s="86"/>
      <c r="HDQ159" s="86"/>
      <c r="HDR159" s="86"/>
      <c r="HDS159" s="86"/>
      <c r="HDT159" s="86"/>
      <c r="HDU159" s="86"/>
      <c r="HDV159" s="86"/>
      <c r="HDW159" s="86"/>
      <c r="HDX159" s="86"/>
      <c r="HDY159" s="86"/>
      <c r="HDZ159" s="86"/>
      <c r="HEA159" s="86"/>
      <c r="HEB159" s="86"/>
      <c r="HEC159" s="86"/>
      <c r="HED159" s="86"/>
      <c r="HEE159" s="86"/>
      <c r="HEF159" s="86"/>
      <c r="HEG159" s="86"/>
      <c r="HEH159" s="86"/>
      <c r="HEI159" s="86"/>
      <c r="HEJ159" s="86"/>
      <c r="HEK159" s="86"/>
      <c r="HEL159" s="86"/>
      <c r="HEM159" s="86"/>
      <c r="HEN159" s="86"/>
      <c r="HEO159" s="86"/>
      <c r="HEP159" s="86"/>
      <c r="HEQ159" s="86"/>
      <c r="HER159" s="86"/>
      <c r="HES159" s="86"/>
      <c r="HET159" s="86"/>
      <c r="HEU159" s="86"/>
      <c r="HEV159" s="86"/>
      <c r="HEW159" s="86"/>
      <c r="HEX159" s="86"/>
      <c r="HEY159" s="86"/>
      <c r="HEZ159" s="86"/>
      <c r="HFA159" s="86"/>
      <c r="HFB159" s="86"/>
      <c r="HFC159" s="86"/>
      <c r="HFD159" s="86"/>
      <c r="HFE159" s="86"/>
      <c r="HFF159" s="86"/>
      <c r="HFG159" s="86"/>
      <c r="HFH159" s="86"/>
      <c r="HFI159" s="86"/>
      <c r="HFJ159" s="86"/>
      <c r="HFK159" s="86"/>
      <c r="HFL159" s="86"/>
      <c r="HFM159" s="86"/>
      <c r="HFN159" s="86"/>
      <c r="HFO159" s="86"/>
      <c r="HFP159" s="86"/>
      <c r="HFQ159" s="86"/>
      <c r="HFR159" s="86"/>
      <c r="HFS159" s="86"/>
      <c r="HFT159" s="86"/>
      <c r="HFU159" s="86"/>
      <c r="HFV159" s="86"/>
      <c r="HFW159" s="186"/>
      <c r="HFX159" s="186"/>
      <c r="HFY159" s="186"/>
      <c r="HFZ159" s="186"/>
      <c r="HGA159" s="186"/>
      <c r="HGB159" s="186"/>
      <c r="HGC159" s="86"/>
      <c r="HGD159" s="86"/>
      <c r="HGE159" s="86"/>
      <c r="HGF159" s="86"/>
      <c r="HGG159" s="86"/>
      <c r="HGH159" s="86"/>
      <c r="HGI159" s="86"/>
      <c r="HGJ159" s="86"/>
      <c r="HGK159" s="86"/>
      <c r="HGL159" s="86"/>
      <c r="HGM159" s="86"/>
      <c r="HGN159" s="86"/>
      <c r="HGO159" s="86"/>
      <c r="HGP159" s="86"/>
      <c r="HGQ159" s="86"/>
      <c r="HGR159" s="86"/>
      <c r="HGS159" s="86"/>
      <c r="HGT159" s="86"/>
      <c r="HGU159" s="86"/>
      <c r="HGV159" s="86"/>
      <c r="HGW159" s="86"/>
      <c r="HGX159" s="86"/>
      <c r="HGY159" s="86"/>
      <c r="HGZ159" s="86"/>
      <c r="HHA159" s="86"/>
      <c r="HHB159" s="86"/>
      <c r="HHC159" s="86"/>
      <c r="HHD159" s="86"/>
      <c r="HHE159" s="86"/>
      <c r="HHF159" s="86"/>
      <c r="HHG159" s="86"/>
      <c r="HHH159" s="86"/>
      <c r="HHI159" s="86"/>
      <c r="HHJ159" s="86"/>
      <c r="HHK159" s="86"/>
      <c r="HHL159" s="86"/>
      <c r="HHM159" s="86"/>
      <c r="HHN159" s="86"/>
      <c r="HHO159" s="86"/>
      <c r="HHP159" s="86"/>
      <c r="HHQ159" s="86"/>
      <c r="HHR159" s="86"/>
      <c r="HHS159" s="86"/>
      <c r="HHT159" s="86"/>
      <c r="HHU159" s="86"/>
      <c r="HHV159" s="86"/>
      <c r="HHW159" s="86"/>
      <c r="HHX159" s="86"/>
      <c r="HHY159" s="86"/>
      <c r="HHZ159" s="86"/>
      <c r="HIA159" s="86"/>
      <c r="HIB159" s="86"/>
      <c r="HIC159" s="86"/>
      <c r="HID159" s="86"/>
      <c r="HIE159" s="86"/>
      <c r="HIF159" s="86"/>
      <c r="HIG159" s="86"/>
      <c r="HIH159" s="86"/>
      <c r="HII159" s="86"/>
      <c r="HIJ159" s="86"/>
      <c r="HIK159" s="86"/>
      <c r="HIL159" s="86"/>
      <c r="HIM159" s="86"/>
      <c r="HIN159" s="86"/>
      <c r="HIO159" s="86"/>
      <c r="HIP159" s="86"/>
      <c r="HIQ159" s="86"/>
      <c r="HIR159" s="86"/>
      <c r="HIS159" s="86"/>
      <c r="HIT159" s="86"/>
      <c r="HIU159" s="86"/>
      <c r="HIV159" s="86"/>
      <c r="HIW159" s="86"/>
      <c r="HIX159" s="86"/>
      <c r="HIY159" s="86"/>
      <c r="HIZ159" s="86"/>
      <c r="HJA159" s="86"/>
      <c r="HJB159" s="86"/>
      <c r="HJC159" s="86"/>
      <c r="HJD159" s="86"/>
      <c r="HJE159" s="86"/>
      <c r="HJF159" s="86"/>
      <c r="HJG159" s="86"/>
      <c r="HJH159" s="86"/>
      <c r="HJI159" s="86"/>
      <c r="HJJ159" s="86"/>
      <c r="HJK159" s="86"/>
      <c r="HJL159" s="86"/>
      <c r="HJM159" s="86"/>
      <c r="HJN159" s="86"/>
      <c r="HJO159" s="86"/>
      <c r="HJP159" s="86"/>
      <c r="HJQ159" s="86"/>
      <c r="HJR159" s="86"/>
      <c r="HJS159" s="86"/>
      <c r="HJT159" s="86"/>
      <c r="HJU159" s="86"/>
      <c r="HJV159" s="86"/>
      <c r="HJW159" s="86"/>
      <c r="HJX159" s="86"/>
      <c r="HJY159" s="86"/>
      <c r="HJZ159" s="86"/>
      <c r="HKA159" s="86"/>
      <c r="HKB159" s="86"/>
      <c r="HKC159" s="86"/>
      <c r="HKD159" s="86"/>
      <c r="HKE159" s="86"/>
      <c r="HKF159" s="86"/>
      <c r="HKG159" s="86"/>
      <c r="HKH159" s="86"/>
      <c r="HKI159" s="86"/>
      <c r="HKJ159" s="86"/>
      <c r="HKK159" s="86"/>
      <c r="HKL159" s="86"/>
      <c r="HKM159" s="86"/>
      <c r="HKN159" s="86"/>
      <c r="HKO159" s="86"/>
      <c r="HKP159" s="86"/>
      <c r="HKQ159" s="86"/>
      <c r="HKR159" s="86"/>
      <c r="HKS159" s="86"/>
      <c r="HKT159" s="86"/>
      <c r="HKU159" s="86"/>
      <c r="HKV159" s="86"/>
      <c r="HKW159" s="86"/>
      <c r="HKX159" s="86"/>
      <c r="HKY159" s="86"/>
      <c r="HKZ159" s="86"/>
      <c r="HLA159" s="86"/>
      <c r="HLB159" s="86"/>
      <c r="HLC159" s="86"/>
      <c r="HLD159" s="86"/>
      <c r="HLE159" s="86"/>
      <c r="HLF159" s="86"/>
      <c r="HLG159" s="86"/>
      <c r="HLH159" s="86"/>
      <c r="HLI159" s="86"/>
      <c r="HLJ159" s="86"/>
      <c r="HLK159" s="86"/>
      <c r="HLL159" s="86"/>
      <c r="HLM159" s="86"/>
      <c r="HLN159" s="86"/>
      <c r="HLO159" s="86"/>
      <c r="HLP159" s="86"/>
      <c r="HLQ159" s="86"/>
      <c r="HLR159" s="86"/>
      <c r="HLS159" s="86"/>
      <c r="HLT159" s="86"/>
      <c r="HLU159" s="86"/>
      <c r="HLV159" s="86"/>
      <c r="HLW159" s="86"/>
      <c r="HLX159" s="86"/>
      <c r="HLY159" s="86"/>
      <c r="HLZ159" s="86"/>
      <c r="HMA159" s="86"/>
      <c r="HMB159" s="86"/>
      <c r="HMC159" s="86"/>
      <c r="HMD159" s="86"/>
      <c r="HME159" s="86"/>
      <c r="HMF159" s="86"/>
      <c r="HMG159" s="86"/>
      <c r="HMH159" s="86"/>
      <c r="HMI159" s="86"/>
      <c r="HMJ159" s="86"/>
      <c r="HMK159" s="86"/>
      <c r="HML159" s="86"/>
      <c r="HMM159" s="86"/>
      <c r="HMN159" s="86"/>
      <c r="HMO159" s="86"/>
      <c r="HMP159" s="86"/>
      <c r="HMQ159" s="86"/>
      <c r="HMR159" s="86"/>
      <c r="HMS159" s="86"/>
      <c r="HMT159" s="86"/>
      <c r="HMU159" s="86"/>
      <c r="HMV159" s="86"/>
      <c r="HMW159" s="86"/>
      <c r="HMX159" s="86"/>
      <c r="HMY159" s="86"/>
      <c r="HMZ159" s="86"/>
      <c r="HNA159" s="86"/>
      <c r="HNB159" s="86"/>
      <c r="HNC159" s="86"/>
      <c r="HND159" s="86"/>
      <c r="HNE159" s="86"/>
      <c r="HNF159" s="86"/>
      <c r="HNG159" s="86"/>
      <c r="HNH159" s="86"/>
      <c r="HNI159" s="86"/>
      <c r="HNJ159" s="86"/>
      <c r="HNK159" s="86"/>
      <c r="HNL159" s="86"/>
      <c r="HNM159" s="86"/>
      <c r="HNN159" s="86"/>
      <c r="HNO159" s="86"/>
      <c r="HNP159" s="86"/>
      <c r="HNQ159" s="86"/>
      <c r="HNR159" s="86"/>
      <c r="HNS159" s="86"/>
      <c r="HNT159" s="86"/>
      <c r="HNU159" s="86"/>
      <c r="HNV159" s="86"/>
      <c r="HNW159" s="86"/>
      <c r="HNX159" s="86"/>
      <c r="HNY159" s="86"/>
      <c r="HNZ159" s="86"/>
      <c r="HOA159" s="86"/>
      <c r="HOB159" s="86"/>
      <c r="HOC159" s="86"/>
      <c r="HOD159" s="86"/>
      <c r="HOE159" s="86"/>
      <c r="HOF159" s="86"/>
      <c r="HOG159" s="86"/>
      <c r="HOH159" s="86"/>
      <c r="HOI159" s="86"/>
      <c r="HOJ159" s="86"/>
      <c r="HOK159" s="86"/>
      <c r="HOL159" s="86"/>
      <c r="HOM159" s="86"/>
      <c r="HON159" s="86"/>
      <c r="HOO159" s="86"/>
      <c r="HOP159" s="86"/>
      <c r="HOQ159" s="86"/>
      <c r="HOR159" s="86"/>
      <c r="HOS159" s="86"/>
      <c r="HOT159" s="86"/>
      <c r="HOU159" s="86"/>
      <c r="HOV159" s="86"/>
      <c r="HOW159" s="86"/>
      <c r="HOX159" s="86"/>
      <c r="HOY159" s="86"/>
      <c r="HOZ159" s="86"/>
      <c r="HPA159" s="86"/>
      <c r="HPB159" s="86"/>
      <c r="HPC159" s="86"/>
      <c r="HPD159" s="86"/>
      <c r="HPE159" s="86"/>
      <c r="HPF159" s="86"/>
      <c r="HPG159" s="86"/>
      <c r="HPH159" s="86"/>
      <c r="HPI159" s="86"/>
      <c r="HPJ159" s="86"/>
      <c r="HPK159" s="86"/>
      <c r="HPL159" s="86"/>
      <c r="HPM159" s="86"/>
      <c r="HPN159" s="86"/>
      <c r="HPO159" s="86"/>
      <c r="HPP159" s="86"/>
      <c r="HPQ159" s="86"/>
      <c r="HPR159" s="86"/>
      <c r="HPS159" s="186"/>
      <c r="HPT159" s="186"/>
      <c r="HPU159" s="186"/>
      <c r="HPV159" s="186"/>
      <c r="HPW159" s="186"/>
      <c r="HPX159" s="186"/>
      <c r="HPY159" s="86"/>
      <c r="HPZ159" s="86"/>
      <c r="HQA159" s="86"/>
      <c r="HQB159" s="86"/>
      <c r="HQC159" s="86"/>
      <c r="HQD159" s="86"/>
      <c r="HQE159" s="86"/>
      <c r="HQF159" s="86"/>
      <c r="HQG159" s="86"/>
      <c r="HQH159" s="86"/>
      <c r="HQI159" s="86"/>
      <c r="HQJ159" s="86"/>
      <c r="HQK159" s="86"/>
      <c r="HQL159" s="86"/>
      <c r="HQM159" s="86"/>
      <c r="HQN159" s="86"/>
      <c r="HQO159" s="86"/>
      <c r="HQP159" s="86"/>
      <c r="HQQ159" s="86"/>
      <c r="HQR159" s="86"/>
      <c r="HQS159" s="86"/>
      <c r="HQT159" s="86"/>
      <c r="HQU159" s="86"/>
      <c r="HQV159" s="86"/>
      <c r="HQW159" s="86"/>
      <c r="HQX159" s="86"/>
      <c r="HQY159" s="86"/>
      <c r="HQZ159" s="86"/>
      <c r="HRA159" s="86"/>
      <c r="HRB159" s="86"/>
      <c r="HRC159" s="86"/>
      <c r="HRD159" s="86"/>
      <c r="HRE159" s="86"/>
      <c r="HRF159" s="86"/>
      <c r="HRG159" s="86"/>
      <c r="HRH159" s="86"/>
      <c r="HRI159" s="86"/>
      <c r="HRJ159" s="86"/>
      <c r="HRK159" s="86"/>
      <c r="HRL159" s="86"/>
      <c r="HRM159" s="86"/>
      <c r="HRN159" s="86"/>
      <c r="HRO159" s="86"/>
      <c r="HRP159" s="86"/>
      <c r="HRQ159" s="86"/>
      <c r="HRR159" s="86"/>
      <c r="HRS159" s="86"/>
      <c r="HRT159" s="86"/>
      <c r="HRU159" s="86"/>
      <c r="HRV159" s="86"/>
      <c r="HRW159" s="86"/>
      <c r="HRX159" s="86"/>
      <c r="HRY159" s="86"/>
      <c r="HRZ159" s="86"/>
      <c r="HSA159" s="86"/>
      <c r="HSB159" s="86"/>
      <c r="HSC159" s="86"/>
      <c r="HSD159" s="86"/>
      <c r="HSE159" s="86"/>
      <c r="HSF159" s="86"/>
      <c r="HSG159" s="86"/>
      <c r="HSH159" s="86"/>
      <c r="HSI159" s="86"/>
      <c r="HSJ159" s="86"/>
      <c r="HSK159" s="86"/>
      <c r="HSL159" s="86"/>
      <c r="HSM159" s="86"/>
      <c r="HSN159" s="86"/>
      <c r="HSO159" s="86"/>
      <c r="HSP159" s="86"/>
      <c r="HSQ159" s="86"/>
      <c r="HSR159" s="86"/>
      <c r="HSS159" s="86"/>
      <c r="HST159" s="86"/>
      <c r="HSU159" s="86"/>
      <c r="HSV159" s="86"/>
      <c r="HSW159" s="86"/>
      <c r="HSX159" s="86"/>
      <c r="HSY159" s="86"/>
      <c r="HSZ159" s="86"/>
      <c r="HTA159" s="86"/>
      <c r="HTB159" s="86"/>
      <c r="HTC159" s="86"/>
      <c r="HTD159" s="86"/>
      <c r="HTE159" s="86"/>
      <c r="HTF159" s="86"/>
      <c r="HTG159" s="86"/>
      <c r="HTH159" s="86"/>
      <c r="HTI159" s="86"/>
      <c r="HTJ159" s="86"/>
      <c r="HTK159" s="86"/>
      <c r="HTL159" s="86"/>
      <c r="HTM159" s="86"/>
      <c r="HTN159" s="86"/>
      <c r="HTO159" s="86"/>
      <c r="HTP159" s="86"/>
      <c r="HTQ159" s="86"/>
      <c r="HTR159" s="86"/>
      <c r="HTS159" s="86"/>
      <c r="HTT159" s="86"/>
      <c r="HTU159" s="86"/>
      <c r="HTV159" s="86"/>
      <c r="HTW159" s="86"/>
      <c r="HTX159" s="86"/>
      <c r="HTY159" s="86"/>
      <c r="HTZ159" s="86"/>
      <c r="HUA159" s="86"/>
      <c r="HUB159" s="86"/>
      <c r="HUC159" s="86"/>
      <c r="HUD159" s="86"/>
      <c r="HUE159" s="86"/>
      <c r="HUF159" s="86"/>
      <c r="HUG159" s="86"/>
      <c r="HUH159" s="86"/>
      <c r="HUI159" s="86"/>
      <c r="HUJ159" s="86"/>
      <c r="HUK159" s="86"/>
      <c r="HUL159" s="86"/>
      <c r="HUM159" s="86"/>
      <c r="HUN159" s="86"/>
      <c r="HUO159" s="86"/>
      <c r="HUP159" s="86"/>
      <c r="HUQ159" s="86"/>
      <c r="HUR159" s="86"/>
      <c r="HUS159" s="86"/>
      <c r="HUT159" s="86"/>
      <c r="HUU159" s="86"/>
      <c r="HUV159" s="86"/>
      <c r="HUW159" s="86"/>
      <c r="HUX159" s="86"/>
      <c r="HUY159" s="86"/>
      <c r="HUZ159" s="86"/>
      <c r="HVA159" s="86"/>
      <c r="HVB159" s="86"/>
      <c r="HVC159" s="86"/>
      <c r="HVD159" s="86"/>
      <c r="HVE159" s="86"/>
      <c r="HVF159" s="86"/>
      <c r="HVG159" s="86"/>
      <c r="HVH159" s="86"/>
      <c r="HVI159" s="86"/>
      <c r="HVJ159" s="86"/>
      <c r="HVK159" s="86"/>
      <c r="HVL159" s="86"/>
      <c r="HVM159" s="86"/>
      <c r="HVN159" s="86"/>
      <c r="HVO159" s="86"/>
      <c r="HVP159" s="86"/>
      <c r="HVQ159" s="86"/>
      <c r="HVR159" s="86"/>
      <c r="HVS159" s="86"/>
      <c r="HVT159" s="86"/>
      <c r="HVU159" s="86"/>
      <c r="HVV159" s="86"/>
      <c r="HVW159" s="86"/>
      <c r="HVX159" s="86"/>
      <c r="HVY159" s="86"/>
      <c r="HVZ159" s="86"/>
      <c r="HWA159" s="86"/>
      <c r="HWB159" s="86"/>
      <c r="HWC159" s="86"/>
      <c r="HWD159" s="86"/>
      <c r="HWE159" s="86"/>
      <c r="HWF159" s="86"/>
      <c r="HWG159" s="86"/>
      <c r="HWH159" s="86"/>
      <c r="HWI159" s="86"/>
      <c r="HWJ159" s="86"/>
      <c r="HWK159" s="86"/>
      <c r="HWL159" s="86"/>
      <c r="HWM159" s="86"/>
      <c r="HWN159" s="86"/>
      <c r="HWO159" s="86"/>
      <c r="HWP159" s="86"/>
      <c r="HWQ159" s="86"/>
      <c r="HWR159" s="86"/>
      <c r="HWS159" s="86"/>
      <c r="HWT159" s="86"/>
      <c r="HWU159" s="86"/>
      <c r="HWV159" s="86"/>
      <c r="HWW159" s="86"/>
      <c r="HWX159" s="86"/>
      <c r="HWY159" s="86"/>
      <c r="HWZ159" s="86"/>
      <c r="HXA159" s="86"/>
      <c r="HXB159" s="86"/>
      <c r="HXC159" s="86"/>
      <c r="HXD159" s="86"/>
      <c r="HXE159" s="86"/>
      <c r="HXF159" s="86"/>
      <c r="HXG159" s="86"/>
      <c r="HXH159" s="86"/>
      <c r="HXI159" s="86"/>
      <c r="HXJ159" s="86"/>
      <c r="HXK159" s="86"/>
      <c r="HXL159" s="86"/>
      <c r="HXM159" s="86"/>
      <c r="HXN159" s="86"/>
      <c r="HXO159" s="86"/>
      <c r="HXP159" s="86"/>
      <c r="HXQ159" s="86"/>
      <c r="HXR159" s="86"/>
      <c r="HXS159" s="86"/>
      <c r="HXT159" s="86"/>
      <c r="HXU159" s="86"/>
      <c r="HXV159" s="86"/>
      <c r="HXW159" s="86"/>
      <c r="HXX159" s="86"/>
      <c r="HXY159" s="86"/>
      <c r="HXZ159" s="86"/>
      <c r="HYA159" s="86"/>
      <c r="HYB159" s="86"/>
      <c r="HYC159" s="86"/>
      <c r="HYD159" s="86"/>
      <c r="HYE159" s="86"/>
      <c r="HYF159" s="86"/>
      <c r="HYG159" s="86"/>
      <c r="HYH159" s="86"/>
      <c r="HYI159" s="86"/>
      <c r="HYJ159" s="86"/>
      <c r="HYK159" s="86"/>
      <c r="HYL159" s="86"/>
      <c r="HYM159" s="86"/>
      <c r="HYN159" s="86"/>
      <c r="HYO159" s="86"/>
      <c r="HYP159" s="86"/>
      <c r="HYQ159" s="86"/>
      <c r="HYR159" s="86"/>
      <c r="HYS159" s="86"/>
      <c r="HYT159" s="86"/>
      <c r="HYU159" s="86"/>
      <c r="HYV159" s="86"/>
      <c r="HYW159" s="86"/>
      <c r="HYX159" s="86"/>
      <c r="HYY159" s="86"/>
      <c r="HYZ159" s="86"/>
      <c r="HZA159" s="86"/>
      <c r="HZB159" s="86"/>
      <c r="HZC159" s="86"/>
      <c r="HZD159" s="86"/>
      <c r="HZE159" s="86"/>
      <c r="HZF159" s="86"/>
      <c r="HZG159" s="86"/>
      <c r="HZH159" s="86"/>
      <c r="HZI159" s="86"/>
      <c r="HZJ159" s="86"/>
      <c r="HZK159" s="86"/>
      <c r="HZL159" s="86"/>
      <c r="HZM159" s="86"/>
      <c r="HZN159" s="86"/>
      <c r="HZO159" s="186"/>
      <c r="HZP159" s="186"/>
      <c r="HZQ159" s="186"/>
      <c r="HZR159" s="186"/>
      <c r="HZS159" s="186"/>
      <c r="HZT159" s="186"/>
      <c r="HZU159" s="86"/>
      <c r="HZV159" s="86"/>
      <c r="HZW159" s="86"/>
      <c r="HZX159" s="86"/>
      <c r="HZY159" s="86"/>
      <c r="HZZ159" s="86"/>
      <c r="IAA159" s="86"/>
      <c r="IAB159" s="86"/>
      <c r="IAC159" s="86"/>
      <c r="IAD159" s="86"/>
      <c r="IAE159" s="86"/>
      <c r="IAF159" s="86"/>
      <c r="IAG159" s="86"/>
      <c r="IAH159" s="86"/>
      <c r="IAI159" s="86"/>
      <c r="IAJ159" s="86"/>
      <c r="IAK159" s="86"/>
      <c r="IAL159" s="86"/>
      <c r="IAM159" s="86"/>
      <c r="IAN159" s="86"/>
      <c r="IAO159" s="86"/>
      <c r="IAP159" s="86"/>
      <c r="IAQ159" s="86"/>
      <c r="IAR159" s="86"/>
      <c r="IAS159" s="86"/>
      <c r="IAT159" s="86"/>
      <c r="IAU159" s="86"/>
      <c r="IAV159" s="86"/>
      <c r="IAW159" s="86"/>
      <c r="IAX159" s="86"/>
      <c r="IAY159" s="86"/>
      <c r="IAZ159" s="86"/>
      <c r="IBA159" s="86"/>
      <c r="IBB159" s="86"/>
      <c r="IBC159" s="86"/>
      <c r="IBD159" s="86"/>
      <c r="IBE159" s="86"/>
      <c r="IBF159" s="86"/>
      <c r="IBG159" s="86"/>
      <c r="IBH159" s="86"/>
      <c r="IBI159" s="86"/>
      <c r="IBJ159" s="86"/>
      <c r="IBK159" s="86"/>
      <c r="IBL159" s="86"/>
      <c r="IBM159" s="86"/>
      <c r="IBN159" s="86"/>
      <c r="IBO159" s="86"/>
      <c r="IBP159" s="86"/>
      <c r="IBQ159" s="86"/>
      <c r="IBR159" s="86"/>
      <c r="IBS159" s="86"/>
      <c r="IBT159" s="86"/>
      <c r="IBU159" s="86"/>
      <c r="IBV159" s="86"/>
      <c r="IBW159" s="86"/>
      <c r="IBX159" s="86"/>
      <c r="IBY159" s="86"/>
      <c r="IBZ159" s="86"/>
      <c r="ICA159" s="86"/>
      <c r="ICB159" s="86"/>
      <c r="ICC159" s="86"/>
      <c r="ICD159" s="86"/>
      <c r="ICE159" s="86"/>
      <c r="ICF159" s="86"/>
      <c r="ICG159" s="86"/>
      <c r="ICH159" s="86"/>
      <c r="ICI159" s="86"/>
      <c r="ICJ159" s="86"/>
      <c r="ICK159" s="86"/>
      <c r="ICL159" s="86"/>
      <c r="ICM159" s="86"/>
      <c r="ICN159" s="86"/>
      <c r="ICO159" s="86"/>
      <c r="ICP159" s="86"/>
      <c r="ICQ159" s="86"/>
      <c r="ICR159" s="86"/>
      <c r="ICS159" s="86"/>
      <c r="ICT159" s="86"/>
      <c r="ICU159" s="86"/>
      <c r="ICV159" s="86"/>
      <c r="ICW159" s="86"/>
      <c r="ICX159" s="86"/>
      <c r="ICY159" s="86"/>
      <c r="ICZ159" s="86"/>
      <c r="IDA159" s="86"/>
      <c r="IDB159" s="86"/>
      <c r="IDC159" s="86"/>
      <c r="IDD159" s="86"/>
      <c r="IDE159" s="86"/>
      <c r="IDF159" s="86"/>
      <c r="IDG159" s="86"/>
      <c r="IDH159" s="86"/>
      <c r="IDI159" s="86"/>
      <c r="IDJ159" s="86"/>
      <c r="IDK159" s="86"/>
      <c r="IDL159" s="86"/>
      <c r="IDM159" s="86"/>
      <c r="IDN159" s="86"/>
      <c r="IDO159" s="86"/>
      <c r="IDP159" s="86"/>
      <c r="IDQ159" s="86"/>
      <c r="IDR159" s="86"/>
      <c r="IDS159" s="86"/>
      <c r="IDT159" s="86"/>
      <c r="IDU159" s="86"/>
      <c r="IDV159" s="86"/>
      <c r="IDW159" s="86"/>
      <c r="IDX159" s="86"/>
      <c r="IDY159" s="86"/>
      <c r="IDZ159" s="86"/>
      <c r="IEA159" s="86"/>
      <c r="IEB159" s="86"/>
      <c r="IEC159" s="86"/>
      <c r="IED159" s="86"/>
      <c r="IEE159" s="86"/>
      <c r="IEF159" s="86"/>
      <c r="IEG159" s="86"/>
      <c r="IEH159" s="86"/>
      <c r="IEI159" s="86"/>
      <c r="IEJ159" s="86"/>
      <c r="IEK159" s="86"/>
      <c r="IEL159" s="86"/>
      <c r="IEM159" s="86"/>
      <c r="IEN159" s="86"/>
      <c r="IEO159" s="86"/>
      <c r="IEP159" s="86"/>
      <c r="IEQ159" s="86"/>
      <c r="IER159" s="86"/>
      <c r="IES159" s="86"/>
      <c r="IET159" s="86"/>
      <c r="IEU159" s="86"/>
      <c r="IEV159" s="86"/>
      <c r="IEW159" s="86"/>
      <c r="IEX159" s="86"/>
      <c r="IEY159" s="86"/>
      <c r="IEZ159" s="86"/>
      <c r="IFA159" s="86"/>
      <c r="IFB159" s="86"/>
      <c r="IFC159" s="86"/>
      <c r="IFD159" s="86"/>
      <c r="IFE159" s="86"/>
      <c r="IFF159" s="86"/>
      <c r="IFG159" s="86"/>
      <c r="IFH159" s="86"/>
      <c r="IFI159" s="86"/>
      <c r="IFJ159" s="86"/>
      <c r="IFK159" s="86"/>
      <c r="IFL159" s="86"/>
      <c r="IFM159" s="86"/>
      <c r="IFN159" s="86"/>
      <c r="IFO159" s="86"/>
      <c r="IFP159" s="86"/>
      <c r="IFQ159" s="86"/>
      <c r="IFR159" s="86"/>
      <c r="IFS159" s="86"/>
      <c r="IFT159" s="86"/>
      <c r="IFU159" s="86"/>
      <c r="IFV159" s="86"/>
      <c r="IFW159" s="86"/>
      <c r="IFX159" s="86"/>
      <c r="IFY159" s="86"/>
      <c r="IFZ159" s="86"/>
      <c r="IGA159" s="86"/>
      <c r="IGB159" s="86"/>
      <c r="IGC159" s="86"/>
      <c r="IGD159" s="86"/>
      <c r="IGE159" s="86"/>
      <c r="IGF159" s="86"/>
      <c r="IGG159" s="86"/>
      <c r="IGH159" s="86"/>
      <c r="IGI159" s="86"/>
      <c r="IGJ159" s="86"/>
      <c r="IGK159" s="86"/>
      <c r="IGL159" s="86"/>
      <c r="IGM159" s="86"/>
      <c r="IGN159" s="86"/>
      <c r="IGO159" s="86"/>
      <c r="IGP159" s="86"/>
      <c r="IGQ159" s="86"/>
      <c r="IGR159" s="86"/>
      <c r="IGS159" s="86"/>
      <c r="IGT159" s="86"/>
      <c r="IGU159" s="86"/>
      <c r="IGV159" s="86"/>
      <c r="IGW159" s="86"/>
      <c r="IGX159" s="86"/>
      <c r="IGY159" s="86"/>
      <c r="IGZ159" s="86"/>
      <c r="IHA159" s="86"/>
      <c r="IHB159" s="86"/>
      <c r="IHC159" s="86"/>
      <c r="IHD159" s="86"/>
      <c r="IHE159" s="86"/>
      <c r="IHF159" s="86"/>
      <c r="IHG159" s="86"/>
      <c r="IHH159" s="86"/>
      <c r="IHI159" s="86"/>
      <c r="IHJ159" s="86"/>
      <c r="IHK159" s="86"/>
      <c r="IHL159" s="86"/>
      <c r="IHM159" s="86"/>
      <c r="IHN159" s="86"/>
      <c r="IHO159" s="86"/>
      <c r="IHP159" s="86"/>
      <c r="IHQ159" s="86"/>
      <c r="IHR159" s="86"/>
      <c r="IHS159" s="86"/>
      <c r="IHT159" s="86"/>
      <c r="IHU159" s="86"/>
      <c r="IHV159" s="86"/>
      <c r="IHW159" s="86"/>
      <c r="IHX159" s="86"/>
      <c r="IHY159" s="86"/>
      <c r="IHZ159" s="86"/>
      <c r="IIA159" s="86"/>
      <c r="IIB159" s="86"/>
      <c r="IIC159" s="86"/>
      <c r="IID159" s="86"/>
      <c r="IIE159" s="86"/>
      <c r="IIF159" s="86"/>
      <c r="IIG159" s="86"/>
      <c r="IIH159" s="86"/>
      <c r="III159" s="86"/>
      <c r="IIJ159" s="86"/>
      <c r="IIK159" s="86"/>
      <c r="IIL159" s="86"/>
      <c r="IIM159" s="86"/>
      <c r="IIN159" s="86"/>
      <c r="IIO159" s="86"/>
      <c r="IIP159" s="86"/>
      <c r="IIQ159" s="86"/>
      <c r="IIR159" s="86"/>
      <c r="IIS159" s="86"/>
      <c r="IIT159" s="86"/>
      <c r="IIU159" s="86"/>
      <c r="IIV159" s="86"/>
      <c r="IIW159" s="86"/>
      <c r="IIX159" s="86"/>
      <c r="IIY159" s="86"/>
      <c r="IIZ159" s="86"/>
      <c r="IJA159" s="86"/>
      <c r="IJB159" s="86"/>
      <c r="IJC159" s="86"/>
      <c r="IJD159" s="86"/>
      <c r="IJE159" s="86"/>
      <c r="IJF159" s="86"/>
      <c r="IJG159" s="86"/>
      <c r="IJH159" s="86"/>
      <c r="IJI159" s="86"/>
      <c r="IJJ159" s="86"/>
      <c r="IJK159" s="186"/>
      <c r="IJL159" s="186"/>
      <c r="IJM159" s="186"/>
      <c r="IJN159" s="186"/>
      <c r="IJO159" s="186"/>
      <c r="IJP159" s="186"/>
      <c r="IJQ159" s="86"/>
      <c r="IJR159" s="86"/>
      <c r="IJS159" s="86"/>
      <c r="IJT159" s="86"/>
      <c r="IJU159" s="86"/>
      <c r="IJV159" s="86"/>
      <c r="IJW159" s="86"/>
      <c r="IJX159" s="86"/>
      <c r="IJY159" s="86"/>
      <c r="IJZ159" s="86"/>
      <c r="IKA159" s="86"/>
      <c r="IKB159" s="86"/>
      <c r="IKC159" s="86"/>
      <c r="IKD159" s="86"/>
      <c r="IKE159" s="86"/>
      <c r="IKF159" s="86"/>
      <c r="IKG159" s="86"/>
      <c r="IKH159" s="86"/>
      <c r="IKI159" s="86"/>
      <c r="IKJ159" s="86"/>
      <c r="IKK159" s="86"/>
      <c r="IKL159" s="86"/>
      <c r="IKM159" s="86"/>
      <c r="IKN159" s="86"/>
      <c r="IKO159" s="86"/>
      <c r="IKP159" s="86"/>
      <c r="IKQ159" s="86"/>
      <c r="IKR159" s="86"/>
      <c r="IKS159" s="86"/>
      <c r="IKT159" s="86"/>
      <c r="IKU159" s="86"/>
      <c r="IKV159" s="86"/>
      <c r="IKW159" s="86"/>
      <c r="IKX159" s="86"/>
      <c r="IKY159" s="86"/>
      <c r="IKZ159" s="86"/>
      <c r="ILA159" s="86"/>
      <c r="ILB159" s="86"/>
      <c r="ILC159" s="86"/>
      <c r="ILD159" s="86"/>
      <c r="ILE159" s="86"/>
      <c r="ILF159" s="86"/>
      <c r="ILG159" s="86"/>
      <c r="ILH159" s="86"/>
      <c r="ILI159" s="86"/>
      <c r="ILJ159" s="86"/>
      <c r="ILK159" s="86"/>
      <c r="ILL159" s="86"/>
      <c r="ILM159" s="86"/>
      <c r="ILN159" s="86"/>
      <c r="ILO159" s="86"/>
      <c r="ILP159" s="86"/>
      <c r="ILQ159" s="86"/>
      <c r="ILR159" s="86"/>
      <c r="ILS159" s="86"/>
      <c r="ILT159" s="86"/>
      <c r="ILU159" s="86"/>
      <c r="ILV159" s="86"/>
      <c r="ILW159" s="86"/>
      <c r="ILX159" s="86"/>
      <c r="ILY159" s="86"/>
      <c r="ILZ159" s="86"/>
      <c r="IMA159" s="86"/>
      <c r="IMB159" s="86"/>
      <c r="IMC159" s="86"/>
      <c r="IMD159" s="86"/>
      <c r="IME159" s="86"/>
      <c r="IMF159" s="86"/>
      <c r="IMG159" s="86"/>
      <c r="IMH159" s="86"/>
      <c r="IMI159" s="86"/>
      <c r="IMJ159" s="86"/>
      <c r="IMK159" s="86"/>
      <c r="IML159" s="86"/>
      <c r="IMM159" s="86"/>
      <c r="IMN159" s="86"/>
      <c r="IMO159" s="86"/>
      <c r="IMP159" s="86"/>
      <c r="IMQ159" s="86"/>
      <c r="IMR159" s="86"/>
      <c r="IMS159" s="86"/>
      <c r="IMT159" s="86"/>
      <c r="IMU159" s="86"/>
      <c r="IMV159" s="86"/>
      <c r="IMW159" s="86"/>
      <c r="IMX159" s="86"/>
      <c r="IMY159" s="86"/>
      <c r="IMZ159" s="86"/>
      <c r="INA159" s="86"/>
      <c r="INB159" s="86"/>
      <c r="INC159" s="86"/>
      <c r="IND159" s="86"/>
      <c r="INE159" s="86"/>
      <c r="INF159" s="86"/>
      <c r="ING159" s="86"/>
      <c r="INH159" s="86"/>
      <c r="INI159" s="86"/>
      <c r="INJ159" s="86"/>
      <c r="INK159" s="86"/>
      <c r="INL159" s="86"/>
      <c r="INM159" s="86"/>
      <c r="INN159" s="86"/>
      <c r="INO159" s="86"/>
      <c r="INP159" s="86"/>
      <c r="INQ159" s="86"/>
      <c r="INR159" s="86"/>
      <c r="INS159" s="86"/>
      <c r="INT159" s="86"/>
      <c r="INU159" s="86"/>
      <c r="INV159" s="86"/>
      <c r="INW159" s="86"/>
      <c r="INX159" s="86"/>
      <c r="INY159" s="86"/>
      <c r="INZ159" s="86"/>
      <c r="IOA159" s="86"/>
      <c r="IOB159" s="86"/>
      <c r="IOC159" s="86"/>
      <c r="IOD159" s="86"/>
      <c r="IOE159" s="86"/>
      <c r="IOF159" s="86"/>
      <c r="IOG159" s="86"/>
      <c r="IOH159" s="86"/>
      <c r="IOI159" s="86"/>
      <c r="IOJ159" s="86"/>
      <c r="IOK159" s="86"/>
      <c r="IOL159" s="86"/>
      <c r="IOM159" s="86"/>
      <c r="ION159" s="86"/>
      <c r="IOO159" s="86"/>
      <c r="IOP159" s="86"/>
      <c r="IOQ159" s="86"/>
      <c r="IOR159" s="86"/>
      <c r="IOS159" s="86"/>
      <c r="IOT159" s="86"/>
      <c r="IOU159" s="86"/>
      <c r="IOV159" s="86"/>
      <c r="IOW159" s="86"/>
      <c r="IOX159" s="86"/>
      <c r="IOY159" s="86"/>
      <c r="IOZ159" s="86"/>
      <c r="IPA159" s="86"/>
      <c r="IPB159" s="86"/>
      <c r="IPC159" s="86"/>
      <c r="IPD159" s="86"/>
      <c r="IPE159" s="86"/>
      <c r="IPF159" s="86"/>
      <c r="IPG159" s="86"/>
      <c r="IPH159" s="86"/>
      <c r="IPI159" s="86"/>
      <c r="IPJ159" s="86"/>
      <c r="IPK159" s="86"/>
      <c r="IPL159" s="86"/>
      <c r="IPM159" s="86"/>
      <c r="IPN159" s="86"/>
      <c r="IPO159" s="86"/>
      <c r="IPP159" s="86"/>
      <c r="IPQ159" s="86"/>
      <c r="IPR159" s="86"/>
      <c r="IPS159" s="86"/>
      <c r="IPT159" s="86"/>
      <c r="IPU159" s="86"/>
      <c r="IPV159" s="86"/>
      <c r="IPW159" s="86"/>
      <c r="IPX159" s="86"/>
      <c r="IPY159" s="86"/>
      <c r="IPZ159" s="86"/>
      <c r="IQA159" s="86"/>
      <c r="IQB159" s="86"/>
      <c r="IQC159" s="86"/>
      <c r="IQD159" s="86"/>
      <c r="IQE159" s="86"/>
      <c r="IQF159" s="86"/>
      <c r="IQG159" s="86"/>
      <c r="IQH159" s="86"/>
      <c r="IQI159" s="86"/>
      <c r="IQJ159" s="86"/>
      <c r="IQK159" s="86"/>
      <c r="IQL159" s="86"/>
      <c r="IQM159" s="86"/>
      <c r="IQN159" s="86"/>
      <c r="IQO159" s="86"/>
      <c r="IQP159" s="86"/>
      <c r="IQQ159" s="86"/>
      <c r="IQR159" s="86"/>
      <c r="IQS159" s="86"/>
      <c r="IQT159" s="86"/>
      <c r="IQU159" s="86"/>
      <c r="IQV159" s="86"/>
      <c r="IQW159" s="86"/>
      <c r="IQX159" s="86"/>
      <c r="IQY159" s="86"/>
      <c r="IQZ159" s="86"/>
      <c r="IRA159" s="86"/>
      <c r="IRB159" s="86"/>
      <c r="IRC159" s="86"/>
      <c r="IRD159" s="86"/>
      <c r="IRE159" s="86"/>
      <c r="IRF159" s="86"/>
      <c r="IRG159" s="86"/>
      <c r="IRH159" s="86"/>
      <c r="IRI159" s="86"/>
      <c r="IRJ159" s="86"/>
      <c r="IRK159" s="86"/>
      <c r="IRL159" s="86"/>
      <c r="IRM159" s="86"/>
      <c r="IRN159" s="86"/>
      <c r="IRO159" s="86"/>
      <c r="IRP159" s="86"/>
      <c r="IRQ159" s="86"/>
      <c r="IRR159" s="86"/>
      <c r="IRS159" s="86"/>
      <c r="IRT159" s="86"/>
      <c r="IRU159" s="86"/>
      <c r="IRV159" s="86"/>
      <c r="IRW159" s="86"/>
      <c r="IRX159" s="86"/>
      <c r="IRY159" s="86"/>
      <c r="IRZ159" s="86"/>
      <c r="ISA159" s="86"/>
      <c r="ISB159" s="86"/>
      <c r="ISC159" s="86"/>
      <c r="ISD159" s="86"/>
      <c r="ISE159" s="86"/>
      <c r="ISF159" s="86"/>
      <c r="ISG159" s="86"/>
      <c r="ISH159" s="86"/>
      <c r="ISI159" s="86"/>
      <c r="ISJ159" s="86"/>
      <c r="ISK159" s="86"/>
      <c r="ISL159" s="86"/>
      <c r="ISM159" s="86"/>
      <c r="ISN159" s="86"/>
      <c r="ISO159" s="86"/>
      <c r="ISP159" s="86"/>
      <c r="ISQ159" s="86"/>
      <c r="ISR159" s="86"/>
      <c r="ISS159" s="86"/>
      <c r="IST159" s="86"/>
      <c r="ISU159" s="86"/>
      <c r="ISV159" s="86"/>
      <c r="ISW159" s="86"/>
      <c r="ISX159" s="86"/>
      <c r="ISY159" s="86"/>
      <c r="ISZ159" s="86"/>
      <c r="ITA159" s="86"/>
      <c r="ITB159" s="86"/>
      <c r="ITC159" s="86"/>
      <c r="ITD159" s="86"/>
      <c r="ITE159" s="86"/>
      <c r="ITF159" s="86"/>
      <c r="ITG159" s="186"/>
      <c r="ITH159" s="186"/>
      <c r="ITI159" s="186"/>
      <c r="ITJ159" s="186"/>
      <c r="ITK159" s="186"/>
      <c r="ITL159" s="186"/>
      <c r="ITM159" s="86"/>
      <c r="ITN159" s="86"/>
      <c r="ITO159" s="86"/>
      <c r="ITP159" s="86"/>
      <c r="ITQ159" s="86"/>
      <c r="ITR159" s="86"/>
      <c r="ITS159" s="86"/>
      <c r="ITT159" s="86"/>
      <c r="ITU159" s="86"/>
      <c r="ITV159" s="86"/>
      <c r="ITW159" s="86"/>
      <c r="ITX159" s="86"/>
      <c r="ITY159" s="86"/>
      <c r="ITZ159" s="86"/>
      <c r="IUA159" s="86"/>
      <c r="IUB159" s="86"/>
      <c r="IUC159" s="86"/>
      <c r="IUD159" s="86"/>
      <c r="IUE159" s="86"/>
      <c r="IUF159" s="86"/>
      <c r="IUG159" s="86"/>
      <c r="IUH159" s="86"/>
      <c r="IUI159" s="86"/>
      <c r="IUJ159" s="86"/>
      <c r="IUK159" s="86"/>
      <c r="IUL159" s="86"/>
      <c r="IUM159" s="86"/>
      <c r="IUN159" s="86"/>
      <c r="IUO159" s="86"/>
      <c r="IUP159" s="86"/>
      <c r="IUQ159" s="86"/>
      <c r="IUR159" s="86"/>
      <c r="IUS159" s="86"/>
      <c r="IUT159" s="86"/>
      <c r="IUU159" s="86"/>
      <c r="IUV159" s="86"/>
      <c r="IUW159" s="86"/>
      <c r="IUX159" s="86"/>
      <c r="IUY159" s="86"/>
      <c r="IUZ159" s="86"/>
      <c r="IVA159" s="86"/>
      <c r="IVB159" s="86"/>
      <c r="IVC159" s="86"/>
      <c r="IVD159" s="86"/>
      <c r="IVE159" s="86"/>
      <c r="IVF159" s="86"/>
      <c r="IVG159" s="86"/>
      <c r="IVH159" s="86"/>
      <c r="IVI159" s="86"/>
      <c r="IVJ159" s="86"/>
      <c r="IVK159" s="86"/>
      <c r="IVL159" s="86"/>
      <c r="IVM159" s="86"/>
      <c r="IVN159" s="86"/>
      <c r="IVO159" s="86"/>
      <c r="IVP159" s="86"/>
      <c r="IVQ159" s="86"/>
      <c r="IVR159" s="86"/>
      <c r="IVS159" s="86"/>
      <c r="IVT159" s="86"/>
      <c r="IVU159" s="86"/>
      <c r="IVV159" s="86"/>
      <c r="IVW159" s="86"/>
      <c r="IVX159" s="86"/>
      <c r="IVY159" s="86"/>
      <c r="IVZ159" s="86"/>
      <c r="IWA159" s="86"/>
      <c r="IWB159" s="86"/>
      <c r="IWC159" s="86"/>
      <c r="IWD159" s="86"/>
      <c r="IWE159" s="86"/>
      <c r="IWF159" s="86"/>
      <c r="IWG159" s="86"/>
      <c r="IWH159" s="86"/>
      <c r="IWI159" s="86"/>
      <c r="IWJ159" s="86"/>
      <c r="IWK159" s="86"/>
      <c r="IWL159" s="86"/>
      <c r="IWM159" s="86"/>
      <c r="IWN159" s="86"/>
      <c r="IWO159" s="86"/>
      <c r="IWP159" s="86"/>
      <c r="IWQ159" s="86"/>
      <c r="IWR159" s="86"/>
      <c r="IWS159" s="86"/>
      <c r="IWT159" s="86"/>
      <c r="IWU159" s="86"/>
      <c r="IWV159" s="86"/>
      <c r="IWW159" s="86"/>
      <c r="IWX159" s="86"/>
      <c r="IWY159" s="86"/>
      <c r="IWZ159" s="86"/>
      <c r="IXA159" s="86"/>
      <c r="IXB159" s="86"/>
      <c r="IXC159" s="86"/>
      <c r="IXD159" s="86"/>
      <c r="IXE159" s="86"/>
      <c r="IXF159" s="86"/>
      <c r="IXG159" s="86"/>
      <c r="IXH159" s="86"/>
      <c r="IXI159" s="86"/>
      <c r="IXJ159" s="86"/>
      <c r="IXK159" s="86"/>
      <c r="IXL159" s="86"/>
      <c r="IXM159" s="86"/>
      <c r="IXN159" s="86"/>
      <c r="IXO159" s="86"/>
      <c r="IXP159" s="86"/>
      <c r="IXQ159" s="86"/>
      <c r="IXR159" s="86"/>
      <c r="IXS159" s="86"/>
      <c r="IXT159" s="86"/>
      <c r="IXU159" s="86"/>
      <c r="IXV159" s="86"/>
      <c r="IXW159" s="86"/>
      <c r="IXX159" s="86"/>
      <c r="IXY159" s="86"/>
      <c r="IXZ159" s="86"/>
      <c r="IYA159" s="86"/>
      <c r="IYB159" s="86"/>
      <c r="IYC159" s="86"/>
      <c r="IYD159" s="86"/>
      <c r="IYE159" s="86"/>
      <c r="IYF159" s="86"/>
      <c r="IYG159" s="86"/>
      <c r="IYH159" s="86"/>
      <c r="IYI159" s="86"/>
      <c r="IYJ159" s="86"/>
      <c r="IYK159" s="86"/>
      <c r="IYL159" s="86"/>
      <c r="IYM159" s="86"/>
      <c r="IYN159" s="86"/>
      <c r="IYO159" s="86"/>
      <c r="IYP159" s="86"/>
      <c r="IYQ159" s="86"/>
      <c r="IYR159" s="86"/>
      <c r="IYS159" s="86"/>
      <c r="IYT159" s="86"/>
      <c r="IYU159" s="86"/>
      <c r="IYV159" s="86"/>
      <c r="IYW159" s="86"/>
      <c r="IYX159" s="86"/>
      <c r="IYY159" s="86"/>
      <c r="IYZ159" s="86"/>
      <c r="IZA159" s="86"/>
      <c r="IZB159" s="86"/>
      <c r="IZC159" s="86"/>
      <c r="IZD159" s="86"/>
      <c r="IZE159" s="86"/>
      <c r="IZF159" s="86"/>
      <c r="IZG159" s="86"/>
      <c r="IZH159" s="86"/>
      <c r="IZI159" s="86"/>
      <c r="IZJ159" s="86"/>
      <c r="IZK159" s="86"/>
      <c r="IZL159" s="86"/>
      <c r="IZM159" s="86"/>
      <c r="IZN159" s="86"/>
      <c r="IZO159" s="86"/>
      <c r="IZP159" s="86"/>
      <c r="IZQ159" s="86"/>
      <c r="IZR159" s="86"/>
      <c r="IZS159" s="86"/>
      <c r="IZT159" s="86"/>
      <c r="IZU159" s="86"/>
      <c r="IZV159" s="86"/>
      <c r="IZW159" s="86"/>
      <c r="IZX159" s="86"/>
      <c r="IZY159" s="86"/>
      <c r="IZZ159" s="86"/>
      <c r="JAA159" s="86"/>
      <c r="JAB159" s="86"/>
      <c r="JAC159" s="86"/>
      <c r="JAD159" s="86"/>
      <c r="JAE159" s="86"/>
      <c r="JAF159" s="86"/>
      <c r="JAG159" s="86"/>
      <c r="JAH159" s="86"/>
      <c r="JAI159" s="86"/>
      <c r="JAJ159" s="86"/>
      <c r="JAK159" s="86"/>
      <c r="JAL159" s="86"/>
      <c r="JAM159" s="86"/>
      <c r="JAN159" s="86"/>
      <c r="JAO159" s="86"/>
      <c r="JAP159" s="86"/>
      <c r="JAQ159" s="86"/>
      <c r="JAR159" s="86"/>
      <c r="JAS159" s="86"/>
      <c r="JAT159" s="86"/>
      <c r="JAU159" s="86"/>
      <c r="JAV159" s="86"/>
      <c r="JAW159" s="86"/>
      <c r="JAX159" s="86"/>
      <c r="JAY159" s="86"/>
      <c r="JAZ159" s="86"/>
      <c r="JBA159" s="86"/>
      <c r="JBB159" s="86"/>
      <c r="JBC159" s="86"/>
      <c r="JBD159" s="86"/>
      <c r="JBE159" s="86"/>
      <c r="JBF159" s="86"/>
      <c r="JBG159" s="86"/>
      <c r="JBH159" s="86"/>
      <c r="JBI159" s="86"/>
      <c r="JBJ159" s="86"/>
      <c r="JBK159" s="86"/>
      <c r="JBL159" s="86"/>
      <c r="JBM159" s="86"/>
      <c r="JBN159" s="86"/>
      <c r="JBO159" s="86"/>
      <c r="JBP159" s="86"/>
      <c r="JBQ159" s="86"/>
      <c r="JBR159" s="86"/>
      <c r="JBS159" s="86"/>
      <c r="JBT159" s="86"/>
      <c r="JBU159" s="86"/>
      <c r="JBV159" s="86"/>
      <c r="JBW159" s="86"/>
      <c r="JBX159" s="86"/>
      <c r="JBY159" s="86"/>
      <c r="JBZ159" s="86"/>
      <c r="JCA159" s="86"/>
      <c r="JCB159" s="86"/>
      <c r="JCC159" s="86"/>
      <c r="JCD159" s="86"/>
      <c r="JCE159" s="86"/>
      <c r="JCF159" s="86"/>
      <c r="JCG159" s="86"/>
      <c r="JCH159" s="86"/>
      <c r="JCI159" s="86"/>
      <c r="JCJ159" s="86"/>
      <c r="JCK159" s="86"/>
      <c r="JCL159" s="86"/>
      <c r="JCM159" s="86"/>
      <c r="JCN159" s="86"/>
      <c r="JCO159" s="86"/>
      <c r="JCP159" s="86"/>
      <c r="JCQ159" s="86"/>
      <c r="JCR159" s="86"/>
      <c r="JCS159" s="86"/>
      <c r="JCT159" s="86"/>
      <c r="JCU159" s="86"/>
      <c r="JCV159" s="86"/>
      <c r="JCW159" s="86"/>
      <c r="JCX159" s="86"/>
      <c r="JCY159" s="86"/>
      <c r="JCZ159" s="86"/>
      <c r="JDA159" s="86"/>
      <c r="JDB159" s="86"/>
      <c r="JDC159" s="186"/>
      <c r="JDD159" s="186"/>
      <c r="JDE159" s="186"/>
      <c r="JDF159" s="186"/>
      <c r="JDG159" s="186"/>
      <c r="JDH159" s="186"/>
      <c r="JDI159" s="86"/>
      <c r="JDJ159" s="86"/>
      <c r="JDK159" s="86"/>
      <c r="JDL159" s="86"/>
      <c r="JDM159" s="86"/>
      <c r="JDN159" s="86"/>
      <c r="JDO159" s="86"/>
      <c r="JDP159" s="86"/>
      <c r="JDQ159" s="86"/>
      <c r="JDR159" s="86"/>
      <c r="JDS159" s="86"/>
      <c r="JDT159" s="86"/>
      <c r="JDU159" s="86"/>
      <c r="JDV159" s="86"/>
      <c r="JDW159" s="86"/>
      <c r="JDX159" s="86"/>
      <c r="JDY159" s="86"/>
      <c r="JDZ159" s="86"/>
      <c r="JEA159" s="86"/>
      <c r="JEB159" s="86"/>
      <c r="JEC159" s="86"/>
      <c r="JED159" s="86"/>
      <c r="JEE159" s="86"/>
      <c r="JEF159" s="86"/>
      <c r="JEG159" s="86"/>
      <c r="JEH159" s="86"/>
      <c r="JEI159" s="86"/>
      <c r="JEJ159" s="86"/>
      <c r="JEK159" s="86"/>
      <c r="JEL159" s="86"/>
      <c r="JEM159" s="86"/>
      <c r="JEN159" s="86"/>
      <c r="JEO159" s="86"/>
      <c r="JEP159" s="86"/>
      <c r="JEQ159" s="86"/>
      <c r="JER159" s="86"/>
      <c r="JES159" s="86"/>
      <c r="JET159" s="86"/>
      <c r="JEU159" s="86"/>
      <c r="JEV159" s="86"/>
      <c r="JEW159" s="86"/>
      <c r="JEX159" s="86"/>
      <c r="JEY159" s="86"/>
      <c r="JEZ159" s="86"/>
      <c r="JFA159" s="86"/>
      <c r="JFB159" s="86"/>
      <c r="JFC159" s="86"/>
      <c r="JFD159" s="86"/>
      <c r="JFE159" s="86"/>
      <c r="JFF159" s="86"/>
      <c r="JFG159" s="86"/>
      <c r="JFH159" s="86"/>
      <c r="JFI159" s="86"/>
      <c r="JFJ159" s="86"/>
      <c r="JFK159" s="86"/>
      <c r="JFL159" s="86"/>
      <c r="JFM159" s="86"/>
      <c r="JFN159" s="86"/>
      <c r="JFO159" s="86"/>
      <c r="JFP159" s="86"/>
      <c r="JFQ159" s="86"/>
      <c r="JFR159" s="86"/>
      <c r="JFS159" s="86"/>
      <c r="JFT159" s="86"/>
      <c r="JFU159" s="86"/>
      <c r="JFV159" s="86"/>
      <c r="JFW159" s="86"/>
      <c r="JFX159" s="86"/>
      <c r="JFY159" s="86"/>
      <c r="JFZ159" s="86"/>
      <c r="JGA159" s="86"/>
      <c r="JGB159" s="86"/>
      <c r="JGC159" s="86"/>
      <c r="JGD159" s="86"/>
      <c r="JGE159" s="86"/>
      <c r="JGF159" s="86"/>
      <c r="JGG159" s="86"/>
      <c r="JGH159" s="86"/>
      <c r="JGI159" s="86"/>
      <c r="JGJ159" s="86"/>
      <c r="JGK159" s="86"/>
      <c r="JGL159" s="86"/>
      <c r="JGM159" s="86"/>
      <c r="JGN159" s="86"/>
      <c r="JGO159" s="86"/>
      <c r="JGP159" s="86"/>
      <c r="JGQ159" s="86"/>
      <c r="JGR159" s="86"/>
      <c r="JGS159" s="86"/>
      <c r="JGT159" s="86"/>
      <c r="JGU159" s="86"/>
      <c r="JGV159" s="86"/>
      <c r="JGW159" s="86"/>
      <c r="JGX159" s="86"/>
      <c r="JGY159" s="86"/>
      <c r="JGZ159" s="86"/>
      <c r="JHA159" s="86"/>
      <c r="JHB159" s="86"/>
      <c r="JHC159" s="86"/>
      <c r="JHD159" s="86"/>
      <c r="JHE159" s="86"/>
      <c r="JHF159" s="86"/>
      <c r="JHG159" s="86"/>
      <c r="JHH159" s="86"/>
      <c r="JHI159" s="86"/>
      <c r="JHJ159" s="86"/>
      <c r="JHK159" s="86"/>
      <c r="JHL159" s="86"/>
      <c r="JHM159" s="86"/>
      <c r="JHN159" s="86"/>
      <c r="JHO159" s="86"/>
      <c r="JHP159" s="86"/>
      <c r="JHQ159" s="86"/>
      <c r="JHR159" s="86"/>
      <c r="JHS159" s="86"/>
      <c r="JHT159" s="86"/>
      <c r="JHU159" s="86"/>
      <c r="JHV159" s="86"/>
      <c r="JHW159" s="86"/>
      <c r="JHX159" s="86"/>
      <c r="JHY159" s="86"/>
      <c r="JHZ159" s="86"/>
      <c r="JIA159" s="86"/>
      <c r="JIB159" s="86"/>
      <c r="JIC159" s="86"/>
      <c r="JID159" s="86"/>
      <c r="JIE159" s="86"/>
      <c r="JIF159" s="86"/>
      <c r="JIG159" s="86"/>
      <c r="JIH159" s="86"/>
      <c r="JII159" s="86"/>
      <c r="JIJ159" s="86"/>
      <c r="JIK159" s="86"/>
      <c r="JIL159" s="86"/>
      <c r="JIM159" s="86"/>
      <c r="JIN159" s="86"/>
      <c r="JIO159" s="86"/>
      <c r="JIP159" s="86"/>
      <c r="JIQ159" s="86"/>
      <c r="JIR159" s="86"/>
      <c r="JIS159" s="86"/>
      <c r="JIT159" s="86"/>
      <c r="JIU159" s="86"/>
      <c r="JIV159" s="86"/>
      <c r="JIW159" s="86"/>
      <c r="JIX159" s="86"/>
      <c r="JIY159" s="86"/>
      <c r="JIZ159" s="86"/>
      <c r="JJA159" s="86"/>
      <c r="JJB159" s="86"/>
      <c r="JJC159" s="86"/>
      <c r="JJD159" s="86"/>
      <c r="JJE159" s="86"/>
      <c r="JJF159" s="86"/>
      <c r="JJG159" s="86"/>
      <c r="JJH159" s="86"/>
      <c r="JJI159" s="86"/>
      <c r="JJJ159" s="86"/>
      <c r="JJK159" s="86"/>
      <c r="JJL159" s="86"/>
      <c r="JJM159" s="86"/>
      <c r="JJN159" s="86"/>
      <c r="JJO159" s="86"/>
      <c r="JJP159" s="86"/>
      <c r="JJQ159" s="86"/>
      <c r="JJR159" s="86"/>
      <c r="JJS159" s="86"/>
      <c r="JJT159" s="86"/>
      <c r="JJU159" s="86"/>
      <c r="JJV159" s="86"/>
      <c r="JJW159" s="86"/>
      <c r="JJX159" s="86"/>
      <c r="JJY159" s="86"/>
      <c r="JJZ159" s="86"/>
      <c r="JKA159" s="86"/>
      <c r="JKB159" s="86"/>
      <c r="JKC159" s="86"/>
      <c r="JKD159" s="86"/>
      <c r="JKE159" s="86"/>
      <c r="JKF159" s="86"/>
      <c r="JKG159" s="86"/>
      <c r="JKH159" s="86"/>
      <c r="JKI159" s="86"/>
      <c r="JKJ159" s="86"/>
      <c r="JKK159" s="86"/>
      <c r="JKL159" s="86"/>
      <c r="JKM159" s="86"/>
      <c r="JKN159" s="86"/>
      <c r="JKO159" s="86"/>
      <c r="JKP159" s="86"/>
      <c r="JKQ159" s="86"/>
      <c r="JKR159" s="86"/>
      <c r="JKS159" s="86"/>
      <c r="JKT159" s="86"/>
      <c r="JKU159" s="86"/>
      <c r="JKV159" s="86"/>
      <c r="JKW159" s="86"/>
      <c r="JKX159" s="86"/>
      <c r="JKY159" s="86"/>
      <c r="JKZ159" s="86"/>
      <c r="JLA159" s="86"/>
      <c r="JLB159" s="86"/>
      <c r="JLC159" s="86"/>
      <c r="JLD159" s="86"/>
      <c r="JLE159" s="86"/>
      <c r="JLF159" s="86"/>
      <c r="JLG159" s="86"/>
      <c r="JLH159" s="86"/>
      <c r="JLI159" s="86"/>
      <c r="JLJ159" s="86"/>
      <c r="JLK159" s="86"/>
      <c r="JLL159" s="86"/>
      <c r="JLM159" s="86"/>
      <c r="JLN159" s="86"/>
      <c r="JLO159" s="86"/>
      <c r="JLP159" s="86"/>
      <c r="JLQ159" s="86"/>
      <c r="JLR159" s="86"/>
      <c r="JLS159" s="86"/>
      <c r="JLT159" s="86"/>
      <c r="JLU159" s="86"/>
      <c r="JLV159" s="86"/>
      <c r="JLW159" s="86"/>
      <c r="JLX159" s="86"/>
      <c r="JLY159" s="86"/>
      <c r="JLZ159" s="86"/>
      <c r="JMA159" s="86"/>
      <c r="JMB159" s="86"/>
      <c r="JMC159" s="86"/>
      <c r="JMD159" s="86"/>
      <c r="JME159" s="86"/>
      <c r="JMF159" s="86"/>
      <c r="JMG159" s="86"/>
      <c r="JMH159" s="86"/>
      <c r="JMI159" s="86"/>
      <c r="JMJ159" s="86"/>
      <c r="JMK159" s="86"/>
      <c r="JML159" s="86"/>
      <c r="JMM159" s="86"/>
      <c r="JMN159" s="86"/>
      <c r="JMO159" s="86"/>
      <c r="JMP159" s="86"/>
      <c r="JMQ159" s="86"/>
      <c r="JMR159" s="86"/>
      <c r="JMS159" s="86"/>
      <c r="JMT159" s="86"/>
      <c r="JMU159" s="86"/>
      <c r="JMV159" s="86"/>
      <c r="JMW159" s="86"/>
      <c r="JMX159" s="86"/>
      <c r="JMY159" s="186"/>
      <c r="JMZ159" s="186"/>
      <c r="JNA159" s="186"/>
      <c r="JNB159" s="186"/>
      <c r="JNC159" s="186"/>
      <c r="JND159" s="186"/>
      <c r="JNE159" s="86"/>
      <c r="JNF159" s="86"/>
      <c r="JNG159" s="86"/>
      <c r="JNH159" s="86"/>
      <c r="JNI159" s="86"/>
      <c r="JNJ159" s="86"/>
      <c r="JNK159" s="86"/>
      <c r="JNL159" s="86"/>
      <c r="JNM159" s="86"/>
      <c r="JNN159" s="86"/>
      <c r="JNO159" s="86"/>
      <c r="JNP159" s="86"/>
      <c r="JNQ159" s="86"/>
      <c r="JNR159" s="86"/>
      <c r="JNS159" s="86"/>
      <c r="JNT159" s="86"/>
      <c r="JNU159" s="86"/>
      <c r="JNV159" s="86"/>
      <c r="JNW159" s="86"/>
      <c r="JNX159" s="86"/>
      <c r="JNY159" s="86"/>
      <c r="JNZ159" s="86"/>
      <c r="JOA159" s="86"/>
      <c r="JOB159" s="86"/>
      <c r="JOC159" s="86"/>
      <c r="JOD159" s="86"/>
      <c r="JOE159" s="86"/>
      <c r="JOF159" s="86"/>
      <c r="JOG159" s="86"/>
      <c r="JOH159" s="86"/>
      <c r="JOI159" s="86"/>
      <c r="JOJ159" s="86"/>
      <c r="JOK159" s="86"/>
      <c r="JOL159" s="86"/>
      <c r="JOM159" s="86"/>
      <c r="JON159" s="86"/>
      <c r="JOO159" s="86"/>
      <c r="JOP159" s="86"/>
      <c r="JOQ159" s="86"/>
      <c r="JOR159" s="86"/>
      <c r="JOS159" s="86"/>
      <c r="JOT159" s="86"/>
      <c r="JOU159" s="86"/>
      <c r="JOV159" s="86"/>
      <c r="JOW159" s="86"/>
      <c r="JOX159" s="86"/>
      <c r="JOY159" s="86"/>
      <c r="JOZ159" s="86"/>
      <c r="JPA159" s="86"/>
      <c r="JPB159" s="86"/>
      <c r="JPC159" s="86"/>
      <c r="JPD159" s="86"/>
      <c r="JPE159" s="86"/>
      <c r="JPF159" s="86"/>
      <c r="JPG159" s="86"/>
      <c r="JPH159" s="86"/>
      <c r="JPI159" s="86"/>
      <c r="JPJ159" s="86"/>
      <c r="JPK159" s="86"/>
      <c r="JPL159" s="86"/>
      <c r="JPM159" s="86"/>
      <c r="JPN159" s="86"/>
      <c r="JPO159" s="86"/>
      <c r="JPP159" s="86"/>
      <c r="JPQ159" s="86"/>
      <c r="JPR159" s="86"/>
      <c r="JPS159" s="86"/>
      <c r="JPT159" s="86"/>
      <c r="JPU159" s="86"/>
      <c r="JPV159" s="86"/>
      <c r="JPW159" s="86"/>
      <c r="JPX159" s="86"/>
      <c r="JPY159" s="86"/>
      <c r="JPZ159" s="86"/>
      <c r="JQA159" s="86"/>
      <c r="JQB159" s="86"/>
      <c r="JQC159" s="86"/>
      <c r="JQD159" s="86"/>
      <c r="JQE159" s="86"/>
      <c r="JQF159" s="86"/>
      <c r="JQG159" s="86"/>
      <c r="JQH159" s="86"/>
      <c r="JQI159" s="86"/>
      <c r="JQJ159" s="86"/>
      <c r="JQK159" s="86"/>
      <c r="JQL159" s="86"/>
      <c r="JQM159" s="86"/>
      <c r="JQN159" s="86"/>
      <c r="JQO159" s="86"/>
      <c r="JQP159" s="86"/>
      <c r="JQQ159" s="86"/>
      <c r="JQR159" s="86"/>
      <c r="JQS159" s="86"/>
      <c r="JQT159" s="86"/>
      <c r="JQU159" s="86"/>
      <c r="JQV159" s="86"/>
      <c r="JQW159" s="86"/>
      <c r="JQX159" s="86"/>
      <c r="JQY159" s="86"/>
      <c r="JQZ159" s="86"/>
      <c r="JRA159" s="86"/>
      <c r="JRB159" s="86"/>
      <c r="JRC159" s="86"/>
      <c r="JRD159" s="86"/>
      <c r="JRE159" s="86"/>
      <c r="JRF159" s="86"/>
      <c r="JRG159" s="86"/>
      <c r="JRH159" s="86"/>
      <c r="JRI159" s="86"/>
      <c r="JRJ159" s="86"/>
      <c r="JRK159" s="86"/>
      <c r="JRL159" s="86"/>
      <c r="JRM159" s="86"/>
      <c r="JRN159" s="86"/>
      <c r="JRO159" s="86"/>
      <c r="JRP159" s="86"/>
      <c r="JRQ159" s="86"/>
      <c r="JRR159" s="86"/>
      <c r="JRS159" s="86"/>
      <c r="JRT159" s="86"/>
      <c r="JRU159" s="86"/>
      <c r="JRV159" s="86"/>
      <c r="JRW159" s="86"/>
      <c r="JRX159" s="86"/>
      <c r="JRY159" s="86"/>
      <c r="JRZ159" s="86"/>
      <c r="JSA159" s="86"/>
      <c r="JSB159" s="86"/>
      <c r="JSC159" s="86"/>
      <c r="JSD159" s="86"/>
      <c r="JSE159" s="86"/>
      <c r="JSF159" s="86"/>
      <c r="JSG159" s="86"/>
      <c r="JSH159" s="86"/>
      <c r="JSI159" s="86"/>
      <c r="JSJ159" s="86"/>
      <c r="JSK159" s="86"/>
      <c r="JSL159" s="86"/>
      <c r="JSM159" s="86"/>
      <c r="JSN159" s="86"/>
      <c r="JSO159" s="86"/>
      <c r="JSP159" s="86"/>
      <c r="JSQ159" s="86"/>
      <c r="JSR159" s="86"/>
      <c r="JSS159" s="86"/>
      <c r="JST159" s="86"/>
      <c r="JSU159" s="86"/>
      <c r="JSV159" s="86"/>
      <c r="JSW159" s="86"/>
      <c r="JSX159" s="86"/>
      <c r="JSY159" s="86"/>
      <c r="JSZ159" s="86"/>
      <c r="JTA159" s="86"/>
      <c r="JTB159" s="86"/>
      <c r="JTC159" s="86"/>
      <c r="JTD159" s="86"/>
      <c r="JTE159" s="86"/>
      <c r="JTF159" s="86"/>
      <c r="JTG159" s="86"/>
      <c r="JTH159" s="86"/>
      <c r="JTI159" s="86"/>
      <c r="JTJ159" s="86"/>
      <c r="JTK159" s="86"/>
      <c r="JTL159" s="86"/>
      <c r="JTM159" s="86"/>
      <c r="JTN159" s="86"/>
      <c r="JTO159" s="86"/>
      <c r="JTP159" s="86"/>
      <c r="JTQ159" s="86"/>
      <c r="JTR159" s="86"/>
      <c r="JTS159" s="86"/>
      <c r="JTT159" s="86"/>
      <c r="JTU159" s="86"/>
      <c r="JTV159" s="86"/>
      <c r="JTW159" s="86"/>
      <c r="JTX159" s="86"/>
      <c r="JTY159" s="86"/>
      <c r="JTZ159" s="86"/>
      <c r="JUA159" s="86"/>
      <c r="JUB159" s="86"/>
      <c r="JUC159" s="86"/>
      <c r="JUD159" s="86"/>
      <c r="JUE159" s="86"/>
      <c r="JUF159" s="86"/>
      <c r="JUG159" s="86"/>
      <c r="JUH159" s="86"/>
      <c r="JUI159" s="86"/>
      <c r="JUJ159" s="86"/>
      <c r="JUK159" s="86"/>
      <c r="JUL159" s="86"/>
      <c r="JUM159" s="86"/>
      <c r="JUN159" s="86"/>
      <c r="JUO159" s="86"/>
      <c r="JUP159" s="86"/>
      <c r="JUQ159" s="86"/>
      <c r="JUR159" s="86"/>
      <c r="JUS159" s="86"/>
      <c r="JUT159" s="86"/>
      <c r="JUU159" s="86"/>
      <c r="JUV159" s="86"/>
      <c r="JUW159" s="86"/>
      <c r="JUX159" s="86"/>
      <c r="JUY159" s="86"/>
      <c r="JUZ159" s="86"/>
      <c r="JVA159" s="86"/>
      <c r="JVB159" s="86"/>
      <c r="JVC159" s="86"/>
      <c r="JVD159" s="86"/>
      <c r="JVE159" s="86"/>
      <c r="JVF159" s="86"/>
      <c r="JVG159" s="86"/>
      <c r="JVH159" s="86"/>
      <c r="JVI159" s="86"/>
      <c r="JVJ159" s="86"/>
      <c r="JVK159" s="86"/>
      <c r="JVL159" s="86"/>
      <c r="JVM159" s="86"/>
      <c r="JVN159" s="86"/>
      <c r="JVO159" s="86"/>
      <c r="JVP159" s="86"/>
      <c r="JVQ159" s="86"/>
      <c r="JVR159" s="86"/>
      <c r="JVS159" s="86"/>
      <c r="JVT159" s="86"/>
      <c r="JVU159" s="86"/>
      <c r="JVV159" s="86"/>
      <c r="JVW159" s="86"/>
      <c r="JVX159" s="86"/>
      <c r="JVY159" s="86"/>
      <c r="JVZ159" s="86"/>
      <c r="JWA159" s="86"/>
      <c r="JWB159" s="86"/>
      <c r="JWC159" s="86"/>
      <c r="JWD159" s="86"/>
      <c r="JWE159" s="86"/>
      <c r="JWF159" s="86"/>
      <c r="JWG159" s="86"/>
      <c r="JWH159" s="86"/>
      <c r="JWI159" s="86"/>
      <c r="JWJ159" s="86"/>
      <c r="JWK159" s="86"/>
      <c r="JWL159" s="86"/>
      <c r="JWM159" s="86"/>
      <c r="JWN159" s="86"/>
      <c r="JWO159" s="86"/>
      <c r="JWP159" s="86"/>
      <c r="JWQ159" s="86"/>
      <c r="JWR159" s="86"/>
      <c r="JWS159" s="86"/>
      <c r="JWT159" s="86"/>
      <c r="JWU159" s="186"/>
      <c r="JWV159" s="186"/>
      <c r="JWW159" s="186"/>
      <c r="JWX159" s="186"/>
      <c r="JWY159" s="186"/>
      <c r="JWZ159" s="186"/>
      <c r="JXA159" s="86"/>
      <c r="JXB159" s="86"/>
      <c r="JXC159" s="86"/>
      <c r="JXD159" s="86"/>
      <c r="JXE159" s="86"/>
      <c r="JXF159" s="86"/>
      <c r="JXG159" s="86"/>
      <c r="JXH159" s="86"/>
      <c r="JXI159" s="86"/>
      <c r="JXJ159" s="86"/>
      <c r="JXK159" s="86"/>
      <c r="JXL159" s="86"/>
      <c r="JXM159" s="86"/>
      <c r="JXN159" s="86"/>
      <c r="JXO159" s="86"/>
      <c r="JXP159" s="86"/>
      <c r="JXQ159" s="86"/>
      <c r="JXR159" s="86"/>
      <c r="JXS159" s="86"/>
      <c r="JXT159" s="86"/>
      <c r="JXU159" s="86"/>
      <c r="JXV159" s="86"/>
      <c r="JXW159" s="86"/>
      <c r="JXX159" s="86"/>
      <c r="JXY159" s="86"/>
      <c r="JXZ159" s="86"/>
      <c r="JYA159" s="86"/>
      <c r="JYB159" s="86"/>
      <c r="JYC159" s="86"/>
      <c r="JYD159" s="86"/>
      <c r="JYE159" s="86"/>
      <c r="JYF159" s="86"/>
      <c r="JYG159" s="86"/>
      <c r="JYH159" s="86"/>
      <c r="JYI159" s="86"/>
      <c r="JYJ159" s="86"/>
      <c r="JYK159" s="86"/>
      <c r="JYL159" s="86"/>
      <c r="JYM159" s="86"/>
      <c r="JYN159" s="86"/>
      <c r="JYO159" s="86"/>
      <c r="JYP159" s="86"/>
      <c r="JYQ159" s="86"/>
      <c r="JYR159" s="86"/>
      <c r="JYS159" s="86"/>
      <c r="JYT159" s="86"/>
      <c r="JYU159" s="86"/>
      <c r="JYV159" s="86"/>
      <c r="JYW159" s="86"/>
      <c r="JYX159" s="86"/>
      <c r="JYY159" s="86"/>
      <c r="JYZ159" s="86"/>
      <c r="JZA159" s="86"/>
      <c r="JZB159" s="86"/>
      <c r="JZC159" s="86"/>
      <c r="JZD159" s="86"/>
      <c r="JZE159" s="86"/>
      <c r="JZF159" s="86"/>
      <c r="JZG159" s="86"/>
      <c r="JZH159" s="86"/>
      <c r="JZI159" s="86"/>
      <c r="JZJ159" s="86"/>
      <c r="JZK159" s="86"/>
      <c r="JZL159" s="86"/>
      <c r="JZM159" s="86"/>
      <c r="JZN159" s="86"/>
      <c r="JZO159" s="86"/>
      <c r="JZP159" s="86"/>
      <c r="JZQ159" s="86"/>
      <c r="JZR159" s="86"/>
      <c r="JZS159" s="86"/>
      <c r="JZT159" s="86"/>
      <c r="JZU159" s="86"/>
      <c r="JZV159" s="86"/>
      <c r="JZW159" s="86"/>
      <c r="JZX159" s="86"/>
      <c r="JZY159" s="86"/>
      <c r="JZZ159" s="86"/>
      <c r="KAA159" s="86"/>
      <c r="KAB159" s="86"/>
      <c r="KAC159" s="86"/>
      <c r="KAD159" s="86"/>
      <c r="KAE159" s="86"/>
      <c r="KAF159" s="86"/>
      <c r="KAG159" s="86"/>
      <c r="KAH159" s="86"/>
      <c r="KAI159" s="86"/>
      <c r="KAJ159" s="86"/>
      <c r="KAK159" s="86"/>
      <c r="KAL159" s="86"/>
      <c r="KAM159" s="86"/>
      <c r="KAN159" s="86"/>
      <c r="KAO159" s="86"/>
      <c r="KAP159" s="86"/>
      <c r="KAQ159" s="86"/>
      <c r="KAR159" s="86"/>
      <c r="KAS159" s="86"/>
      <c r="KAT159" s="86"/>
      <c r="KAU159" s="86"/>
      <c r="KAV159" s="86"/>
      <c r="KAW159" s="86"/>
      <c r="KAX159" s="86"/>
      <c r="KAY159" s="86"/>
      <c r="KAZ159" s="86"/>
      <c r="KBA159" s="86"/>
      <c r="KBB159" s="86"/>
      <c r="KBC159" s="86"/>
      <c r="KBD159" s="86"/>
      <c r="KBE159" s="86"/>
      <c r="KBF159" s="86"/>
      <c r="KBG159" s="86"/>
      <c r="KBH159" s="86"/>
      <c r="KBI159" s="86"/>
      <c r="KBJ159" s="86"/>
      <c r="KBK159" s="86"/>
      <c r="KBL159" s="86"/>
      <c r="KBM159" s="86"/>
      <c r="KBN159" s="86"/>
      <c r="KBO159" s="86"/>
      <c r="KBP159" s="86"/>
      <c r="KBQ159" s="86"/>
      <c r="KBR159" s="86"/>
      <c r="KBS159" s="86"/>
      <c r="KBT159" s="86"/>
      <c r="KBU159" s="86"/>
      <c r="KBV159" s="86"/>
      <c r="KBW159" s="86"/>
      <c r="KBX159" s="86"/>
      <c r="KBY159" s="86"/>
      <c r="KBZ159" s="86"/>
      <c r="KCA159" s="86"/>
      <c r="KCB159" s="86"/>
      <c r="KCC159" s="86"/>
      <c r="KCD159" s="86"/>
      <c r="KCE159" s="86"/>
      <c r="KCF159" s="86"/>
      <c r="KCG159" s="86"/>
      <c r="KCH159" s="86"/>
      <c r="KCI159" s="86"/>
      <c r="KCJ159" s="86"/>
      <c r="KCK159" s="86"/>
      <c r="KCL159" s="86"/>
      <c r="KCM159" s="86"/>
      <c r="KCN159" s="86"/>
      <c r="KCO159" s="86"/>
      <c r="KCP159" s="86"/>
      <c r="KCQ159" s="86"/>
      <c r="KCR159" s="86"/>
      <c r="KCS159" s="86"/>
      <c r="KCT159" s="86"/>
      <c r="KCU159" s="86"/>
      <c r="KCV159" s="86"/>
      <c r="KCW159" s="86"/>
      <c r="KCX159" s="86"/>
      <c r="KCY159" s="86"/>
      <c r="KCZ159" s="86"/>
      <c r="KDA159" s="86"/>
      <c r="KDB159" s="86"/>
      <c r="KDC159" s="86"/>
      <c r="KDD159" s="86"/>
      <c r="KDE159" s="86"/>
      <c r="KDF159" s="86"/>
      <c r="KDG159" s="86"/>
      <c r="KDH159" s="86"/>
      <c r="KDI159" s="86"/>
      <c r="KDJ159" s="86"/>
      <c r="KDK159" s="86"/>
      <c r="KDL159" s="86"/>
      <c r="KDM159" s="86"/>
      <c r="KDN159" s="86"/>
      <c r="KDO159" s="86"/>
      <c r="KDP159" s="86"/>
      <c r="KDQ159" s="86"/>
      <c r="KDR159" s="86"/>
      <c r="KDS159" s="86"/>
      <c r="KDT159" s="86"/>
      <c r="KDU159" s="86"/>
      <c r="KDV159" s="86"/>
      <c r="KDW159" s="86"/>
      <c r="KDX159" s="86"/>
      <c r="KDY159" s="86"/>
      <c r="KDZ159" s="86"/>
      <c r="KEA159" s="86"/>
      <c r="KEB159" s="86"/>
      <c r="KEC159" s="86"/>
      <c r="KED159" s="86"/>
      <c r="KEE159" s="86"/>
      <c r="KEF159" s="86"/>
      <c r="KEG159" s="86"/>
      <c r="KEH159" s="86"/>
      <c r="KEI159" s="86"/>
      <c r="KEJ159" s="86"/>
      <c r="KEK159" s="86"/>
      <c r="KEL159" s="86"/>
      <c r="KEM159" s="86"/>
      <c r="KEN159" s="86"/>
      <c r="KEO159" s="86"/>
      <c r="KEP159" s="86"/>
      <c r="KEQ159" s="86"/>
      <c r="KER159" s="86"/>
      <c r="KES159" s="86"/>
      <c r="KET159" s="86"/>
      <c r="KEU159" s="86"/>
      <c r="KEV159" s="86"/>
      <c r="KEW159" s="86"/>
      <c r="KEX159" s="86"/>
      <c r="KEY159" s="86"/>
      <c r="KEZ159" s="86"/>
      <c r="KFA159" s="86"/>
      <c r="KFB159" s="86"/>
      <c r="KFC159" s="86"/>
      <c r="KFD159" s="86"/>
      <c r="KFE159" s="86"/>
      <c r="KFF159" s="86"/>
      <c r="KFG159" s="86"/>
      <c r="KFH159" s="86"/>
      <c r="KFI159" s="86"/>
      <c r="KFJ159" s="86"/>
      <c r="KFK159" s="86"/>
      <c r="KFL159" s="86"/>
      <c r="KFM159" s="86"/>
      <c r="KFN159" s="86"/>
      <c r="KFO159" s="86"/>
      <c r="KFP159" s="86"/>
      <c r="KFQ159" s="86"/>
      <c r="KFR159" s="86"/>
      <c r="KFS159" s="86"/>
      <c r="KFT159" s="86"/>
      <c r="KFU159" s="86"/>
      <c r="KFV159" s="86"/>
      <c r="KFW159" s="86"/>
      <c r="KFX159" s="86"/>
      <c r="KFY159" s="86"/>
      <c r="KFZ159" s="86"/>
      <c r="KGA159" s="86"/>
      <c r="KGB159" s="86"/>
      <c r="KGC159" s="86"/>
      <c r="KGD159" s="86"/>
      <c r="KGE159" s="86"/>
      <c r="KGF159" s="86"/>
      <c r="KGG159" s="86"/>
      <c r="KGH159" s="86"/>
      <c r="KGI159" s="86"/>
      <c r="KGJ159" s="86"/>
      <c r="KGK159" s="86"/>
      <c r="KGL159" s="86"/>
      <c r="KGM159" s="86"/>
      <c r="KGN159" s="86"/>
      <c r="KGO159" s="86"/>
      <c r="KGP159" s="86"/>
      <c r="KGQ159" s="186"/>
      <c r="KGR159" s="186"/>
      <c r="KGS159" s="186"/>
      <c r="KGT159" s="186"/>
      <c r="KGU159" s="186"/>
      <c r="KGV159" s="186"/>
      <c r="KGW159" s="86"/>
      <c r="KGX159" s="86"/>
      <c r="KGY159" s="86"/>
      <c r="KGZ159" s="86"/>
      <c r="KHA159" s="86"/>
      <c r="KHB159" s="86"/>
      <c r="KHC159" s="86"/>
      <c r="KHD159" s="86"/>
      <c r="KHE159" s="86"/>
      <c r="KHF159" s="86"/>
      <c r="KHG159" s="86"/>
      <c r="KHH159" s="86"/>
      <c r="KHI159" s="86"/>
      <c r="KHJ159" s="86"/>
      <c r="KHK159" s="86"/>
      <c r="KHL159" s="86"/>
      <c r="KHM159" s="86"/>
      <c r="KHN159" s="86"/>
      <c r="KHO159" s="86"/>
      <c r="KHP159" s="86"/>
      <c r="KHQ159" s="86"/>
      <c r="KHR159" s="86"/>
      <c r="KHS159" s="86"/>
      <c r="KHT159" s="86"/>
      <c r="KHU159" s="86"/>
      <c r="KHV159" s="86"/>
      <c r="KHW159" s="86"/>
      <c r="KHX159" s="86"/>
      <c r="KHY159" s="86"/>
      <c r="KHZ159" s="86"/>
      <c r="KIA159" s="86"/>
      <c r="KIB159" s="86"/>
      <c r="KIC159" s="86"/>
      <c r="KID159" s="86"/>
      <c r="KIE159" s="86"/>
      <c r="KIF159" s="86"/>
      <c r="KIG159" s="86"/>
      <c r="KIH159" s="86"/>
      <c r="KII159" s="86"/>
      <c r="KIJ159" s="86"/>
      <c r="KIK159" s="86"/>
      <c r="KIL159" s="86"/>
      <c r="KIM159" s="86"/>
      <c r="KIN159" s="86"/>
      <c r="KIO159" s="86"/>
      <c r="KIP159" s="86"/>
      <c r="KIQ159" s="86"/>
      <c r="KIR159" s="86"/>
      <c r="KIS159" s="86"/>
      <c r="KIT159" s="86"/>
      <c r="KIU159" s="86"/>
      <c r="KIV159" s="86"/>
      <c r="KIW159" s="86"/>
      <c r="KIX159" s="86"/>
      <c r="KIY159" s="86"/>
      <c r="KIZ159" s="86"/>
      <c r="KJA159" s="86"/>
      <c r="KJB159" s="86"/>
      <c r="KJC159" s="86"/>
      <c r="KJD159" s="86"/>
      <c r="KJE159" s="86"/>
      <c r="KJF159" s="86"/>
      <c r="KJG159" s="86"/>
      <c r="KJH159" s="86"/>
      <c r="KJI159" s="86"/>
      <c r="KJJ159" s="86"/>
      <c r="KJK159" s="86"/>
      <c r="KJL159" s="86"/>
      <c r="KJM159" s="86"/>
      <c r="KJN159" s="86"/>
      <c r="KJO159" s="86"/>
      <c r="KJP159" s="86"/>
      <c r="KJQ159" s="86"/>
      <c r="KJR159" s="86"/>
      <c r="KJS159" s="86"/>
      <c r="KJT159" s="86"/>
      <c r="KJU159" s="86"/>
      <c r="KJV159" s="86"/>
      <c r="KJW159" s="86"/>
      <c r="KJX159" s="86"/>
      <c r="KJY159" s="86"/>
      <c r="KJZ159" s="86"/>
      <c r="KKA159" s="86"/>
      <c r="KKB159" s="86"/>
      <c r="KKC159" s="86"/>
      <c r="KKD159" s="86"/>
      <c r="KKE159" s="86"/>
      <c r="KKF159" s="86"/>
      <c r="KKG159" s="86"/>
      <c r="KKH159" s="86"/>
      <c r="KKI159" s="86"/>
      <c r="KKJ159" s="86"/>
      <c r="KKK159" s="86"/>
      <c r="KKL159" s="86"/>
      <c r="KKM159" s="86"/>
      <c r="KKN159" s="86"/>
      <c r="KKO159" s="86"/>
      <c r="KKP159" s="86"/>
      <c r="KKQ159" s="86"/>
      <c r="KKR159" s="86"/>
      <c r="KKS159" s="86"/>
      <c r="KKT159" s="86"/>
      <c r="KKU159" s="86"/>
      <c r="KKV159" s="86"/>
      <c r="KKW159" s="86"/>
      <c r="KKX159" s="86"/>
      <c r="KKY159" s="86"/>
      <c r="KKZ159" s="86"/>
      <c r="KLA159" s="86"/>
      <c r="KLB159" s="86"/>
      <c r="KLC159" s="86"/>
      <c r="KLD159" s="86"/>
      <c r="KLE159" s="86"/>
      <c r="KLF159" s="86"/>
      <c r="KLG159" s="86"/>
      <c r="KLH159" s="86"/>
      <c r="KLI159" s="86"/>
      <c r="KLJ159" s="86"/>
      <c r="KLK159" s="86"/>
      <c r="KLL159" s="86"/>
      <c r="KLM159" s="86"/>
      <c r="KLN159" s="86"/>
      <c r="KLO159" s="86"/>
      <c r="KLP159" s="86"/>
      <c r="KLQ159" s="86"/>
      <c r="KLR159" s="86"/>
      <c r="KLS159" s="86"/>
      <c r="KLT159" s="86"/>
      <c r="KLU159" s="86"/>
      <c r="KLV159" s="86"/>
      <c r="KLW159" s="86"/>
      <c r="KLX159" s="86"/>
      <c r="KLY159" s="86"/>
      <c r="KLZ159" s="86"/>
      <c r="KMA159" s="86"/>
      <c r="KMB159" s="86"/>
      <c r="KMC159" s="86"/>
      <c r="KMD159" s="86"/>
      <c r="KME159" s="86"/>
      <c r="KMF159" s="86"/>
      <c r="KMG159" s="86"/>
      <c r="KMH159" s="86"/>
      <c r="KMI159" s="86"/>
      <c r="KMJ159" s="86"/>
      <c r="KMK159" s="86"/>
      <c r="KML159" s="86"/>
      <c r="KMM159" s="86"/>
      <c r="KMN159" s="86"/>
      <c r="KMO159" s="86"/>
      <c r="KMP159" s="86"/>
      <c r="KMQ159" s="86"/>
      <c r="KMR159" s="86"/>
      <c r="KMS159" s="86"/>
      <c r="KMT159" s="86"/>
      <c r="KMU159" s="86"/>
      <c r="KMV159" s="86"/>
      <c r="KMW159" s="86"/>
      <c r="KMX159" s="86"/>
      <c r="KMY159" s="86"/>
      <c r="KMZ159" s="86"/>
      <c r="KNA159" s="86"/>
      <c r="KNB159" s="86"/>
      <c r="KNC159" s="86"/>
      <c r="KND159" s="86"/>
      <c r="KNE159" s="86"/>
      <c r="KNF159" s="86"/>
      <c r="KNG159" s="86"/>
      <c r="KNH159" s="86"/>
      <c r="KNI159" s="86"/>
      <c r="KNJ159" s="86"/>
      <c r="KNK159" s="86"/>
      <c r="KNL159" s="86"/>
      <c r="KNM159" s="86"/>
      <c r="KNN159" s="86"/>
      <c r="KNO159" s="86"/>
      <c r="KNP159" s="86"/>
      <c r="KNQ159" s="86"/>
      <c r="KNR159" s="86"/>
      <c r="KNS159" s="86"/>
      <c r="KNT159" s="86"/>
      <c r="KNU159" s="86"/>
      <c r="KNV159" s="86"/>
      <c r="KNW159" s="86"/>
      <c r="KNX159" s="86"/>
      <c r="KNY159" s="86"/>
      <c r="KNZ159" s="86"/>
      <c r="KOA159" s="86"/>
      <c r="KOB159" s="86"/>
      <c r="KOC159" s="86"/>
      <c r="KOD159" s="86"/>
      <c r="KOE159" s="86"/>
      <c r="KOF159" s="86"/>
      <c r="KOG159" s="86"/>
      <c r="KOH159" s="86"/>
      <c r="KOI159" s="86"/>
      <c r="KOJ159" s="86"/>
      <c r="KOK159" s="86"/>
      <c r="KOL159" s="86"/>
      <c r="KOM159" s="86"/>
      <c r="KON159" s="86"/>
      <c r="KOO159" s="86"/>
      <c r="KOP159" s="86"/>
      <c r="KOQ159" s="86"/>
      <c r="KOR159" s="86"/>
      <c r="KOS159" s="86"/>
      <c r="KOT159" s="86"/>
      <c r="KOU159" s="86"/>
      <c r="KOV159" s="86"/>
      <c r="KOW159" s="86"/>
      <c r="KOX159" s="86"/>
      <c r="KOY159" s="86"/>
      <c r="KOZ159" s="86"/>
      <c r="KPA159" s="86"/>
      <c r="KPB159" s="86"/>
      <c r="KPC159" s="86"/>
      <c r="KPD159" s="86"/>
      <c r="KPE159" s="86"/>
      <c r="KPF159" s="86"/>
      <c r="KPG159" s="86"/>
      <c r="KPH159" s="86"/>
      <c r="KPI159" s="86"/>
      <c r="KPJ159" s="86"/>
      <c r="KPK159" s="86"/>
      <c r="KPL159" s="86"/>
      <c r="KPM159" s="86"/>
      <c r="KPN159" s="86"/>
      <c r="KPO159" s="86"/>
      <c r="KPP159" s="86"/>
      <c r="KPQ159" s="86"/>
      <c r="KPR159" s="86"/>
      <c r="KPS159" s="86"/>
      <c r="KPT159" s="86"/>
      <c r="KPU159" s="86"/>
      <c r="KPV159" s="86"/>
      <c r="KPW159" s="86"/>
      <c r="KPX159" s="86"/>
      <c r="KPY159" s="86"/>
      <c r="KPZ159" s="86"/>
      <c r="KQA159" s="86"/>
      <c r="KQB159" s="86"/>
      <c r="KQC159" s="86"/>
      <c r="KQD159" s="86"/>
      <c r="KQE159" s="86"/>
      <c r="KQF159" s="86"/>
      <c r="KQG159" s="86"/>
      <c r="KQH159" s="86"/>
      <c r="KQI159" s="86"/>
      <c r="KQJ159" s="86"/>
      <c r="KQK159" s="86"/>
      <c r="KQL159" s="86"/>
      <c r="KQM159" s="186"/>
      <c r="KQN159" s="186"/>
      <c r="KQO159" s="186"/>
      <c r="KQP159" s="186"/>
      <c r="KQQ159" s="186"/>
      <c r="KQR159" s="186"/>
      <c r="KQS159" s="86"/>
      <c r="KQT159" s="86"/>
      <c r="KQU159" s="86"/>
      <c r="KQV159" s="86"/>
      <c r="KQW159" s="86"/>
      <c r="KQX159" s="86"/>
      <c r="KQY159" s="86"/>
      <c r="KQZ159" s="86"/>
      <c r="KRA159" s="86"/>
      <c r="KRB159" s="86"/>
      <c r="KRC159" s="86"/>
      <c r="KRD159" s="86"/>
      <c r="KRE159" s="86"/>
      <c r="KRF159" s="86"/>
      <c r="KRG159" s="86"/>
      <c r="KRH159" s="86"/>
      <c r="KRI159" s="86"/>
      <c r="KRJ159" s="86"/>
      <c r="KRK159" s="86"/>
      <c r="KRL159" s="86"/>
      <c r="KRM159" s="86"/>
      <c r="KRN159" s="86"/>
      <c r="KRO159" s="86"/>
      <c r="KRP159" s="86"/>
      <c r="KRQ159" s="86"/>
      <c r="KRR159" s="86"/>
      <c r="KRS159" s="86"/>
      <c r="KRT159" s="86"/>
      <c r="KRU159" s="86"/>
      <c r="KRV159" s="86"/>
      <c r="KRW159" s="86"/>
      <c r="KRX159" s="86"/>
      <c r="KRY159" s="86"/>
      <c r="KRZ159" s="86"/>
      <c r="KSA159" s="86"/>
      <c r="KSB159" s="86"/>
      <c r="KSC159" s="86"/>
      <c r="KSD159" s="86"/>
      <c r="KSE159" s="86"/>
      <c r="KSF159" s="86"/>
      <c r="KSG159" s="86"/>
      <c r="KSH159" s="86"/>
      <c r="KSI159" s="86"/>
      <c r="KSJ159" s="86"/>
      <c r="KSK159" s="86"/>
      <c r="KSL159" s="86"/>
      <c r="KSM159" s="86"/>
      <c r="KSN159" s="86"/>
      <c r="KSO159" s="86"/>
      <c r="KSP159" s="86"/>
      <c r="KSQ159" s="86"/>
      <c r="KSR159" s="86"/>
      <c r="KSS159" s="86"/>
      <c r="KST159" s="86"/>
      <c r="KSU159" s="86"/>
      <c r="KSV159" s="86"/>
      <c r="KSW159" s="86"/>
      <c r="KSX159" s="86"/>
      <c r="KSY159" s="86"/>
      <c r="KSZ159" s="86"/>
      <c r="KTA159" s="86"/>
      <c r="KTB159" s="86"/>
      <c r="KTC159" s="86"/>
      <c r="KTD159" s="86"/>
      <c r="KTE159" s="86"/>
      <c r="KTF159" s="86"/>
      <c r="KTG159" s="86"/>
      <c r="KTH159" s="86"/>
      <c r="KTI159" s="86"/>
      <c r="KTJ159" s="86"/>
      <c r="KTK159" s="86"/>
      <c r="KTL159" s="86"/>
      <c r="KTM159" s="86"/>
      <c r="KTN159" s="86"/>
      <c r="KTO159" s="86"/>
      <c r="KTP159" s="86"/>
      <c r="KTQ159" s="86"/>
      <c r="KTR159" s="86"/>
      <c r="KTS159" s="86"/>
      <c r="KTT159" s="86"/>
      <c r="KTU159" s="86"/>
      <c r="KTV159" s="86"/>
      <c r="KTW159" s="86"/>
      <c r="KTX159" s="86"/>
      <c r="KTY159" s="86"/>
      <c r="KTZ159" s="86"/>
      <c r="KUA159" s="86"/>
      <c r="KUB159" s="86"/>
      <c r="KUC159" s="86"/>
      <c r="KUD159" s="86"/>
      <c r="KUE159" s="86"/>
      <c r="KUF159" s="86"/>
      <c r="KUG159" s="86"/>
      <c r="KUH159" s="86"/>
      <c r="KUI159" s="86"/>
      <c r="KUJ159" s="86"/>
      <c r="KUK159" s="86"/>
      <c r="KUL159" s="86"/>
      <c r="KUM159" s="86"/>
      <c r="KUN159" s="86"/>
      <c r="KUO159" s="86"/>
      <c r="KUP159" s="86"/>
      <c r="KUQ159" s="86"/>
      <c r="KUR159" s="86"/>
      <c r="KUS159" s="86"/>
      <c r="KUT159" s="86"/>
      <c r="KUU159" s="86"/>
      <c r="KUV159" s="86"/>
      <c r="KUW159" s="86"/>
      <c r="KUX159" s="86"/>
      <c r="KUY159" s="86"/>
      <c r="KUZ159" s="86"/>
      <c r="KVA159" s="86"/>
      <c r="KVB159" s="86"/>
      <c r="KVC159" s="86"/>
      <c r="KVD159" s="86"/>
      <c r="KVE159" s="86"/>
      <c r="KVF159" s="86"/>
      <c r="KVG159" s="86"/>
      <c r="KVH159" s="86"/>
      <c r="KVI159" s="86"/>
      <c r="KVJ159" s="86"/>
      <c r="KVK159" s="86"/>
      <c r="KVL159" s="86"/>
      <c r="KVM159" s="86"/>
      <c r="KVN159" s="86"/>
      <c r="KVO159" s="86"/>
      <c r="KVP159" s="86"/>
      <c r="KVQ159" s="86"/>
      <c r="KVR159" s="86"/>
      <c r="KVS159" s="86"/>
      <c r="KVT159" s="86"/>
      <c r="KVU159" s="86"/>
      <c r="KVV159" s="86"/>
      <c r="KVW159" s="86"/>
      <c r="KVX159" s="86"/>
      <c r="KVY159" s="86"/>
      <c r="KVZ159" s="86"/>
      <c r="KWA159" s="86"/>
      <c r="KWB159" s="86"/>
      <c r="KWC159" s="86"/>
      <c r="KWD159" s="86"/>
      <c r="KWE159" s="86"/>
      <c r="KWF159" s="86"/>
      <c r="KWG159" s="86"/>
      <c r="KWH159" s="86"/>
      <c r="KWI159" s="86"/>
      <c r="KWJ159" s="86"/>
      <c r="KWK159" s="86"/>
      <c r="KWL159" s="86"/>
      <c r="KWM159" s="86"/>
      <c r="KWN159" s="86"/>
      <c r="KWO159" s="86"/>
      <c r="KWP159" s="86"/>
      <c r="KWQ159" s="86"/>
      <c r="KWR159" s="86"/>
      <c r="KWS159" s="86"/>
      <c r="KWT159" s="86"/>
      <c r="KWU159" s="86"/>
      <c r="KWV159" s="86"/>
      <c r="KWW159" s="86"/>
      <c r="KWX159" s="86"/>
      <c r="KWY159" s="86"/>
      <c r="KWZ159" s="86"/>
      <c r="KXA159" s="86"/>
      <c r="KXB159" s="86"/>
      <c r="KXC159" s="86"/>
      <c r="KXD159" s="86"/>
      <c r="KXE159" s="86"/>
      <c r="KXF159" s="86"/>
      <c r="KXG159" s="86"/>
      <c r="KXH159" s="86"/>
      <c r="KXI159" s="86"/>
      <c r="KXJ159" s="86"/>
      <c r="KXK159" s="86"/>
      <c r="KXL159" s="86"/>
      <c r="KXM159" s="86"/>
      <c r="KXN159" s="86"/>
      <c r="KXO159" s="86"/>
      <c r="KXP159" s="86"/>
      <c r="KXQ159" s="86"/>
      <c r="KXR159" s="86"/>
      <c r="KXS159" s="86"/>
      <c r="KXT159" s="86"/>
      <c r="KXU159" s="86"/>
      <c r="KXV159" s="86"/>
      <c r="KXW159" s="86"/>
      <c r="KXX159" s="86"/>
      <c r="KXY159" s="86"/>
      <c r="KXZ159" s="86"/>
      <c r="KYA159" s="86"/>
      <c r="KYB159" s="86"/>
      <c r="KYC159" s="86"/>
      <c r="KYD159" s="86"/>
      <c r="KYE159" s="86"/>
      <c r="KYF159" s="86"/>
      <c r="KYG159" s="86"/>
      <c r="KYH159" s="86"/>
      <c r="KYI159" s="86"/>
      <c r="KYJ159" s="86"/>
      <c r="KYK159" s="86"/>
      <c r="KYL159" s="86"/>
      <c r="KYM159" s="86"/>
      <c r="KYN159" s="86"/>
      <c r="KYO159" s="86"/>
      <c r="KYP159" s="86"/>
      <c r="KYQ159" s="86"/>
      <c r="KYR159" s="86"/>
      <c r="KYS159" s="86"/>
      <c r="KYT159" s="86"/>
      <c r="KYU159" s="86"/>
      <c r="KYV159" s="86"/>
      <c r="KYW159" s="86"/>
      <c r="KYX159" s="86"/>
      <c r="KYY159" s="86"/>
      <c r="KYZ159" s="86"/>
      <c r="KZA159" s="86"/>
      <c r="KZB159" s="86"/>
      <c r="KZC159" s="86"/>
      <c r="KZD159" s="86"/>
      <c r="KZE159" s="86"/>
      <c r="KZF159" s="86"/>
      <c r="KZG159" s="86"/>
      <c r="KZH159" s="86"/>
      <c r="KZI159" s="86"/>
      <c r="KZJ159" s="86"/>
      <c r="KZK159" s="86"/>
      <c r="KZL159" s="86"/>
      <c r="KZM159" s="86"/>
      <c r="KZN159" s="86"/>
      <c r="KZO159" s="86"/>
      <c r="KZP159" s="86"/>
      <c r="KZQ159" s="86"/>
      <c r="KZR159" s="86"/>
      <c r="KZS159" s="86"/>
      <c r="KZT159" s="86"/>
      <c r="KZU159" s="86"/>
      <c r="KZV159" s="86"/>
      <c r="KZW159" s="86"/>
      <c r="KZX159" s="86"/>
      <c r="KZY159" s="86"/>
      <c r="KZZ159" s="86"/>
      <c r="LAA159" s="86"/>
      <c r="LAB159" s="86"/>
      <c r="LAC159" s="86"/>
      <c r="LAD159" s="86"/>
      <c r="LAE159" s="86"/>
      <c r="LAF159" s="86"/>
      <c r="LAG159" s="86"/>
      <c r="LAH159" s="86"/>
      <c r="LAI159" s="186"/>
      <c r="LAJ159" s="186"/>
      <c r="LAK159" s="186"/>
      <c r="LAL159" s="186"/>
      <c r="LAM159" s="186"/>
      <c r="LAN159" s="186"/>
      <c r="LAO159" s="86"/>
      <c r="LAP159" s="86"/>
      <c r="LAQ159" s="86"/>
      <c r="LAR159" s="86"/>
      <c r="LAS159" s="86"/>
      <c r="LAT159" s="86"/>
      <c r="LAU159" s="86"/>
      <c r="LAV159" s="86"/>
      <c r="LAW159" s="86"/>
      <c r="LAX159" s="86"/>
      <c r="LAY159" s="86"/>
      <c r="LAZ159" s="86"/>
      <c r="LBA159" s="86"/>
      <c r="LBB159" s="86"/>
      <c r="LBC159" s="86"/>
      <c r="LBD159" s="86"/>
      <c r="LBE159" s="86"/>
      <c r="LBF159" s="86"/>
      <c r="LBG159" s="86"/>
      <c r="LBH159" s="86"/>
      <c r="LBI159" s="86"/>
      <c r="LBJ159" s="86"/>
      <c r="LBK159" s="86"/>
      <c r="LBL159" s="86"/>
      <c r="LBM159" s="86"/>
      <c r="LBN159" s="86"/>
      <c r="LBO159" s="86"/>
      <c r="LBP159" s="86"/>
      <c r="LBQ159" s="86"/>
      <c r="LBR159" s="86"/>
      <c r="LBS159" s="86"/>
      <c r="LBT159" s="86"/>
      <c r="LBU159" s="86"/>
      <c r="LBV159" s="86"/>
      <c r="LBW159" s="86"/>
      <c r="LBX159" s="86"/>
      <c r="LBY159" s="86"/>
      <c r="LBZ159" s="86"/>
      <c r="LCA159" s="86"/>
      <c r="LCB159" s="86"/>
      <c r="LCC159" s="86"/>
      <c r="LCD159" s="86"/>
      <c r="LCE159" s="86"/>
      <c r="LCF159" s="86"/>
      <c r="LCG159" s="86"/>
      <c r="LCH159" s="86"/>
      <c r="LCI159" s="86"/>
      <c r="LCJ159" s="86"/>
      <c r="LCK159" s="86"/>
      <c r="LCL159" s="86"/>
      <c r="LCM159" s="86"/>
      <c r="LCN159" s="86"/>
      <c r="LCO159" s="86"/>
      <c r="LCP159" s="86"/>
      <c r="LCQ159" s="86"/>
      <c r="LCR159" s="86"/>
      <c r="LCS159" s="86"/>
      <c r="LCT159" s="86"/>
      <c r="LCU159" s="86"/>
      <c r="LCV159" s="86"/>
      <c r="LCW159" s="86"/>
      <c r="LCX159" s="86"/>
      <c r="LCY159" s="86"/>
      <c r="LCZ159" s="86"/>
      <c r="LDA159" s="86"/>
      <c r="LDB159" s="86"/>
      <c r="LDC159" s="86"/>
      <c r="LDD159" s="86"/>
      <c r="LDE159" s="86"/>
      <c r="LDF159" s="86"/>
      <c r="LDG159" s="86"/>
      <c r="LDH159" s="86"/>
      <c r="LDI159" s="86"/>
      <c r="LDJ159" s="86"/>
      <c r="LDK159" s="86"/>
      <c r="LDL159" s="86"/>
      <c r="LDM159" s="86"/>
      <c r="LDN159" s="86"/>
      <c r="LDO159" s="86"/>
      <c r="LDP159" s="86"/>
      <c r="LDQ159" s="86"/>
      <c r="LDR159" s="86"/>
      <c r="LDS159" s="86"/>
      <c r="LDT159" s="86"/>
      <c r="LDU159" s="86"/>
      <c r="LDV159" s="86"/>
      <c r="LDW159" s="86"/>
      <c r="LDX159" s="86"/>
      <c r="LDY159" s="86"/>
      <c r="LDZ159" s="86"/>
      <c r="LEA159" s="86"/>
      <c r="LEB159" s="86"/>
      <c r="LEC159" s="86"/>
      <c r="LED159" s="86"/>
      <c r="LEE159" s="86"/>
      <c r="LEF159" s="86"/>
      <c r="LEG159" s="86"/>
      <c r="LEH159" s="86"/>
      <c r="LEI159" s="86"/>
      <c r="LEJ159" s="86"/>
      <c r="LEK159" s="86"/>
      <c r="LEL159" s="86"/>
      <c r="LEM159" s="86"/>
      <c r="LEN159" s="86"/>
      <c r="LEO159" s="86"/>
      <c r="LEP159" s="86"/>
      <c r="LEQ159" s="86"/>
      <c r="LER159" s="86"/>
      <c r="LES159" s="86"/>
      <c r="LET159" s="86"/>
      <c r="LEU159" s="86"/>
      <c r="LEV159" s="86"/>
      <c r="LEW159" s="86"/>
      <c r="LEX159" s="86"/>
      <c r="LEY159" s="86"/>
      <c r="LEZ159" s="86"/>
      <c r="LFA159" s="86"/>
      <c r="LFB159" s="86"/>
      <c r="LFC159" s="86"/>
      <c r="LFD159" s="86"/>
      <c r="LFE159" s="86"/>
      <c r="LFF159" s="86"/>
      <c r="LFG159" s="86"/>
      <c r="LFH159" s="86"/>
      <c r="LFI159" s="86"/>
      <c r="LFJ159" s="86"/>
      <c r="LFK159" s="86"/>
      <c r="LFL159" s="86"/>
      <c r="LFM159" s="86"/>
      <c r="LFN159" s="86"/>
      <c r="LFO159" s="86"/>
      <c r="LFP159" s="86"/>
      <c r="LFQ159" s="86"/>
      <c r="LFR159" s="86"/>
      <c r="LFS159" s="86"/>
      <c r="LFT159" s="86"/>
      <c r="LFU159" s="86"/>
      <c r="LFV159" s="86"/>
      <c r="LFW159" s="86"/>
      <c r="LFX159" s="86"/>
      <c r="LFY159" s="86"/>
      <c r="LFZ159" s="86"/>
      <c r="LGA159" s="86"/>
      <c r="LGB159" s="86"/>
      <c r="LGC159" s="86"/>
      <c r="LGD159" s="86"/>
      <c r="LGE159" s="86"/>
      <c r="LGF159" s="86"/>
      <c r="LGG159" s="86"/>
      <c r="LGH159" s="86"/>
      <c r="LGI159" s="86"/>
      <c r="LGJ159" s="86"/>
      <c r="LGK159" s="86"/>
      <c r="LGL159" s="86"/>
      <c r="LGM159" s="86"/>
      <c r="LGN159" s="86"/>
      <c r="LGO159" s="86"/>
      <c r="LGP159" s="86"/>
      <c r="LGQ159" s="86"/>
      <c r="LGR159" s="86"/>
      <c r="LGS159" s="86"/>
      <c r="LGT159" s="86"/>
      <c r="LGU159" s="86"/>
      <c r="LGV159" s="86"/>
      <c r="LGW159" s="86"/>
      <c r="LGX159" s="86"/>
      <c r="LGY159" s="86"/>
      <c r="LGZ159" s="86"/>
      <c r="LHA159" s="86"/>
      <c r="LHB159" s="86"/>
      <c r="LHC159" s="86"/>
      <c r="LHD159" s="86"/>
      <c r="LHE159" s="86"/>
      <c r="LHF159" s="86"/>
      <c r="LHG159" s="86"/>
      <c r="LHH159" s="86"/>
      <c r="LHI159" s="86"/>
      <c r="LHJ159" s="86"/>
      <c r="LHK159" s="86"/>
      <c r="LHL159" s="86"/>
      <c r="LHM159" s="86"/>
      <c r="LHN159" s="86"/>
      <c r="LHO159" s="86"/>
      <c r="LHP159" s="86"/>
      <c r="LHQ159" s="86"/>
      <c r="LHR159" s="86"/>
      <c r="LHS159" s="86"/>
      <c r="LHT159" s="86"/>
      <c r="LHU159" s="86"/>
      <c r="LHV159" s="86"/>
      <c r="LHW159" s="86"/>
      <c r="LHX159" s="86"/>
      <c r="LHY159" s="86"/>
      <c r="LHZ159" s="86"/>
      <c r="LIA159" s="86"/>
      <c r="LIB159" s="86"/>
      <c r="LIC159" s="86"/>
      <c r="LID159" s="86"/>
      <c r="LIE159" s="86"/>
      <c r="LIF159" s="86"/>
      <c r="LIG159" s="86"/>
      <c r="LIH159" s="86"/>
      <c r="LII159" s="86"/>
      <c r="LIJ159" s="86"/>
      <c r="LIK159" s="86"/>
      <c r="LIL159" s="86"/>
      <c r="LIM159" s="86"/>
      <c r="LIN159" s="86"/>
      <c r="LIO159" s="86"/>
      <c r="LIP159" s="86"/>
      <c r="LIQ159" s="86"/>
      <c r="LIR159" s="86"/>
      <c r="LIS159" s="86"/>
      <c r="LIT159" s="86"/>
      <c r="LIU159" s="86"/>
      <c r="LIV159" s="86"/>
      <c r="LIW159" s="86"/>
      <c r="LIX159" s="86"/>
      <c r="LIY159" s="86"/>
      <c r="LIZ159" s="86"/>
      <c r="LJA159" s="86"/>
      <c r="LJB159" s="86"/>
      <c r="LJC159" s="86"/>
      <c r="LJD159" s="86"/>
      <c r="LJE159" s="86"/>
      <c r="LJF159" s="86"/>
      <c r="LJG159" s="86"/>
      <c r="LJH159" s="86"/>
      <c r="LJI159" s="86"/>
      <c r="LJJ159" s="86"/>
      <c r="LJK159" s="86"/>
      <c r="LJL159" s="86"/>
      <c r="LJM159" s="86"/>
      <c r="LJN159" s="86"/>
      <c r="LJO159" s="86"/>
      <c r="LJP159" s="86"/>
      <c r="LJQ159" s="86"/>
      <c r="LJR159" s="86"/>
      <c r="LJS159" s="86"/>
      <c r="LJT159" s="86"/>
      <c r="LJU159" s="86"/>
      <c r="LJV159" s="86"/>
      <c r="LJW159" s="86"/>
      <c r="LJX159" s="86"/>
      <c r="LJY159" s="86"/>
      <c r="LJZ159" s="86"/>
      <c r="LKA159" s="86"/>
      <c r="LKB159" s="86"/>
      <c r="LKC159" s="86"/>
      <c r="LKD159" s="86"/>
      <c r="LKE159" s="186"/>
      <c r="LKF159" s="186"/>
      <c r="LKG159" s="186"/>
      <c r="LKH159" s="186"/>
      <c r="LKI159" s="186"/>
      <c r="LKJ159" s="186"/>
      <c r="LKK159" s="86"/>
      <c r="LKL159" s="86"/>
      <c r="LKM159" s="86"/>
      <c r="LKN159" s="86"/>
      <c r="LKO159" s="86"/>
      <c r="LKP159" s="86"/>
      <c r="LKQ159" s="86"/>
      <c r="LKR159" s="86"/>
      <c r="LKS159" s="86"/>
      <c r="LKT159" s="86"/>
      <c r="LKU159" s="86"/>
      <c r="LKV159" s="86"/>
      <c r="LKW159" s="86"/>
      <c r="LKX159" s="86"/>
      <c r="LKY159" s="86"/>
      <c r="LKZ159" s="86"/>
      <c r="LLA159" s="86"/>
      <c r="LLB159" s="86"/>
      <c r="LLC159" s="86"/>
      <c r="LLD159" s="86"/>
      <c r="LLE159" s="86"/>
      <c r="LLF159" s="86"/>
      <c r="LLG159" s="86"/>
      <c r="LLH159" s="86"/>
      <c r="LLI159" s="86"/>
      <c r="LLJ159" s="86"/>
      <c r="LLK159" s="86"/>
      <c r="LLL159" s="86"/>
      <c r="LLM159" s="86"/>
      <c r="LLN159" s="86"/>
      <c r="LLO159" s="86"/>
      <c r="LLP159" s="86"/>
      <c r="LLQ159" s="86"/>
      <c r="LLR159" s="86"/>
      <c r="LLS159" s="86"/>
      <c r="LLT159" s="86"/>
      <c r="LLU159" s="86"/>
      <c r="LLV159" s="86"/>
      <c r="LLW159" s="86"/>
      <c r="LLX159" s="86"/>
      <c r="LLY159" s="86"/>
      <c r="LLZ159" s="86"/>
      <c r="LMA159" s="86"/>
      <c r="LMB159" s="86"/>
      <c r="LMC159" s="86"/>
      <c r="LMD159" s="86"/>
      <c r="LME159" s="86"/>
      <c r="LMF159" s="86"/>
      <c r="LMG159" s="86"/>
      <c r="LMH159" s="86"/>
      <c r="LMI159" s="86"/>
      <c r="LMJ159" s="86"/>
      <c r="LMK159" s="86"/>
      <c r="LML159" s="86"/>
      <c r="LMM159" s="86"/>
      <c r="LMN159" s="86"/>
      <c r="LMO159" s="86"/>
      <c r="LMP159" s="86"/>
      <c r="LMQ159" s="86"/>
      <c r="LMR159" s="86"/>
      <c r="LMS159" s="86"/>
      <c r="LMT159" s="86"/>
      <c r="LMU159" s="86"/>
      <c r="LMV159" s="86"/>
      <c r="LMW159" s="86"/>
      <c r="LMX159" s="86"/>
      <c r="LMY159" s="86"/>
      <c r="LMZ159" s="86"/>
      <c r="LNA159" s="86"/>
      <c r="LNB159" s="86"/>
      <c r="LNC159" s="86"/>
      <c r="LND159" s="86"/>
      <c r="LNE159" s="86"/>
      <c r="LNF159" s="86"/>
      <c r="LNG159" s="86"/>
      <c r="LNH159" s="86"/>
      <c r="LNI159" s="86"/>
      <c r="LNJ159" s="86"/>
      <c r="LNK159" s="86"/>
      <c r="LNL159" s="86"/>
      <c r="LNM159" s="86"/>
      <c r="LNN159" s="86"/>
      <c r="LNO159" s="86"/>
      <c r="LNP159" s="86"/>
      <c r="LNQ159" s="86"/>
      <c r="LNR159" s="86"/>
      <c r="LNS159" s="86"/>
      <c r="LNT159" s="86"/>
      <c r="LNU159" s="86"/>
      <c r="LNV159" s="86"/>
      <c r="LNW159" s="86"/>
      <c r="LNX159" s="86"/>
      <c r="LNY159" s="86"/>
      <c r="LNZ159" s="86"/>
      <c r="LOA159" s="86"/>
      <c r="LOB159" s="86"/>
      <c r="LOC159" s="86"/>
      <c r="LOD159" s="86"/>
      <c r="LOE159" s="86"/>
      <c r="LOF159" s="86"/>
      <c r="LOG159" s="86"/>
      <c r="LOH159" s="86"/>
      <c r="LOI159" s="86"/>
      <c r="LOJ159" s="86"/>
      <c r="LOK159" s="86"/>
      <c r="LOL159" s="86"/>
      <c r="LOM159" s="86"/>
      <c r="LON159" s="86"/>
      <c r="LOO159" s="86"/>
      <c r="LOP159" s="86"/>
      <c r="LOQ159" s="86"/>
      <c r="LOR159" s="86"/>
      <c r="LOS159" s="86"/>
      <c r="LOT159" s="86"/>
      <c r="LOU159" s="86"/>
      <c r="LOV159" s="86"/>
      <c r="LOW159" s="86"/>
      <c r="LOX159" s="86"/>
      <c r="LOY159" s="86"/>
      <c r="LOZ159" s="86"/>
      <c r="LPA159" s="86"/>
      <c r="LPB159" s="86"/>
      <c r="LPC159" s="86"/>
      <c r="LPD159" s="86"/>
      <c r="LPE159" s="86"/>
      <c r="LPF159" s="86"/>
      <c r="LPG159" s="86"/>
      <c r="LPH159" s="86"/>
      <c r="LPI159" s="86"/>
      <c r="LPJ159" s="86"/>
      <c r="LPK159" s="86"/>
      <c r="LPL159" s="86"/>
      <c r="LPM159" s="86"/>
      <c r="LPN159" s="86"/>
      <c r="LPO159" s="86"/>
      <c r="LPP159" s="86"/>
      <c r="LPQ159" s="86"/>
      <c r="LPR159" s="86"/>
      <c r="LPS159" s="86"/>
      <c r="LPT159" s="86"/>
      <c r="LPU159" s="86"/>
      <c r="LPV159" s="86"/>
      <c r="LPW159" s="86"/>
      <c r="LPX159" s="86"/>
      <c r="LPY159" s="86"/>
      <c r="LPZ159" s="86"/>
      <c r="LQA159" s="86"/>
      <c r="LQB159" s="86"/>
      <c r="LQC159" s="86"/>
      <c r="LQD159" s="86"/>
      <c r="LQE159" s="86"/>
      <c r="LQF159" s="86"/>
      <c r="LQG159" s="86"/>
      <c r="LQH159" s="86"/>
      <c r="LQI159" s="86"/>
      <c r="LQJ159" s="86"/>
      <c r="LQK159" s="86"/>
      <c r="LQL159" s="86"/>
      <c r="LQM159" s="86"/>
      <c r="LQN159" s="86"/>
      <c r="LQO159" s="86"/>
      <c r="LQP159" s="86"/>
      <c r="LQQ159" s="86"/>
      <c r="LQR159" s="86"/>
      <c r="LQS159" s="86"/>
      <c r="LQT159" s="86"/>
      <c r="LQU159" s="86"/>
      <c r="LQV159" s="86"/>
      <c r="LQW159" s="86"/>
      <c r="LQX159" s="86"/>
      <c r="LQY159" s="86"/>
      <c r="LQZ159" s="86"/>
      <c r="LRA159" s="86"/>
      <c r="LRB159" s="86"/>
      <c r="LRC159" s="86"/>
      <c r="LRD159" s="86"/>
      <c r="LRE159" s="86"/>
      <c r="LRF159" s="86"/>
      <c r="LRG159" s="86"/>
      <c r="LRH159" s="86"/>
      <c r="LRI159" s="86"/>
      <c r="LRJ159" s="86"/>
      <c r="LRK159" s="86"/>
      <c r="LRL159" s="86"/>
      <c r="LRM159" s="86"/>
      <c r="LRN159" s="86"/>
      <c r="LRO159" s="86"/>
      <c r="LRP159" s="86"/>
      <c r="LRQ159" s="86"/>
      <c r="LRR159" s="86"/>
      <c r="LRS159" s="86"/>
      <c r="LRT159" s="86"/>
      <c r="LRU159" s="86"/>
      <c r="LRV159" s="86"/>
      <c r="LRW159" s="86"/>
      <c r="LRX159" s="86"/>
      <c r="LRY159" s="86"/>
      <c r="LRZ159" s="86"/>
      <c r="LSA159" s="86"/>
      <c r="LSB159" s="86"/>
      <c r="LSC159" s="86"/>
      <c r="LSD159" s="86"/>
      <c r="LSE159" s="86"/>
      <c r="LSF159" s="86"/>
      <c r="LSG159" s="86"/>
      <c r="LSH159" s="86"/>
      <c r="LSI159" s="86"/>
      <c r="LSJ159" s="86"/>
      <c r="LSK159" s="86"/>
      <c r="LSL159" s="86"/>
      <c r="LSM159" s="86"/>
      <c r="LSN159" s="86"/>
      <c r="LSO159" s="86"/>
      <c r="LSP159" s="86"/>
      <c r="LSQ159" s="86"/>
      <c r="LSR159" s="86"/>
      <c r="LSS159" s="86"/>
      <c r="LST159" s="86"/>
      <c r="LSU159" s="86"/>
      <c r="LSV159" s="86"/>
      <c r="LSW159" s="86"/>
      <c r="LSX159" s="86"/>
      <c r="LSY159" s="86"/>
      <c r="LSZ159" s="86"/>
      <c r="LTA159" s="86"/>
      <c r="LTB159" s="86"/>
      <c r="LTC159" s="86"/>
      <c r="LTD159" s="86"/>
      <c r="LTE159" s="86"/>
      <c r="LTF159" s="86"/>
      <c r="LTG159" s="86"/>
      <c r="LTH159" s="86"/>
      <c r="LTI159" s="86"/>
      <c r="LTJ159" s="86"/>
      <c r="LTK159" s="86"/>
      <c r="LTL159" s="86"/>
      <c r="LTM159" s="86"/>
      <c r="LTN159" s="86"/>
      <c r="LTO159" s="86"/>
      <c r="LTP159" s="86"/>
      <c r="LTQ159" s="86"/>
      <c r="LTR159" s="86"/>
      <c r="LTS159" s="86"/>
      <c r="LTT159" s="86"/>
      <c r="LTU159" s="86"/>
      <c r="LTV159" s="86"/>
      <c r="LTW159" s="86"/>
      <c r="LTX159" s="86"/>
      <c r="LTY159" s="86"/>
      <c r="LTZ159" s="86"/>
      <c r="LUA159" s="186"/>
      <c r="LUB159" s="186"/>
      <c r="LUC159" s="186"/>
      <c r="LUD159" s="186"/>
      <c r="LUE159" s="186"/>
      <c r="LUF159" s="186"/>
      <c r="LUG159" s="86"/>
      <c r="LUH159" s="86"/>
      <c r="LUI159" s="86"/>
      <c r="LUJ159" s="86"/>
      <c r="LUK159" s="86"/>
      <c r="LUL159" s="86"/>
      <c r="LUM159" s="86"/>
      <c r="LUN159" s="86"/>
      <c r="LUO159" s="86"/>
      <c r="LUP159" s="86"/>
      <c r="LUQ159" s="86"/>
      <c r="LUR159" s="86"/>
      <c r="LUS159" s="86"/>
      <c r="LUT159" s="86"/>
      <c r="LUU159" s="86"/>
      <c r="LUV159" s="86"/>
      <c r="LUW159" s="86"/>
      <c r="LUX159" s="86"/>
      <c r="LUY159" s="86"/>
      <c r="LUZ159" s="86"/>
      <c r="LVA159" s="86"/>
      <c r="LVB159" s="86"/>
      <c r="LVC159" s="86"/>
      <c r="LVD159" s="86"/>
      <c r="LVE159" s="86"/>
      <c r="LVF159" s="86"/>
      <c r="LVG159" s="86"/>
      <c r="LVH159" s="86"/>
      <c r="LVI159" s="86"/>
      <c r="LVJ159" s="86"/>
      <c r="LVK159" s="86"/>
      <c r="LVL159" s="86"/>
      <c r="LVM159" s="86"/>
      <c r="LVN159" s="86"/>
      <c r="LVO159" s="86"/>
      <c r="LVP159" s="86"/>
      <c r="LVQ159" s="86"/>
      <c r="LVR159" s="86"/>
      <c r="LVS159" s="86"/>
      <c r="LVT159" s="86"/>
      <c r="LVU159" s="86"/>
      <c r="LVV159" s="86"/>
      <c r="LVW159" s="86"/>
      <c r="LVX159" s="86"/>
      <c r="LVY159" s="86"/>
      <c r="LVZ159" s="86"/>
      <c r="LWA159" s="86"/>
      <c r="LWB159" s="86"/>
      <c r="LWC159" s="86"/>
      <c r="LWD159" s="86"/>
      <c r="LWE159" s="86"/>
      <c r="LWF159" s="86"/>
      <c r="LWG159" s="86"/>
      <c r="LWH159" s="86"/>
      <c r="LWI159" s="86"/>
      <c r="LWJ159" s="86"/>
      <c r="LWK159" s="86"/>
      <c r="LWL159" s="86"/>
      <c r="LWM159" s="86"/>
      <c r="LWN159" s="86"/>
      <c r="LWO159" s="86"/>
      <c r="LWP159" s="86"/>
      <c r="LWQ159" s="86"/>
      <c r="LWR159" s="86"/>
      <c r="LWS159" s="86"/>
      <c r="LWT159" s="86"/>
      <c r="LWU159" s="86"/>
      <c r="LWV159" s="86"/>
      <c r="LWW159" s="86"/>
      <c r="LWX159" s="86"/>
      <c r="LWY159" s="86"/>
      <c r="LWZ159" s="86"/>
      <c r="LXA159" s="86"/>
      <c r="LXB159" s="86"/>
      <c r="LXC159" s="86"/>
      <c r="LXD159" s="86"/>
      <c r="LXE159" s="86"/>
      <c r="LXF159" s="86"/>
      <c r="LXG159" s="86"/>
      <c r="LXH159" s="86"/>
      <c r="LXI159" s="86"/>
      <c r="LXJ159" s="86"/>
      <c r="LXK159" s="86"/>
      <c r="LXL159" s="86"/>
      <c r="LXM159" s="86"/>
      <c r="LXN159" s="86"/>
      <c r="LXO159" s="86"/>
      <c r="LXP159" s="86"/>
      <c r="LXQ159" s="86"/>
      <c r="LXR159" s="86"/>
      <c r="LXS159" s="86"/>
      <c r="LXT159" s="86"/>
      <c r="LXU159" s="86"/>
      <c r="LXV159" s="86"/>
      <c r="LXW159" s="86"/>
      <c r="LXX159" s="86"/>
      <c r="LXY159" s="86"/>
      <c r="LXZ159" s="86"/>
      <c r="LYA159" s="86"/>
      <c r="LYB159" s="86"/>
      <c r="LYC159" s="86"/>
      <c r="LYD159" s="86"/>
      <c r="LYE159" s="86"/>
      <c r="LYF159" s="86"/>
      <c r="LYG159" s="86"/>
      <c r="LYH159" s="86"/>
      <c r="LYI159" s="86"/>
      <c r="LYJ159" s="86"/>
      <c r="LYK159" s="86"/>
      <c r="LYL159" s="86"/>
      <c r="LYM159" s="86"/>
      <c r="LYN159" s="86"/>
      <c r="LYO159" s="86"/>
      <c r="LYP159" s="86"/>
      <c r="LYQ159" s="86"/>
      <c r="LYR159" s="86"/>
      <c r="LYS159" s="86"/>
      <c r="LYT159" s="86"/>
      <c r="LYU159" s="86"/>
      <c r="LYV159" s="86"/>
      <c r="LYW159" s="86"/>
      <c r="LYX159" s="86"/>
      <c r="LYY159" s="86"/>
      <c r="LYZ159" s="86"/>
      <c r="LZA159" s="86"/>
      <c r="LZB159" s="86"/>
      <c r="LZC159" s="86"/>
      <c r="LZD159" s="86"/>
      <c r="LZE159" s="86"/>
      <c r="LZF159" s="86"/>
      <c r="LZG159" s="86"/>
      <c r="LZH159" s="86"/>
      <c r="LZI159" s="86"/>
      <c r="LZJ159" s="86"/>
      <c r="LZK159" s="86"/>
      <c r="LZL159" s="86"/>
      <c r="LZM159" s="86"/>
      <c r="LZN159" s="86"/>
      <c r="LZO159" s="86"/>
      <c r="LZP159" s="86"/>
      <c r="LZQ159" s="86"/>
      <c r="LZR159" s="86"/>
      <c r="LZS159" s="86"/>
      <c r="LZT159" s="86"/>
      <c r="LZU159" s="86"/>
      <c r="LZV159" s="86"/>
      <c r="LZW159" s="86"/>
      <c r="LZX159" s="86"/>
      <c r="LZY159" s="86"/>
      <c r="LZZ159" s="86"/>
      <c r="MAA159" s="86"/>
      <c r="MAB159" s="86"/>
      <c r="MAC159" s="86"/>
      <c r="MAD159" s="86"/>
      <c r="MAE159" s="86"/>
      <c r="MAF159" s="86"/>
      <c r="MAG159" s="86"/>
      <c r="MAH159" s="86"/>
      <c r="MAI159" s="86"/>
      <c r="MAJ159" s="86"/>
      <c r="MAK159" s="86"/>
      <c r="MAL159" s="86"/>
      <c r="MAM159" s="86"/>
      <c r="MAN159" s="86"/>
      <c r="MAO159" s="86"/>
      <c r="MAP159" s="86"/>
      <c r="MAQ159" s="86"/>
      <c r="MAR159" s="86"/>
      <c r="MAS159" s="86"/>
      <c r="MAT159" s="86"/>
      <c r="MAU159" s="86"/>
      <c r="MAV159" s="86"/>
      <c r="MAW159" s="86"/>
      <c r="MAX159" s="86"/>
      <c r="MAY159" s="86"/>
      <c r="MAZ159" s="86"/>
      <c r="MBA159" s="86"/>
      <c r="MBB159" s="86"/>
      <c r="MBC159" s="86"/>
      <c r="MBD159" s="86"/>
      <c r="MBE159" s="86"/>
      <c r="MBF159" s="86"/>
      <c r="MBG159" s="86"/>
      <c r="MBH159" s="86"/>
      <c r="MBI159" s="86"/>
      <c r="MBJ159" s="86"/>
      <c r="MBK159" s="86"/>
      <c r="MBL159" s="86"/>
      <c r="MBM159" s="86"/>
      <c r="MBN159" s="86"/>
      <c r="MBO159" s="86"/>
      <c r="MBP159" s="86"/>
      <c r="MBQ159" s="86"/>
      <c r="MBR159" s="86"/>
      <c r="MBS159" s="86"/>
      <c r="MBT159" s="86"/>
      <c r="MBU159" s="86"/>
      <c r="MBV159" s="86"/>
      <c r="MBW159" s="86"/>
      <c r="MBX159" s="86"/>
      <c r="MBY159" s="86"/>
      <c r="MBZ159" s="86"/>
      <c r="MCA159" s="86"/>
      <c r="MCB159" s="86"/>
      <c r="MCC159" s="86"/>
      <c r="MCD159" s="86"/>
      <c r="MCE159" s="86"/>
      <c r="MCF159" s="86"/>
      <c r="MCG159" s="86"/>
      <c r="MCH159" s="86"/>
      <c r="MCI159" s="86"/>
      <c r="MCJ159" s="86"/>
      <c r="MCK159" s="86"/>
      <c r="MCL159" s="86"/>
      <c r="MCM159" s="86"/>
      <c r="MCN159" s="86"/>
      <c r="MCO159" s="86"/>
      <c r="MCP159" s="86"/>
      <c r="MCQ159" s="86"/>
      <c r="MCR159" s="86"/>
      <c r="MCS159" s="86"/>
      <c r="MCT159" s="86"/>
      <c r="MCU159" s="86"/>
      <c r="MCV159" s="86"/>
      <c r="MCW159" s="86"/>
      <c r="MCX159" s="86"/>
      <c r="MCY159" s="86"/>
      <c r="MCZ159" s="86"/>
      <c r="MDA159" s="86"/>
      <c r="MDB159" s="86"/>
      <c r="MDC159" s="86"/>
      <c r="MDD159" s="86"/>
      <c r="MDE159" s="86"/>
      <c r="MDF159" s="86"/>
      <c r="MDG159" s="86"/>
      <c r="MDH159" s="86"/>
      <c r="MDI159" s="86"/>
      <c r="MDJ159" s="86"/>
      <c r="MDK159" s="86"/>
      <c r="MDL159" s="86"/>
      <c r="MDM159" s="86"/>
      <c r="MDN159" s="86"/>
      <c r="MDO159" s="86"/>
      <c r="MDP159" s="86"/>
      <c r="MDQ159" s="86"/>
      <c r="MDR159" s="86"/>
      <c r="MDS159" s="86"/>
      <c r="MDT159" s="86"/>
      <c r="MDU159" s="86"/>
      <c r="MDV159" s="86"/>
      <c r="MDW159" s="186"/>
      <c r="MDX159" s="186"/>
      <c r="MDY159" s="186"/>
      <c r="MDZ159" s="186"/>
      <c r="MEA159" s="186"/>
      <c r="MEB159" s="186"/>
      <c r="MEC159" s="86"/>
      <c r="MED159" s="86"/>
      <c r="MEE159" s="86"/>
      <c r="MEF159" s="86"/>
      <c r="MEG159" s="86"/>
      <c r="MEH159" s="86"/>
      <c r="MEI159" s="86"/>
      <c r="MEJ159" s="86"/>
      <c r="MEK159" s="86"/>
      <c r="MEL159" s="86"/>
      <c r="MEM159" s="86"/>
      <c r="MEN159" s="86"/>
      <c r="MEO159" s="86"/>
      <c r="MEP159" s="86"/>
      <c r="MEQ159" s="86"/>
      <c r="MER159" s="86"/>
      <c r="MES159" s="86"/>
      <c r="MET159" s="86"/>
      <c r="MEU159" s="86"/>
      <c r="MEV159" s="86"/>
      <c r="MEW159" s="86"/>
      <c r="MEX159" s="86"/>
      <c r="MEY159" s="86"/>
      <c r="MEZ159" s="86"/>
      <c r="MFA159" s="86"/>
      <c r="MFB159" s="86"/>
      <c r="MFC159" s="86"/>
      <c r="MFD159" s="86"/>
      <c r="MFE159" s="86"/>
      <c r="MFF159" s="86"/>
      <c r="MFG159" s="86"/>
      <c r="MFH159" s="86"/>
      <c r="MFI159" s="86"/>
      <c r="MFJ159" s="86"/>
      <c r="MFK159" s="86"/>
      <c r="MFL159" s="86"/>
      <c r="MFM159" s="86"/>
      <c r="MFN159" s="86"/>
      <c r="MFO159" s="86"/>
      <c r="MFP159" s="86"/>
      <c r="MFQ159" s="86"/>
      <c r="MFR159" s="86"/>
      <c r="MFS159" s="86"/>
      <c r="MFT159" s="86"/>
      <c r="MFU159" s="86"/>
      <c r="MFV159" s="86"/>
      <c r="MFW159" s="86"/>
      <c r="MFX159" s="86"/>
      <c r="MFY159" s="86"/>
      <c r="MFZ159" s="86"/>
      <c r="MGA159" s="86"/>
      <c r="MGB159" s="86"/>
      <c r="MGC159" s="86"/>
      <c r="MGD159" s="86"/>
      <c r="MGE159" s="86"/>
      <c r="MGF159" s="86"/>
      <c r="MGG159" s="86"/>
      <c r="MGH159" s="86"/>
      <c r="MGI159" s="86"/>
      <c r="MGJ159" s="86"/>
      <c r="MGK159" s="86"/>
      <c r="MGL159" s="86"/>
      <c r="MGM159" s="86"/>
      <c r="MGN159" s="86"/>
      <c r="MGO159" s="86"/>
      <c r="MGP159" s="86"/>
      <c r="MGQ159" s="86"/>
      <c r="MGR159" s="86"/>
      <c r="MGS159" s="86"/>
      <c r="MGT159" s="86"/>
      <c r="MGU159" s="86"/>
      <c r="MGV159" s="86"/>
      <c r="MGW159" s="86"/>
      <c r="MGX159" s="86"/>
      <c r="MGY159" s="86"/>
      <c r="MGZ159" s="86"/>
      <c r="MHA159" s="86"/>
      <c r="MHB159" s="86"/>
      <c r="MHC159" s="86"/>
      <c r="MHD159" s="86"/>
      <c r="MHE159" s="86"/>
      <c r="MHF159" s="86"/>
      <c r="MHG159" s="86"/>
      <c r="MHH159" s="86"/>
      <c r="MHI159" s="86"/>
      <c r="MHJ159" s="86"/>
      <c r="MHK159" s="86"/>
      <c r="MHL159" s="86"/>
      <c r="MHM159" s="86"/>
      <c r="MHN159" s="86"/>
      <c r="MHO159" s="86"/>
      <c r="MHP159" s="86"/>
      <c r="MHQ159" s="86"/>
      <c r="MHR159" s="86"/>
      <c r="MHS159" s="86"/>
      <c r="MHT159" s="86"/>
      <c r="MHU159" s="86"/>
      <c r="MHV159" s="86"/>
      <c r="MHW159" s="86"/>
      <c r="MHX159" s="86"/>
      <c r="MHY159" s="86"/>
      <c r="MHZ159" s="86"/>
      <c r="MIA159" s="86"/>
      <c r="MIB159" s="86"/>
      <c r="MIC159" s="86"/>
      <c r="MID159" s="86"/>
      <c r="MIE159" s="86"/>
      <c r="MIF159" s="86"/>
      <c r="MIG159" s="86"/>
      <c r="MIH159" s="86"/>
      <c r="MII159" s="86"/>
      <c r="MIJ159" s="86"/>
      <c r="MIK159" s="86"/>
      <c r="MIL159" s="86"/>
      <c r="MIM159" s="86"/>
      <c r="MIN159" s="86"/>
      <c r="MIO159" s="86"/>
      <c r="MIP159" s="86"/>
      <c r="MIQ159" s="86"/>
      <c r="MIR159" s="86"/>
      <c r="MIS159" s="86"/>
      <c r="MIT159" s="86"/>
      <c r="MIU159" s="86"/>
      <c r="MIV159" s="86"/>
      <c r="MIW159" s="86"/>
      <c r="MIX159" s="86"/>
      <c r="MIY159" s="86"/>
      <c r="MIZ159" s="86"/>
      <c r="MJA159" s="86"/>
      <c r="MJB159" s="86"/>
      <c r="MJC159" s="86"/>
      <c r="MJD159" s="86"/>
      <c r="MJE159" s="86"/>
      <c r="MJF159" s="86"/>
      <c r="MJG159" s="86"/>
      <c r="MJH159" s="86"/>
      <c r="MJI159" s="86"/>
      <c r="MJJ159" s="86"/>
      <c r="MJK159" s="86"/>
      <c r="MJL159" s="86"/>
      <c r="MJM159" s="86"/>
      <c r="MJN159" s="86"/>
      <c r="MJO159" s="86"/>
      <c r="MJP159" s="86"/>
      <c r="MJQ159" s="86"/>
      <c r="MJR159" s="86"/>
      <c r="MJS159" s="86"/>
      <c r="MJT159" s="86"/>
      <c r="MJU159" s="86"/>
      <c r="MJV159" s="86"/>
      <c r="MJW159" s="86"/>
      <c r="MJX159" s="86"/>
      <c r="MJY159" s="86"/>
      <c r="MJZ159" s="86"/>
      <c r="MKA159" s="86"/>
      <c r="MKB159" s="86"/>
      <c r="MKC159" s="86"/>
      <c r="MKD159" s="86"/>
      <c r="MKE159" s="86"/>
      <c r="MKF159" s="86"/>
      <c r="MKG159" s="86"/>
      <c r="MKH159" s="86"/>
      <c r="MKI159" s="86"/>
      <c r="MKJ159" s="86"/>
      <c r="MKK159" s="86"/>
      <c r="MKL159" s="86"/>
      <c r="MKM159" s="86"/>
      <c r="MKN159" s="86"/>
      <c r="MKO159" s="86"/>
      <c r="MKP159" s="86"/>
      <c r="MKQ159" s="86"/>
      <c r="MKR159" s="86"/>
      <c r="MKS159" s="86"/>
      <c r="MKT159" s="86"/>
      <c r="MKU159" s="86"/>
      <c r="MKV159" s="86"/>
      <c r="MKW159" s="86"/>
      <c r="MKX159" s="86"/>
      <c r="MKY159" s="86"/>
      <c r="MKZ159" s="86"/>
      <c r="MLA159" s="86"/>
      <c r="MLB159" s="86"/>
      <c r="MLC159" s="86"/>
      <c r="MLD159" s="86"/>
      <c r="MLE159" s="86"/>
      <c r="MLF159" s="86"/>
      <c r="MLG159" s="86"/>
      <c r="MLH159" s="86"/>
      <c r="MLI159" s="86"/>
      <c r="MLJ159" s="86"/>
      <c r="MLK159" s="86"/>
      <c r="MLL159" s="86"/>
      <c r="MLM159" s="86"/>
      <c r="MLN159" s="86"/>
      <c r="MLO159" s="86"/>
      <c r="MLP159" s="86"/>
      <c r="MLQ159" s="86"/>
      <c r="MLR159" s="86"/>
      <c r="MLS159" s="86"/>
      <c r="MLT159" s="86"/>
      <c r="MLU159" s="86"/>
      <c r="MLV159" s="86"/>
      <c r="MLW159" s="86"/>
      <c r="MLX159" s="86"/>
      <c r="MLY159" s="86"/>
      <c r="MLZ159" s="86"/>
      <c r="MMA159" s="86"/>
      <c r="MMB159" s="86"/>
      <c r="MMC159" s="86"/>
      <c r="MMD159" s="86"/>
      <c r="MME159" s="86"/>
      <c r="MMF159" s="86"/>
      <c r="MMG159" s="86"/>
      <c r="MMH159" s="86"/>
      <c r="MMI159" s="86"/>
      <c r="MMJ159" s="86"/>
      <c r="MMK159" s="86"/>
      <c r="MML159" s="86"/>
      <c r="MMM159" s="86"/>
      <c r="MMN159" s="86"/>
      <c r="MMO159" s="86"/>
      <c r="MMP159" s="86"/>
      <c r="MMQ159" s="86"/>
      <c r="MMR159" s="86"/>
      <c r="MMS159" s="86"/>
      <c r="MMT159" s="86"/>
      <c r="MMU159" s="86"/>
      <c r="MMV159" s="86"/>
      <c r="MMW159" s="86"/>
      <c r="MMX159" s="86"/>
      <c r="MMY159" s="86"/>
      <c r="MMZ159" s="86"/>
      <c r="MNA159" s="86"/>
      <c r="MNB159" s="86"/>
      <c r="MNC159" s="86"/>
      <c r="MND159" s="86"/>
      <c r="MNE159" s="86"/>
      <c r="MNF159" s="86"/>
      <c r="MNG159" s="86"/>
      <c r="MNH159" s="86"/>
      <c r="MNI159" s="86"/>
      <c r="MNJ159" s="86"/>
      <c r="MNK159" s="86"/>
      <c r="MNL159" s="86"/>
      <c r="MNM159" s="86"/>
      <c r="MNN159" s="86"/>
      <c r="MNO159" s="86"/>
      <c r="MNP159" s="86"/>
      <c r="MNQ159" s="86"/>
      <c r="MNR159" s="86"/>
      <c r="MNS159" s="186"/>
      <c r="MNT159" s="186"/>
      <c r="MNU159" s="186"/>
      <c r="MNV159" s="186"/>
      <c r="MNW159" s="186"/>
      <c r="MNX159" s="186"/>
      <c r="MNY159" s="86"/>
      <c r="MNZ159" s="86"/>
      <c r="MOA159" s="86"/>
      <c r="MOB159" s="86"/>
      <c r="MOC159" s="86"/>
      <c r="MOD159" s="86"/>
      <c r="MOE159" s="86"/>
      <c r="MOF159" s="86"/>
      <c r="MOG159" s="86"/>
      <c r="MOH159" s="86"/>
      <c r="MOI159" s="86"/>
      <c r="MOJ159" s="86"/>
      <c r="MOK159" s="86"/>
      <c r="MOL159" s="86"/>
      <c r="MOM159" s="86"/>
      <c r="MON159" s="86"/>
      <c r="MOO159" s="86"/>
      <c r="MOP159" s="86"/>
      <c r="MOQ159" s="86"/>
      <c r="MOR159" s="86"/>
      <c r="MOS159" s="86"/>
      <c r="MOT159" s="86"/>
      <c r="MOU159" s="86"/>
      <c r="MOV159" s="86"/>
      <c r="MOW159" s="86"/>
      <c r="MOX159" s="86"/>
      <c r="MOY159" s="86"/>
      <c r="MOZ159" s="86"/>
      <c r="MPA159" s="86"/>
      <c r="MPB159" s="86"/>
      <c r="MPC159" s="86"/>
      <c r="MPD159" s="86"/>
      <c r="MPE159" s="86"/>
      <c r="MPF159" s="86"/>
      <c r="MPG159" s="86"/>
      <c r="MPH159" s="86"/>
      <c r="MPI159" s="86"/>
      <c r="MPJ159" s="86"/>
      <c r="MPK159" s="86"/>
      <c r="MPL159" s="86"/>
      <c r="MPM159" s="86"/>
      <c r="MPN159" s="86"/>
      <c r="MPO159" s="86"/>
      <c r="MPP159" s="86"/>
      <c r="MPQ159" s="86"/>
      <c r="MPR159" s="86"/>
      <c r="MPS159" s="86"/>
      <c r="MPT159" s="86"/>
      <c r="MPU159" s="86"/>
      <c r="MPV159" s="86"/>
      <c r="MPW159" s="86"/>
      <c r="MPX159" s="86"/>
      <c r="MPY159" s="86"/>
      <c r="MPZ159" s="86"/>
      <c r="MQA159" s="86"/>
      <c r="MQB159" s="86"/>
      <c r="MQC159" s="86"/>
      <c r="MQD159" s="86"/>
      <c r="MQE159" s="86"/>
      <c r="MQF159" s="86"/>
      <c r="MQG159" s="86"/>
      <c r="MQH159" s="86"/>
      <c r="MQI159" s="86"/>
      <c r="MQJ159" s="86"/>
      <c r="MQK159" s="86"/>
      <c r="MQL159" s="86"/>
      <c r="MQM159" s="86"/>
      <c r="MQN159" s="86"/>
      <c r="MQO159" s="86"/>
      <c r="MQP159" s="86"/>
      <c r="MQQ159" s="86"/>
      <c r="MQR159" s="86"/>
      <c r="MQS159" s="86"/>
      <c r="MQT159" s="86"/>
      <c r="MQU159" s="86"/>
      <c r="MQV159" s="86"/>
      <c r="MQW159" s="86"/>
      <c r="MQX159" s="86"/>
      <c r="MQY159" s="86"/>
      <c r="MQZ159" s="86"/>
      <c r="MRA159" s="86"/>
      <c r="MRB159" s="86"/>
      <c r="MRC159" s="86"/>
      <c r="MRD159" s="86"/>
      <c r="MRE159" s="86"/>
      <c r="MRF159" s="86"/>
      <c r="MRG159" s="86"/>
      <c r="MRH159" s="86"/>
      <c r="MRI159" s="86"/>
      <c r="MRJ159" s="86"/>
      <c r="MRK159" s="86"/>
      <c r="MRL159" s="86"/>
      <c r="MRM159" s="86"/>
      <c r="MRN159" s="86"/>
      <c r="MRO159" s="86"/>
      <c r="MRP159" s="86"/>
      <c r="MRQ159" s="86"/>
      <c r="MRR159" s="86"/>
      <c r="MRS159" s="86"/>
      <c r="MRT159" s="86"/>
      <c r="MRU159" s="86"/>
      <c r="MRV159" s="86"/>
      <c r="MRW159" s="86"/>
      <c r="MRX159" s="86"/>
      <c r="MRY159" s="86"/>
      <c r="MRZ159" s="86"/>
      <c r="MSA159" s="86"/>
      <c r="MSB159" s="86"/>
      <c r="MSC159" s="86"/>
      <c r="MSD159" s="86"/>
      <c r="MSE159" s="86"/>
      <c r="MSF159" s="86"/>
      <c r="MSG159" s="86"/>
      <c r="MSH159" s="86"/>
      <c r="MSI159" s="86"/>
      <c r="MSJ159" s="86"/>
      <c r="MSK159" s="86"/>
      <c r="MSL159" s="86"/>
      <c r="MSM159" s="86"/>
      <c r="MSN159" s="86"/>
      <c r="MSO159" s="86"/>
      <c r="MSP159" s="86"/>
      <c r="MSQ159" s="86"/>
      <c r="MSR159" s="86"/>
      <c r="MSS159" s="86"/>
      <c r="MST159" s="86"/>
      <c r="MSU159" s="86"/>
      <c r="MSV159" s="86"/>
      <c r="MSW159" s="86"/>
      <c r="MSX159" s="86"/>
      <c r="MSY159" s="86"/>
      <c r="MSZ159" s="86"/>
      <c r="MTA159" s="86"/>
      <c r="MTB159" s="86"/>
      <c r="MTC159" s="86"/>
      <c r="MTD159" s="86"/>
      <c r="MTE159" s="86"/>
      <c r="MTF159" s="86"/>
      <c r="MTG159" s="86"/>
      <c r="MTH159" s="86"/>
      <c r="MTI159" s="86"/>
      <c r="MTJ159" s="86"/>
      <c r="MTK159" s="86"/>
      <c r="MTL159" s="86"/>
      <c r="MTM159" s="86"/>
      <c r="MTN159" s="86"/>
      <c r="MTO159" s="86"/>
      <c r="MTP159" s="86"/>
      <c r="MTQ159" s="86"/>
      <c r="MTR159" s="86"/>
      <c r="MTS159" s="86"/>
      <c r="MTT159" s="86"/>
      <c r="MTU159" s="86"/>
      <c r="MTV159" s="86"/>
      <c r="MTW159" s="86"/>
      <c r="MTX159" s="86"/>
      <c r="MTY159" s="86"/>
      <c r="MTZ159" s="86"/>
      <c r="MUA159" s="86"/>
      <c r="MUB159" s="86"/>
      <c r="MUC159" s="86"/>
      <c r="MUD159" s="86"/>
      <c r="MUE159" s="86"/>
      <c r="MUF159" s="86"/>
      <c r="MUG159" s="86"/>
      <c r="MUH159" s="86"/>
      <c r="MUI159" s="86"/>
      <c r="MUJ159" s="86"/>
      <c r="MUK159" s="86"/>
      <c r="MUL159" s="86"/>
      <c r="MUM159" s="86"/>
      <c r="MUN159" s="86"/>
      <c r="MUO159" s="86"/>
      <c r="MUP159" s="86"/>
      <c r="MUQ159" s="86"/>
      <c r="MUR159" s="86"/>
      <c r="MUS159" s="86"/>
      <c r="MUT159" s="86"/>
      <c r="MUU159" s="86"/>
      <c r="MUV159" s="86"/>
      <c r="MUW159" s="86"/>
      <c r="MUX159" s="86"/>
      <c r="MUY159" s="86"/>
      <c r="MUZ159" s="86"/>
      <c r="MVA159" s="86"/>
      <c r="MVB159" s="86"/>
      <c r="MVC159" s="86"/>
      <c r="MVD159" s="86"/>
      <c r="MVE159" s="86"/>
      <c r="MVF159" s="86"/>
      <c r="MVG159" s="86"/>
      <c r="MVH159" s="86"/>
      <c r="MVI159" s="86"/>
      <c r="MVJ159" s="86"/>
      <c r="MVK159" s="86"/>
      <c r="MVL159" s="86"/>
      <c r="MVM159" s="86"/>
      <c r="MVN159" s="86"/>
      <c r="MVO159" s="86"/>
      <c r="MVP159" s="86"/>
      <c r="MVQ159" s="86"/>
      <c r="MVR159" s="86"/>
      <c r="MVS159" s="86"/>
      <c r="MVT159" s="86"/>
      <c r="MVU159" s="86"/>
      <c r="MVV159" s="86"/>
      <c r="MVW159" s="86"/>
      <c r="MVX159" s="86"/>
      <c r="MVY159" s="86"/>
      <c r="MVZ159" s="86"/>
      <c r="MWA159" s="86"/>
      <c r="MWB159" s="86"/>
      <c r="MWC159" s="86"/>
      <c r="MWD159" s="86"/>
      <c r="MWE159" s="86"/>
      <c r="MWF159" s="86"/>
      <c r="MWG159" s="86"/>
      <c r="MWH159" s="86"/>
      <c r="MWI159" s="86"/>
      <c r="MWJ159" s="86"/>
      <c r="MWK159" s="86"/>
      <c r="MWL159" s="86"/>
      <c r="MWM159" s="86"/>
      <c r="MWN159" s="86"/>
      <c r="MWO159" s="86"/>
      <c r="MWP159" s="86"/>
      <c r="MWQ159" s="86"/>
      <c r="MWR159" s="86"/>
      <c r="MWS159" s="86"/>
      <c r="MWT159" s="86"/>
      <c r="MWU159" s="86"/>
      <c r="MWV159" s="86"/>
      <c r="MWW159" s="86"/>
      <c r="MWX159" s="86"/>
      <c r="MWY159" s="86"/>
      <c r="MWZ159" s="86"/>
      <c r="MXA159" s="86"/>
      <c r="MXB159" s="86"/>
      <c r="MXC159" s="86"/>
      <c r="MXD159" s="86"/>
      <c r="MXE159" s="86"/>
      <c r="MXF159" s="86"/>
      <c r="MXG159" s="86"/>
      <c r="MXH159" s="86"/>
      <c r="MXI159" s="86"/>
      <c r="MXJ159" s="86"/>
      <c r="MXK159" s="86"/>
      <c r="MXL159" s="86"/>
      <c r="MXM159" s="86"/>
      <c r="MXN159" s="86"/>
      <c r="MXO159" s="186"/>
      <c r="MXP159" s="186"/>
      <c r="MXQ159" s="186"/>
      <c r="MXR159" s="186"/>
      <c r="MXS159" s="186"/>
      <c r="MXT159" s="186"/>
      <c r="MXU159" s="86"/>
      <c r="MXV159" s="86"/>
      <c r="MXW159" s="86"/>
      <c r="MXX159" s="86"/>
      <c r="MXY159" s="86"/>
      <c r="MXZ159" s="86"/>
      <c r="MYA159" s="86"/>
      <c r="MYB159" s="86"/>
      <c r="MYC159" s="86"/>
      <c r="MYD159" s="86"/>
      <c r="MYE159" s="86"/>
      <c r="MYF159" s="86"/>
      <c r="MYG159" s="86"/>
      <c r="MYH159" s="86"/>
      <c r="MYI159" s="86"/>
      <c r="MYJ159" s="86"/>
      <c r="MYK159" s="86"/>
      <c r="MYL159" s="86"/>
      <c r="MYM159" s="86"/>
      <c r="MYN159" s="86"/>
      <c r="MYO159" s="86"/>
      <c r="MYP159" s="86"/>
      <c r="MYQ159" s="86"/>
      <c r="MYR159" s="86"/>
      <c r="MYS159" s="86"/>
      <c r="MYT159" s="86"/>
      <c r="MYU159" s="86"/>
      <c r="MYV159" s="86"/>
      <c r="MYW159" s="86"/>
      <c r="MYX159" s="86"/>
      <c r="MYY159" s="86"/>
      <c r="MYZ159" s="86"/>
      <c r="MZA159" s="86"/>
      <c r="MZB159" s="86"/>
      <c r="MZC159" s="86"/>
      <c r="MZD159" s="86"/>
      <c r="MZE159" s="86"/>
      <c r="MZF159" s="86"/>
      <c r="MZG159" s="86"/>
      <c r="MZH159" s="86"/>
      <c r="MZI159" s="86"/>
      <c r="MZJ159" s="86"/>
      <c r="MZK159" s="86"/>
      <c r="MZL159" s="86"/>
      <c r="MZM159" s="86"/>
      <c r="MZN159" s="86"/>
      <c r="MZO159" s="86"/>
      <c r="MZP159" s="86"/>
      <c r="MZQ159" s="86"/>
      <c r="MZR159" s="86"/>
      <c r="MZS159" s="86"/>
      <c r="MZT159" s="86"/>
      <c r="MZU159" s="86"/>
      <c r="MZV159" s="86"/>
      <c r="MZW159" s="86"/>
      <c r="MZX159" s="86"/>
      <c r="MZY159" s="86"/>
      <c r="MZZ159" s="86"/>
      <c r="NAA159" s="86"/>
      <c r="NAB159" s="86"/>
      <c r="NAC159" s="86"/>
      <c r="NAD159" s="86"/>
      <c r="NAE159" s="86"/>
      <c r="NAF159" s="86"/>
      <c r="NAG159" s="86"/>
      <c r="NAH159" s="86"/>
      <c r="NAI159" s="86"/>
      <c r="NAJ159" s="86"/>
      <c r="NAK159" s="86"/>
      <c r="NAL159" s="86"/>
      <c r="NAM159" s="86"/>
      <c r="NAN159" s="86"/>
      <c r="NAO159" s="86"/>
      <c r="NAP159" s="86"/>
      <c r="NAQ159" s="86"/>
      <c r="NAR159" s="86"/>
      <c r="NAS159" s="86"/>
      <c r="NAT159" s="86"/>
      <c r="NAU159" s="86"/>
      <c r="NAV159" s="86"/>
      <c r="NAW159" s="86"/>
      <c r="NAX159" s="86"/>
      <c r="NAY159" s="86"/>
      <c r="NAZ159" s="86"/>
      <c r="NBA159" s="86"/>
      <c r="NBB159" s="86"/>
      <c r="NBC159" s="86"/>
      <c r="NBD159" s="86"/>
      <c r="NBE159" s="86"/>
      <c r="NBF159" s="86"/>
      <c r="NBG159" s="86"/>
      <c r="NBH159" s="86"/>
      <c r="NBI159" s="86"/>
      <c r="NBJ159" s="86"/>
      <c r="NBK159" s="86"/>
      <c r="NBL159" s="86"/>
      <c r="NBM159" s="86"/>
      <c r="NBN159" s="86"/>
      <c r="NBO159" s="86"/>
      <c r="NBP159" s="86"/>
      <c r="NBQ159" s="86"/>
      <c r="NBR159" s="86"/>
      <c r="NBS159" s="86"/>
      <c r="NBT159" s="86"/>
      <c r="NBU159" s="86"/>
      <c r="NBV159" s="86"/>
      <c r="NBW159" s="86"/>
      <c r="NBX159" s="86"/>
      <c r="NBY159" s="86"/>
      <c r="NBZ159" s="86"/>
      <c r="NCA159" s="86"/>
      <c r="NCB159" s="86"/>
      <c r="NCC159" s="86"/>
      <c r="NCD159" s="86"/>
      <c r="NCE159" s="86"/>
      <c r="NCF159" s="86"/>
      <c r="NCG159" s="86"/>
      <c r="NCH159" s="86"/>
      <c r="NCI159" s="86"/>
      <c r="NCJ159" s="86"/>
      <c r="NCK159" s="86"/>
      <c r="NCL159" s="86"/>
      <c r="NCM159" s="86"/>
      <c r="NCN159" s="86"/>
      <c r="NCO159" s="86"/>
      <c r="NCP159" s="86"/>
      <c r="NCQ159" s="86"/>
      <c r="NCR159" s="86"/>
      <c r="NCS159" s="86"/>
      <c r="NCT159" s="86"/>
      <c r="NCU159" s="86"/>
      <c r="NCV159" s="86"/>
      <c r="NCW159" s="86"/>
      <c r="NCX159" s="86"/>
      <c r="NCY159" s="86"/>
      <c r="NCZ159" s="86"/>
      <c r="NDA159" s="86"/>
      <c r="NDB159" s="86"/>
      <c r="NDC159" s="86"/>
      <c r="NDD159" s="86"/>
      <c r="NDE159" s="86"/>
      <c r="NDF159" s="86"/>
      <c r="NDG159" s="86"/>
      <c r="NDH159" s="86"/>
      <c r="NDI159" s="86"/>
      <c r="NDJ159" s="86"/>
      <c r="NDK159" s="86"/>
      <c r="NDL159" s="86"/>
      <c r="NDM159" s="86"/>
      <c r="NDN159" s="86"/>
      <c r="NDO159" s="86"/>
      <c r="NDP159" s="86"/>
      <c r="NDQ159" s="86"/>
      <c r="NDR159" s="86"/>
      <c r="NDS159" s="86"/>
      <c r="NDT159" s="86"/>
      <c r="NDU159" s="86"/>
      <c r="NDV159" s="86"/>
      <c r="NDW159" s="86"/>
      <c r="NDX159" s="86"/>
      <c r="NDY159" s="86"/>
      <c r="NDZ159" s="86"/>
      <c r="NEA159" s="86"/>
      <c r="NEB159" s="86"/>
      <c r="NEC159" s="86"/>
      <c r="NED159" s="86"/>
      <c r="NEE159" s="86"/>
      <c r="NEF159" s="86"/>
      <c r="NEG159" s="86"/>
      <c r="NEH159" s="86"/>
      <c r="NEI159" s="86"/>
      <c r="NEJ159" s="86"/>
      <c r="NEK159" s="86"/>
      <c r="NEL159" s="86"/>
      <c r="NEM159" s="86"/>
      <c r="NEN159" s="86"/>
      <c r="NEO159" s="86"/>
      <c r="NEP159" s="86"/>
      <c r="NEQ159" s="86"/>
      <c r="NER159" s="86"/>
      <c r="NES159" s="86"/>
      <c r="NET159" s="86"/>
      <c r="NEU159" s="86"/>
      <c r="NEV159" s="86"/>
      <c r="NEW159" s="86"/>
      <c r="NEX159" s="86"/>
      <c r="NEY159" s="86"/>
      <c r="NEZ159" s="86"/>
      <c r="NFA159" s="86"/>
      <c r="NFB159" s="86"/>
      <c r="NFC159" s="86"/>
      <c r="NFD159" s="86"/>
      <c r="NFE159" s="86"/>
      <c r="NFF159" s="86"/>
      <c r="NFG159" s="86"/>
      <c r="NFH159" s="86"/>
      <c r="NFI159" s="86"/>
      <c r="NFJ159" s="86"/>
      <c r="NFK159" s="86"/>
      <c r="NFL159" s="86"/>
      <c r="NFM159" s="86"/>
      <c r="NFN159" s="86"/>
      <c r="NFO159" s="86"/>
      <c r="NFP159" s="86"/>
      <c r="NFQ159" s="86"/>
      <c r="NFR159" s="86"/>
      <c r="NFS159" s="86"/>
      <c r="NFT159" s="86"/>
      <c r="NFU159" s="86"/>
      <c r="NFV159" s="86"/>
      <c r="NFW159" s="86"/>
      <c r="NFX159" s="86"/>
      <c r="NFY159" s="86"/>
      <c r="NFZ159" s="86"/>
      <c r="NGA159" s="86"/>
      <c r="NGB159" s="86"/>
      <c r="NGC159" s="86"/>
      <c r="NGD159" s="86"/>
      <c r="NGE159" s="86"/>
      <c r="NGF159" s="86"/>
      <c r="NGG159" s="86"/>
      <c r="NGH159" s="86"/>
      <c r="NGI159" s="86"/>
      <c r="NGJ159" s="86"/>
      <c r="NGK159" s="86"/>
      <c r="NGL159" s="86"/>
      <c r="NGM159" s="86"/>
      <c r="NGN159" s="86"/>
      <c r="NGO159" s="86"/>
      <c r="NGP159" s="86"/>
      <c r="NGQ159" s="86"/>
      <c r="NGR159" s="86"/>
      <c r="NGS159" s="86"/>
      <c r="NGT159" s="86"/>
      <c r="NGU159" s="86"/>
      <c r="NGV159" s="86"/>
      <c r="NGW159" s="86"/>
      <c r="NGX159" s="86"/>
      <c r="NGY159" s="86"/>
      <c r="NGZ159" s="86"/>
      <c r="NHA159" s="86"/>
      <c r="NHB159" s="86"/>
      <c r="NHC159" s="86"/>
      <c r="NHD159" s="86"/>
      <c r="NHE159" s="86"/>
      <c r="NHF159" s="86"/>
      <c r="NHG159" s="86"/>
      <c r="NHH159" s="86"/>
      <c r="NHI159" s="86"/>
      <c r="NHJ159" s="86"/>
      <c r="NHK159" s="186"/>
      <c r="NHL159" s="186"/>
      <c r="NHM159" s="186"/>
      <c r="NHN159" s="186"/>
      <c r="NHO159" s="186"/>
      <c r="NHP159" s="186"/>
      <c r="NHQ159" s="86"/>
      <c r="NHR159" s="86"/>
      <c r="NHS159" s="86"/>
      <c r="NHT159" s="86"/>
      <c r="NHU159" s="86"/>
      <c r="NHV159" s="86"/>
      <c r="NHW159" s="86"/>
      <c r="NHX159" s="86"/>
      <c r="NHY159" s="86"/>
      <c r="NHZ159" s="86"/>
      <c r="NIA159" s="86"/>
      <c r="NIB159" s="86"/>
      <c r="NIC159" s="86"/>
      <c r="NID159" s="86"/>
      <c r="NIE159" s="86"/>
      <c r="NIF159" s="86"/>
      <c r="NIG159" s="86"/>
      <c r="NIH159" s="86"/>
      <c r="NII159" s="86"/>
      <c r="NIJ159" s="86"/>
      <c r="NIK159" s="86"/>
      <c r="NIL159" s="86"/>
      <c r="NIM159" s="86"/>
      <c r="NIN159" s="86"/>
      <c r="NIO159" s="86"/>
      <c r="NIP159" s="86"/>
      <c r="NIQ159" s="86"/>
      <c r="NIR159" s="86"/>
      <c r="NIS159" s="86"/>
      <c r="NIT159" s="86"/>
      <c r="NIU159" s="86"/>
      <c r="NIV159" s="86"/>
      <c r="NIW159" s="86"/>
      <c r="NIX159" s="86"/>
      <c r="NIY159" s="86"/>
      <c r="NIZ159" s="86"/>
      <c r="NJA159" s="86"/>
      <c r="NJB159" s="86"/>
      <c r="NJC159" s="86"/>
      <c r="NJD159" s="86"/>
      <c r="NJE159" s="86"/>
      <c r="NJF159" s="86"/>
      <c r="NJG159" s="86"/>
      <c r="NJH159" s="86"/>
      <c r="NJI159" s="86"/>
      <c r="NJJ159" s="86"/>
      <c r="NJK159" s="86"/>
      <c r="NJL159" s="86"/>
      <c r="NJM159" s="86"/>
      <c r="NJN159" s="86"/>
      <c r="NJO159" s="86"/>
      <c r="NJP159" s="86"/>
      <c r="NJQ159" s="86"/>
      <c r="NJR159" s="86"/>
      <c r="NJS159" s="86"/>
      <c r="NJT159" s="86"/>
      <c r="NJU159" s="86"/>
      <c r="NJV159" s="86"/>
      <c r="NJW159" s="86"/>
      <c r="NJX159" s="86"/>
      <c r="NJY159" s="86"/>
      <c r="NJZ159" s="86"/>
      <c r="NKA159" s="86"/>
      <c r="NKB159" s="86"/>
      <c r="NKC159" s="86"/>
      <c r="NKD159" s="86"/>
      <c r="NKE159" s="86"/>
      <c r="NKF159" s="86"/>
      <c r="NKG159" s="86"/>
      <c r="NKH159" s="86"/>
      <c r="NKI159" s="86"/>
      <c r="NKJ159" s="86"/>
      <c r="NKK159" s="86"/>
      <c r="NKL159" s="86"/>
      <c r="NKM159" s="86"/>
      <c r="NKN159" s="86"/>
      <c r="NKO159" s="86"/>
      <c r="NKP159" s="86"/>
      <c r="NKQ159" s="86"/>
      <c r="NKR159" s="86"/>
      <c r="NKS159" s="86"/>
      <c r="NKT159" s="86"/>
      <c r="NKU159" s="86"/>
      <c r="NKV159" s="86"/>
      <c r="NKW159" s="86"/>
      <c r="NKX159" s="86"/>
      <c r="NKY159" s="86"/>
      <c r="NKZ159" s="86"/>
      <c r="NLA159" s="86"/>
      <c r="NLB159" s="86"/>
      <c r="NLC159" s="86"/>
      <c r="NLD159" s="86"/>
      <c r="NLE159" s="86"/>
      <c r="NLF159" s="86"/>
      <c r="NLG159" s="86"/>
      <c r="NLH159" s="86"/>
      <c r="NLI159" s="86"/>
      <c r="NLJ159" s="86"/>
      <c r="NLK159" s="86"/>
      <c r="NLL159" s="86"/>
      <c r="NLM159" s="86"/>
      <c r="NLN159" s="86"/>
      <c r="NLO159" s="86"/>
      <c r="NLP159" s="86"/>
      <c r="NLQ159" s="86"/>
      <c r="NLR159" s="86"/>
      <c r="NLS159" s="86"/>
      <c r="NLT159" s="86"/>
      <c r="NLU159" s="86"/>
      <c r="NLV159" s="86"/>
      <c r="NLW159" s="86"/>
      <c r="NLX159" s="86"/>
      <c r="NLY159" s="86"/>
      <c r="NLZ159" s="86"/>
      <c r="NMA159" s="86"/>
      <c r="NMB159" s="86"/>
      <c r="NMC159" s="86"/>
      <c r="NMD159" s="86"/>
      <c r="NME159" s="86"/>
      <c r="NMF159" s="86"/>
      <c r="NMG159" s="86"/>
      <c r="NMH159" s="86"/>
      <c r="NMI159" s="86"/>
      <c r="NMJ159" s="86"/>
      <c r="NMK159" s="86"/>
      <c r="NML159" s="86"/>
      <c r="NMM159" s="86"/>
      <c r="NMN159" s="86"/>
      <c r="NMO159" s="86"/>
      <c r="NMP159" s="86"/>
      <c r="NMQ159" s="86"/>
      <c r="NMR159" s="86"/>
      <c r="NMS159" s="86"/>
      <c r="NMT159" s="86"/>
      <c r="NMU159" s="86"/>
      <c r="NMV159" s="86"/>
      <c r="NMW159" s="86"/>
      <c r="NMX159" s="86"/>
      <c r="NMY159" s="86"/>
      <c r="NMZ159" s="86"/>
      <c r="NNA159" s="86"/>
      <c r="NNB159" s="86"/>
      <c r="NNC159" s="86"/>
      <c r="NND159" s="86"/>
      <c r="NNE159" s="86"/>
      <c r="NNF159" s="86"/>
      <c r="NNG159" s="86"/>
      <c r="NNH159" s="86"/>
      <c r="NNI159" s="86"/>
      <c r="NNJ159" s="86"/>
      <c r="NNK159" s="86"/>
      <c r="NNL159" s="86"/>
      <c r="NNM159" s="86"/>
      <c r="NNN159" s="86"/>
      <c r="NNO159" s="86"/>
      <c r="NNP159" s="86"/>
      <c r="NNQ159" s="86"/>
      <c r="NNR159" s="86"/>
      <c r="NNS159" s="86"/>
      <c r="NNT159" s="86"/>
      <c r="NNU159" s="86"/>
      <c r="NNV159" s="86"/>
      <c r="NNW159" s="86"/>
      <c r="NNX159" s="86"/>
      <c r="NNY159" s="86"/>
      <c r="NNZ159" s="86"/>
      <c r="NOA159" s="86"/>
      <c r="NOB159" s="86"/>
      <c r="NOC159" s="86"/>
      <c r="NOD159" s="86"/>
      <c r="NOE159" s="86"/>
      <c r="NOF159" s="86"/>
      <c r="NOG159" s="86"/>
      <c r="NOH159" s="86"/>
      <c r="NOI159" s="86"/>
      <c r="NOJ159" s="86"/>
      <c r="NOK159" s="86"/>
      <c r="NOL159" s="86"/>
      <c r="NOM159" s="86"/>
      <c r="NON159" s="86"/>
      <c r="NOO159" s="86"/>
      <c r="NOP159" s="86"/>
      <c r="NOQ159" s="86"/>
      <c r="NOR159" s="86"/>
      <c r="NOS159" s="86"/>
      <c r="NOT159" s="86"/>
      <c r="NOU159" s="86"/>
      <c r="NOV159" s="86"/>
      <c r="NOW159" s="86"/>
      <c r="NOX159" s="86"/>
      <c r="NOY159" s="86"/>
      <c r="NOZ159" s="86"/>
      <c r="NPA159" s="86"/>
      <c r="NPB159" s="86"/>
      <c r="NPC159" s="86"/>
      <c r="NPD159" s="86"/>
      <c r="NPE159" s="86"/>
      <c r="NPF159" s="86"/>
      <c r="NPG159" s="86"/>
      <c r="NPH159" s="86"/>
      <c r="NPI159" s="86"/>
      <c r="NPJ159" s="86"/>
      <c r="NPK159" s="86"/>
      <c r="NPL159" s="86"/>
      <c r="NPM159" s="86"/>
      <c r="NPN159" s="86"/>
      <c r="NPO159" s="86"/>
      <c r="NPP159" s="86"/>
      <c r="NPQ159" s="86"/>
      <c r="NPR159" s="86"/>
      <c r="NPS159" s="86"/>
      <c r="NPT159" s="86"/>
      <c r="NPU159" s="86"/>
      <c r="NPV159" s="86"/>
      <c r="NPW159" s="86"/>
      <c r="NPX159" s="86"/>
      <c r="NPY159" s="86"/>
      <c r="NPZ159" s="86"/>
      <c r="NQA159" s="86"/>
      <c r="NQB159" s="86"/>
      <c r="NQC159" s="86"/>
      <c r="NQD159" s="86"/>
      <c r="NQE159" s="86"/>
      <c r="NQF159" s="86"/>
      <c r="NQG159" s="86"/>
      <c r="NQH159" s="86"/>
      <c r="NQI159" s="86"/>
      <c r="NQJ159" s="86"/>
      <c r="NQK159" s="86"/>
      <c r="NQL159" s="86"/>
      <c r="NQM159" s="86"/>
      <c r="NQN159" s="86"/>
      <c r="NQO159" s="86"/>
      <c r="NQP159" s="86"/>
      <c r="NQQ159" s="86"/>
      <c r="NQR159" s="86"/>
      <c r="NQS159" s="86"/>
      <c r="NQT159" s="86"/>
      <c r="NQU159" s="86"/>
      <c r="NQV159" s="86"/>
      <c r="NQW159" s="86"/>
      <c r="NQX159" s="86"/>
      <c r="NQY159" s="86"/>
      <c r="NQZ159" s="86"/>
      <c r="NRA159" s="86"/>
      <c r="NRB159" s="86"/>
      <c r="NRC159" s="86"/>
      <c r="NRD159" s="86"/>
      <c r="NRE159" s="86"/>
      <c r="NRF159" s="86"/>
      <c r="NRG159" s="186"/>
      <c r="NRH159" s="186"/>
      <c r="NRI159" s="186"/>
      <c r="NRJ159" s="186"/>
      <c r="NRK159" s="186"/>
      <c r="NRL159" s="186"/>
      <c r="NRM159" s="86"/>
      <c r="NRN159" s="86"/>
      <c r="NRO159" s="86"/>
      <c r="NRP159" s="86"/>
      <c r="NRQ159" s="86"/>
      <c r="NRR159" s="86"/>
      <c r="NRS159" s="86"/>
      <c r="NRT159" s="86"/>
      <c r="NRU159" s="86"/>
      <c r="NRV159" s="86"/>
      <c r="NRW159" s="86"/>
      <c r="NRX159" s="86"/>
      <c r="NRY159" s="86"/>
      <c r="NRZ159" s="86"/>
      <c r="NSA159" s="86"/>
      <c r="NSB159" s="86"/>
      <c r="NSC159" s="86"/>
      <c r="NSD159" s="86"/>
      <c r="NSE159" s="86"/>
      <c r="NSF159" s="86"/>
      <c r="NSG159" s="86"/>
      <c r="NSH159" s="86"/>
      <c r="NSI159" s="86"/>
      <c r="NSJ159" s="86"/>
      <c r="NSK159" s="86"/>
      <c r="NSL159" s="86"/>
      <c r="NSM159" s="86"/>
      <c r="NSN159" s="86"/>
      <c r="NSO159" s="86"/>
      <c r="NSP159" s="86"/>
      <c r="NSQ159" s="86"/>
      <c r="NSR159" s="86"/>
      <c r="NSS159" s="86"/>
      <c r="NST159" s="86"/>
      <c r="NSU159" s="86"/>
      <c r="NSV159" s="86"/>
      <c r="NSW159" s="86"/>
      <c r="NSX159" s="86"/>
      <c r="NSY159" s="86"/>
      <c r="NSZ159" s="86"/>
      <c r="NTA159" s="86"/>
      <c r="NTB159" s="86"/>
      <c r="NTC159" s="86"/>
      <c r="NTD159" s="86"/>
      <c r="NTE159" s="86"/>
      <c r="NTF159" s="86"/>
      <c r="NTG159" s="86"/>
      <c r="NTH159" s="86"/>
      <c r="NTI159" s="86"/>
      <c r="NTJ159" s="86"/>
      <c r="NTK159" s="86"/>
      <c r="NTL159" s="86"/>
      <c r="NTM159" s="86"/>
      <c r="NTN159" s="86"/>
      <c r="NTO159" s="86"/>
      <c r="NTP159" s="86"/>
      <c r="NTQ159" s="86"/>
      <c r="NTR159" s="86"/>
      <c r="NTS159" s="86"/>
      <c r="NTT159" s="86"/>
      <c r="NTU159" s="86"/>
      <c r="NTV159" s="86"/>
      <c r="NTW159" s="86"/>
      <c r="NTX159" s="86"/>
      <c r="NTY159" s="86"/>
      <c r="NTZ159" s="86"/>
      <c r="NUA159" s="86"/>
      <c r="NUB159" s="86"/>
      <c r="NUC159" s="86"/>
      <c r="NUD159" s="86"/>
      <c r="NUE159" s="86"/>
      <c r="NUF159" s="86"/>
      <c r="NUG159" s="86"/>
      <c r="NUH159" s="86"/>
      <c r="NUI159" s="86"/>
      <c r="NUJ159" s="86"/>
      <c r="NUK159" s="86"/>
      <c r="NUL159" s="86"/>
      <c r="NUM159" s="86"/>
      <c r="NUN159" s="86"/>
      <c r="NUO159" s="86"/>
      <c r="NUP159" s="86"/>
      <c r="NUQ159" s="86"/>
      <c r="NUR159" s="86"/>
      <c r="NUS159" s="86"/>
      <c r="NUT159" s="86"/>
      <c r="NUU159" s="86"/>
      <c r="NUV159" s="86"/>
      <c r="NUW159" s="86"/>
      <c r="NUX159" s="86"/>
      <c r="NUY159" s="86"/>
      <c r="NUZ159" s="86"/>
      <c r="NVA159" s="86"/>
      <c r="NVB159" s="86"/>
      <c r="NVC159" s="86"/>
      <c r="NVD159" s="86"/>
      <c r="NVE159" s="86"/>
      <c r="NVF159" s="86"/>
      <c r="NVG159" s="86"/>
      <c r="NVH159" s="86"/>
      <c r="NVI159" s="86"/>
      <c r="NVJ159" s="86"/>
      <c r="NVK159" s="86"/>
      <c r="NVL159" s="86"/>
      <c r="NVM159" s="86"/>
      <c r="NVN159" s="86"/>
      <c r="NVO159" s="86"/>
      <c r="NVP159" s="86"/>
      <c r="NVQ159" s="86"/>
      <c r="NVR159" s="86"/>
      <c r="NVS159" s="86"/>
      <c r="NVT159" s="86"/>
      <c r="NVU159" s="86"/>
      <c r="NVV159" s="86"/>
      <c r="NVW159" s="86"/>
      <c r="NVX159" s="86"/>
      <c r="NVY159" s="86"/>
      <c r="NVZ159" s="86"/>
      <c r="NWA159" s="86"/>
      <c r="NWB159" s="86"/>
      <c r="NWC159" s="86"/>
      <c r="NWD159" s="86"/>
      <c r="NWE159" s="86"/>
      <c r="NWF159" s="86"/>
      <c r="NWG159" s="86"/>
      <c r="NWH159" s="86"/>
      <c r="NWI159" s="86"/>
      <c r="NWJ159" s="86"/>
      <c r="NWK159" s="86"/>
      <c r="NWL159" s="86"/>
      <c r="NWM159" s="86"/>
      <c r="NWN159" s="86"/>
      <c r="NWO159" s="86"/>
      <c r="NWP159" s="86"/>
      <c r="NWQ159" s="86"/>
      <c r="NWR159" s="86"/>
      <c r="NWS159" s="86"/>
      <c r="NWT159" s="86"/>
      <c r="NWU159" s="86"/>
      <c r="NWV159" s="86"/>
      <c r="NWW159" s="86"/>
      <c r="NWX159" s="86"/>
      <c r="NWY159" s="86"/>
      <c r="NWZ159" s="86"/>
      <c r="NXA159" s="86"/>
      <c r="NXB159" s="86"/>
      <c r="NXC159" s="86"/>
      <c r="NXD159" s="86"/>
      <c r="NXE159" s="86"/>
      <c r="NXF159" s="86"/>
      <c r="NXG159" s="86"/>
      <c r="NXH159" s="86"/>
      <c r="NXI159" s="86"/>
      <c r="NXJ159" s="86"/>
      <c r="NXK159" s="86"/>
      <c r="NXL159" s="86"/>
      <c r="NXM159" s="86"/>
      <c r="NXN159" s="86"/>
      <c r="NXO159" s="86"/>
      <c r="NXP159" s="86"/>
      <c r="NXQ159" s="86"/>
      <c r="NXR159" s="86"/>
      <c r="NXS159" s="86"/>
      <c r="NXT159" s="86"/>
      <c r="NXU159" s="86"/>
      <c r="NXV159" s="86"/>
      <c r="NXW159" s="86"/>
      <c r="NXX159" s="86"/>
      <c r="NXY159" s="86"/>
      <c r="NXZ159" s="86"/>
      <c r="NYA159" s="86"/>
      <c r="NYB159" s="86"/>
      <c r="NYC159" s="86"/>
      <c r="NYD159" s="86"/>
      <c r="NYE159" s="86"/>
      <c r="NYF159" s="86"/>
      <c r="NYG159" s="86"/>
      <c r="NYH159" s="86"/>
      <c r="NYI159" s="86"/>
      <c r="NYJ159" s="86"/>
      <c r="NYK159" s="86"/>
      <c r="NYL159" s="86"/>
      <c r="NYM159" s="86"/>
      <c r="NYN159" s="86"/>
      <c r="NYO159" s="86"/>
      <c r="NYP159" s="86"/>
      <c r="NYQ159" s="86"/>
      <c r="NYR159" s="86"/>
      <c r="NYS159" s="86"/>
      <c r="NYT159" s="86"/>
      <c r="NYU159" s="86"/>
      <c r="NYV159" s="86"/>
      <c r="NYW159" s="86"/>
      <c r="NYX159" s="86"/>
      <c r="NYY159" s="86"/>
      <c r="NYZ159" s="86"/>
      <c r="NZA159" s="86"/>
      <c r="NZB159" s="86"/>
      <c r="NZC159" s="86"/>
      <c r="NZD159" s="86"/>
      <c r="NZE159" s="86"/>
      <c r="NZF159" s="86"/>
      <c r="NZG159" s="86"/>
      <c r="NZH159" s="86"/>
      <c r="NZI159" s="86"/>
      <c r="NZJ159" s="86"/>
      <c r="NZK159" s="86"/>
      <c r="NZL159" s="86"/>
      <c r="NZM159" s="86"/>
      <c r="NZN159" s="86"/>
      <c r="NZO159" s="86"/>
      <c r="NZP159" s="86"/>
      <c r="NZQ159" s="86"/>
      <c r="NZR159" s="86"/>
      <c r="NZS159" s="86"/>
      <c r="NZT159" s="86"/>
      <c r="NZU159" s="86"/>
      <c r="NZV159" s="86"/>
      <c r="NZW159" s="86"/>
      <c r="NZX159" s="86"/>
      <c r="NZY159" s="86"/>
      <c r="NZZ159" s="86"/>
      <c r="OAA159" s="86"/>
      <c r="OAB159" s="86"/>
      <c r="OAC159" s="86"/>
      <c r="OAD159" s="86"/>
      <c r="OAE159" s="86"/>
      <c r="OAF159" s="86"/>
      <c r="OAG159" s="86"/>
      <c r="OAH159" s="86"/>
      <c r="OAI159" s="86"/>
      <c r="OAJ159" s="86"/>
      <c r="OAK159" s="86"/>
      <c r="OAL159" s="86"/>
      <c r="OAM159" s="86"/>
      <c r="OAN159" s="86"/>
      <c r="OAO159" s="86"/>
      <c r="OAP159" s="86"/>
      <c r="OAQ159" s="86"/>
      <c r="OAR159" s="86"/>
      <c r="OAS159" s="86"/>
      <c r="OAT159" s="86"/>
      <c r="OAU159" s="86"/>
      <c r="OAV159" s="86"/>
      <c r="OAW159" s="86"/>
      <c r="OAX159" s="86"/>
      <c r="OAY159" s="86"/>
      <c r="OAZ159" s="86"/>
      <c r="OBA159" s="86"/>
      <c r="OBB159" s="86"/>
      <c r="OBC159" s="186"/>
      <c r="OBD159" s="186"/>
      <c r="OBE159" s="186"/>
      <c r="OBF159" s="186"/>
      <c r="OBG159" s="186"/>
      <c r="OBH159" s="186"/>
      <c r="OBI159" s="86"/>
      <c r="OBJ159" s="86"/>
      <c r="OBK159" s="86"/>
      <c r="OBL159" s="86"/>
      <c r="OBM159" s="86"/>
      <c r="OBN159" s="86"/>
      <c r="OBO159" s="86"/>
      <c r="OBP159" s="86"/>
      <c r="OBQ159" s="86"/>
      <c r="OBR159" s="86"/>
      <c r="OBS159" s="86"/>
      <c r="OBT159" s="86"/>
      <c r="OBU159" s="86"/>
      <c r="OBV159" s="86"/>
      <c r="OBW159" s="86"/>
      <c r="OBX159" s="86"/>
      <c r="OBY159" s="86"/>
      <c r="OBZ159" s="86"/>
      <c r="OCA159" s="86"/>
      <c r="OCB159" s="86"/>
      <c r="OCC159" s="86"/>
      <c r="OCD159" s="86"/>
      <c r="OCE159" s="86"/>
      <c r="OCF159" s="86"/>
      <c r="OCG159" s="86"/>
      <c r="OCH159" s="86"/>
      <c r="OCI159" s="86"/>
      <c r="OCJ159" s="86"/>
      <c r="OCK159" s="86"/>
      <c r="OCL159" s="86"/>
      <c r="OCM159" s="86"/>
      <c r="OCN159" s="86"/>
      <c r="OCO159" s="86"/>
      <c r="OCP159" s="86"/>
      <c r="OCQ159" s="86"/>
      <c r="OCR159" s="86"/>
      <c r="OCS159" s="86"/>
      <c r="OCT159" s="86"/>
      <c r="OCU159" s="86"/>
      <c r="OCV159" s="86"/>
      <c r="OCW159" s="86"/>
      <c r="OCX159" s="86"/>
      <c r="OCY159" s="86"/>
      <c r="OCZ159" s="86"/>
      <c r="ODA159" s="86"/>
      <c r="ODB159" s="86"/>
      <c r="ODC159" s="86"/>
      <c r="ODD159" s="86"/>
      <c r="ODE159" s="86"/>
      <c r="ODF159" s="86"/>
      <c r="ODG159" s="86"/>
      <c r="ODH159" s="86"/>
      <c r="ODI159" s="86"/>
      <c r="ODJ159" s="86"/>
      <c r="ODK159" s="86"/>
      <c r="ODL159" s="86"/>
      <c r="ODM159" s="86"/>
      <c r="ODN159" s="86"/>
      <c r="ODO159" s="86"/>
      <c r="ODP159" s="86"/>
      <c r="ODQ159" s="86"/>
      <c r="ODR159" s="86"/>
      <c r="ODS159" s="86"/>
      <c r="ODT159" s="86"/>
      <c r="ODU159" s="86"/>
      <c r="ODV159" s="86"/>
      <c r="ODW159" s="86"/>
      <c r="ODX159" s="86"/>
      <c r="ODY159" s="86"/>
      <c r="ODZ159" s="86"/>
      <c r="OEA159" s="86"/>
      <c r="OEB159" s="86"/>
      <c r="OEC159" s="86"/>
      <c r="OED159" s="86"/>
      <c r="OEE159" s="86"/>
      <c r="OEF159" s="86"/>
      <c r="OEG159" s="86"/>
      <c r="OEH159" s="86"/>
      <c r="OEI159" s="86"/>
      <c r="OEJ159" s="86"/>
      <c r="OEK159" s="86"/>
      <c r="OEL159" s="86"/>
      <c r="OEM159" s="86"/>
      <c r="OEN159" s="86"/>
      <c r="OEO159" s="86"/>
      <c r="OEP159" s="86"/>
      <c r="OEQ159" s="86"/>
      <c r="OER159" s="86"/>
      <c r="OES159" s="86"/>
      <c r="OET159" s="86"/>
      <c r="OEU159" s="86"/>
      <c r="OEV159" s="86"/>
      <c r="OEW159" s="86"/>
      <c r="OEX159" s="86"/>
      <c r="OEY159" s="86"/>
      <c r="OEZ159" s="86"/>
      <c r="OFA159" s="86"/>
      <c r="OFB159" s="86"/>
      <c r="OFC159" s="86"/>
      <c r="OFD159" s="86"/>
      <c r="OFE159" s="86"/>
      <c r="OFF159" s="86"/>
      <c r="OFG159" s="86"/>
      <c r="OFH159" s="86"/>
      <c r="OFI159" s="86"/>
      <c r="OFJ159" s="86"/>
      <c r="OFK159" s="86"/>
      <c r="OFL159" s="86"/>
      <c r="OFM159" s="86"/>
      <c r="OFN159" s="86"/>
      <c r="OFO159" s="86"/>
      <c r="OFP159" s="86"/>
      <c r="OFQ159" s="86"/>
      <c r="OFR159" s="86"/>
      <c r="OFS159" s="86"/>
      <c r="OFT159" s="86"/>
      <c r="OFU159" s="86"/>
      <c r="OFV159" s="86"/>
      <c r="OFW159" s="86"/>
      <c r="OFX159" s="86"/>
      <c r="OFY159" s="86"/>
      <c r="OFZ159" s="86"/>
      <c r="OGA159" s="86"/>
      <c r="OGB159" s="86"/>
      <c r="OGC159" s="86"/>
      <c r="OGD159" s="86"/>
      <c r="OGE159" s="86"/>
      <c r="OGF159" s="86"/>
      <c r="OGG159" s="86"/>
      <c r="OGH159" s="86"/>
      <c r="OGI159" s="86"/>
      <c r="OGJ159" s="86"/>
      <c r="OGK159" s="86"/>
      <c r="OGL159" s="86"/>
      <c r="OGM159" s="86"/>
      <c r="OGN159" s="86"/>
      <c r="OGO159" s="86"/>
      <c r="OGP159" s="86"/>
      <c r="OGQ159" s="86"/>
      <c r="OGR159" s="86"/>
      <c r="OGS159" s="86"/>
      <c r="OGT159" s="86"/>
      <c r="OGU159" s="86"/>
      <c r="OGV159" s="86"/>
      <c r="OGW159" s="86"/>
      <c r="OGX159" s="86"/>
      <c r="OGY159" s="86"/>
      <c r="OGZ159" s="86"/>
      <c r="OHA159" s="86"/>
      <c r="OHB159" s="86"/>
      <c r="OHC159" s="86"/>
      <c r="OHD159" s="86"/>
      <c r="OHE159" s="86"/>
      <c r="OHF159" s="86"/>
      <c r="OHG159" s="86"/>
      <c r="OHH159" s="86"/>
      <c r="OHI159" s="86"/>
      <c r="OHJ159" s="86"/>
      <c r="OHK159" s="86"/>
      <c r="OHL159" s="86"/>
      <c r="OHM159" s="86"/>
      <c r="OHN159" s="86"/>
      <c r="OHO159" s="86"/>
      <c r="OHP159" s="86"/>
      <c r="OHQ159" s="86"/>
      <c r="OHR159" s="86"/>
      <c r="OHS159" s="86"/>
      <c r="OHT159" s="86"/>
      <c r="OHU159" s="86"/>
      <c r="OHV159" s="86"/>
      <c r="OHW159" s="86"/>
      <c r="OHX159" s="86"/>
      <c r="OHY159" s="86"/>
      <c r="OHZ159" s="86"/>
      <c r="OIA159" s="86"/>
      <c r="OIB159" s="86"/>
      <c r="OIC159" s="86"/>
      <c r="OID159" s="86"/>
      <c r="OIE159" s="86"/>
      <c r="OIF159" s="86"/>
      <c r="OIG159" s="86"/>
      <c r="OIH159" s="86"/>
      <c r="OII159" s="86"/>
      <c r="OIJ159" s="86"/>
      <c r="OIK159" s="86"/>
      <c r="OIL159" s="86"/>
      <c r="OIM159" s="86"/>
      <c r="OIN159" s="86"/>
      <c r="OIO159" s="86"/>
      <c r="OIP159" s="86"/>
      <c r="OIQ159" s="86"/>
      <c r="OIR159" s="86"/>
      <c r="OIS159" s="86"/>
      <c r="OIT159" s="86"/>
      <c r="OIU159" s="86"/>
      <c r="OIV159" s="86"/>
      <c r="OIW159" s="86"/>
      <c r="OIX159" s="86"/>
      <c r="OIY159" s="86"/>
      <c r="OIZ159" s="86"/>
      <c r="OJA159" s="86"/>
      <c r="OJB159" s="86"/>
      <c r="OJC159" s="86"/>
      <c r="OJD159" s="86"/>
      <c r="OJE159" s="86"/>
      <c r="OJF159" s="86"/>
      <c r="OJG159" s="86"/>
      <c r="OJH159" s="86"/>
      <c r="OJI159" s="86"/>
      <c r="OJJ159" s="86"/>
      <c r="OJK159" s="86"/>
      <c r="OJL159" s="86"/>
      <c r="OJM159" s="86"/>
      <c r="OJN159" s="86"/>
      <c r="OJO159" s="86"/>
      <c r="OJP159" s="86"/>
      <c r="OJQ159" s="86"/>
      <c r="OJR159" s="86"/>
      <c r="OJS159" s="86"/>
      <c r="OJT159" s="86"/>
      <c r="OJU159" s="86"/>
      <c r="OJV159" s="86"/>
      <c r="OJW159" s="86"/>
      <c r="OJX159" s="86"/>
      <c r="OJY159" s="86"/>
      <c r="OJZ159" s="86"/>
      <c r="OKA159" s="86"/>
      <c r="OKB159" s="86"/>
      <c r="OKC159" s="86"/>
      <c r="OKD159" s="86"/>
      <c r="OKE159" s="86"/>
      <c r="OKF159" s="86"/>
      <c r="OKG159" s="86"/>
      <c r="OKH159" s="86"/>
      <c r="OKI159" s="86"/>
      <c r="OKJ159" s="86"/>
      <c r="OKK159" s="86"/>
      <c r="OKL159" s="86"/>
      <c r="OKM159" s="86"/>
      <c r="OKN159" s="86"/>
      <c r="OKO159" s="86"/>
      <c r="OKP159" s="86"/>
      <c r="OKQ159" s="86"/>
      <c r="OKR159" s="86"/>
      <c r="OKS159" s="86"/>
      <c r="OKT159" s="86"/>
      <c r="OKU159" s="86"/>
      <c r="OKV159" s="86"/>
      <c r="OKW159" s="86"/>
      <c r="OKX159" s="86"/>
      <c r="OKY159" s="186"/>
      <c r="OKZ159" s="186"/>
      <c r="OLA159" s="186"/>
      <c r="OLB159" s="186"/>
      <c r="OLC159" s="186"/>
      <c r="OLD159" s="186"/>
      <c r="OLE159" s="86"/>
      <c r="OLF159" s="86"/>
      <c r="OLG159" s="86"/>
      <c r="OLH159" s="86"/>
      <c r="OLI159" s="86"/>
      <c r="OLJ159" s="86"/>
      <c r="OLK159" s="86"/>
      <c r="OLL159" s="86"/>
      <c r="OLM159" s="86"/>
      <c r="OLN159" s="86"/>
      <c r="OLO159" s="86"/>
      <c r="OLP159" s="86"/>
      <c r="OLQ159" s="86"/>
      <c r="OLR159" s="86"/>
      <c r="OLS159" s="86"/>
      <c r="OLT159" s="86"/>
      <c r="OLU159" s="86"/>
      <c r="OLV159" s="86"/>
      <c r="OLW159" s="86"/>
      <c r="OLX159" s="86"/>
      <c r="OLY159" s="86"/>
      <c r="OLZ159" s="86"/>
      <c r="OMA159" s="86"/>
      <c r="OMB159" s="86"/>
      <c r="OMC159" s="86"/>
      <c r="OMD159" s="86"/>
      <c r="OME159" s="86"/>
      <c r="OMF159" s="86"/>
      <c r="OMG159" s="86"/>
      <c r="OMH159" s="86"/>
      <c r="OMI159" s="86"/>
      <c r="OMJ159" s="86"/>
      <c r="OMK159" s="86"/>
      <c r="OML159" s="86"/>
      <c r="OMM159" s="86"/>
      <c r="OMN159" s="86"/>
      <c r="OMO159" s="86"/>
      <c r="OMP159" s="86"/>
      <c r="OMQ159" s="86"/>
      <c r="OMR159" s="86"/>
      <c r="OMS159" s="86"/>
      <c r="OMT159" s="86"/>
      <c r="OMU159" s="86"/>
      <c r="OMV159" s="86"/>
      <c r="OMW159" s="86"/>
      <c r="OMX159" s="86"/>
      <c r="OMY159" s="86"/>
      <c r="OMZ159" s="86"/>
      <c r="ONA159" s="86"/>
      <c r="ONB159" s="86"/>
      <c r="ONC159" s="86"/>
      <c r="OND159" s="86"/>
      <c r="ONE159" s="86"/>
      <c r="ONF159" s="86"/>
      <c r="ONG159" s="86"/>
      <c r="ONH159" s="86"/>
      <c r="ONI159" s="86"/>
      <c r="ONJ159" s="86"/>
      <c r="ONK159" s="86"/>
      <c r="ONL159" s="86"/>
      <c r="ONM159" s="86"/>
      <c r="ONN159" s="86"/>
      <c r="ONO159" s="86"/>
      <c r="ONP159" s="86"/>
      <c r="ONQ159" s="86"/>
      <c r="ONR159" s="86"/>
      <c r="ONS159" s="86"/>
      <c r="ONT159" s="86"/>
      <c r="ONU159" s="86"/>
      <c r="ONV159" s="86"/>
      <c r="ONW159" s="86"/>
      <c r="ONX159" s="86"/>
      <c r="ONY159" s="86"/>
      <c r="ONZ159" s="86"/>
      <c r="OOA159" s="86"/>
      <c r="OOB159" s="86"/>
      <c r="OOC159" s="86"/>
      <c r="OOD159" s="86"/>
      <c r="OOE159" s="86"/>
      <c r="OOF159" s="86"/>
      <c r="OOG159" s="86"/>
      <c r="OOH159" s="86"/>
      <c r="OOI159" s="86"/>
      <c r="OOJ159" s="86"/>
      <c r="OOK159" s="86"/>
      <c r="OOL159" s="86"/>
      <c r="OOM159" s="86"/>
      <c r="OON159" s="86"/>
      <c r="OOO159" s="86"/>
      <c r="OOP159" s="86"/>
      <c r="OOQ159" s="86"/>
      <c r="OOR159" s="86"/>
      <c r="OOS159" s="86"/>
      <c r="OOT159" s="86"/>
      <c r="OOU159" s="86"/>
      <c r="OOV159" s="86"/>
      <c r="OOW159" s="86"/>
      <c r="OOX159" s="86"/>
      <c r="OOY159" s="86"/>
      <c r="OOZ159" s="86"/>
      <c r="OPA159" s="86"/>
      <c r="OPB159" s="86"/>
      <c r="OPC159" s="86"/>
      <c r="OPD159" s="86"/>
      <c r="OPE159" s="86"/>
      <c r="OPF159" s="86"/>
      <c r="OPG159" s="86"/>
      <c r="OPH159" s="86"/>
      <c r="OPI159" s="86"/>
      <c r="OPJ159" s="86"/>
      <c r="OPK159" s="86"/>
      <c r="OPL159" s="86"/>
      <c r="OPM159" s="86"/>
      <c r="OPN159" s="86"/>
      <c r="OPO159" s="86"/>
      <c r="OPP159" s="86"/>
      <c r="OPQ159" s="86"/>
      <c r="OPR159" s="86"/>
      <c r="OPS159" s="86"/>
      <c r="OPT159" s="86"/>
      <c r="OPU159" s="86"/>
      <c r="OPV159" s="86"/>
      <c r="OPW159" s="86"/>
      <c r="OPX159" s="86"/>
      <c r="OPY159" s="86"/>
      <c r="OPZ159" s="86"/>
      <c r="OQA159" s="86"/>
      <c r="OQB159" s="86"/>
      <c r="OQC159" s="86"/>
      <c r="OQD159" s="86"/>
      <c r="OQE159" s="86"/>
      <c r="OQF159" s="86"/>
      <c r="OQG159" s="86"/>
      <c r="OQH159" s="86"/>
      <c r="OQI159" s="86"/>
      <c r="OQJ159" s="86"/>
      <c r="OQK159" s="86"/>
      <c r="OQL159" s="86"/>
      <c r="OQM159" s="86"/>
      <c r="OQN159" s="86"/>
      <c r="OQO159" s="86"/>
      <c r="OQP159" s="86"/>
      <c r="OQQ159" s="86"/>
      <c r="OQR159" s="86"/>
      <c r="OQS159" s="86"/>
      <c r="OQT159" s="86"/>
      <c r="OQU159" s="86"/>
      <c r="OQV159" s="86"/>
      <c r="OQW159" s="86"/>
      <c r="OQX159" s="86"/>
      <c r="OQY159" s="86"/>
      <c r="OQZ159" s="86"/>
      <c r="ORA159" s="86"/>
      <c r="ORB159" s="86"/>
      <c r="ORC159" s="86"/>
      <c r="ORD159" s="86"/>
      <c r="ORE159" s="86"/>
      <c r="ORF159" s="86"/>
      <c r="ORG159" s="86"/>
      <c r="ORH159" s="86"/>
      <c r="ORI159" s="86"/>
      <c r="ORJ159" s="86"/>
      <c r="ORK159" s="86"/>
      <c r="ORL159" s="86"/>
      <c r="ORM159" s="86"/>
      <c r="ORN159" s="86"/>
      <c r="ORO159" s="86"/>
      <c r="ORP159" s="86"/>
      <c r="ORQ159" s="86"/>
      <c r="ORR159" s="86"/>
      <c r="ORS159" s="86"/>
      <c r="ORT159" s="86"/>
      <c r="ORU159" s="86"/>
      <c r="ORV159" s="86"/>
      <c r="ORW159" s="86"/>
      <c r="ORX159" s="86"/>
      <c r="ORY159" s="86"/>
      <c r="ORZ159" s="86"/>
      <c r="OSA159" s="86"/>
      <c r="OSB159" s="86"/>
      <c r="OSC159" s="86"/>
      <c r="OSD159" s="86"/>
      <c r="OSE159" s="86"/>
      <c r="OSF159" s="86"/>
      <c r="OSG159" s="86"/>
      <c r="OSH159" s="86"/>
      <c r="OSI159" s="86"/>
      <c r="OSJ159" s="86"/>
      <c r="OSK159" s="86"/>
      <c r="OSL159" s="86"/>
      <c r="OSM159" s="86"/>
      <c r="OSN159" s="86"/>
      <c r="OSO159" s="86"/>
      <c r="OSP159" s="86"/>
      <c r="OSQ159" s="86"/>
      <c r="OSR159" s="86"/>
      <c r="OSS159" s="86"/>
      <c r="OST159" s="86"/>
      <c r="OSU159" s="86"/>
      <c r="OSV159" s="86"/>
      <c r="OSW159" s="86"/>
      <c r="OSX159" s="86"/>
      <c r="OSY159" s="86"/>
      <c r="OSZ159" s="86"/>
      <c r="OTA159" s="86"/>
      <c r="OTB159" s="86"/>
      <c r="OTC159" s="86"/>
      <c r="OTD159" s="86"/>
      <c r="OTE159" s="86"/>
      <c r="OTF159" s="86"/>
      <c r="OTG159" s="86"/>
      <c r="OTH159" s="86"/>
      <c r="OTI159" s="86"/>
      <c r="OTJ159" s="86"/>
      <c r="OTK159" s="86"/>
      <c r="OTL159" s="86"/>
      <c r="OTM159" s="86"/>
      <c r="OTN159" s="86"/>
      <c r="OTO159" s="86"/>
      <c r="OTP159" s="86"/>
      <c r="OTQ159" s="86"/>
      <c r="OTR159" s="86"/>
      <c r="OTS159" s="86"/>
      <c r="OTT159" s="86"/>
      <c r="OTU159" s="86"/>
      <c r="OTV159" s="86"/>
      <c r="OTW159" s="86"/>
      <c r="OTX159" s="86"/>
      <c r="OTY159" s="86"/>
      <c r="OTZ159" s="86"/>
      <c r="OUA159" s="86"/>
      <c r="OUB159" s="86"/>
      <c r="OUC159" s="86"/>
      <c r="OUD159" s="86"/>
      <c r="OUE159" s="86"/>
      <c r="OUF159" s="86"/>
      <c r="OUG159" s="86"/>
      <c r="OUH159" s="86"/>
      <c r="OUI159" s="86"/>
      <c r="OUJ159" s="86"/>
      <c r="OUK159" s="86"/>
      <c r="OUL159" s="86"/>
      <c r="OUM159" s="86"/>
      <c r="OUN159" s="86"/>
      <c r="OUO159" s="86"/>
      <c r="OUP159" s="86"/>
      <c r="OUQ159" s="86"/>
      <c r="OUR159" s="86"/>
      <c r="OUS159" s="86"/>
      <c r="OUT159" s="86"/>
      <c r="OUU159" s="186"/>
      <c r="OUV159" s="186"/>
      <c r="OUW159" s="186"/>
      <c r="OUX159" s="186"/>
      <c r="OUY159" s="186"/>
      <c r="OUZ159" s="186"/>
      <c r="OVA159" s="86"/>
      <c r="OVB159" s="86"/>
      <c r="OVC159" s="86"/>
      <c r="OVD159" s="86"/>
      <c r="OVE159" s="86"/>
      <c r="OVF159" s="86"/>
      <c r="OVG159" s="86"/>
      <c r="OVH159" s="86"/>
      <c r="OVI159" s="86"/>
      <c r="OVJ159" s="86"/>
      <c r="OVK159" s="86"/>
      <c r="OVL159" s="86"/>
      <c r="OVM159" s="86"/>
      <c r="OVN159" s="86"/>
      <c r="OVO159" s="86"/>
      <c r="OVP159" s="86"/>
      <c r="OVQ159" s="86"/>
      <c r="OVR159" s="86"/>
      <c r="OVS159" s="86"/>
      <c r="OVT159" s="86"/>
      <c r="OVU159" s="86"/>
      <c r="OVV159" s="86"/>
      <c r="OVW159" s="86"/>
      <c r="OVX159" s="86"/>
      <c r="OVY159" s="86"/>
      <c r="OVZ159" s="86"/>
      <c r="OWA159" s="86"/>
      <c r="OWB159" s="86"/>
      <c r="OWC159" s="86"/>
      <c r="OWD159" s="86"/>
      <c r="OWE159" s="86"/>
      <c r="OWF159" s="86"/>
      <c r="OWG159" s="86"/>
      <c r="OWH159" s="86"/>
      <c r="OWI159" s="86"/>
      <c r="OWJ159" s="86"/>
      <c r="OWK159" s="86"/>
      <c r="OWL159" s="86"/>
      <c r="OWM159" s="86"/>
      <c r="OWN159" s="86"/>
      <c r="OWO159" s="86"/>
      <c r="OWP159" s="86"/>
      <c r="OWQ159" s="86"/>
      <c r="OWR159" s="86"/>
      <c r="OWS159" s="86"/>
      <c r="OWT159" s="86"/>
      <c r="OWU159" s="86"/>
      <c r="OWV159" s="86"/>
      <c r="OWW159" s="86"/>
      <c r="OWX159" s="86"/>
      <c r="OWY159" s="86"/>
      <c r="OWZ159" s="86"/>
      <c r="OXA159" s="86"/>
      <c r="OXB159" s="86"/>
      <c r="OXC159" s="86"/>
      <c r="OXD159" s="86"/>
      <c r="OXE159" s="86"/>
      <c r="OXF159" s="86"/>
      <c r="OXG159" s="86"/>
      <c r="OXH159" s="86"/>
      <c r="OXI159" s="86"/>
      <c r="OXJ159" s="86"/>
      <c r="OXK159" s="86"/>
      <c r="OXL159" s="86"/>
      <c r="OXM159" s="86"/>
      <c r="OXN159" s="86"/>
      <c r="OXO159" s="86"/>
      <c r="OXP159" s="86"/>
      <c r="OXQ159" s="86"/>
      <c r="OXR159" s="86"/>
      <c r="OXS159" s="86"/>
      <c r="OXT159" s="86"/>
      <c r="OXU159" s="86"/>
      <c r="OXV159" s="86"/>
      <c r="OXW159" s="86"/>
      <c r="OXX159" s="86"/>
      <c r="OXY159" s="86"/>
      <c r="OXZ159" s="86"/>
      <c r="OYA159" s="86"/>
      <c r="OYB159" s="86"/>
      <c r="OYC159" s="86"/>
      <c r="OYD159" s="86"/>
      <c r="OYE159" s="86"/>
      <c r="OYF159" s="86"/>
      <c r="OYG159" s="86"/>
      <c r="OYH159" s="86"/>
      <c r="OYI159" s="86"/>
      <c r="OYJ159" s="86"/>
      <c r="OYK159" s="86"/>
      <c r="OYL159" s="86"/>
      <c r="OYM159" s="86"/>
      <c r="OYN159" s="86"/>
      <c r="OYO159" s="86"/>
      <c r="OYP159" s="86"/>
      <c r="OYQ159" s="86"/>
      <c r="OYR159" s="86"/>
      <c r="OYS159" s="86"/>
      <c r="OYT159" s="86"/>
      <c r="OYU159" s="86"/>
      <c r="OYV159" s="86"/>
      <c r="OYW159" s="86"/>
      <c r="OYX159" s="86"/>
      <c r="OYY159" s="86"/>
      <c r="OYZ159" s="86"/>
      <c r="OZA159" s="86"/>
      <c r="OZB159" s="86"/>
      <c r="OZC159" s="86"/>
      <c r="OZD159" s="86"/>
      <c r="OZE159" s="86"/>
      <c r="OZF159" s="86"/>
      <c r="OZG159" s="86"/>
      <c r="OZH159" s="86"/>
      <c r="OZI159" s="86"/>
      <c r="OZJ159" s="86"/>
      <c r="OZK159" s="86"/>
      <c r="OZL159" s="86"/>
      <c r="OZM159" s="86"/>
      <c r="OZN159" s="86"/>
      <c r="OZO159" s="86"/>
      <c r="OZP159" s="86"/>
      <c r="OZQ159" s="86"/>
      <c r="OZR159" s="86"/>
      <c r="OZS159" s="86"/>
      <c r="OZT159" s="86"/>
      <c r="OZU159" s="86"/>
      <c r="OZV159" s="86"/>
      <c r="OZW159" s="86"/>
      <c r="OZX159" s="86"/>
      <c r="OZY159" s="86"/>
      <c r="OZZ159" s="86"/>
      <c r="PAA159" s="86"/>
      <c r="PAB159" s="86"/>
      <c r="PAC159" s="86"/>
      <c r="PAD159" s="86"/>
      <c r="PAE159" s="86"/>
      <c r="PAF159" s="86"/>
      <c r="PAG159" s="86"/>
      <c r="PAH159" s="86"/>
      <c r="PAI159" s="86"/>
      <c r="PAJ159" s="86"/>
      <c r="PAK159" s="86"/>
      <c r="PAL159" s="86"/>
      <c r="PAM159" s="86"/>
      <c r="PAN159" s="86"/>
      <c r="PAO159" s="86"/>
      <c r="PAP159" s="86"/>
      <c r="PAQ159" s="86"/>
      <c r="PAR159" s="86"/>
      <c r="PAS159" s="86"/>
      <c r="PAT159" s="86"/>
      <c r="PAU159" s="86"/>
      <c r="PAV159" s="86"/>
      <c r="PAW159" s="86"/>
      <c r="PAX159" s="86"/>
      <c r="PAY159" s="86"/>
      <c r="PAZ159" s="86"/>
      <c r="PBA159" s="86"/>
      <c r="PBB159" s="86"/>
      <c r="PBC159" s="86"/>
      <c r="PBD159" s="86"/>
      <c r="PBE159" s="86"/>
      <c r="PBF159" s="86"/>
      <c r="PBG159" s="86"/>
      <c r="PBH159" s="86"/>
      <c r="PBI159" s="86"/>
      <c r="PBJ159" s="86"/>
      <c r="PBK159" s="86"/>
      <c r="PBL159" s="86"/>
      <c r="PBM159" s="86"/>
      <c r="PBN159" s="86"/>
      <c r="PBO159" s="86"/>
      <c r="PBP159" s="86"/>
      <c r="PBQ159" s="86"/>
      <c r="PBR159" s="86"/>
      <c r="PBS159" s="86"/>
      <c r="PBT159" s="86"/>
      <c r="PBU159" s="86"/>
      <c r="PBV159" s="86"/>
      <c r="PBW159" s="86"/>
      <c r="PBX159" s="86"/>
      <c r="PBY159" s="86"/>
      <c r="PBZ159" s="86"/>
      <c r="PCA159" s="86"/>
      <c r="PCB159" s="86"/>
      <c r="PCC159" s="86"/>
      <c r="PCD159" s="86"/>
      <c r="PCE159" s="86"/>
      <c r="PCF159" s="86"/>
      <c r="PCG159" s="86"/>
      <c r="PCH159" s="86"/>
      <c r="PCI159" s="86"/>
      <c r="PCJ159" s="86"/>
      <c r="PCK159" s="86"/>
      <c r="PCL159" s="86"/>
      <c r="PCM159" s="86"/>
      <c r="PCN159" s="86"/>
      <c r="PCO159" s="86"/>
      <c r="PCP159" s="86"/>
      <c r="PCQ159" s="86"/>
      <c r="PCR159" s="86"/>
      <c r="PCS159" s="86"/>
      <c r="PCT159" s="86"/>
      <c r="PCU159" s="86"/>
      <c r="PCV159" s="86"/>
      <c r="PCW159" s="86"/>
      <c r="PCX159" s="86"/>
      <c r="PCY159" s="86"/>
      <c r="PCZ159" s="86"/>
      <c r="PDA159" s="86"/>
      <c r="PDB159" s="86"/>
      <c r="PDC159" s="86"/>
      <c r="PDD159" s="86"/>
      <c r="PDE159" s="86"/>
      <c r="PDF159" s="86"/>
      <c r="PDG159" s="86"/>
      <c r="PDH159" s="86"/>
      <c r="PDI159" s="86"/>
      <c r="PDJ159" s="86"/>
      <c r="PDK159" s="86"/>
      <c r="PDL159" s="86"/>
      <c r="PDM159" s="86"/>
      <c r="PDN159" s="86"/>
      <c r="PDO159" s="86"/>
      <c r="PDP159" s="86"/>
      <c r="PDQ159" s="86"/>
      <c r="PDR159" s="86"/>
      <c r="PDS159" s="86"/>
      <c r="PDT159" s="86"/>
      <c r="PDU159" s="86"/>
      <c r="PDV159" s="86"/>
      <c r="PDW159" s="86"/>
      <c r="PDX159" s="86"/>
      <c r="PDY159" s="86"/>
      <c r="PDZ159" s="86"/>
      <c r="PEA159" s="86"/>
      <c r="PEB159" s="86"/>
      <c r="PEC159" s="86"/>
      <c r="PED159" s="86"/>
      <c r="PEE159" s="86"/>
      <c r="PEF159" s="86"/>
      <c r="PEG159" s="86"/>
      <c r="PEH159" s="86"/>
      <c r="PEI159" s="86"/>
      <c r="PEJ159" s="86"/>
      <c r="PEK159" s="86"/>
      <c r="PEL159" s="86"/>
      <c r="PEM159" s="86"/>
      <c r="PEN159" s="86"/>
      <c r="PEO159" s="86"/>
      <c r="PEP159" s="86"/>
      <c r="PEQ159" s="186"/>
      <c r="PER159" s="186"/>
      <c r="PES159" s="186"/>
      <c r="PET159" s="186"/>
      <c r="PEU159" s="186"/>
      <c r="PEV159" s="186"/>
      <c r="PEW159" s="86"/>
      <c r="PEX159" s="86"/>
      <c r="PEY159" s="86"/>
      <c r="PEZ159" s="86"/>
      <c r="PFA159" s="86"/>
      <c r="PFB159" s="86"/>
      <c r="PFC159" s="86"/>
      <c r="PFD159" s="86"/>
      <c r="PFE159" s="86"/>
      <c r="PFF159" s="86"/>
      <c r="PFG159" s="86"/>
      <c r="PFH159" s="86"/>
      <c r="PFI159" s="86"/>
      <c r="PFJ159" s="86"/>
      <c r="PFK159" s="86"/>
      <c r="PFL159" s="86"/>
      <c r="PFM159" s="86"/>
      <c r="PFN159" s="86"/>
      <c r="PFO159" s="86"/>
      <c r="PFP159" s="86"/>
      <c r="PFQ159" s="86"/>
      <c r="PFR159" s="86"/>
      <c r="PFS159" s="86"/>
      <c r="PFT159" s="86"/>
      <c r="PFU159" s="86"/>
      <c r="PFV159" s="86"/>
      <c r="PFW159" s="86"/>
      <c r="PFX159" s="86"/>
      <c r="PFY159" s="86"/>
      <c r="PFZ159" s="86"/>
      <c r="PGA159" s="86"/>
      <c r="PGB159" s="86"/>
      <c r="PGC159" s="86"/>
      <c r="PGD159" s="86"/>
      <c r="PGE159" s="86"/>
      <c r="PGF159" s="86"/>
      <c r="PGG159" s="86"/>
      <c r="PGH159" s="86"/>
      <c r="PGI159" s="86"/>
      <c r="PGJ159" s="86"/>
      <c r="PGK159" s="86"/>
      <c r="PGL159" s="86"/>
      <c r="PGM159" s="86"/>
      <c r="PGN159" s="86"/>
      <c r="PGO159" s="86"/>
      <c r="PGP159" s="86"/>
      <c r="PGQ159" s="86"/>
      <c r="PGR159" s="86"/>
      <c r="PGS159" s="86"/>
      <c r="PGT159" s="86"/>
      <c r="PGU159" s="86"/>
      <c r="PGV159" s="86"/>
      <c r="PGW159" s="86"/>
      <c r="PGX159" s="86"/>
      <c r="PGY159" s="86"/>
      <c r="PGZ159" s="86"/>
      <c r="PHA159" s="86"/>
      <c r="PHB159" s="86"/>
      <c r="PHC159" s="86"/>
      <c r="PHD159" s="86"/>
      <c r="PHE159" s="86"/>
      <c r="PHF159" s="86"/>
      <c r="PHG159" s="86"/>
      <c r="PHH159" s="86"/>
      <c r="PHI159" s="86"/>
      <c r="PHJ159" s="86"/>
      <c r="PHK159" s="86"/>
      <c r="PHL159" s="86"/>
      <c r="PHM159" s="86"/>
      <c r="PHN159" s="86"/>
      <c r="PHO159" s="86"/>
      <c r="PHP159" s="86"/>
      <c r="PHQ159" s="86"/>
      <c r="PHR159" s="86"/>
      <c r="PHS159" s="86"/>
      <c r="PHT159" s="86"/>
      <c r="PHU159" s="86"/>
      <c r="PHV159" s="86"/>
      <c r="PHW159" s="86"/>
      <c r="PHX159" s="86"/>
      <c r="PHY159" s="86"/>
      <c r="PHZ159" s="86"/>
      <c r="PIA159" s="86"/>
      <c r="PIB159" s="86"/>
      <c r="PIC159" s="86"/>
      <c r="PID159" s="86"/>
      <c r="PIE159" s="86"/>
      <c r="PIF159" s="86"/>
      <c r="PIG159" s="86"/>
      <c r="PIH159" s="86"/>
      <c r="PII159" s="86"/>
      <c r="PIJ159" s="86"/>
      <c r="PIK159" s="86"/>
      <c r="PIL159" s="86"/>
      <c r="PIM159" s="86"/>
      <c r="PIN159" s="86"/>
      <c r="PIO159" s="86"/>
      <c r="PIP159" s="86"/>
      <c r="PIQ159" s="86"/>
      <c r="PIR159" s="86"/>
      <c r="PIS159" s="86"/>
      <c r="PIT159" s="86"/>
      <c r="PIU159" s="86"/>
      <c r="PIV159" s="86"/>
      <c r="PIW159" s="86"/>
      <c r="PIX159" s="86"/>
      <c r="PIY159" s="86"/>
      <c r="PIZ159" s="86"/>
      <c r="PJA159" s="86"/>
      <c r="PJB159" s="86"/>
      <c r="PJC159" s="86"/>
      <c r="PJD159" s="86"/>
      <c r="PJE159" s="86"/>
      <c r="PJF159" s="86"/>
      <c r="PJG159" s="86"/>
      <c r="PJH159" s="86"/>
      <c r="PJI159" s="86"/>
      <c r="PJJ159" s="86"/>
      <c r="PJK159" s="86"/>
      <c r="PJL159" s="86"/>
      <c r="PJM159" s="86"/>
      <c r="PJN159" s="86"/>
      <c r="PJO159" s="86"/>
      <c r="PJP159" s="86"/>
      <c r="PJQ159" s="86"/>
      <c r="PJR159" s="86"/>
      <c r="PJS159" s="86"/>
      <c r="PJT159" s="86"/>
      <c r="PJU159" s="86"/>
      <c r="PJV159" s="86"/>
      <c r="PJW159" s="86"/>
      <c r="PJX159" s="86"/>
      <c r="PJY159" s="86"/>
      <c r="PJZ159" s="86"/>
      <c r="PKA159" s="86"/>
      <c r="PKB159" s="86"/>
      <c r="PKC159" s="86"/>
      <c r="PKD159" s="86"/>
      <c r="PKE159" s="86"/>
      <c r="PKF159" s="86"/>
      <c r="PKG159" s="86"/>
      <c r="PKH159" s="86"/>
      <c r="PKI159" s="86"/>
      <c r="PKJ159" s="86"/>
      <c r="PKK159" s="86"/>
      <c r="PKL159" s="86"/>
      <c r="PKM159" s="86"/>
      <c r="PKN159" s="86"/>
      <c r="PKO159" s="86"/>
      <c r="PKP159" s="86"/>
      <c r="PKQ159" s="86"/>
      <c r="PKR159" s="86"/>
      <c r="PKS159" s="86"/>
      <c r="PKT159" s="86"/>
      <c r="PKU159" s="86"/>
      <c r="PKV159" s="86"/>
      <c r="PKW159" s="86"/>
      <c r="PKX159" s="86"/>
      <c r="PKY159" s="86"/>
      <c r="PKZ159" s="86"/>
      <c r="PLA159" s="86"/>
      <c r="PLB159" s="86"/>
      <c r="PLC159" s="86"/>
      <c r="PLD159" s="86"/>
      <c r="PLE159" s="86"/>
      <c r="PLF159" s="86"/>
      <c r="PLG159" s="86"/>
      <c r="PLH159" s="86"/>
      <c r="PLI159" s="86"/>
      <c r="PLJ159" s="86"/>
      <c r="PLK159" s="86"/>
      <c r="PLL159" s="86"/>
      <c r="PLM159" s="86"/>
      <c r="PLN159" s="86"/>
      <c r="PLO159" s="86"/>
      <c r="PLP159" s="86"/>
      <c r="PLQ159" s="86"/>
      <c r="PLR159" s="86"/>
      <c r="PLS159" s="86"/>
      <c r="PLT159" s="86"/>
      <c r="PLU159" s="86"/>
      <c r="PLV159" s="86"/>
      <c r="PLW159" s="86"/>
      <c r="PLX159" s="86"/>
      <c r="PLY159" s="86"/>
      <c r="PLZ159" s="86"/>
      <c r="PMA159" s="86"/>
      <c r="PMB159" s="86"/>
      <c r="PMC159" s="86"/>
      <c r="PMD159" s="86"/>
      <c r="PME159" s="86"/>
      <c r="PMF159" s="86"/>
      <c r="PMG159" s="86"/>
      <c r="PMH159" s="86"/>
      <c r="PMI159" s="86"/>
      <c r="PMJ159" s="86"/>
      <c r="PMK159" s="86"/>
      <c r="PML159" s="86"/>
      <c r="PMM159" s="86"/>
      <c r="PMN159" s="86"/>
      <c r="PMO159" s="86"/>
      <c r="PMP159" s="86"/>
      <c r="PMQ159" s="86"/>
      <c r="PMR159" s="86"/>
      <c r="PMS159" s="86"/>
      <c r="PMT159" s="86"/>
      <c r="PMU159" s="86"/>
      <c r="PMV159" s="86"/>
      <c r="PMW159" s="86"/>
      <c r="PMX159" s="86"/>
      <c r="PMY159" s="86"/>
      <c r="PMZ159" s="86"/>
      <c r="PNA159" s="86"/>
      <c r="PNB159" s="86"/>
      <c r="PNC159" s="86"/>
      <c r="PND159" s="86"/>
      <c r="PNE159" s="86"/>
      <c r="PNF159" s="86"/>
      <c r="PNG159" s="86"/>
      <c r="PNH159" s="86"/>
      <c r="PNI159" s="86"/>
      <c r="PNJ159" s="86"/>
      <c r="PNK159" s="86"/>
      <c r="PNL159" s="86"/>
      <c r="PNM159" s="86"/>
      <c r="PNN159" s="86"/>
      <c r="PNO159" s="86"/>
      <c r="PNP159" s="86"/>
      <c r="PNQ159" s="86"/>
      <c r="PNR159" s="86"/>
      <c r="PNS159" s="86"/>
      <c r="PNT159" s="86"/>
      <c r="PNU159" s="86"/>
      <c r="PNV159" s="86"/>
      <c r="PNW159" s="86"/>
      <c r="PNX159" s="86"/>
      <c r="PNY159" s="86"/>
      <c r="PNZ159" s="86"/>
      <c r="POA159" s="86"/>
      <c r="POB159" s="86"/>
      <c r="POC159" s="86"/>
      <c r="POD159" s="86"/>
      <c r="POE159" s="86"/>
      <c r="POF159" s="86"/>
      <c r="POG159" s="86"/>
      <c r="POH159" s="86"/>
      <c r="POI159" s="86"/>
      <c r="POJ159" s="86"/>
      <c r="POK159" s="86"/>
      <c r="POL159" s="86"/>
      <c r="POM159" s="186"/>
      <c r="PON159" s="186"/>
      <c r="POO159" s="186"/>
      <c r="POP159" s="186"/>
      <c r="POQ159" s="186"/>
      <c r="POR159" s="186"/>
      <c r="POS159" s="86"/>
      <c r="POT159" s="86"/>
      <c r="POU159" s="86"/>
      <c r="POV159" s="86"/>
      <c r="POW159" s="86"/>
      <c r="POX159" s="86"/>
      <c r="POY159" s="86"/>
      <c r="POZ159" s="86"/>
      <c r="PPA159" s="86"/>
      <c r="PPB159" s="86"/>
      <c r="PPC159" s="86"/>
      <c r="PPD159" s="86"/>
      <c r="PPE159" s="86"/>
      <c r="PPF159" s="86"/>
      <c r="PPG159" s="86"/>
      <c r="PPH159" s="86"/>
      <c r="PPI159" s="86"/>
      <c r="PPJ159" s="86"/>
      <c r="PPK159" s="86"/>
      <c r="PPL159" s="86"/>
      <c r="PPM159" s="86"/>
      <c r="PPN159" s="86"/>
      <c r="PPO159" s="86"/>
      <c r="PPP159" s="86"/>
      <c r="PPQ159" s="86"/>
      <c r="PPR159" s="86"/>
      <c r="PPS159" s="86"/>
      <c r="PPT159" s="86"/>
      <c r="PPU159" s="86"/>
      <c r="PPV159" s="86"/>
      <c r="PPW159" s="86"/>
      <c r="PPX159" s="86"/>
      <c r="PPY159" s="86"/>
      <c r="PPZ159" s="86"/>
      <c r="PQA159" s="86"/>
      <c r="PQB159" s="86"/>
      <c r="PQC159" s="86"/>
      <c r="PQD159" s="86"/>
      <c r="PQE159" s="86"/>
      <c r="PQF159" s="86"/>
      <c r="PQG159" s="86"/>
      <c r="PQH159" s="86"/>
      <c r="PQI159" s="86"/>
      <c r="PQJ159" s="86"/>
      <c r="PQK159" s="86"/>
      <c r="PQL159" s="86"/>
      <c r="PQM159" s="86"/>
      <c r="PQN159" s="86"/>
      <c r="PQO159" s="86"/>
      <c r="PQP159" s="86"/>
      <c r="PQQ159" s="86"/>
      <c r="PQR159" s="86"/>
      <c r="PQS159" s="86"/>
      <c r="PQT159" s="86"/>
      <c r="PQU159" s="86"/>
      <c r="PQV159" s="86"/>
      <c r="PQW159" s="86"/>
      <c r="PQX159" s="86"/>
      <c r="PQY159" s="86"/>
      <c r="PQZ159" s="86"/>
      <c r="PRA159" s="86"/>
      <c r="PRB159" s="86"/>
      <c r="PRC159" s="86"/>
      <c r="PRD159" s="86"/>
      <c r="PRE159" s="86"/>
      <c r="PRF159" s="86"/>
      <c r="PRG159" s="86"/>
      <c r="PRH159" s="86"/>
      <c r="PRI159" s="86"/>
      <c r="PRJ159" s="86"/>
      <c r="PRK159" s="86"/>
      <c r="PRL159" s="86"/>
      <c r="PRM159" s="86"/>
      <c r="PRN159" s="86"/>
      <c r="PRO159" s="86"/>
      <c r="PRP159" s="86"/>
      <c r="PRQ159" s="86"/>
      <c r="PRR159" s="86"/>
      <c r="PRS159" s="86"/>
      <c r="PRT159" s="86"/>
      <c r="PRU159" s="86"/>
      <c r="PRV159" s="86"/>
      <c r="PRW159" s="86"/>
      <c r="PRX159" s="86"/>
      <c r="PRY159" s="86"/>
      <c r="PRZ159" s="86"/>
      <c r="PSA159" s="86"/>
      <c r="PSB159" s="86"/>
      <c r="PSC159" s="86"/>
      <c r="PSD159" s="86"/>
      <c r="PSE159" s="86"/>
      <c r="PSF159" s="86"/>
      <c r="PSG159" s="86"/>
      <c r="PSH159" s="86"/>
      <c r="PSI159" s="86"/>
      <c r="PSJ159" s="86"/>
      <c r="PSK159" s="86"/>
      <c r="PSL159" s="86"/>
      <c r="PSM159" s="86"/>
      <c r="PSN159" s="86"/>
      <c r="PSO159" s="86"/>
      <c r="PSP159" s="86"/>
      <c r="PSQ159" s="86"/>
      <c r="PSR159" s="86"/>
      <c r="PSS159" s="86"/>
      <c r="PST159" s="86"/>
      <c r="PSU159" s="86"/>
      <c r="PSV159" s="86"/>
      <c r="PSW159" s="86"/>
      <c r="PSX159" s="86"/>
      <c r="PSY159" s="86"/>
      <c r="PSZ159" s="86"/>
      <c r="PTA159" s="86"/>
      <c r="PTB159" s="86"/>
      <c r="PTC159" s="86"/>
      <c r="PTD159" s="86"/>
      <c r="PTE159" s="86"/>
      <c r="PTF159" s="86"/>
      <c r="PTG159" s="86"/>
      <c r="PTH159" s="86"/>
      <c r="PTI159" s="86"/>
      <c r="PTJ159" s="86"/>
      <c r="PTK159" s="86"/>
      <c r="PTL159" s="86"/>
      <c r="PTM159" s="86"/>
      <c r="PTN159" s="86"/>
      <c r="PTO159" s="86"/>
      <c r="PTP159" s="86"/>
      <c r="PTQ159" s="86"/>
      <c r="PTR159" s="86"/>
      <c r="PTS159" s="86"/>
      <c r="PTT159" s="86"/>
      <c r="PTU159" s="86"/>
      <c r="PTV159" s="86"/>
      <c r="PTW159" s="86"/>
      <c r="PTX159" s="86"/>
      <c r="PTY159" s="86"/>
      <c r="PTZ159" s="86"/>
      <c r="PUA159" s="86"/>
      <c r="PUB159" s="86"/>
      <c r="PUC159" s="86"/>
      <c r="PUD159" s="86"/>
      <c r="PUE159" s="86"/>
      <c r="PUF159" s="86"/>
      <c r="PUG159" s="86"/>
      <c r="PUH159" s="86"/>
      <c r="PUI159" s="86"/>
      <c r="PUJ159" s="86"/>
      <c r="PUK159" s="86"/>
      <c r="PUL159" s="86"/>
      <c r="PUM159" s="86"/>
      <c r="PUN159" s="86"/>
      <c r="PUO159" s="86"/>
      <c r="PUP159" s="86"/>
      <c r="PUQ159" s="86"/>
      <c r="PUR159" s="86"/>
      <c r="PUS159" s="86"/>
      <c r="PUT159" s="86"/>
      <c r="PUU159" s="86"/>
      <c r="PUV159" s="86"/>
      <c r="PUW159" s="86"/>
      <c r="PUX159" s="86"/>
      <c r="PUY159" s="86"/>
      <c r="PUZ159" s="86"/>
      <c r="PVA159" s="86"/>
      <c r="PVB159" s="86"/>
      <c r="PVC159" s="86"/>
      <c r="PVD159" s="86"/>
      <c r="PVE159" s="86"/>
      <c r="PVF159" s="86"/>
      <c r="PVG159" s="86"/>
      <c r="PVH159" s="86"/>
      <c r="PVI159" s="86"/>
      <c r="PVJ159" s="86"/>
      <c r="PVK159" s="86"/>
      <c r="PVL159" s="86"/>
      <c r="PVM159" s="86"/>
      <c r="PVN159" s="86"/>
      <c r="PVO159" s="86"/>
      <c r="PVP159" s="86"/>
      <c r="PVQ159" s="86"/>
      <c r="PVR159" s="86"/>
      <c r="PVS159" s="86"/>
      <c r="PVT159" s="86"/>
      <c r="PVU159" s="86"/>
      <c r="PVV159" s="86"/>
      <c r="PVW159" s="86"/>
      <c r="PVX159" s="86"/>
      <c r="PVY159" s="86"/>
      <c r="PVZ159" s="86"/>
      <c r="PWA159" s="86"/>
      <c r="PWB159" s="86"/>
      <c r="PWC159" s="86"/>
      <c r="PWD159" s="86"/>
      <c r="PWE159" s="86"/>
      <c r="PWF159" s="86"/>
      <c r="PWG159" s="86"/>
      <c r="PWH159" s="86"/>
      <c r="PWI159" s="86"/>
      <c r="PWJ159" s="86"/>
      <c r="PWK159" s="86"/>
      <c r="PWL159" s="86"/>
      <c r="PWM159" s="86"/>
      <c r="PWN159" s="86"/>
      <c r="PWO159" s="86"/>
      <c r="PWP159" s="86"/>
      <c r="PWQ159" s="86"/>
      <c r="PWR159" s="86"/>
      <c r="PWS159" s="86"/>
      <c r="PWT159" s="86"/>
      <c r="PWU159" s="86"/>
      <c r="PWV159" s="86"/>
      <c r="PWW159" s="86"/>
      <c r="PWX159" s="86"/>
      <c r="PWY159" s="86"/>
      <c r="PWZ159" s="86"/>
      <c r="PXA159" s="86"/>
      <c r="PXB159" s="86"/>
      <c r="PXC159" s="86"/>
      <c r="PXD159" s="86"/>
      <c r="PXE159" s="86"/>
      <c r="PXF159" s="86"/>
      <c r="PXG159" s="86"/>
      <c r="PXH159" s="86"/>
      <c r="PXI159" s="86"/>
      <c r="PXJ159" s="86"/>
      <c r="PXK159" s="86"/>
      <c r="PXL159" s="86"/>
      <c r="PXM159" s="86"/>
      <c r="PXN159" s="86"/>
      <c r="PXO159" s="86"/>
      <c r="PXP159" s="86"/>
      <c r="PXQ159" s="86"/>
      <c r="PXR159" s="86"/>
      <c r="PXS159" s="86"/>
      <c r="PXT159" s="86"/>
      <c r="PXU159" s="86"/>
      <c r="PXV159" s="86"/>
      <c r="PXW159" s="86"/>
      <c r="PXX159" s="86"/>
      <c r="PXY159" s="86"/>
      <c r="PXZ159" s="86"/>
      <c r="PYA159" s="86"/>
      <c r="PYB159" s="86"/>
      <c r="PYC159" s="86"/>
      <c r="PYD159" s="86"/>
      <c r="PYE159" s="86"/>
      <c r="PYF159" s="86"/>
      <c r="PYG159" s="86"/>
      <c r="PYH159" s="86"/>
      <c r="PYI159" s="186"/>
      <c r="PYJ159" s="186"/>
      <c r="PYK159" s="186"/>
      <c r="PYL159" s="186"/>
      <c r="PYM159" s="186"/>
      <c r="PYN159" s="186"/>
      <c r="PYO159" s="86"/>
      <c r="PYP159" s="86"/>
      <c r="PYQ159" s="86"/>
      <c r="PYR159" s="86"/>
      <c r="PYS159" s="86"/>
      <c r="PYT159" s="86"/>
      <c r="PYU159" s="86"/>
      <c r="PYV159" s="86"/>
      <c r="PYW159" s="86"/>
      <c r="PYX159" s="86"/>
      <c r="PYY159" s="86"/>
      <c r="PYZ159" s="86"/>
      <c r="PZA159" s="86"/>
      <c r="PZB159" s="86"/>
      <c r="PZC159" s="86"/>
      <c r="PZD159" s="86"/>
      <c r="PZE159" s="86"/>
      <c r="PZF159" s="86"/>
      <c r="PZG159" s="86"/>
      <c r="PZH159" s="86"/>
      <c r="PZI159" s="86"/>
      <c r="PZJ159" s="86"/>
      <c r="PZK159" s="86"/>
      <c r="PZL159" s="86"/>
      <c r="PZM159" s="86"/>
      <c r="PZN159" s="86"/>
      <c r="PZO159" s="86"/>
      <c r="PZP159" s="86"/>
      <c r="PZQ159" s="86"/>
      <c r="PZR159" s="86"/>
      <c r="PZS159" s="86"/>
      <c r="PZT159" s="86"/>
      <c r="PZU159" s="86"/>
      <c r="PZV159" s="86"/>
      <c r="PZW159" s="86"/>
      <c r="PZX159" s="86"/>
      <c r="PZY159" s="86"/>
      <c r="PZZ159" s="86"/>
      <c r="QAA159" s="86"/>
      <c r="QAB159" s="86"/>
      <c r="QAC159" s="86"/>
      <c r="QAD159" s="86"/>
      <c r="QAE159" s="86"/>
      <c r="QAF159" s="86"/>
      <c r="QAG159" s="86"/>
      <c r="QAH159" s="86"/>
      <c r="QAI159" s="86"/>
      <c r="QAJ159" s="86"/>
      <c r="QAK159" s="86"/>
      <c r="QAL159" s="86"/>
      <c r="QAM159" s="86"/>
      <c r="QAN159" s="86"/>
      <c r="QAO159" s="86"/>
      <c r="QAP159" s="86"/>
      <c r="QAQ159" s="86"/>
      <c r="QAR159" s="86"/>
      <c r="QAS159" s="86"/>
      <c r="QAT159" s="86"/>
      <c r="QAU159" s="86"/>
      <c r="QAV159" s="86"/>
      <c r="QAW159" s="86"/>
      <c r="QAX159" s="86"/>
      <c r="QAY159" s="86"/>
      <c r="QAZ159" s="86"/>
      <c r="QBA159" s="86"/>
      <c r="QBB159" s="86"/>
      <c r="QBC159" s="86"/>
      <c r="QBD159" s="86"/>
      <c r="QBE159" s="86"/>
      <c r="QBF159" s="86"/>
      <c r="QBG159" s="86"/>
      <c r="QBH159" s="86"/>
      <c r="QBI159" s="86"/>
      <c r="QBJ159" s="86"/>
      <c r="QBK159" s="86"/>
      <c r="QBL159" s="86"/>
      <c r="QBM159" s="86"/>
      <c r="QBN159" s="86"/>
      <c r="QBO159" s="86"/>
      <c r="QBP159" s="86"/>
      <c r="QBQ159" s="86"/>
      <c r="QBR159" s="86"/>
      <c r="QBS159" s="86"/>
      <c r="QBT159" s="86"/>
      <c r="QBU159" s="86"/>
      <c r="QBV159" s="86"/>
      <c r="QBW159" s="86"/>
      <c r="QBX159" s="86"/>
      <c r="QBY159" s="86"/>
      <c r="QBZ159" s="86"/>
      <c r="QCA159" s="86"/>
      <c r="QCB159" s="86"/>
      <c r="QCC159" s="86"/>
      <c r="QCD159" s="86"/>
      <c r="QCE159" s="86"/>
      <c r="QCF159" s="86"/>
      <c r="QCG159" s="86"/>
      <c r="QCH159" s="86"/>
      <c r="QCI159" s="86"/>
      <c r="QCJ159" s="86"/>
      <c r="QCK159" s="86"/>
      <c r="QCL159" s="86"/>
      <c r="QCM159" s="86"/>
      <c r="QCN159" s="86"/>
      <c r="QCO159" s="86"/>
      <c r="QCP159" s="86"/>
      <c r="QCQ159" s="86"/>
      <c r="QCR159" s="86"/>
      <c r="QCS159" s="86"/>
      <c r="QCT159" s="86"/>
      <c r="QCU159" s="86"/>
      <c r="QCV159" s="86"/>
      <c r="QCW159" s="86"/>
      <c r="QCX159" s="86"/>
      <c r="QCY159" s="86"/>
      <c r="QCZ159" s="86"/>
      <c r="QDA159" s="86"/>
      <c r="QDB159" s="86"/>
      <c r="QDC159" s="86"/>
      <c r="QDD159" s="86"/>
      <c r="QDE159" s="86"/>
      <c r="QDF159" s="86"/>
      <c r="QDG159" s="86"/>
      <c r="QDH159" s="86"/>
      <c r="QDI159" s="86"/>
      <c r="QDJ159" s="86"/>
      <c r="QDK159" s="86"/>
      <c r="QDL159" s="86"/>
      <c r="QDM159" s="86"/>
      <c r="QDN159" s="86"/>
      <c r="QDO159" s="86"/>
      <c r="QDP159" s="86"/>
      <c r="QDQ159" s="86"/>
      <c r="QDR159" s="86"/>
      <c r="QDS159" s="86"/>
      <c r="QDT159" s="86"/>
      <c r="QDU159" s="86"/>
      <c r="QDV159" s="86"/>
      <c r="QDW159" s="86"/>
      <c r="QDX159" s="86"/>
      <c r="QDY159" s="86"/>
      <c r="QDZ159" s="86"/>
      <c r="QEA159" s="86"/>
      <c r="QEB159" s="86"/>
      <c r="QEC159" s="86"/>
      <c r="QED159" s="86"/>
      <c r="QEE159" s="86"/>
      <c r="QEF159" s="86"/>
      <c r="QEG159" s="86"/>
      <c r="QEH159" s="86"/>
      <c r="QEI159" s="86"/>
      <c r="QEJ159" s="86"/>
      <c r="QEK159" s="86"/>
      <c r="QEL159" s="86"/>
      <c r="QEM159" s="86"/>
      <c r="QEN159" s="86"/>
      <c r="QEO159" s="86"/>
      <c r="QEP159" s="86"/>
      <c r="QEQ159" s="86"/>
      <c r="QER159" s="86"/>
      <c r="QES159" s="86"/>
      <c r="QET159" s="86"/>
      <c r="QEU159" s="86"/>
      <c r="QEV159" s="86"/>
      <c r="QEW159" s="86"/>
      <c r="QEX159" s="86"/>
      <c r="QEY159" s="86"/>
      <c r="QEZ159" s="86"/>
      <c r="QFA159" s="86"/>
      <c r="QFB159" s="86"/>
      <c r="QFC159" s="86"/>
      <c r="QFD159" s="86"/>
      <c r="QFE159" s="86"/>
      <c r="QFF159" s="86"/>
      <c r="QFG159" s="86"/>
      <c r="QFH159" s="86"/>
      <c r="QFI159" s="86"/>
      <c r="QFJ159" s="86"/>
      <c r="QFK159" s="86"/>
      <c r="QFL159" s="86"/>
      <c r="QFM159" s="86"/>
      <c r="QFN159" s="86"/>
      <c r="QFO159" s="86"/>
      <c r="QFP159" s="86"/>
      <c r="QFQ159" s="86"/>
      <c r="QFR159" s="86"/>
      <c r="QFS159" s="86"/>
      <c r="QFT159" s="86"/>
      <c r="QFU159" s="86"/>
      <c r="QFV159" s="86"/>
      <c r="QFW159" s="86"/>
      <c r="QFX159" s="86"/>
      <c r="QFY159" s="86"/>
      <c r="QFZ159" s="86"/>
      <c r="QGA159" s="86"/>
      <c r="QGB159" s="86"/>
      <c r="QGC159" s="86"/>
      <c r="QGD159" s="86"/>
      <c r="QGE159" s="86"/>
      <c r="QGF159" s="86"/>
      <c r="QGG159" s="86"/>
      <c r="QGH159" s="86"/>
      <c r="QGI159" s="86"/>
      <c r="QGJ159" s="86"/>
      <c r="QGK159" s="86"/>
      <c r="QGL159" s="86"/>
      <c r="QGM159" s="86"/>
      <c r="QGN159" s="86"/>
      <c r="QGO159" s="86"/>
      <c r="QGP159" s="86"/>
      <c r="QGQ159" s="86"/>
      <c r="QGR159" s="86"/>
      <c r="QGS159" s="86"/>
      <c r="QGT159" s="86"/>
      <c r="QGU159" s="86"/>
      <c r="QGV159" s="86"/>
      <c r="QGW159" s="86"/>
      <c r="QGX159" s="86"/>
      <c r="QGY159" s="86"/>
      <c r="QGZ159" s="86"/>
      <c r="QHA159" s="86"/>
      <c r="QHB159" s="86"/>
      <c r="QHC159" s="86"/>
      <c r="QHD159" s="86"/>
      <c r="QHE159" s="86"/>
      <c r="QHF159" s="86"/>
      <c r="QHG159" s="86"/>
      <c r="QHH159" s="86"/>
      <c r="QHI159" s="86"/>
      <c r="QHJ159" s="86"/>
      <c r="QHK159" s="86"/>
      <c r="QHL159" s="86"/>
      <c r="QHM159" s="86"/>
      <c r="QHN159" s="86"/>
      <c r="QHO159" s="86"/>
      <c r="QHP159" s="86"/>
      <c r="QHQ159" s="86"/>
      <c r="QHR159" s="86"/>
      <c r="QHS159" s="86"/>
      <c r="QHT159" s="86"/>
      <c r="QHU159" s="86"/>
      <c r="QHV159" s="86"/>
      <c r="QHW159" s="86"/>
      <c r="QHX159" s="86"/>
      <c r="QHY159" s="86"/>
      <c r="QHZ159" s="86"/>
      <c r="QIA159" s="86"/>
      <c r="QIB159" s="86"/>
      <c r="QIC159" s="86"/>
      <c r="QID159" s="86"/>
      <c r="QIE159" s="186"/>
      <c r="QIF159" s="186"/>
      <c r="QIG159" s="186"/>
      <c r="QIH159" s="186"/>
      <c r="QII159" s="186"/>
      <c r="QIJ159" s="186"/>
      <c r="QIK159" s="86"/>
      <c r="QIL159" s="86"/>
      <c r="QIM159" s="86"/>
      <c r="QIN159" s="86"/>
      <c r="QIO159" s="86"/>
      <c r="QIP159" s="86"/>
      <c r="QIQ159" s="86"/>
      <c r="QIR159" s="86"/>
      <c r="QIS159" s="86"/>
      <c r="QIT159" s="86"/>
      <c r="QIU159" s="86"/>
      <c r="QIV159" s="86"/>
      <c r="QIW159" s="86"/>
      <c r="QIX159" s="86"/>
      <c r="QIY159" s="86"/>
      <c r="QIZ159" s="86"/>
      <c r="QJA159" s="86"/>
      <c r="QJB159" s="86"/>
      <c r="QJC159" s="86"/>
      <c r="QJD159" s="86"/>
      <c r="QJE159" s="86"/>
      <c r="QJF159" s="86"/>
      <c r="QJG159" s="86"/>
      <c r="QJH159" s="86"/>
      <c r="QJI159" s="86"/>
      <c r="QJJ159" s="86"/>
      <c r="QJK159" s="86"/>
      <c r="QJL159" s="86"/>
      <c r="QJM159" s="86"/>
      <c r="QJN159" s="86"/>
      <c r="QJO159" s="86"/>
      <c r="QJP159" s="86"/>
      <c r="QJQ159" s="86"/>
      <c r="QJR159" s="86"/>
      <c r="QJS159" s="86"/>
      <c r="QJT159" s="86"/>
      <c r="QJU159" s="86"/>
      <c r="QJV159" s="86"/>
      <c r="QJW159" s="86"/>
      <c r="QJX159" s="86"/>
      <c r="QJY159" s="86"/>
      <c r="QJZ159" s="86"/>
      <c r="QKA159" s="86"/>
      <c r="QKB159" s="86"/>
      <c r="QKC159" s="86"/>
      <c r="QKD159" s="86"/>
      <c r="QKE159" s="86"/>
      <c r="QKF159" s="86"/>
      <c r="QKG159" s="86"/>
      <c r="QKH159" s="86"/>
      <c r="QKI159" s="86"/>
      <c r="QKJ159" s="86"/>
      <c r="QKK159" s="86"/>
      <c r="QKL159" s="86"/>
      <c r="QKM159" s="86"/>
      <c r="QKN159" s="86"/>
      <c r="QKO159" s="86"/>
      <c r="QKP159" s="86"/>
      <c r="QKQ159" s="86"/>
      <c r="QKR159" s="86"/>
      <c r="QKS159" s="86"/>
      <c r="QKT159" s="86"/>
      <c r="QKU159" s="86"/>
      <c r="QKV159" s="86"/>
      <c r="QKW159" s="86"/>
      <c r="QKX159" s="86"/>
      <c r="QKY159" s="86"/>
      <c r="QKZ159" s="86"/>
      <c r="QLA159" s="86"/>
      <c r="QLB159" s="86"/>
      <c r="QLC159" s="86"/>
      <c r="QLD159" s="86"/>
      <c r="QLE159" s="86"/>
      <c r="QLF159" s="86"/>
      <c r="QLG159" s="86"/>
      <c r="QLH159" s="86"/>
      <c r="QLI159" s="86"/>
      <c r="QLJ159" s="86"/>
      <c r="QLK159" s="86"/>
      <c r="QLL159" s="86"/>
      <c r="QLM159" s="86"/>
      <c r="QLN159" s="86"/>
      <c r="QLO159" s="86"/>
      <c r="QLP159" s="86"/>
      <c r="QLQ159" s="86"/>
      <c r="QLR159" s="86"/>
      <c r="QLS159" s="86"/>
      <c r="QLT159" s="86"/>
      <c r="QLU159" s="86"/>
      <c r="QLV159" s="86"/>
      <c r="QLW159" s="86"/>
      <c r="QLX159" s="86"/>
      <c r="QLY159" s="86"/>
      <c r="QLZ159" s="86"/>
      <c r="QMA159" s="86"/>
      <c r="QMB159" s="86"/>
      <c r="QMC159" s="86"/>
      <c r="QMD159" s="86"/>
      <c r="QME159" s="86"/>
      <c r="QMF159" s="86"/>
      <c r="QMG159" s="86"/>
      <c r="QMH159" s="86"/>
      <c r="QMI159" s="86"/>
      <c r="QMJ159" s="86"/>
      <c r="QMK159" s="86"/>
      <c r="QML159" s="86"/>
      <c r="QMM159" s="86"/>
      <c r="QMN159" s="86"/>
      <c r="QMO159" s="86"/>
      <c r="QMP159" s="86"/>
      <c r="QMQ159" s="86"/>
      <c r="QMR159" s="86"/>
      <c r="QMS159" s="86"/>
      <c r="QMT159" s="86"/>
      <c r="QMU159" s="86"/>
      <c r="QMV159" s="86"/>
      <c r="QMW159" s="86"/>
      <c r="QMX159" s="86"/>
      <c r="QMY159" s="86"/>
      <c r="QMZ159" s="86"/>
      <c r="QNA159" s="86"/>
      <c r="QNB159" s="86"/>
      <c r="QNC159" s="86"/>
      <c r="QND159" s="86"/>
      <c r="QNE159" s="86"/>
      <c r="QNF159" s="86"/>
      <c r="QNG159" s="86"/>
      <c r="QNH159" s="86"/>
      <c r="QNI159" s="86"/>
      <c r="QNJ159" s="86"/>
      <c r="QNK159" s="86"/>
      <c r="QNL159" s="86"/>
      <c r="QNM159" s="86"/>
      <c r="QNN159" s="86"/>
      <c r="QNO159" s="86"/>
      <c r="QNP159" s="86"/>
      <c r="QNQ159" s="86"/>
      <c r="QNR159" s="86"/>
      <c r="QNS159" s="86"/>
      <c r="QNT159" s="86"/>
      <c r="QNU159" s="86"/>
      <c r="QNV159" s="86"/>
      <c r="QNW159" s="86"/>
      <c r="QNX159" s="86"/>
      <c r="QNY159" s="86"/>
      <c r="QNZ159" s="86"/>
      <c r="QOA159" s="86"/>
      <c r="QOB159" s="86"/>
      <c r="QOC159" s="86"/>
      <c r="QOD159" s="86"/>
      <c r="QOE159" s="86"/>
      <c r="QOF159" s="86"/>
      <c r="QOG159" s="86"/>
      <c r="QOH159" s="86"/>
      <c r="QOI159" s="86"/>
      <c r="QOJ159" s="86"/>
      <c r="QOK159" s="86"/>
      <c r="QOL159" s="86"/>
      <c r="QOM159" s="86"/>
      <c r="QON159" s="86"/>
      <c r="QOO159" s="86"/>
      <c r="QOP159" s="86"/>
      <c r="QOQ159" s="86"/>
      <c r="QOR159" s="86"/>
      <c r="QOS159" s="86"/>
      <c r="QOT159" s="86"/>
      <c r="QOU159" s="86"/>
      <c r="QOV159" s="86"/>
      <c r="QOW159" s="86"/>
      <c r="QOX159" s="86"/>
      <c r="QOY159" s="86"/>
      <c r="QOZ159" s="86"/>
      <c r="QPA159" s="86"/>
      <c r="QPB159" s="86"/>
      <c r="QPC159" s="86"/>
      <c r="QPD159" s="86"/>
      <c r="QPE159" s="86"/>
      <c r="QPF159" s="86"/>
      <c r="QPG159" s="86"/>
      <c r="QPH159" s="86"/>
      <c r="QPI159" s="86"/>
      <c r="QPJ159" s="86"/>
      <c r="QPK159" s="86"/>
      <c r="QPL159" s="86"/>
      <c r="QPM159" s="86"/>
      <c r="QPN159" s="86"/>
      <c r="QPO159" s="86"/>
      <c r="QPP159" s="86"/>
      <c r="QPQ159" s="86"/>
      <c r="QPR159" s="86"/>
      <c r="QPS159" s="86"/>
      <c r="QPT159" s="86"/>
      <c r="QPU159" s="86"/>
      <c r="QPV159" s="86"/>
      <c r="QPW159" s="86"/>
      <c r="QPX159" s="86"/>
      <c r="QPY159" s="86"/>
      <c r="QPZ159" s="86"/>
      <c r="QQA159" s="86"/>
      <c r="QQB159" s="86"/>
      <c r="QQC159" s="86"/>
      <c r="QQD159" s="86"/>
      <c r="QQE159" s="86"/>
      <c r="QQF159" s="86"/>
      <c r="QQG159" s="86"/>
      <c r="QQH159" s="86"/>
      <c r="QQI159" s="86"/>
      <c r="QQJ159" s="86"/>
      <c r="QQK159" s="86"/>
      <c r="QQL159" s="86"/>
      <c r="QQM159" s="86"/>
      <c r="QQN159" s="86"/>
      <c r="QQO159" s="86"/>
      <c r="QQP159" s="86"/>
      <c r="QQQ159" s="86"/>
      <c r="QQR159" s="86"/>
      <c r="QQS159" s="86"/>
      <c r="QQT159" s="86"/>
      <c r="QQU159" s="86"/>
      <c r="QQV159" s="86"/>
      <c r="QQW159" s="86"/>
      <c r="QQX159" s="86"/>
      <c r="QQY159" s="86"/>
      <c r="QQZ159" s="86"/>
      <c r="QRA159" s="86"/>
      <c r="QRB159" s="86"/>
      <c r="QRC159" s="86"/>
      <c r="QRD159" s="86"/>
      <c r="QRE159" s="86"/>
      <c r="QRF159" s="86"/>
      <c r="QRG159" s="86"/>
      <c r="QRH159" s="86"/>
      <c r="QRI159" s="86"/>
      <c r="QRJ159" s="86"/>
      <c r="QRK159" s="86"/>
      <c r="QRL159" s="86"/>
      <c r="QRM159" s="86"/>
      <c r="QRN159" s="86"/>
      <c r="QRO159" s="86"/>
      <c r="QRP159" s="86"/>
      <c r="QRQ159" s="86"/>
      <c r="QRR159" s="86"/>
      <c r="QRS159" s="86"/>
      <c r="QRT159" s="86"/>
      <c r="QRU159" s="86"/>
      <c r="QRV159" s="86"/>
      <c r="QRW159" s="86"/>
      <c r="QRX159" s="86"/>
      <c r="QRY159" s="86"/>
      <c r="QRZ159" s="86"/>
      <c r="QSA159" s="186"/>
      <c r="QSB159" s="186"/>
      <c r="QSC159" s="186"/>
      <c r="QSD159" s="186"/>
      <c r="QSE159" s="186"/>
      <c r="QSF159" s="186"/>
      <c r="QSG159" s="86"/>
      <c r="QSH159" s="86"/>
      <c r="QSI159" s="86"/>
      <c r="QSJ159" s="86"/>
      <c r="QSK159" s="86"/>
      <c r="QSL159" s="86"/>
      <c r="QSM159" s="86"/>
      <c r="QSN159" s="86"/>
      <c r="QSO159" s="86"/>
      <c r="QSP159" s="86"/>
      <c r="QSQ159" s="86"/>
      <c r="QSR159" s="86"/>
      <c r="QSS159" s="86"/>
      <c r="QST159" s="86"/>
      <c r="QSU159" s="86"/>
      <c r="QSV159" s="86"/>
      <c r="QSW159" s="86"/>
      <c r="QSX159" s="86"/>
      <c r="QSY159" s="86"/>
      <c r="QSZ159" s="86"/>
      <c r="QTA159" s="86"/>
      <c r="QTB159" s="86"/>
      <c r="QTC159" s="86"/>
      <c r="QTD159" s="86"/>
      <c r="QTE159" s="86"/>
      <c r="QTF159" s="86"/>
      <c r="QTG159" s="86"/>
      <c r="QTH159" s="86"/>
      <c r="QTI159" s="86"/>
      <c r="QTJ159" s="86"/>
      <c r="QTK159" s="86"/>
      <c r="QTL159" s="86"/>
      <c r="QTM159" s="86"/>
      <c r="QTN159" s="86"/>
      <c r="QTO159" s="86"/>
      <c r="QTP159" s="86"/>
      <c r="QTQ159" s="86"/>
      <c r="QTR159" s="86"/>
      <c r="QTS159" s="86"/>
      <c r="QTT159" s="86"/>
      <c r="QTU159" s="86"/>
      <c r="QTV159" s="86"/>
      <c r="QTW159" s="86"/>
      <c r="QTX159" s="86"/>
      <c r="QTY159" s="86"/>
      <c r="QTZ159" s="86"/>
      <c r="QUA159" s="86"/>
      <c r="QUB159" s="86"/>
      <c r="QUC159" s="86"/>
      <c r="QUD159" s="86"/>
      <c r="QUE159" s="86"/>
      <c r="QUF159" s="86"/>
      <c r="QUG159" s="86"/>
      <c r="QUH159" s="86"/>
      <c r="QUI159" s="86"/>
      <c r="QUJ159" s="86"/>
      <c r="QUK159" s="86"/>
      <c r="QUL159" s="86"/>
      <c r="QUM159" s="86"/>
      <c r="QUN159" s="86"/>
      <c r="QUO159" s="86"/>
      <c r="QUP159" s="86"/>
      <c r="QUQ159" s="86"/>
      <c r="QUR159" s="86"/>
      <c r="QUS159" s="86"/>
      <c r="QUT159" s="86"/>
      <c r="QUU159" s="86"/>
      <c r="QUV159" s="86"/>
      <c r="QUW159" s="86"/>
      <c r="QUX159" s="86"/>
      <c r="QUY159" s="86"/>
      <c r="QUZ159" s="86"/>
      <c r="QVA159" s="86"/>
      <c r="QVB159" s="86"/>
      <c r="QVC159" s="86"/>
      <c r="QVD159" s="86"/>
      <c r="QVE159" s="86"/>
      <c r="QVF159" s="86"/>
      <c r="QVG159" s="86"/>
      <c r="QVH159" s="86"/>
      <c r="QVI159" s="86"/>
      <c r="QVJ159" s="86"/>
      <c r="QVK159" s="86"/>
      <c r="QVL159" s="86"/>
      <c r="QVM159" s="86"/>
      <c r="QVN159" s="86"/>
      <c r="QVO159" s="86"/>
      <c r="QVP159" s="86"/>
      <c r="QVQ159" s="86"/>
      <c r="QVR159" s="86"/>
      <c r="QVS159" s="86"/>
      <c r="QVT159" s="86"/>
      <c r="QVU159" s="86"/>
      <c r="QVV159" s="86"/>
      <c r="QVW159" s="86"/>
      <c r="QVX159" s="86"/>
      <c r="QVY159" s="86"/>
      <c r="QVZ159" s="86"/>
      <c r="QWA159" s="86"/>
      <c r="QWB159" s="86"/>
      <c r="QWC159" s="86"/>
      <c r="QWD159" s="86"/>
      <c r="QWE159" s="86"/>
      <c r="QWF159" s="86"/>
      <c r="QWG159" s="86"/>
      <c r="QWH159" s="86"/>
      <c r="QWI159" s="86"/>
      <c r="QWJ159" s="86"/>
      <c r="QWK159" s="86"/>
      <c r="QWL159" s="86"/>
      <c r="QWM159" s="86"/>
      <c r="QWN159" s="86"/>
      <c r="QWO159" s="86"/>
      <c r="QWP159" s="86"/>
      <c r="QWQ159" s="86"/>
      <c r="QWR159" s="86"/>
      <c r="QWS159" s="86"/>
      <c r="QWT159" s="86"/>
      <c r="QWU159" s="86"/>
      <c r="QWV159" s="86"/>
      <c r="QWW159" s="86"/>
      <c r="QWX159" s="86"/>
      <c r="QWY159" s="86"/>
      <c r="QWZ159" s="86"/>
      <c r="QXA159" s="86"/>
      <c r="QXB159" s="86"/>
      <c r="QXC159" s="86"/>
      <c r="QXD159" s="86"/>
      <c r="QXE159" s="86"/>
      <c r="QXF159" s="86"/>
      <c r="QXG159" s="86"/>
      <c r="QXH159" s="86"/>
      <c r="QXI159" s="86"/>
      <c r="QXJ159" s="86"/>
      <c r="QXK159" s="86"/>
      <c r="QXL159" s="86"/>
      <c r="QXM159" s="86"/>
      <c r="QXN159" s="86"/>
      <c r="QXO159" s="86"/>
      <c r="QXP159" s="86"/>
      <c r="QXQ159" s="86"/>
      <c r="QXR159" s="86"/>
      <c r="QXS159" s="86"/>
      <c r="QXT159" s="86"/>
      <c r="QXU159" s="86"/>
      <c r="QXV159" s="86"/>
      <c r="QXW159" s="86"/>
      <c r="QXX159" s="86"/>
      <c r="QXY159" s="86"/>
      <c r="QXZ159" s="86"/>
      <c r="QYA159" s="86"/>
      <c r="QYB159" s="86"/>
      <c r="QYC159" s="86"/>
      <c r="QYD159" s="86"/>
      <c r="QYE159" s="86"/>
      <c r="QYF159" s="86"/>
      <c r="QYG159" s="86"/>
      <c r="QYH159" s="86"/>
      <c r="QYI159" s="86"/>
      <c r="QYJ159" s="86"/>
      <c r="QYK159" s="86"/>
      <c r="QYL159" s="86"/>
      <c r="QYM159" s="86"/>
      <c r="QYN159" s="86"/>
      <c r="QYO159" s="86"/>
      <c r="QYP159" s="86"/>
      <c r="QYQ159" s="86"/>
      <c r="QYR159" s="86"/>
      <c r="QYS159" s="86"/>
      <c r="QYT159" s="86"/>
      <c r="QYU159" s="86"/>
      <c r="QYV159" s="86"/>
      <c r="QYW159" s="86"/>
      <c r="QYX159" s="86"/>
      <c r="QYY159" s="86"/>
      <c r="QYZ159" s="86"/>
      <c r="QZA159" s="86"/>
      <c r="QZB159" s="86"/>
      <c r="QZC159" s="86"/>
      <c r="QZD159" s="86"/>
      <c r="QZE159" s="86"/>
      <c r="QZF159" s="86"/>
      <c r="QZG159" s="86"/>
      <c r="QZH159" s="86"/>
      <c r="QZI159" s="86"/>
      <c r="QZJ159" s="86"/>
      <c r="QZK159" s="86"/>
      <c r="QZL159" s="86"/>
      <c r="QZM159" s="86"/>
      <c r="QZN159" s="86"/>
      <c r="QZO159" s="86"/>
      <c r="QZP159" s="86"/>
      <c r="QZQ159" s="86"/>
      <c r="QZR159" s="86"/>
      <c r="QZS159" s="86"/>
      <c r="QZT159" s="86"/>
      <c r="QZU159" s="86"/>
      <c r="QZV159" s="86"/>
      <c r="QZW159" s="86"/>
      <c r="QZX159" s="86"/>
      <c r="QZY159" s="86"/>
      <c r="QZZ159" s="86"/>
      <c r="RAA159" s="86"/>
      <c r="RAB159" s="86"/>
      <c r="RAC159" s="86"/>
      <c r="RAD159" s="86"/>
      <c r="RAE159" s="86"/>
      <c r="RAF159" s="86"/>
      <c r="RAG159" s="86"/>
      <c r="RAH159" s="86"/>
      <c r="RAI159" s="86"/>
      <c r="RAJ159" s="86"/>
      <c r="RAK159" s="86"/>
      <c r="RAL159" s="86"/>
      <c r="RAM159" s="86"/>
      <c r="RAN159" s="86"/>
      <c r="RAO159" s="86"/>
      <c r="RAP159" s="86"/>
      <c r="RAQ159" s="86"/>
      <c r="RAR159" s="86"/>
      <c r="RAS159" s="86"/>
      <c r="RAT159" s="86"/>
      <c r="RAU159" s="86"/>
      <c r="RAV159" s="86"/>
      <c r="RAW159" s="86"/>
      <c r="RAX159" s="86"/>
      <c r="RAY159" s="86"/>
      <c r="RAZ159" s="86"/>
      <c r="RBA159" s="86"/>
      <c r="RBB159" s="86"/>
      <c r="RBC159" s="86"/>
      <c r="RBD159" s="86"/>
      <c r="RBE159" s="86"/>
      <c r="RBF159" s="86"/>
      <c r="RBG159" s="86"/>
      <c r="RBH159" s="86"/>
      <c r="RBI159" s="86"/>
      <c r="RBJ159" s="86"/>
      <c r="RBK159" s="86"/>
      <c r="RBL159" s="86"/>
      <c r="RBM159" s="86"/>
      <c r="RBN159" s="86"/>
      <c r="RBO159" s="86"/>
      <c r="RBP159" s="86"/>
      <c r="RBQ159" s="86"/>
      <c r="RBR159" s="86"/>
      <c r="RBS159" s="86"/>
      <c r="RBT159" s="86"/>
      <c r="RBU159" s="86"/>
      <c r="RBV159" s="86"/>
      <c r="RBW159" s="186"/>
      <c r="RBX159" s="186"/>
      <c r="RBY159" s="186"/>
      <c r="RBZ159" s="186"/>
      <c r="RCA159" s="186"/>
      <c r="RCB159" s="186"/>
      <c r="RCC159" s="86"/>
      <c r="RCD159" s="86"/>
      <c r="RCE159" s="86"/>
      <c r="RCF159" s="86"/>
      <c r="RCG159" s="86"/>
      <c r="RCH159" s="86"/>
      <c r="RCI159" s="86"/>
      <c r="RCJ159" s="86"/>
      <c r="RCK159" s="86"/>
      <c r="RCL159" s="86"/>
      <c r="RCM159" s="86"/>
      <c r="RCN159" s="86"/>
      <c r="RCO159" s="86"/>
      <c r="RCP159" s="86"/>
      <c r="RCQ159" s="86"/>
      <c r="RCR159" s="86"/>
      <c r="RCS159" s="86"/>
      <c r="RCT159" s="86"/>
      <c r="RCU159" s="86"/>
      <c r="RCV159" s="86"/>
      <c r="RCW159" s="86"/>
      <c r="RCX159" s="86"/>
      <c r="RCY159" s="86"/>
      <c r="RCZ159" s="86"/>
      <c r="RDA159" s="86"/>
      <c r="RDB159" s="86"/>
      <c r="RDC159" s="86"/>
      <c r="RDD159" s="86"/>
      <c r="RDE159" s="86"/>
      <c r="RDF159" s="86"/>
      <c r="RDG159" s="86"/>
      <c r="RDH159" s="86"/>
      <c r="RDI159" s="86"/>
      <c r="RDJ159" s="86"/>
      <c r="RDK159" s="86"/>
      <c r="RDL159" s="86"/>
      <c r="RDM159" s="86"/>
      <c r="RDN159" s="86"/>
      <c r="RDO159" s="86"/>
      <c r="RDP159" s="86"/>
      <c r="RDQ159" s="86"/>
      <c r="RDR159" s="86"/>
      <c r="RDS159" s="86"/>
      <c r="RDT159" s="86"/>
      <c r="RDU159" s="86"/>
      <c r="RDV159" s="86"/>
      <c r="RDW159" s="86"/>
      <c r="RDX159" s="86"/>
      <c r="RDY159" s="86"/>
      <c r="RDZ159" s="86"/>
      <c r="REA159" s="86"/>
      <c r="REB159" s="86"/>
      <c r="REC159" s="86"/>
      <c r="RED159" s="86"/>
      <c r="REE159" s="86"/>
      <c r="REF159" s="86"/>
      <c r="REG159" s="86"/>
      <c r="REH159" s="86"/>
      <c r="REI159" s="86"/>
      <c r="REJ159" s="86"/>
      <c r="REK159" s="86"/>
      <c r="REL159" s="86"/>
      <c r="REM159" s="86"/>
      <c r="REN159" s="86"/>
      <c r="REO159" s="86"/>
      <c r="REP159" s="86"/>
      <c r="REQ159" s="86"/>
      <c r="RER159" s="86"/>
      <c r="RES159" s="86"/>
      <c r="RET159" s="86"/>
      <c r="REU159" s="86"/>
      <c r="REV159" s="86"/>
      <c r="REW159" s="86"/>
      <c r="REX159" s="86"/>
      <c r="REY159" s="86"/>
      <c r="REZ159" s="86"/>
      <c r="RFA159" s="86"/>
      <c r="RFB159" s="86"/>
      <c r="RFC159" s="86"/>
      <c r="RFD159" s="86"/>
      <c r="RFE159" s="86"/>
      <c r="RFF159" s="86"/>
      <c r="RFG159" s="86"/>
      <c r="RFH159" s="86"/>
      <c r="RFI159" s="86"/>
      <c r="RFJ159" s="86"/>
      <c r="RFK159" s="86"/>
      <c r="RFL159" s="86"/>
      <c r="RFM159" s="86"/>
      <c r="RFN159" s="86"/>
      <c r="RFO159" s="86"/>
      <c r="RFP159" s="86"/>
      <c r="RFQ159" s="86"/>
      <c r="RFR159" s="86"/>
      <c r="RFS159" s="86"/>
      <c r="RFT159" s="86"/>
      <c r="RFU159" s="86"/>
      <c r="RFV159" s="86"/>
      <c r="RFW159" s="86"/>
      <c r="RFX159" s="86"/>
      <c r="RFY159" s="86"/>
      <c r="RFZ159" s="86"/>
      <c r="RGA159" s="86"/>
      <c r="RGB159" s="86"/>
      <c r="RGC159" s="86"/>
      <c r="RGD159" s="86"/>
      <c r="RGE159" s="86"/>
      <c r="RGF159" s="86"/>
      <c r="RGG159" s="86"/>
      <c r="RGH159" s="86"/>
      <c r="RGI159" s="86"/>
      <c r="RGJ159" s="86"/>
      <c r="RGK159" s="86"/>
      <c r="RGL159" s="86"/>
      <c r="RGM159" s="86"/>
      <c r="RGN159" s="86"/>
      <c r="RGO159" s="86"/>
      <c r="RGP159" s="86"/>
      <c r="RGQ159" s="86"/>
      <c r="RGR159" s="86"/>
      <c r="RGS159" s="86"/>
      <c r="RGT159" s="86"/>
      <c r="RGU159" s="86"/>
      <c r="RGV159" s="86"/>
      <c r="RGW159" s="86"/>
      <c r="RGX159" s="86"/>
      <c r="RGY159" s="86"/>
      <c r="RGZ159" s="86"/>
      <c r="RHA159" s="86"/>
      <c r="RHB159" s="86"/>
      <c r="RHC159" s="86"/>
      <c r="RHD159" s="86"/>
      <c r="RHE159" s="86"/>
      <c r="RHF159" s="86"/>
      <c r="RHG159" s="86"/>
      <c r="RHH159" s="86"/>
      <c r="RHI159" s="86"/>
      <c r="RHJ159" s="86"/>
      <c r="RHK159" s="86"/>
      <c r="RHL159" s="86"/>
      <c r="RHM159" s="86"/>
      <c r="RHN159" s="86"/>
      <c r="RHO159" s="86"/>
      <c r="RHP159" s="86"/>
      <c r="RHQ159" s="86"/>
      <c r="RHR159" s="86"/>
      <c r="RHS159" s="86"/>
      <c r="RHT159" s="86"/>
      <c r="RHU159" s="86"/>
      <c r="RHV159" s="86"/>
      <c r="RHW159" s="86"/>
      <c r="RHX159" s="86"/>
      <c r="RHY159" s="86"/>
      <c r="RHZ159" s="86"/>
      <c r="RIA159" s="86"/>
      <c r="RIB159" s="86"/>
      <c r="RIC159" s="86"/>
      <c r="RID159" s="86"/>
      <c r="RIE159" s="86"/>
      <c r="RIF159" s="86"/>
      <c r="RIG159" s="86"/>
      <c r="RIH159" s="86"/>
      <c r="RII159" s="86"/>
      <c r="RIJ159" s="86"/>
      <c r="RIK159" s="86"/>
      <c r="RIL159" s="86"/>
      <c r="RIM159" s="86"/>
      <c r="RIN159" s="86"/>
      <c r="RIO159" s="86"/>
      <c r="RIP159" s="86"/>
      <c r="RIQ159" s="86"/>
      <c r="RIR159" s="86"/>
      <c r="RIS159" s="86"/>
      <c r="RIT159" s="86"/>
      <c r="RIU159" s="86"/>
      <c r="RIV159" s="86"/>
      <c r="RIW159" s="86"/>
      <c r="RIX159" s="86"/>
      <c r="RIY159" s="86"/>
      <c r="RIZ159" s="86"/>
      <c r="RJA159" s="86"/>
      <c r="RJB159" s="86"/>
      <c r="RJC159" s="86"/>
      <c r="RJD159" s="86"/>
      <c r="RJE159" s="86"/>
      <c r="RJF159" s="86"/>
      <c r="RJG159" s="86"/>
      <c r="RJH159" s="86"/>
      <c r="RJI159" s="86"/>
      <c r="RJJ159" s="86"/>
      <c r="RJK159" s="86"/>
      <c r="RJL159" s="86"/>
      <c r="RJM159" s="86"/>
      <c r="RJN159" s="86"/>
      <c r="RJO159" s="86"/>
      <c r="RJP159" s="86"/>
      <c r="RJQ159" s="86"/>
      <c r="RJR159" s="86"/>
      <c r="RJS159" s="86"/>
      <c r="RJT159" s="86"/>
      <c r="RJU159" s="86"/>
      <c r="RJV159" s="86"/>
      <c r="RJW159" s="86"/>
      <c r="RJX159" s="86"/>
      <c r="RJY159" s="86"/>
      <c r="RJZ159" s="86"/>
      <c r="RKA159" s="86"/>
      <c r="RKB159" s="86"/>
      <c r="RKC159" s="86"/>
      <c r="RKD159" s="86"/>
      <c r="RKE159" s="86"/>
      <c r="RKF159" s="86"/>
      <c r="RKG159" s="86"/>
      <c r="RKH159" s="86"/>
      <c r="RKI159" s="86"/>
      <c r="RKJ159" s="86"/>
      <c r="RKK159" s="86"/>
      <c r="RKL159" s="86"/>
      <c r="RKM159" s="86"/>
      <c r="RKN159" s="86"/>
      <c r="RKO159" s="86"/>
      <c r="RKP159" s="86"/>
      <c r="RKQ159" s="86"/>
      <c r="RKR159" s="86"/>
      <c r="RKS159" s="86"/>
      <c r="RKT159" s="86"/>
      <c r="RKU159" s="86"/>
      <c r="RKV159" s="86"/>
      <c r="RKW159" s="86"/>
      <c r="RKX159" s="86"/>
      <c r="RKY159" s="86"/>
      <c r="RKZ159" s="86"/>
      <c r="RLA159" s="86"/>
      <c r="RLB159" s="86"/>
      <c r="RLC159" s="86"/>
      <c r="RLD159" s="86"/>
      <c r="RLE159" s="86"/>
      <c r="RLF159" s="86"/>
      <c r="RLG159" s="86"/>
      <c r="RLH159" s="86"/>
      <c r="RLI159" s="86"/>
      <c r="RLJ159" s="86"/>
      <c r="RLK159" s="86"/>
      <c r="RLL159" s="86"/>
      <c r="RLM159" s="86"/>
      <c r="RLN159" s="86"/>
      <c r="RLO159" s="86"/>
      <c r="RLP159" s="86"/>
      <c r="RLQ159" s="86"/>
      <c r="RLR159" s="86"/>
      <c r="RLS159" s="186"/>
      <c r="RLT159" s="186"/>
      <c r="RLU159" s="186"/>
      <c r="RLV159" s="186"/>
      <c r="RLW159" s="186"/>
      <c r="RLX159" s="186"/>
      <c r="RLY159" s="86"/>
      <c r="RLZ159" s="86"/>
      <c r="RMA159" s="86"/>
      <c r="RMB159" s="86"/>
      <c r="RMC159" s="86"/>
      <c r="RMD159" s="86"/>
      <c r="RME159" s="86"/>
      <c r="RMF159" s="86"/>
      <c r="RMG159" s="86"/>
      <c r="RMH159" s="86"/>
      <c r="RMI159" s="86"/>
      <c r="RMJ159" s="86"/>
      <c r="RMK159" s="86"/>
      <c r="RML159" s="86"/>
      <c r="RMM159" s="86"/>
      <c r="RMN159" s="86"/>
      <c r="RMO159" s="86"/>
      <c r="RMP159" s="86"/>
      <c r="RMQ159" s="86"/>
      <c r="RMR159" s="86"/>
      <c r="RMS159" s="86"/>
      <c r="RMT159" s="86"/>
      <c r="RMU159" s="86"/>
      <c r="RMV159" s="86"/>
      <c r="RMW159" s="86"/>
      <c r="RMX159" s="86"/>
      <c r="RMY159" s="86"/>
      <c r="RMZ159" s="86"/>
      <c r="RNA159" s="86"/>
      <c r="RNB159" s="86"/>
      <c r="RNC159" s="86"/>
      <c r="RND159" s="86"/>
      <c r="RNE159" s="86"/>
      <c r="RNF159" s="86"/>
      <c r="RNG159" s="86"/>
      <c r="RNH159" s="86"/>
      <c r="RNI159" s="86"/>
      <c r="RNJ159" s="86"/>
      <c r="RNK159" s="86"/>
      <c r="RNL159" s="86"/>
      <c r="RNM159" s="86"/>
      <c r="RNN159" s="86"/>
      <c r="RNO159" s="86"/>
      <c r="RNP159" s="86"/>
      <c r="RNQ159" s="86"/>
      <c r="RNR159" s="86"/>
      <c r="RNS159" s="86"/>
      <c r="RNT159" s="86"/>
      <c r="RNU159" s="86"/>
      <c r="RNV159" s="86"/>
      <c r="RNW159" s="86"/>
      <c r="RNX159" s="86"/>
      <c r="RNY159" s="86"/>
      <c r="RNZ159" s="86"/>
      <c r="ROA159" s="86"/>
      <c r="ROB159" s="86"/>
      <c r="ROC159" s="86"/>
      <c r="ROD159" s="86"/>
      <c r="ROE159" s="86"/>
      <c r="ROF159" s="86"/>
      <c r="ROG159" s="86"/>
      <c r="ROH159" s="86"/>
      <c r="ROI159" s="86"/>
      <c r="ROJ159" s="86"/>
      <c r="ROK159" s="86"/>
      <c r="ROL159" s="86"/>
      <c r="ROM159" s="86"/>
      <c r="RON159" s="86"/>
      <c r="ROO159" s="86"/>
      <c r="ROP159" s="86"/>
      <c r="ROQ159" s="86"/>
      <c r="ROR159" s="86"/>
      <c r="ROS159" s="86"/>
      <c r="ROT159" s="86"/>
      <c r="ROU159" s="86"/>
      <c r="ROV159" s="86"/>
      <c r="ROW159" s="86"/>
      <c r="ROX159" s="86"/>
      <c r="ROY159" s="86"/>
      <c r="ROZ159" s="86"/>
      <c r="RPA159" s="86"/>
      <c r="RPB159" s="86"/>
      <c r="RPC159" s="86"/>
      <c r="RPD159" s="86"/>
      <c r="RPE159" s="86"/>
      <c r="RPF159" s="86"/>
      <c r="RPG159" s="86"/>
      <c r="RPH159" s="86"/>
      <c r="RPI159" s="86"/>
      <c r="RPJ159" s="86"/>
      <c r="RPK159" s="86"/>
      <c r="RPL159" s="86"/>
      <c r="RPM159" s="86"/>
      <c r="RPN159" s="86"/>
      <c r="RPO159" s="86"/>
      <c r="RPP159" s="86"/>
      <c r="RPQ159" s="86"/>
      <c r="RPR159" s="86"/>
      <c r="RPS159" s="86"/>
      <c r="RPT159" s="86"/>
      <c r="RPU159" s="86"/>
      <c r="RPV159" s="86"/>
      <c r="RPW159" s="86"/>
      <c r="RPX159" s="86"/>
      <c r="RPY159" s="86"/>
      <c r="RPZ159" s="86"/>
      <c r="RQA159" s="86"/>
      <c r="RQB159" s="86"/>
      <c r="RQC159" s="86"/>
      <c r="RQD159" s="86"/>
      <c r="RQE159" s="86"/>
      <c r="RQF159" s="86"/>
      <c r="RQG159" s="86"/>
      <c r="RQH159" s="86"/>
      <c r="RQI159" s="86"/>
      <c r="RQJ159" s="86"/>
      <c r="RQK159" s="86"/>
      <c r="RQL159" s="86"/>
      <c r="RQM159" s="86"/>
      <c r="RQN159" s="86"/>
      <c r="RQO159" s="86"/>
      <c r="RQP159" s="86"/>
      <c r="RQQ159" s="86"/>
      <c r="RQR159" s="86"/>
      <c r="RQS159" s="86"/>
      <c r="RQT159" s="86"/>
      <c r="RQU159" s="86"/>
      <c r="RQV159" s="86"/>
      <c r="RQW159" s="86"/>
      <c r="RQX159" s="86"/>
      <c r="RQY159" s="86"/>
      <c r="RQZ159" s="86"/>
      <c r="RRA159" s="86"/>
      <c r="RRB159" s="86"/>
      <c r="RRC159" s="86"/>
      <c r="RRD159" s="86"/>
      <c r="RRE159" s="86"/>
      <c r="RRF159" s="86"/>
      <c r="RRG159" s="86"/>
      <c r="RRH159" s="86"/>
      <c r="RRI159" s="86"/>
      <c r="RRJ159" s="86"/>
      <c r="RRK159" s="86"/>
      <c r="RRL159" s="86"/>
      <c r="RRM159" s="86"/>
      <c r="RRN159" s="86"/>
      <c r="RRO159" s="86"/>
      <c r="RRP159" s="86"/>
      <c r="RRQ159" s="86"/>
      <c r="RRR159" s="86"/>
      <c r="RRS159" s="86"/>
      <c r="RRT159" s="86"/>
      <c r="RRU159" s="86"/>
      <c r="RRV159" s="86"/>
      <c r="RRW159" s="86"/>
      <c r="RRX159" s="86"/>
      <c r="RRY159" s="86"/>
      <c r="RRZ159" s="86"/>
      <c r="RSA159" s="86"/>
      <c r="RSB159" s="86"/>
      <c r="RSC159" s="86"/>
      <c r="RSD159" s="86"/>
      <c r="RSE159" s="86"/>
      <c r="RSF159" s="86"/>
      <c r="RSG159" s="86"/>
      <c r="RSH159" s="86"/>
      <c r="RSI159" s="86"/>
      <c r="RSJ159" s="86"/>
      <c r="RSK159" s="86"/>
      <c r="RSL159" s="86"/>
      <c r="RSM159" s="86"/>
      <c r="RSN159" s="86"/>
      <c r="RSO159" s="86"/>
      <c r="RSP159" s="86"/>
      <c r="RSQ159" s="86"/>
      <c r="RSR159" s="86"/>
      <c r="RSS159" s="86"/>
      <c r="RST159" s="86"/>
      <c r="RSU159" s="86"/>
      <c r="RSV159" s="86"/>
      <c r="RSW159" s="86"/>
      <c r="RSX159" s="86"/>
      <c r="RSY159" s="86"/>
      <c r="RSZ159" s="86"/>
      <c r="RTA159" s="86"/>
      <c r="RTB159" s="86"/>
      <c r="RTC159" s="86"/>
      <c r="RTD159" s="86"/>
      <c r="RTE159" s="86"/>
      <c r="RTF159" s="86"/>
      <c r="RTG159" s="86"/>
      <c r="RTH159" s="86"/>
      <c r="RTI159" s="86"/>
      <c r="RTJ159" s="86"/>
      <c r="RTK159" s="86"/>
      <c r="RTL159" s="86"/>
      <c r="RTM159" s="86"/>
      <c r="RTN159" s="86"/>
      <c r="RTO159" s="86"/>
      <c r="RTP159" s="86"/>
      <c r="RTQ159" s="86"/>
      <c r="RTR159" s="86"/>
      <c r="RTS159" s="86"/>
      <c r="RTT159" s="86"/>
      <c r="RTU159" s="86"/>
      <c r="RTV159" s="86"/>
      <c r="RTW159" s="86"/>
      <c r="RTX159" s="86"/>
      <c r="RTY159" s="86"/>
      <c r="RTZ159" s="86"/>
      <c r="RUA159" s="86"/>
      <c r="RUB159" s="86"/>
      <c r="RUC159" s="86"/>
      <c r="RUD159" s="86"/>
      <c r="RUE159" s="86"/>
      <c r="RUF159" s="86"/>
      <c r="RUG159" s="86"/>
      <c r="RUH159" s="86"/>
      <c r="RUI159" s="86"/>
      <c r="RUJ159" s="86"/>
      <c r="RUK159" s="86"/>
      <c r="RUL159" s="86"/>
      <c r="RUM159" s="86"/>
      <c r="RUN159" s="86"/>
      <c r="RUO159" s="86"/>
      <c r="RUP159" s="86"/>
      <c r="RUQ159" s="86"/>
      <c r="RUR159" s="86"/>
      <c r="RUS159" s="86"/>
      <c r="RUT159" s="86"/>
      <c r="RUU159" s="86"/>
      <c r="RUV159" s="86"/>
      <c r="RUW159" s="86"/>
      <c r="RUX159" s="86"/>
      <c r="RUY159" s="86"/>
      <c r="RUZ159" s="86"/>
      <c r="RVA159" s="86"/>
      <c r="RVB159" s="86"/>
      <c r="RVC159" s="86"/>
      <c r="RVD159" s="86"/>
      <c r="RVE159" s="86"/>
      <c r="RVF159" s="86"/>
      <c r="RVG159" s="86"/>
      <c r="RVH159" s="86"/>
      <c r="RVI159" s="86"/>
      <c r="RVJ159" s="86"/>
      <c r="RVK159" s="86"/>
      <c r="RVL159" s="86"/>
      <c r="RVM159" s="86"/>
      <c r="RVN159" s="86"/>
      <c r="RVO159" s="186"/>
      <c r="RVP159" s="186"/>
      <c r="RVQ159" s="186"/>
      <c r="RVR159" s="186"/>
      <c r="RVS159" s="186"/>
      <c r="RVT159" s="186"/>
      <c r="RVU159" s="86"/>
      <c r="RVV159" s="86"/>
      <c r="RVW159" s="86"/>
      <c r="RVX159" s="86"/>
      <c r="RVY159" s="86"/>
      <c r="RVZ159" s="86"/>
      <c r="RWA159" s="86"/>
      <c r="RWB159" s="86"/>
      <c r="RWC159" s="86"/>
      <c r="RWD159" s="86"/>
      <c r="RWE159" s="86"/>
      <c r="RWF159" s="86"/>
      <c r="RWG159" s="86"/>
      <c r="RWH159" s="86"/>
      <c r="RWI159" s="86"/>
      <c r="RWJ159" s="86"/>
      <c r="RWK159" s="86"/>
      <c r="RWL159" s="86"/>
      <c r="RWM159" s="86"/>
      <c r="RWN159" s="86"/>
      <c r="RWO159" s="86"/>
      <c r="RWP159" s="86"/>
      <c r="RWQ159" s="86"/>
      <c r="RWR159" s="86"/>
      <c r="RWS159" s="86"/>
      <c r="RWT159" s="86"/>
      <c r="RWU159" s="86"/>
      <c r="RWV159" s="86"/>
      <c r="RWW159" s="86"/>
      <c r="RWX159" s="86"/>
      <c r="RWY159" s="86"/>
      <c r="RWZ159" s="86"/>
      <c r="RXA159" s="86"/>
      <c r="RXB159" s="86"/>
      <c r="RXC159" s="86"/>
      <c r="RXD159" s="86"/>
      <c r="RXE159" s="86"/>
      <c r="RXF159" s="86"/>
      <c r="RXG159" s="86"/>
      <c r="RXH159" s="86"/>
      <c r="RXI159" s="86"/>
      <c r="RXJ159" s="86"/>
      <c r="RXK159" s="86"/>
      <c r="RXL159" s="86"/>
      <c r="RXM159" s="86"/>
      <c r="RXN159" s="86"/>
      <c r="RXO159" s="86"/>
      <c r="RXP159" s="86"/>
      <c r="RXQ159" s="86"/>
      <c r="RXR159" s="86"/>
      <c r="RXS159" s="86"/>
      <c r="RXT159" s="86"/>
      <c r="RXU159" s="86"/>
      <c r="RXV159" s="86"/>
      <c r="RXW159" s="86"/>
      <c r="RXX159" s="86"/>
      <c r="RXY159" s="86"/>
      <c r="RXZ159" s="86"/>
      <c r="RYA159" s="86"/>
      <c r="RYB159" s="86"/>
      <c r="RYC159" s="86"/>
      <c r="RYD159" s="86"/>
      <c r="RYE159" s="86"/>
      <c r="RYF159" s="86"/>
      <c r="RYG159" s="86"/>
      <c r="RYH159" s="86"/>
      <c r="RYI159" s="86"/>
      <c r="RYJ159" s="86"/>
      <c r="RYK159" s="86"/>
      <c r="RYL159" s="86"/>
      <c r="RYM159" s="86"/>
      <c r="RYN159" s="86"/>
      <c r="RYO159" s="86"/>
      <c r="RYP159" s="86"/>
      <c r="RYQ159" s="86"/>
      <c r="RYR159" s="86"/>
      <c r="RYS159" s="86"/>
      <c r="RYT159" s="86"/>
      <c r="RYU159" s="86"/>
      <c r="RYV159" s="86"/>
      <c r="RYW159" s="86"/>
      <c r="RYX159" s="86"/>
      <c r="RYY159" s="86"/>
      <c r="RYZ159" s="86"/>
      <c r="RZA159" s="86"/>
      <c r="RZB159" s="86"/>
      <c r="RZC159" s="86"/>
      <c r="RZD159" s="86"/>
      <c r="RZE159" s="86"/>
      <c r="RZF159" s="86"/>
      <c r="RZG159" s="86"/>
      <c r="RZH159" s="86"/>
      <c r="RZI159" s="86"/>
      <c r="RZJ159" s="86"/>
      <c r="RZK159" s="86"/>
      <c r="RZL159" s="86"/>
      <c r="RZM159" s="86"/>
      <c r="RZN159" s="86"/>
      <c r="RZO159" s="86"/>
      <c r="RZP159" s="86"/>
      <c r="RZQ159" s="86"/>
      <c r="RZR159" s="86"/>
      <c r="RZS159" s="86"/>
      <c r="RZT159" s="86"/>
      <c r="RZU159" s="86"/>
      <c r="RZV159" s="86"/>
      <c r="RZW159" s="86"/>
      <c r="RZX159" s="86"/>
      <c r="RZY159" s="86"/>
      <c r="RZZ159" s="86"/>
      <c r="SAA159" s="86"/>
      <c r="SAB159" s="86"/>
      <c r="SAC159" s="86"/>
      <c r="SAD159" s="86"/>
      <c r="SAE159" s="86"/>
      <c r="SAF159" s="86"/>
      <c r="SAG159" s="86"/>
      <c r="SAH159" s="86"/>
      <c r="SAI159" s="86"/>
      <c r="SAJ159" s="86"/>
      <c r="SAK159" s="86"/>
      <c r="SAL159" s="86"/>
      <c r="SAM159" s="86"/>
      <c r="SAN159" s="86"/>
      <c r="SAO159" s="86"/>
      <c r="SAP159" s="86"/>
      <c r="SAQ159" s="86"/>
      <c r="SAR159" s="86"/>
      <c r="SAS159" s="86"/>
      <c r="SAT159" s="86"/>
      <c r="SAU159" s="86"/>
      <c r="SAV159" s="86"/>
      <c r="SAW159" s="86"/>
      <c r="SAX159" s="86"/>
      <c r="SAY159" s="86"/>
      <c r="SAZ159" s="86"/>
      <c r="SBA159" s="86"/>
      <c r="SBB159" s="86"/>
      <c r="SBC159" s="86"/>
      <c r="SBD159" s="86"/>
      <c r="SBE159" s="86"/>
      <c r="SBF159" s="86"/>
      <c r="SBG159" s="86"/>
      <c r="SBH159" s="86"/>
      <c r="SBI159" s="86"/>
      <c r="SBJ159" s="86"/>
      <c r="SBK159" s="86"/>
      <c r="SBL159" s="86"/>
      <c r="SBM159" s="86"/>
      <c r="SBN159" s="86"/>
      <c r="SBO159" s="86"/>
      <c r="SBP159" s="86"/>
      <c r="SBQ159" s="86"/>
      <c r="SBR159" s="86"/>
      <c r="SBS159" s="86"/>
      <c r="SBT159" s="86"/>
      <c r="SBU159" s="86"/>
      <c r="SBV159" s="86"/>
      <c r="SBW159" s="86"/>
      <c r="SBX159" s="86"/>
      <c r="SBY159" s="86"/>
      <c r="SBZ159" s="86"/>
      <c r="SCA159" s="86"/>
      <c r="SCB159" s="86"/>
      <c r="SCC159" s="86"/>
      <c r="SCD159" s="86"/>
      <c r="SCE159" s="86"/>
      <c r="SCF159" s="86"/>
      <c r="SCG159" s="86"/>
      <c r="SCH159" s="86"/>
      <c r="SCI159" s="86"/>
      <c r="SCJ159" s="86"/>
      <c r="SCK159" s="86"/>
      <c r="SCL159" s="86"/>
      <c r="SCM159" s="86"/>
      <c r="SCN159" s="86"/>
      <c r="SCO159" s="86"/>
      <c r="SCP159" s="86"/>
      <c r="SCQ159" s="86"/>
      <c r="SCR159" s="86"/>
      <c r="SCS159" s="86"/>
      <c r="SCT159" s="86"/>
      <c r="SCU159" s="86"/>
      <c r="SCV159" s="86"/>
      <c r="SCW159" s="86"/>
      <c r="SCX159" s="86"/>
      <c r="SCY159" s="86"/>
      <c r="SCZ159" s="86"/>
      <c r="SDA159" s="86"/>
      <c r="SDB159" s="86"/>
      <c r="SDC159" s="86"/>
      <c r="SDD159" s="86"/>
      <c r="SDE159" s="86"/>
      <c r="SDF159" s="86"/>
      <c r="SDG159" s="86"/>
      <c r="SDH159" s="86"/>
      <c r="SDI159" s="86"/>
      <c r="SDJ159" s="86"/>
      <c r="SDK159" s="86"/>
      <c r="SDL159" s="86"/>
      <c r="SDM159" s="86"/>
      <c r="SDN159" s="86"/>
      <c r="SDO159" s="86"/>
      <c r="SDP159" s="86"/>
      <c r="SDQ159" s="86"/>
      <c r="SDR159" s="86"/>
      <c r="SDS159" s="86"/>
      <c r="SDT159" s="86"/>
      <c r="SDU159" s="86"/>
      <c r="SDV159" s="86"/>
      <c r="SDW159" s="86"/>
      <c r="SDX159" s="86"/>
      <c r="SDY159" s="86"/>
      <c r="SDZ159" s="86"/>
      <c r="SEA159" s="86"/>
      <c r="SEB159" s="86"/>
      <c r="SEC159" s="86"/>
      <c r="SED159" s="86"/>
      <c r="SEE159" s="86"/>
      <c r="SEF159" s="86"/>
      <c r="SEG159" s="86"/>
      <c r="SEH159" s="86"/>
      <c r="SEI159" s="86"/>
      <c r="SEJ159" s="86"/>
      <c r="SEK159" s="86"/>
      <c r="SEL159" s="86"/>
      <c r="SEM159" s="86"/>
      <c r="SEN159" s="86"/>
      <c r="SEO159" s="86"/>
      <c r="SEP159" s="86"/>
      <c r="SEQ159" s="86"/>
      <c r="SER159" s="86"/>
      <c r="SES159" s="86"/>
      <c r="SET159" s="86"/>
      <c r="SEU159" s="86"/>
      <c r="SEV159" s="86"/>
      <c r="SEW159" s="86"/>
      <c r="SEX159" s="86"/>
      <c r="SEY159" s="86"/>
      <c r="SEZ159" s="86"/>
      <c r="SFA159" s="86"/>
      <c r="SFB159" s="86"/>
      <c r="SFC159" s="86"/>
      <c r="SFD159" s="86"/>
      <c r="SFE159" s="86"/>
      <c r="SFF159" s="86"/>
      <c r="SFG159" s="86"/>
      <c r="SFH159" s="86"/>
      <c r="SFI159" s="86"/>
      <c r="SFJ159" s="86"/>
      <c r="SFK159" s="186"/>
      <c r="SFL159" s="186"/>
      <c r="SFM159" s="186"/>
      <c r="SFN159" s="186"/>
      <c r="SFO159" s="186"/>
      <c r="SFP159" s="186"/>
      <c r="SFQ159" s="86"/>
      <c r="SFR159" s="86"/>
      <c r="SFS159" s="86"/>
      <c r="SFT159" s="86"/>
      <c r="SFU159" s="86"/>
      <c r="SFV159" s="86"/>
      <c r="SFW159" s="86"/>
      <c r="SFX159" s="86"/>
      <c r="SFY159" s="86"/>
      <c r="SFZ159" s="86"/>
      <c r="SGA159" s="86"/>
      <c r="SGB159" s="86"/>
      <c r="SGC159" s="86"/>
      <c r="SGD159" s="86"/>
      <c r="SGE159" s="86"/>
      <c r="SGF159" s="86"/>
      <c r="SGG159" s="86"/>
      <c r="SGH159" s="86"/>
      <c r="SGI159" s="86"/>
      <c r="SGJ159" s="86"/>
      <c r="SGK159" s="86"/>
      <c r="SGL159" s="86"/>
      <c r="SGM159" s="86"/>
      <c r="SGN159" s="86"/>
      <c r="SGO159" s="86"/>
      <c r="SGP159" s="86"/>
      <c r="SGQ159" s="86"/>
      <c r="SGR159" s="86"/>
      <c r="SGS159" s="86"/>
      <c r="SGT159" s="86"/>
      <c r="SGU159" s="86"/>
      <c r="SGV159" s="86"/>
      <c r="SGW159" s="86"/>
      <c r="SGX159" s="86"/>
      <c r="SGY159" s="86"/>
      <c r="SGZ159" s="86"/>
      <c r="SHA159" s="86"/>
      <c r="SHB159" s="86"/>
      <c r="SHC159" s="86"/>
      <c r="SHD159" s="86"/>
      <c r="SHE159" s="86"/>
      <c r="SHF159" s="86"/>
      <c r="SHG159" s="86"/>
      <c r="SHH159" s="86"/>
      <c r="SHI159" s="86"/>
      <c r="SHJ159" s="86"/>
      <c r="SHK159" s="86"/>
      <c r="SHL159" s="86"/>
      <c r="SHM159" s="86"/>
      <c r="SHN159" s="86"/>
      <c r="SHO159" s="86"/>
      <c r="SHP159" s="86"/>
      <c r="SHQ159" s="86"/>
      <c r="SHR159" s="86"/>
      <c r="SHS159" s="86"/>
      <c r="SHT159" s="86"/>
      <c r="SHU159" s="86"/>
      <c r="SHV159" s="86"/>
      <c r="SHW159" s="86"/>
      <c r="SHX159" s="86"/>
      <c r="SHY159" s="86"/>
      <c r="SHZ159" s="86"/>
      <c r="SIA159" s="86"/>
      <c r="SIB159" s="86"/>
      <c r="SIC159" s="86"/>
      <c r="SID159" s="86"/>
      <c r="SIE159" s="86"/>
      <c r="SIF159" s="86"/>
      <c r="SIG159" s="86"/>
      <c r="SIH159" s="86"/>
      <c r="SII159" s="86"/>
      <c r="SIJ159" s="86"/>
      <c r="SIK159" s="86"/>
      <c r="SIL159" s="86"/>
      <c r="SIM159" s="86"/>
      <c r="SIN159" s="86"/>
      <c r="SIO159" s="86"/>
      <c r="SIP159" s="86"/>
      <c r="SIQ159" s="86"/>
      <c r="SIR159" s="86"/>
      <c r="SIS159" s="86"/>
      <c r="SIT159" s="86"/>
      <c r="SIU159" s="86"/>
      <c r="SIV159" s="86"/>
      <c r="SIW159" s="86"/>
      <c r="SIX159" s="86"/>
      <c r="SIY159" s="86"/>
      <c r="SIZ159" s="86"/>
      <c r="SJA159" s="86"/>
      <c r="SJB159" s="86"/>
      <c r="SJC159" s="86"/>
      <c r="SJD159" s="86"/>
      <c r="SJE159" s="86"/>
      <c r="SJF159" s="86"/>
      <c r="SJG159" s="86"/>
      <c r="SJH159" s="86"/>
      <c r="SJI159" s="86"/>
      <c r="SJJ159" s="86"/>
      <c r="SJK159" s="86"/>
      <c r="SJL159" s="86"/>
      <c r="SJM159" s="86"/>
      <c r="SJN159" s="86"/>
      <c r="SJO159" s="86"/>
      <c r="SJP159" s="86"/>
      <c r="SJQ159" s="86"/>
      <c r="SJR159" s="86"/>
      <c r="SJS159" s="86"/>
      <c r="SJT159" s="86"/>
      <c r="SJU159" s="86"/>
      <c r="SJV159" s="86"/>
      <c r="SJW159" s="86"/>
      <c r="SJX159" s="86"/>
      <c r="SJY159" s="86"/>
      <c r="SJZ159" s="86"/>
      <c r="SKA159" s="86"/>
      <c r="SKB159" s="86"/>
      <c r="SKC159" s="86"/>
      <c r="SKD159" s="86"/>
      <c r="SKE159" s="86"/>
      <c r="SKF159" s="86"/>
      <c r="SKG159" s="86"/>
      <c r="SKH159" s="86"/>
      <c r="SKI159" s="86"/>
      <c r="SKJ159" s="86"/>
      <c r="SKK159" s="86"/>
      <c r="SKL159" s="86"/>
      <c r="SKM159" s="86"/>
      <c r="SKN159" s="86"/>
      <c r="SKO159" s="86"/>
      <c r="SKP159" s="86"/>
      <c r="SKQ159" s="86"/>
      <c r="SKR159" s="86"/>
      <c r="SKS159" s="86"/>
      <c r="SKT159" s="86"/>
      <c r="SKU159" s="86"/>
      <c r="SKV159" s="86"/>
      <c r="SKW159" s="86"/>
      <c r="SKX159" s="86"/>
      <c r="SKY159" s="86"/>
      <c r="SKZ159" s="86"/>
      <c r="SLA159" s="86"/>
      <c r="SLB159" s="86"/>
      <c r="SLC159" s="86"/>
      <c r="SLD159" s="86"/>
      <c r="SLE159" s="86"/>
      <c r="SLF159" s="86"/>
      <c r="SLG159" s="86"/>
      <c r="SLH159" s="86"/>
      <c r="SLI159" s="86"/>
      <c r="SLJ159" s="86"/>
      <c r="SLK159" s="86"/>
      <c r="SLL159" s="86"/>
      <c r="SLM159" s="86"/>
      <c r="SLN159" s="86"/>
      <c r="SLO159" s="86"/>
      <c r="SLP159" s="86"/>
      <c r="SLQ159" s="86"/>
      <c r="SLR159" s="86"/>
      <c r="SLS159" s="86"/>
      <c r="SLT159" s="86"/>
      <c r="SLU159" s="86"/>
      <c r="SLV159" s="86"/>
      <c r="SLW159" s="86"/>
      <c r="SLX159" s="86"/>
      <c r="SLY159" s="86"/>
      <c r="SLZ159" s="86"/>
      <c r="SMA159" s="86"/>
      <c r="SMB159" s="86"/>
      <c r="SMC159" s="86"/>
      <c r="SMD159" s="86"/>
      <c r="SME159" s="86"/>
      <c r="SMF159" s="86"/>
      <c r="SMG159" s="86"/>
      <c r="SMH159" s="86"/>
      <c r="SMI159" s="86"/>
      <c r="SMJ159" s="86"/>
      <c r="SMK159" s="86"/>
      <c r="SML159" s="86"/>
      <c r="SMM159" s="86"/>
      <c r="SMN159" s="86"/>
      <c r="SMO159" s="86"/>
      <c r="SMP159" s="86"/>
      <c r="SMQ159" s="86"/>
      <c r="SMR159" s="86"/>
      <c r="SMS159" s="86"/>
      <c r="SMT159" s="86"/>
      <c r="SMU159" s="86"/>
      <c r="SMV159" s="86"/>
      <c r="SMW159" s="86"/>
      <c r="SMX159" s="86"/>
      <c r="SMY159" s="86"/>
      <c r="SMZ159" s="86"/>
      <c r="SNA159" s="86"/>
      <c r="SNB159" s="86"/>
      <c r="SNC159" s="86"/>
      <c r="SND159" s="86"/>
      <c r="SNE159" s="86"/>
      <c r="SNF159" s="86"/>
      <c r="SNG159" s="86"/>
      <c r="SNH159" s="86"/>
      <c r="SNI159" s="86"/>
      <c r="SNJ159" s="86"/>
      <c r="SNK159" s="86"/>
      <c r="SNL159" s="86"/>
      <c r="SNM159" s="86"/>
      <c r="SNN159" s="86"/>
      <c r="SNO159" s="86"/>
      <c r="SNP159" s="86"/>
      <c r="SNQ159" s="86"/>
      <c r="SNR159" s="86"/>
      <c r="SNS159" s="86"/>
      <c r="SNT159" s="86"/>
      <c r="SNU159" s="86"/>
      <c r="SNV159" s="86"/>
      <c r="SNW159" s="86"/>
      <c r="SNX159" s="86"/>
      <c r="SNY159" s="86"/>
      <c r="SNZ159" s="86"/>
      <c r="SOA159" s="86"/>
      <c r="SOB159" s="86"/>
      <c r="SOC159" s="86"/>
      <c r="SOD159" s="86"/>
      <c r="SOE159" s="86"/>
      <c r="SOF159" s="86"/>
      <c r="SOG159" s="86"/>
      <c r="SOH159" s="86"/>
      <c r="SOI159" s="86"/>
      <c r="SOJ159" s="86"/>
      <c r="SOK159" s="86"/>
      <c r="SOL159" s="86"/>
      <c r="SOM159" s="86"/>
      <c r="SON159" s="86"/>
      <c r="SOO159" s="86"/>
      <c r="SOP159" s="86"/>
      <c r="SOQ159" s="86"/>
      <c r="SOR159" s="86"/>
      <c r="SOS159" s="86"/>
      <c r="SOT159" s="86"/>
      <c r="SOU159" s="86"/>
      <c r="SOV159" s="86"/>
      <c r="SOW159" s="86"/>
      <c r="SOX159" s="86"/>
      <c r="SOY159" s="86"/>
      <c r="SOZ159" s="86"/>
      <c r="SPA159" s="86"/>
      <c r="SPB159" s="86"/>
      <c r="SPC159" s="86"/>
      <c r="SPD159" s="86"/>
      <c r="SPE159" s="86"/>
      <c r="SPF159" s="86"/>
      <c r="SPG159" s="186"/>
      <c r="SPH159" s="186"/>
      <c r="SPI159" s="186"/>
      <c r="SPJ159" s="186"/>
      <c r="SPK159" s="186"/>
      <c r="SPL159" s="186"/>
      <c r="SPM159" s="86"/>
      <c r="SPN159" s="86"/>
      <c r="SPO159" s="86"/>
      <c r="SPP159" s="86"/>
      <c r="SPQ159" s="86"/>
      <c r="SPR159" s="86"/>
      <c r="SPS159" s="86"/>
      <c r="SPT159" s="86"/>
      <c r="SPU159" s="86"/>
      <c r="SPV159" s="86"/>
      <c r="SPW159" s="86"/>
      <c r="SPX159" s="86"/>
      <c r="SPY159" s="86"/>
      <c r="SPZ159" s="86"/>
      <c r="SQA159" s="86"/>
      <c r="SQB159" s="86"/>
      <c r="SQC159" s="86"/>
      <c r="SQD159" s="86"/>
      <c r="SQE159" s="86"/>
      <c r="SQF159" s="86"/>
      <c r="SQG159" s="86"/>
      <c r="SQH159" s="86"/>
      <c r="SQI159" s="86"/>
      <c r="SQJ159" s="86"/>
      <c r="SQK159" s="86"/>
      <c r="SQL159" s="86"/>
      <c r="SQM159" s="86"/>
      <c r="SQN159" s="86"/>
      <c r="SQO159" s="86"/>
      <c r="SQP159" s="86"/>
      <c r="SQQ159" s="86"/>
      <c r="SQR159" s="86"/>
      <c r="SQS159" s="86"/>
      <c r="SQT159" s="86"/>
      <c r="SQU159" s="86"/>
      <c r="SQV159" s="86"/>
      <c r="SQW159" s="86"/>
      <c r="SQX159" s="86"/>
      <c r="SQY159" s="86"/>
      <c r="SQZ159" s="86"/>
      <c r="SRA159" s="86"/>
      <c r="SRB159" s="86"/>
      <c r="SRC159" s="86"/>
      <c r="SRD159" s="86"/>
      <c r="SRE159" s="86"/>
      <c r="SRF159" s="86"/>
      <c r="SRG159" s="86"/>
      <c r="SRH159" s="86"/>
      <c r="SRI159" s="86"/>
      <c r="SRJ159" s="86"/>
      <c r="SRK159" s="86"/>
      <c r="SRL159" s="86"/>
      <c r="SRM159" s="86"/>
      <c r="SRN159" s="86"/>
      <c r="SRO159" s="86"/>
      <c r="SRP159" s="86"/>
      <c r="SRQ159" s="86"/>
      <c r="SRR159" s="86"/>
      <c r="SRS159" s="86"/>
      <c r="SRT159" s="86"/>
      <c r="SRU159" s="86"/>
      <c r="SRV159" s="86"/>
      <c r="SRW159" s="86"/>
      <c r="SRX159" s="86"/>
      <c r="SRY159" s="86"/>
      <c r="SRZ159" s="86"/>
      <c r="SSA159" s="86"/>
      <c r="SSB159" s="86"/>
      <c r="SSC159" s="86"/>
      <c r="SSD159" s="86"/>
      <c r="SSE159" s="86"/>
      <c r="SSF159" s="86"/>
      <c r="SSG159" s="86"/>
      <c r="SSH159" s="86"/>
      <c r="SSI159" s="86"/>
      <c r="SSJ159" s="86"/>
      <c r="SSK159" s="86"/>
      <c r="SSL159" s="86"/>
      <c r="SSM159" s="86"/>
      <c r="SSN159" s="86"/>
      <c r="SSO159" s="86"/>
      <c r="SSP159" s="86"/>
      <c r="SSQ159" s="86"/>
      <c r="SSR159" s="86"/>
      <c r="SSS159" s="86"/>
      <c r="SST159" s="86"/>
      <c r="SSU159" s="86"/>
      <c r="SSV159" s="86"/>
      <c r="SSW159" s="86"/>
      <c r="SSX159" s="86"/>
      <c r="SSY159" s="86"/>
      <c r="SSZ159" s="86"/>
      <c r="STA159" s="86"/>
      <c r="STB159" s="86"/>
      <c r="STC159" s="86"/>
      <c r="STD159" s="86"/>
      <c r="STE159" s="86"/>
      <c r="STF159" s="86"/>
      <c r="STG159" s="86"/>
      <c r="STH159" s="86"/>
      <c r="STI159" s="86"/>
      <c r="STJ159" s="86"/>
      <c r="STK159" s="86"/>
      <c r="STL159" s="86"/>
      <c r="STM159" s="86"/>
      <c r="STN159" s="86"/>
      <c r="STO159" s="86"/>
      <c r="STP159" s="86"/>
      <c r="STQ159" s="86"/>
      <c r="STR159" s="86"/>
      <c r="STS159" s="86"/>
      <c r="STT159" s="86"/>
      <c r="STU159" s="86"/>
      <c r="STV159" s="86"/>
      <c r="STW159" s="86"/>
      <c r="STX159" s="86"/>
      <c r="STY159" s="86"/>
      <c r="STZ159" s="86"/>
      <c r="SUA159" s="86"/>
      <c r="SUB159" s="86"/>
      <c r="SUC159" s="86"/>
      <c r="SUD159" s="86"/>
      <c r="SUE159" s="86"/>
      <c r="SUF159" s="86"/>
      <c r="SUG159" s="86"/>
      <c r="SUH159" s="86"/>
      <c r="SUI159" s="86"/>
      <c r="SUJ159" s="86"/>
      <c r="SUK159" s="86"/>
      <c r="SUL159" s="86"/>
      <c r="SUM159" s="86"/>
      <c r="SUN159" s="86"/>
      <c r="SUO159" s="86"/>
      <c r="SUP159" s="86"/>
      <c r="SUQ159" s="86"/>
      <c r="SUR159" s="86"/>
      <c r="SUS159" s="86"/>
      <c r="SUT159" s="86"/>
      <c r="SUU159" s="86"/>
      <c r="SUV159" s="86"/>
      <c r="SUW159" s="86"/>
      <c r="SUX159" s="86"/>
      <c r="SUY159" s="86"/>
      <c r="SUZ159" s="86"/>
      <c r="SVA159" s="86"/>
      <c r="SVB159" s="86"/>
      <c r="SVC159" s="86"/>
      <c r="SVD159" s="86"/>
      <c r="SVE159" s="86"/>
      <c r="SVF159" s="86"/>
      <c r="SVG159" s="86"/>
      <c r="SVH159" s="86"/>
      <c r="SVI159" s="86"/>
      <c r="SVJ159" s="86"/>
      <c r="SVK159" s="86"/>
      <c r="SVL159" s="86"/>
      <c r="SVM159" s="86"/>
      <c r="SVN159" s="86"/>
      <c r="SVO159" s="86"/>
      <c r="SVP159" s="86"/>
      <c r="SVQ159" s="86"/>
      <c r="SVR159" s="86"/>
      <c r="SVS159" s="86"/>
      <c r="SVT159" s="86"/>
      <c r="SVU159" s="86"/>
      <c r="SVV159" s="86"/>
      <c r="SVW159" s="86"/>
      <c r="SVX159" s="86"/>
      <c r="SVY159" s="86"/>
      <c r="SVZ159" s="86"/>
      <c r="SWA159" s="86"/>
      <c r="SWB159" s="86"/>
      <c r="SWC159" s="86"/>
      <c r="SWD159" s="86"/>
      <c r="SWE159" s="86"/>
      <c r="SWF159" s="86"/>
      <c r="SWG159" s="86"/>
      <c r="SWH159" s="86"/>
      <c r="SWI159" s="86"/>
      <c r="SWJ159" s="86"/>
      <c r="SWK159" s="86"/>
      <c r="SWL159" s="86"/>
      <c r="SWM159" s="86"/>
      <c r="SWN159" s="86"/>
      <c r="SWO159" s="86"/>
      <c r="SWP159" s="86"/>
      <c r="SWQ159" s="86"/>
      <c r="SWR159" s="86"/>
      <c r="SWS159" s="86"/>
      <c r="SWT159" s="86"/>
      <c r="SWU159" s="86"/>
      <c r="SWV159" s="86"/>
      <c r="SWW159" s="86"/>
      <c r="SWX159" s="86"/>
      <c r="SWY159" s="86"/>
      <c r="SWZ159" s="86"/>
      <c r="SXA159" s="86"/>
      <c r="SXB159" s="86"/>
      <c r="SXC159" s="86"/>
      <c r="SXD159" s="86"/>
      <c r="SXE159" s="86"/>
      <c r="SXF159" s="86"/>
      <c r="SXG159" s="86"/>
      <c r="SXH159" s="86"/>
      <c r="SXI159" s="86"/>
      <c r="SXJ159" s="86"/>
      <c r="SXK159" s="86"/>
      <c r="SXL159" s="86"/>
      <c r="SXM159" s="86"/>
      <c r="SXN159" s="86"/>
      <c r="SXO159" s="86"/>
      <c r="SXP159" s="86"/>
      <c r="SXQ159" s="86"/>
      <c r="SXR159" s="86"/>
      <c r="SXS159" s="86"/>
      <c r="SXT159" s="86"/>
      <c r="SXU159" s="86"/>
      <c r="SXV159" s="86"/>
      <c r="SXW159" s="86"/>
      <c r="SXX159" s="86"/>
      <c r="SXY159" s="86"/>
      <c r="SXZ159" s="86"/>
      <c r="SYA159" s="86"/>
      <c r="SYB159" s="86"/>
      <c r="SYC159" s="86"/>
      <c r="SYD159" s="86"/>
      <c r="SYE159" s="86"/>
      <c r="SYF159" s="86"/>
      <c r="SYG159" s="86"/>
      <c r="SYH159" s="86"/>
      <c r="SYI159" s="86"/>
      <c r="SYJ159" s="86"/>
      <c r="SYK159" s="86"/>
      <c r="SYL159" s="86"/>
      <c r="SYM159" s="86"/>
      <c r="SYN159" s="86"/>
      <c r="SYO159" s="86"/>
      <c r="SYP159" s="86"/>
      <c r="SYQ159" s="86"/>
      <c r="SYR159" s="86"/>
      <c r="SYS159" s="86"/>
      <c r="SYT159" s="86"/>
      <c r="SYU159" s="86"/>
      <c r="SYV159" s="86"/>
      <c r="SYW159" s="86"/>
      <c r="SYX159" s="86"/>
      <c r="SYY159" s="86"/>
      <c r="SYZ159" s="86"/>
      <c r="SZA159" s="86"/>
      <c r="SZB159" s="86"/>
      <c r="SZC159" s="186"/>
      <c r="SZD159" s="186"/>
      <c r="SZE159" s="186"/>
      <c r="SZF159" s="186"/>
      <c r="SZG159" s="186"/>
      <c r="SZH159" s="186"/>
      <c r="SZI159" s="86"/>
      <c r="SZJ159" s="86"/>
      <c r="SZK159" s="86"/>
      <c r="SZL159" s="86"/>
      <c r="SZM159" s="86"/>
      <c r="SZN159" s="86"/>
      <c r="SZO159" s="86"/>
      <c r="SZP159" s="86"/>
      <c r="SZQ159" s="86"/>
      <c r="SZR159" s="86"/>
      <c r="SZS159" s="86"/>
      <c r="SZT159" s="86"/>
      <c r="SZU159" s="86"/>
      <c r="SZV159" s="86"/>
      <c r="SZW159" s="86"/>
      <c r="SZX159" s="86"/>
      <c r="SZY159" s="86"/>
      <c r="SZZ159" s="86"/>
      <c r="TAA159" s="86"/>
      <c r="TAB159" s="86"/>
      <c r="TAC159" s="86"/>
      <c r="TAD159" s="86"/>
      <c r="TAE159" s="86"/>
      <c r="TAF159" s="86"/>
      <c r="TAG159" s="86"/>
      <c r="TAH159" s="86"/>
      <c r="TAI159" s="86"/>
      <c r="TAJ159" s="86"/>
      <c r="TAK159" s="86"/>
      <c r="TAL159" s="86"/>
      <c r="TAM159" s="86"/>
      <c r="TAN159" s="86"/>
      <c r="TAO159" s="86"/>
      <c r="TAP159" s="86"/>
      <c r="TAQ159" s="86"/>
      <c r="TAR159" s="86"/>
      <c r="TAS159" s="86"/>
      <c r="TAT159" s="86"/>
      <c r="TAU159" s="86"/>
      <c r="TAV159" s="86"/>
      <c r="TAW159" s="86"/>
      <c r="TAX159" s="86"/>
      <c r="TAY159" s="86"/>
      <c r="TAZ159" s="86"/>
      <c r="TBA159" s="86"/>
      <c r="TBB159" s="86"/>
      <c r="TBC159" s="86"/>
      <c r="TBD159" s="86"/>
      <c r="TBE159" s="86"/>
      <c r="TBF159" s="86"/>
      <c r="TBG159" s="86"/>
      <c r="TBH159" s="86"/>
      <c r="TBI159" s="86"/>
      <c r="TBJ159" s="86"/>
      <c r="TBK159" s="86"/>
      <c r="TBL159" s="86"/>
      <c r="TBM159" s="86"/>
      <c r="TBN159" s="86"/>
      <c r="TBO159" s="86"/>
      <c r="TBP159" s="86"/>
      <c r="TBQ159" s="86"/>
      <c r="TBR159" s="86"/>
      <c r="TBS159" s="86"/>
      <c r="TBT159" s="86"/>
      <c r="TBU159" s="86"/>
      <c r="TBV159" s="86"/>
      <c r="TBW159" s="86"/>
      <c r="TBX159" s="86"/>
      <c r="TBY159" s="86"/>
      <c r="TBZ159" s="86"/>
      <c r="TCA159" s="86"/>
      <c r="TCB159" s="86"/>
      <c r="TCC159" s="86"/>
      <c r="TCD159" s="86"/>
      <c r="TCE159" s="86"/>
      <c r="TCF159" s="86"/>
      <c r="TCG159" s="86"/>
      <c r="TCH159" s="86"/>
      <c r="TCI159" s="86"/>
      <c r="TCJ159" s="86"/>
      <c r="TCK159" s="86"/>
      <c r="TCL159" s="86"/>
      <c r="TCM159" s="86"/>
      <c r="TCN159" s="86"/>
      <c r="TCO159" s="86"/>
      <c r="TCP159" s="86"/>
      <c r="TCQ159" s="86"/>
      <c r="TCR159" s="86"/>
      <c r="TCS159" s="86"/>
      <c r="TCT159" s="86"/>
      <c r="TCU159" s="86"/>
      <c r="TCV159" s="86"/>
      <c r="TCW159" s="86"/>
      <c r="TCX159" s="86"/>
      <c r="TCY159" s="86"/>
      <c r="TCZ159" s="86"/>
      <c r="TDA159" s="86"/>
      <c r="TDB159" s="86"/>
      <c r="TDC159" s="86"/>
      <c r="TDD159" s="86"/>
      <c r="TDE159" s="86"/>
      <c r="TDF159" s="86"/>
      <c r="TDG159" s="86"/>
      <c r="TDH159" s="86"/>
      <c r="TDI159" s="86"/>
      <c r="TDJ159" s="86"/>
      <c r="TDK159" s="86"/>
      <c r="TDL159" s="86"/>
      <c r="TDM159" s="86"/>
      <c r="TDN159" s="86"/>
      <c r="TDO159" s="86"/>
      <c r="TDP159" s="86"/>
      <c r="TDQ159" s="86"/>
      <c r="TDR159" s="86"/>
      <c r="TDS159" s="86"/>
      <c r="TDT159" s="86"/>
      <c r="TDU159" s="86"/>
      <c r="TDV159" s="86"/>
      <c r="TDW159" s="86"/>
      <c r="TDX159" s="86"/>
      <c r="TDY159" s="86"/>
      <c r="TDZ159" s="86"/>
      <c r="TEA159" s="86"/>
      <c r="TEB159" s="86"/>
      <c r="TEC159" s="86"/>
      <c r="TED159" s="86"/>
      <c r="TEE159" s="86"/>
      <c r="TEF159" s="86"/>
      <c r="TEG159" s="86"/>
      <c r="TEH159" s="86"/>
      <c r="TEI159" s="86"/>
      <c r="TEJ159" s="86"/>
      <c r="TEK159" s="86"/>
      <c r="TEL159" s="86"/>
      <c r="TEM159" s="86"/>
      <c r="TEN159" s="86"/>
      <c r="TEO159" s="86"/>
      <c r="TEP159" s="86"/>
      <c r="TEQ159" s="86"/>
      <c r="TER159" s="86"/>
      <c r="TES159" s="86"/>
      <c r="TET159" s="86"/>
      <c r="TEU159" s="86"/>
      <c r="TEV159" s="86"/>
      <c r="TEW159" s="86"/>
      <c r="TEX159" s="86"/>
      <c r="TEY159" s="86"/>
      <c r="TEZ159" s="86"/>
      <c r="TFA159" s="86"/>
      <c r="TFB159" s="86"/>
      <c r="TFC159" s="86"/>
      <c r="TFD159" s="86"/>
      <c r="TFE159" s="86"/>
      <c r="TFF159" s="86"/>
      <c r="TFG159" s="86"/>
      <c r="TFH159" s="86"/>
      <c r="TFI159" s="86"/>
      <c r="TFJ159" s="86"/>
      <c r="TFK159" s="86"/>
      <c r="TFL159" s="86"/>
      <c r="TFM159" s="86"/>
      <c r="TFN159" s="86"/>
      <c r="TFO159" s="86"/>
      <c r="TFP159" s="86"/>
      <c r="TFQ159" s="86"/>
      <c r="TFR159" s="86"/>
      <c r="TFS159" s="86"/>
      <c r="TFT159" s="86"/>
      <c r="TFU159" s="86"/>
      <c r="TFV159" s="86"/>
      <c r="TFW159" s="86"/>
      <c r="TFX159" s="86"/>
      <c r="TFY159" s="86"/>
      <c r="TFZ159" s="86"/>
      <c r="TGA159" s="86"/>
      <c r="TGB159" s="86"/>
      <c r="TGC159" s="86"/>
      <c r="TGD159" s="86"/>
      <c r="TGE159" s="86"/>
      <c r="TGF159" s="86"/>
      <c r="TGG159" s="86"/>
      <c r="TGH159" s="86"/>
      <c r="TGI159" s="86"/>
      <c r="TGJ159" s="86"/>
      <c r="TGK159" s="86"/>
      <c r="TGL159" s="86"/>
      <c r="TGM159" s="86"/>
      <c r="TGN159" s="86"/>
      <c r="TGO159" s="86"/>
      <c r="TGP159" s="86"/>
      <c r="TGQ159" s="86"/>
      <c r="TGR159" s="86"/>
      <c r="TGS159" s="86"/>
      <c r="TGT159" s="86"/>
      <c r="TGU159" s="86"/>
      <c r="TGV159" s="86"/>
      <c r="TGW159" s="86"/>
      <c r="TGX159" s="86"/>
      <c r="TGY159" s="86"/>
      <c r="TGZ159" s="86"/>
      <c r="THA159" s="86"/>
      <c r="THB159" s="86"/>
      <c r="THC159" s="86"/>
      <c r="THD159" s="86"/>
      <c r="THE159" s="86"/>
      <c r="THF159" s="86"/>
      <c r="THG159" s="86"/>
      <c r="THH159" s="86"/>
      <c r="THI159" s="86"/>
      <c r="THJ159" s="86"/>
      <c r="THK159" s="86"/>
      <c r="THL159" s="86"/>
      <c r="THM159" s="86"/>
      <c r="THN159" s="86"/>
      <c r="THO159" s="86"/>
      <c r="THP159" s="86"/>
      <c r="THQ159" s="86"/>
      <c r="THR159" s="86"/>
      <c r="THS159" s="86"/>
      <c r="THT159" s="86"/>
      <c r="THU159" s="86"/>
      <c r="THV159" s="86"/>
      <c r="THW159" s="86"/>
      <c r="THX159" s="86"/>
      <c r="THY159" s="86"/>
      <c r="THZ159" s="86"/>
      <c r="TIA159" s="86"/>
      <c r="TIB159" s="86"/>
      <c r="TIC159" s="86"/>
      <c r="TID159" s="86"/>
      <c r="TIE159" s="86"/>
      <c r="TIF159" s="86"/>
      <c r="TIG159" s="86"/>
      <c r="TIH159" s="86"/>
      <c r="TII159" s="86"/>
      <c r="TIJ159" s="86"/>
      <c r="TIK159" s="86"/>
      <c r="TIL159" s="86"/>
      <c r="TIM159" s="86"/>
      <c r="TIN159" s="86"/>
      <c r="TIO159" s="86"/>
      <c r="TIP159" s="86"/>
      <c r="TIQ159" s="86"/>
      <c r="TIR159" s="86"/>
      <c r="TIS159" s="86"/>
      <c r="TIT159" s="86"/>
      <c r="TIU159" s="86"/>
      <c r="TIV159" s="86"/>
      <c r="TIW159" s="86"/>
      <c r="TIX159" s="86"/>
      <c r="TIY159" s="186"/>
      <c r="TIZ159" s="186"/>
      <c r="TJA159" s="186"/>
      <c r="TJB159" s="186"/>
      <c r="TJC159" s="186"/>
      <c r="TJD159" s="186"/>
      <c r="TJE159" s="86"/>
      <c r="TJF159" s="86"/>
      <c r="TJG159" s="86"/>
      <c r="TJH159" s="86"/>
      <c r="TJI159" s="86"/>
      <c r="TJJ159" s="86"/>
      <c r="TJK159" s="86"/>
      <c r="TJL159" s="86"/>
      <c r="TJM159" s="86"/>
      <c r="TJN159" s="86"/>
      <c r="TJO159" s="86"/>
      <c r="TJP159" s="86"/>
      <c r="TJQ159" s="86"/>
      <c r="TJR159" s="86"/>
      <c r="TJS159" s="86"/>
      <c r="TJT159" s="86"/>
      <c r="TJU159" s="86"/>
      <c r="TJV159" s="86"/>
      <c r="TJW159" s="86"/>
      <c r="TJX159" s="86"/>
      <c r="TJY159" s="86"/>
      <c r="TJZ159" s="86"/>
      <c r="TKA159" s="86"/>
      <c r="TKB159" s="86"/>
      <c r="TKC159" s="86"/>
      <c r="TKD159" s="86"/>
      <c r="TKE159" s="86"/>
      <c r="TKF159" s="86"/>
      <c r="TKG159" s="86"/>
      <c r="TKH159" s="86"/>
      <c r="TKI159" s="86"/>
      <c r="TKJ159" s="86"/>
      <c r="TKK159" s="86"/>
      <c r="TKL159" s="86"/>
      <c r="TKM159" s="86"/>
      <c r="TKN159" s="86"/>
      <c r="TKO159" s="86"/>
      <c r="TKP159" s="86"/>
      <c r="TKQ159" s="86"/>
      <c r="TKR159" s="86"/>
      <c r="TKS159" s="86"/>
      <c r="TKT159" s="86"/>
      <c r="TKU159" s="86"/>
      <c r="TKV159" s="86"/>
      <c r="TKW159" s="86"/>
      <c r="TKX159" s="86"/>
      <c r="TKY159" s="86"/>
      <c r="TKZ159" s="86"/>
      <c r="TLA159" s="86"/>
      <c r="TLB159" s="86"/>
      <c r="TLC159" s="86"/>
      <c r="TLD159" s="86"/>
      <c r="TLE159" s="86"/>
      <c r="TLF159" s="86"/>
      <c r="TLG159" s="86"/>
      <c r="TLH159" s="86"/>
      <c r="TLI159" s="86"/>
      <c r="TLJ159" s="86"/>
      <c r="TLK159" s="86"/>
      <c r="TLL159" s="86"/>
      <c r="TLM159" s="86"/>
      <c r="TLN159" s="86"/>
      <c r="TLO159" s="86"/>
      <c r="TLP159" s="86"/>
      <c r="TLQ159" s="86"/>
      <c r="TLR159" s="86"/>
      <c r="TLS159" s="86"/>
      <c r="TLT159" s="86"/>
      <c r="TLU159" s="86"/>
      <c r="TLV159" s="86"/>
      <c r="TLW159" s="86"/>
      <c r="TLX159" s="86"/>
      <c r="TLY159" s="86"/>
      <c r="TLZ159" s="86"/>
      <c r="TMA159" s="86"/>
      <c r="TMB159" s="86"/>
      <c r="TMC159" s="86"/>
      <c r="TMD159" s="86"/>
      <c r="TME159" s="86"/>
      <c r="TMF159" s="86"/>
      <c r="TMG159" s="86"/>
      <c r="TMH159" s="86"/>
      <c r="TMI159" s="86"/>
      <c r="TMJ159" s="86"/>
      <c r="TMK159" s="86"/>
      <c r="TML159" s="86"/>
      <c r="TMM159" s="86"/>
      <c r="TMN159" s="86"/>
      <c r="TMO159" s="86"/>
      <c r="TMP159" s="86"/>
      <c r="TMQ159" s="86"/>
      <c r="TMR159" s="86"/>
      <c r="TMS159" s="86"/>
      <c r="TMT159" s="86"/>
      <c r="TMU159" s="86"/>
      <c r="TMV159" s="86"/>
      <c r="TMW159" s="86"/>
      <c r="TMX159" s="86"/>
      <c r="TMY159" s="86"/>
      <c r="TMZ159" s="86"/>
      <c r="TNA159" s="86"/>
      <c r="TNB159" s="86"/>
      <c r="TNC159" s="86"/>
      <c r="TND159" s="86"/>
      <c r="TNE159" s="86"/>
      <c r="TNF159" s="86"/>
      <c r="TNG159" s="86"/>
      <c r="TNH159" s="86"/>
      <c r="TNI159" s="86"/>
      <c r="TNJ159" s="86"/>
      <c r="TNK159" s="86"/>
      <c r="TNL159" s="86"/>
      <c r="TNM159" s="86"/>
      <c r="TNN159" s="86"/>
      <c r="TNO159" s="86"/>
      <c r="TNP159" s="86"/>
      <c r="TNQ159" s="86"/>
      <c r="TNR159" s="86"/>
      <c r="TNS159" s="86"/>
      <c r="TNT159" s="86"/>
      <c r="TNU159" s="86"/>
      <c r="TNV159" s="86"/>
      <c r="TNW159" s="86"/>
      <c r="TNX159" s="86"/>
      <c r="TNY159" s="86"/>
      <c r="TNZ159" s="86"/>
      <c r="TOA159" s="86"/>
      <c r="TOB159" s="86"/>
      <c r="TOC159" s="86"/>
      <c r="TOD159" s="86"/>
      <c r="TOE159" s="86"/>
      <c r="TOF159" s="86"/>
      <c r="TOG159" s="86"/>
      <c r="TOH159" s="86"/>
      <c r="TOI159" s="86"/>
      <c r="TOJ159" s="86"/>
      <c r="TOK159" s="86"/>
      <c r="TOL159" s="86"/>
      <c r="TOM159" s="86"/>
      <c r="TON159" s="86"/>
      <c r="TOO159" s="86"/>
      <c r="TOP159" s="86"/>
      <c r="TOQ159" s="86"/>
      <c r="TOR159" s="86"/>
      <c r="TOS159" s="86"/>
      <c r="TOT159" s="86"/>
      <c r="TOU159" s="86"/>
      <c r="TOV159" s="86"/>
      <c r="TOW159" s="86"/>
      <c r="TOX159" s="86"/>
      <c r="TOY159" s="86"/>
      <c r="TOZ159" s="86"/>
      <c r="TPA159" s="86"/>
      <c r="TPB159" s="86"/>
      <c r="TPC159" s="86"/>
      <c r="TPD159" s="86"/>
      <c r="TPE159" s="86"/>
      <c r="TPF159" s="86"/>
      <c r="TPG159" s="86"/>
      <c r="TPH159" s="86"/>
      <c r="TPI159" s="86"/>
      <c r="TPJ159" s="86"/>
      <c r="TPK159" s="86"/>
      <c r="TPL159" s="86"/>
      <c r="TPM159" s="86"/>
      <c r="TPN159" s="86"/>
      <c r="TPO159" s="86"/>
      <c r="TPP159" s="86"/>
      <c r="TPQ159" s="86"/>
      <c r="TPR159" s="86"/>
      <c r="TPS159" s="86"/>
      <c r="TPT159" s="86"/>
      <c r="TPU159" s="86"/>
      <c r="TPV159" s="86"/>
      <c r="TPW159" s="86"/>
      <c r="TPX159" s="86"/>
      <c r="TPY159" s="86"/>
      <c r="TPZ159" s="86"/>
      <c r="TQA159" s="86"/>
      <c r="TQB159" s="86"/>
      <c r="TQC159" s="86"/>
      <c r="TQD159" s="86"/>
      <c r="TQE159" s="86"/>
      <c r="TQF159" s="86"/>
      <c r="TQG159" s="86"/>
      <c r="TQH159" s="86"/>
      <c r="TQI159" s="86"/>
      <c r="TQJ159" s="86"/>
      <c r="TQK159" s="86"/>
      <c r="TQL159" s="86"/>
      <c r="TQM159" s="86"/>
      <c r="TQN159" s="86"/>
      <c r="TQO159" s="86"/>
      <c r="TQP159" s="86"/>
      <c r="TQQ159" s="86"/>
      <c r="TQR159" s="86"/>
      <c r="TQS159" s="86"/>
      <c r="TQT159" s="86"/>
      <c r="TQU159" s="86"/>
      <c r="TQV159" s="86"/>
      <c r="TQW159" s="86"/>
      <c r="TQX159" s="86"/>
      <c r="TQY159" s="86"/>
      <c r="TQZ159" s="86"/>
      <c r="TRA159" s="86"/>
      <c r="TRB159" s="86"/>
      <c r="TRC159" s="86"/>
      <c r="TRD159" s="86"/>
      <c r="TRE159" s="86"/>
      <c r="TRF159" s="86"/>
      <c r="TRG159" s="86"/>
      <c r="TRH159" s="86"/>
      <c r="TRI159" s="86"/>
      <c r="TRJ159" s="86"/>
      <c r="TRK159" s="86"/>
      <c r="TRL159" s="86"/>
      <c r="TRM159" s="86"/>
      <c r="TRN159" s="86"/>
      <c r="TRO159" s="86"/>
      <c r="TRP159" s="86"/>
      <c r="TRQ159" s="86"/>
      <c r="TRR159" s="86"/>
      <c r="TRS159" s="86"/>
      <c r="TRT159" s="86"/>
      <c r="TRU159" s="86"/>
      <c r="TRV159" s="86"/>
      <c r="TRW159" s="86"/>
      <c r="TRX159" s="86"/>
      <c r="TRY159" s="86"/>
      <c r="TRZ159" s="86"/>
      <c r="TSA159" s="86"/>
      <c r="TSB159" s="86"/>
      <c r="TSC159" s="86"/>
      <c r="TSD159" s="86"/>
      <c r="TSE159" s="86"/>
      <c r="TSF159" s="86"/>
      <c r="TSG159" s="86"/>
      <c r="TSH159" s="86"/>
      <c r="TSI159" s="86"/>
      <c r="TSJ159" s="86"/>
      <c r="TSK159" s="86"/>
      <c r="TSL159" s="86"/>
      <c r="TSM159" s="86"/>
      <c r="TSN159" s="86"/>
      <c r="TSO159" s="86"/>
      <c r="TSP159" s="86"/>
      <c r="TSQ159" s="86"/>
      <c r="TSR159" s="86"/>
      <c r="TSS159" s="86"/>
      <c r="TST159" s="86"/>
      <c r="TSU159" s="186"/>
      <c r="TSV159" s="186"/>
      <c r="TSW159" s="186"/>
      <c r="TSX159" s="186"/>
      <c r="TSY159" s="186"/>
      <c r="TSZ159" s="186"/>
      <c r="TTA159" s="86"/>
      <c r="TTB159" s="86"/>
      <c r="TTC159" s="86"/>
      <c r="TTD159" s="86"/>
      <c r="TTE159" s="86"/>
      <c r="TTF159" s="86"/>
      <c r="TTG159" s="86"/>
      <c r="TTH159" s="86"/>
      <c r="TTI159" s="86"/>
      <c r="TTJ159" s="86"/>
      <c r="TTK159" s="86"/>
      <c r="TTL159" s="86"/>
      <c r="TTM159" s="86"/>
      <c r="TTN159" s="86"/>
      <c r="TTO159" s="86"/>
      <c r="TTP159" s="86"/>
      <c r="TTQ159" s="86"/>
      <c r="TTR159" s="86"/>
      <c r="TTS159" s="86"/>
      <c r="TTT159" s="86"/>
      <c r="TTU159" s="86"/>
      <c r="TTV159" s="86"/>
      <c r="TTW159" s="86"/>
      <c r="TTX159" s="86"/>
      <c r="TTY159" s="86"/>
      <c r="TTZ159" s="86"/>
      <c r="TUA159" s="86"/>
      <c r="TUB159" s="86"/>
      <c r="TUC159" s="86"/>
      <c r="TUD159" s="86"/>
      <c r="TUE159" s="86"/>
      <c r="TUF159" s="86"/>
      <c r="TUG159" s="86"/>
      <c r="TUH159" s="86"/>
      <c r="TUI159" s="86"/>
      <c r="TUJ159" s="86"/>
      <c r="TUK159" s="86"/>
      <c r="TUL159" s="86"/>
      <c r="TUM159" s="86"/>
      <c r="TUN159" s="86"/>
      <c r="TUO159" s="86"/>
      <c r="TUP159" s="86"/>
      <c r="TUQ159" s="86"/>
      <c r="TUR159" s="86"/>
      <c r="TUS159" s="86"/>
      <c r="TUT159" s="86"/>
      <c r="TUU159" s="86"/>
      <c r="TUV159" s="86"/>
      <c r="TUW159" s="86"/>
      <c r="TUX159" s="86"/>
      <c r="TUY159" s="86"/>
      <c r="TUZ159" s="86"/>
      <c r="TVA159" s="86"/>
      <c r="TVB159" s="86"/>
      <c r="TVC159" s="86"/>
      <c r="TVD159" s="86"/>
      <c r="TVE159" s="86"/>
      <c r="TVF159" s="86"/>
      <c r="TVG159" s="86"/>
      <c r="TVH159" s="86"/>
      <c r="TVI159" s="86"/>
      <c r="TVJ159" s="86"/>
      <c r="TVK159" s="86"/>
      <c r="TVL159" s="86"/>
      <c r="TVM159" s="86"/>
      <c r="TVN159" s="86"/>
      <c r="TVO159" s="86"/>
      <c r="TVP159" s="86"/>
      <c r="TVQ159" s="86"/>
      <c r="TVR159" s="86"/>
      <c r="TVS159" s="86"/>
      <c r="TVT159" s="86"/>
      <c r="TVU159" s="86"/>
      <c r="TVV159" s="86"/>
      <c r="TVW159" s="86"/>
      <c r="TVX159" s="86"/>
      <c r="TVY159" s="86"/>
      <c r="TVZ159" s="86"/>
      <c r="TWA159" s="86"/>
      <c r="TWB159" s="86"/>
      <c r="TWC159" s="86"/>
      <c r="TWD159" s="86"/>
      <c r="TWE159" s="86"/>
      <c r="TWF159" s="86"/>
      <c r="TWG159" s="86"/>
      <c r="TWH159" s="86"/>
      <c r="TWI159" s="86"/>
      <c r="TWJ159" s="86"/>
      <c r="TWK159" s="86"/>
      <c r="TWL159" s="86"/>
      <c r="TWM159" s="86"/>
      <c r="TWN159" s="86"/>
      <c r="TWO159" s="86"/>
      <c r="TWP159" s="86"/>
      <c r="TWQ159" s="86"/>
      <c r="TWR159" s="86"/>
      <c r="TWS159" s="86"/>
      <c r="TWT159" s="86"/>
      <c r="TWU159" s="86"/>
      <c r="TWV159" s="86"/>
      <c r="TWW159" s="86"/>
      <c r="TWX159" s="86"/>
      <c r="TWY159" s="86"/>
      <c r="TWZ159" s="86"/>
      <c r="TXA159" s="86"/>
      <c r="TXB159" s="86"/>
      <c r="TXC159" s="86"/>
      <c r="TXD159" s="86"/>
      <c r="TXE159" s="86"/>
      <c r="TXF159" s="86"/>
      <c r="TXG159" s="86"/>
      <c r="TXH159" s="86"/>
      <c r="TXI159" s="86"/>
      <c r="TXJ159" s="86"/>
      <c r="TXK159" s="86"/>
      <c r="TXL159" s="86"/>
      <c r="TXM159" s="86"/>
      <c r="TXN159" s="86"/>
      <c r="TXO159" s="86"/>
      <c r="TXP159" s="86"/>
      <c r="TXQ159" s="86"/>
      <c r="TXR159" s="86"/>
      <c r="TXS159" s="86"/>
      <c r="TXT159" s="86"/>
      <c r="TXU159" s="86"/>
      <c r="TXV159" s="86"/>
      <c r="TXW159" s="86"/>
      <c r="TXX159" s="86"/>
      <c r="TXY159" s="86"/>
      <c r="TXZ159" s="86"/>
      <c r="TYA159" s="86"/>
      <c r="TYB159" s="86"/>
      <c r="TYC159" s="86"/>
      <c r="TYD159" s="86"/>
      <c r="TYE159" s="86"/>
      <c r="TYF159" s="86"/>
      <c r="TYG159" s="86"/>
      <c r="TYH159" s="86"/>
      <c r="TYI159" s="86"/>
      <c r="TYJ159" s="86"/>
      <c r="TYK159" s="86"/>
      <c r="TYL159" s="86"/>
      <c r="TYM159" s="86"/>
      <c r="TYN159" s="86"/>
      <c r="TYO159" s="86"/>
      <c r="TYP159" s="86"/>
      <c r="TYQ159" s="86"/>
      <c r="TYR159" s="86"/>
      <c r="TYS159" s="86"/>
      <c r="TYT159" s="86"/>
      <c r="TYU159" s="86"/>
      <c r="TYV159" s="86"/>
      <c r="TYW159" s="86"/>
      <c r="TYX159" s="86"/>
      <c r="TYY159" s="86"/>
      <c r="TYZ159" s="86"/>
      <c r="TZA159" s="86"/>
      <c r="TZB159" s="86"/>
      <c r="TZC159" s="86"/>
      <c r="TZD159" s="86"/>
      <c r="TZE159" s="86"/>
      <c r="TZF159" s="86"/>
      <c r="TZG159" s="86"/>
      <c r="TZH159" s="86"/>
      <c r="TZI159" s="86"/>
      <c r="TZJ159" s="86"/>
      <c r="TZK159" s="86"/>
      <c r="TZL159" s="86"/>
      <c r="TZM159" s="86"/>
      <c r="TZN159" s="86"/>
      <c r="TZO159" s="86"/>
      <c r="TZP159" s="86"/>
      <c r="TZQ159" s="86"/>
      <c r="TZR159" s="86"/>
      <c r="TZS159" s="86"/>
      <c r="TZT159" s="86"/>
      <c r="TZU159" s="86"/>
      <c r="TZV159" s="86"/>
      <c r="TZW159" s="86"/>
      <c r="TZX159" s="86"/>
      <c r="TZY159" s="86"/>
      <c r="TZZ159" s="86"/>
      <c r="UAA159" s="86"/>
      <c r="UAB159" s="86"/>
      <c r="UAC159" s="86"/>
      <c r="UAD159" s="86"/>
      <c r="UAE159" s="86"/>
      <c r="UAF159" s="86"/>
      <c r="UAG159" s="86"/>
      <c r="UAH159" s="86"/>
      <c r="UAI159" s="86"/>
      <c r="UAJ159" s="86"/>
      <c r="UAK159" s="86"/>
      <c r="UAL159" s="86"/>
      <c r="UAM159" s="86"/>
      <c r="UAN159" s="86"/>
      <c r="UAO159" s="86"/>
      <c r="UAP159" s="86"/>
      <c r="UAQ159" s="86"/>
      <c r="UAR159" s="86"/>
      <c r="UAS159" s="86"/>
      <c r="UAT159" s="86"/>
      <c r="UAU159" s="86"/>
      <c r="UAV159" s="86"/>
      <c r="UAW159" s="86"/>
      <c r="UAX159" s="86"/>
      <c r="UAY159" s="86"/>
      <c r="UAZ159" s="86"/>
      <c r="UBA159" s="86"/>
      <c r="UBB159" s="86"/>
      <c r="UBC159" s="86"/>
      <c r="UBD159" s="86"/>
      <c r="UBE159" s="86"/>
      <c r="UBF159" s="86"/>
      <c r="UBG159" s="86"/>
      <c r="UBH159" s="86"/>
      <c r="UBI159" s="86"/>
      <c r="UBJ159" s="86"/>
      <c r="UBK159" s="86"/>
      <c r="UBL159" s="86"/>
      <c r="UBM159" s="86"/>
      <c r="UBN159" s="86"/>
      <c r="UBO159" s="86"/>
      <c r="UBP159" s="86"/>
      <c r="UBQ159" s="86"/>
      <c r="UBR159" s="86"/>
      <c r="UBS159" s="86"/>
      <c r="UBT159" s="86"/>
      <c r="UBU159" s="86"/>
      <c r="UBV159" s="86"/>
      <c r="UBW159" s="86"/>
      <c r="UBX159" s="86"/>
      <c r="UBY159" s="86"/>
      <c r="UBZ159" s="86"/>
      <c r="UCA159" s="86"/>
      <c r="UCB159" s="86"/>
      <c r="UCC159" s="86"/>
      <c r="UCD159" s="86"/>
      <c r="UCE159" s="86"/>
      <c r="UCF159" s="86"/>
      <c r="UCG159" s="86"/>
      <c r="UCH159" s="86"/>
      <c r="UCI159" s="86"/>
      <c r="UCJ159" s="86"/>
      <c r="UCK159" s="86"/>
      <c r="UCL159" s="86"/>
      <c r="UCM159" s="86"/>
      <c r="UCN159" s="86"/>
      <c r="UCO159" s="86"/>
      <c r="UCP159" s="86"/>
      <c r="UCQ159" s="186"/>
      <c r="UCR159" s="186"/>
      <c r="UCS159" s="186"/>
      <c r="UCT159" s="186"/>
      <c r="UCU159" s="186"/>
      <c r="UCV159" s="186"/>
      <c r="UCW159" s="86"/>
      <c r="UCX159" s="86"/>
      <c r="UCY159" s="86"/>
      <c r="UCZ159" s="86"/>
      <c r="UDA159" s="86"/>
      <c r="UDB159" s="86"/>
      <c r="UDC159" s="86"/>
      <c r="UDD159" s="86"/>
      <c r="UDE159" s="86"/>
      <c r="UDF159" s="86"/>
      <c r="UDG159" s="86"/>
      <c r="UDH159" s="86"/>
      <c r="UDI159" s="86"/>
      <c r="UDJ159" s="86"/>
      <c r="UDK159" s="86"/>
      <c r="UDL159" s="86"/>
      <c r="UDM159" s="86"/>
      <c r="UDN159" s="86"/>
      <c r="UDO159" s="86"/>
      <c r="UDP159" s="86"/>
      <c r="UDQ159" s="86"/>
      <c r="UDR159" s="86"/>
      <c r="UDS159" s="86"/>
      <c r="UDT159" s="86"/>
      <c r="UDU159" s="86"/>
      <c r="UDV159" s="86"/>
      <c r="UDW159" s="86"/>
      <c r="UDX159" s="86"/>
      <c r="UDY159" s="86"/>
      <c r="UDZ159" s="86"/>
      <c r="UEA159" s="86"/>
      <c r="UEB159" s="86"/>
      <c r="UEC159" s="86"/>
      <c r="UED159" s="86"/>
      <c r="UEE159" s="86"/>
      <c r="UEF159" s="86"/>
      <c r="UEG159" s="86"/>
      <c r="UEH159" s="86"/>
      <c r="UEI159" s="86"/>
      <c r="UEJ159" s="86"/>
      <c r="UEK159" s="86"/>
      <c r="UEL159" s="86"/>
      <c r="UEM159" s="86"/>
      <c r="UEN159" s="86"/>
      <c r="UEO159" s="86"/>
      <c r="UEP159" s="86"/>
      <c r="UEQ159" s="86"/>
      <c r="UER159" s="86"/>
      <c r="UES159" s="86"/>
      <c r="UET159" s="86"/>
      <c r="UEU159" s="86"/>
      <c r="UEV159" s="86"/>
      <c r="UEW159" s="86"/>
      <c r="UEX159" s="86"/>
      <c r="UEY159" s="86"/>
      <c r="UEZ159" s="86"/>
      <c r="UFA159" s="86"/>
      <c r="UFB159" s="86"/>
      <c r="UFC159" s="86"/>
      <c r="UFD159" s="86"/>
      <c r="UFE159" s="86"/>
      <c r="UFF159" s="86"/>
      <c r="UFG159" s="86"/>
      <c r="UFH159" s="86"/>
      <c r="UFI159" s="86"/>
      <c r="UFJ159" s="86"/>
      <c r="UFK159" s="86"/>
      <c r="UFL159" s="86"/>
      <c r="UFM159" s="86"/>
      <c r="UFN159" s="86"/>
      <c r="UFO159" s="86"/>
      <c r="UFP159" s="86"/>
      <c r="UFQ159" s="86"/>
      <c r="UFR159" s="86"/>
      <c r="UFS159" s="86"/>
      <c r="UFT159" s="86"/>
      <c r="UFU159" s="86"/>
      <c r="UFV159" s="86"/>
      <c r="UFW159" s="86"/>
      <c r="UFX159" s="86"/>
      <c r="UFY159" s="86"/>
      <c r="UFZ159" s="86"/>
      <c r="UGA159" s="86"/>
      <c r="UGB159" s="86"/>
      <c r="UGC159" s="86"/>
      <c r="UGD159" s="86"/>
      <c r="UGE159" s="86"/>
      <c r="UGF159" s="86"/>
      <c r="UGG159" s="86"/>
      <c r="UGH159" s="86"/>
      <c r="UGI159" s="86"/>
      <c r="UGJ159" s="86"/>
      <c r="UGK159" s="86"/>
      <c r="UGL159" s="86"/>
      <c r="UGM159" s="86"/>
      <c r="UGN159" s="86"/>
      <c r="UGO159" s="86"/>
      <c r="UGP159" s="86"/>
      <c r="UGQ159" s="86"/>
      <c r="UGR159" s="86"/>
      <c r="UGS159" s="86"/>
      <c r="UGT159" s="86"/>
      <c r="UGU159" s="86"/>
      <c r="UGV159" s="86"/>
      <c r="UGW159" s="86"/>
      <c r="UGX159" s="86"/>
      <c r="UGY159" s="86"/>
      <c r="UGZ159" s="86"/>
      <c r="UHA159" s="86"/>
      <c r="UHB159" s="86"/>
      <c r="UHC159" s="86"/>
      <c r="UHD159" s="86"/>
      <c r="UHE159" s="86"/>
      <c r="UHF159" s="86"/>
      <c r="UHG159" s="86"/>
      <c r="UHH159" s="86"/>
      <c r="UHI159" s="86"/>
      <c r="UHJ159" s="86"/>
      <c r="UHK159" s="86"/>
      <c r="UHL159" s="86"/>
      <c r="UHM159" s="86"/>
      <c r="UHN159" s="86"/>
      <c r="UHO159" s="86"/>
      <c r="UHP159" s="86"/>
      <c r="UHQ159" s="86"/>
      <c r="UHR159" s="86"/>
      <c r="UHS159" s="86"/>
      <c r="UHT159" s="86"/>
      <c r="UHU159" s="86"/>
      <c r="UHV159" s="86"/>
      <c r="UHW159" s="86"/>
      <c r="UHX159" s="86"/>
      <c r="UHY159" s="86"/>
      <c r="UHZ159" s="86"/>
      <c r="UIA159" s="86"/>
      <c r="UIB159" s="86"/>
      <c r="UIC159" s="86"/>
      <c r="UID159" s="86"/>
      <c r="UIE159" s="86"/>
      <c r="UIF159" s="86"/>
      <c r="UIG159" s="86"/>
      <c r="UIH159" s="86"/>
      <c r="UII159" s="86"/>
      <c r="UIJ159" s="86"/>
      <c r="UIK159" s="86"/>
      <c r="UIL159" s="86"/>
      <c r="UIM159" s="86"/>
      <c r="UIN159" s="86"/>
      <c r="UIO159" s="86"/>
      <c r="UIP159" s="86"/>
      <c r="UIQ159" s="86"/>
      <c r="UIR159" s="86"/>
      <c r="UIS159" s="86"/>
      <c r="UIT159" s="86"/>
      <c r="UIU159" s="86"/>
      <c r="UIV159" s="86"/>
      <c r="UIW159" s="86"/>
      <c r="UIX159" s="86"/>
      <c r="UIY159" s="86"/>
      <c r="UIZ159" s="86"/>
      <c r="UJA159" s="86"/>
      <c r="UJB159" s="86"/>
      <c r="UJC159" s="86"/>
      <c r="UJD159" s="86"/>
      <c r="UJE159" s="86"/>
      <c r="UJF159" s="86"/>
      <c r="UJG159" s="86"/>
      <c r="UJH159" s="86"/>
      <c r="UJI159" s="86"/>
      <c r="UJJ159" s="86"/>
      <c r="UJK159" s="86"/>
      <c r="UJL159" s="86"/>
      <c r="UJM159" s="86"/>
      <c r="UJN159" s="86"/>
      <c r="UJO159" s="86"/>
      <c r="UJP159" s="86"/>
      <c r="UJQ159" s="86"/>
      <c r="UJR159" s="86"/>
      <c r="UJS159" s="86"/>
      <c r="UJT159" s="86"/>
      <c r="UJU159" s="86"/>
      <c r="UJV159" s="86"/>
      <c r="UJW159" s="86"/>
      <c r="UJX159" s="86"/>
      <c r="UJY159" s="86"/>
      <c r="UJZ159" s="86"/>
      <c r="UKA159" s="86"/>
      <c r="UKB159" s="86"/>
      <c r="UKC159" s="86"/>
      <c r="UKD159" s="86"/>
      <c r="UKE159" s="86"/>
      <c r="UKF159" s="86"/>
      <c r="UKG159" s="86"/>
      <c r="UKH159" s="86"/>
      <c r="UKI159" s="86"/>
      <c r="UKJ159" s="86"/>
      <c r="UKK159" s="86"/>
      <c r="UKL159" s="86"/>
      <c r="UKM159" s="86"/>
      <c r="UKN159" s="86"/>
      <c r="UKO159" s="86"/>
      <c r="UKP159" s="86"/>
      <c r="UKQ159" s="86"/>
      <c r="UKR159" s="86"/>
      <c r="UKS159" s="86"/>
      <c r="UKT159" s="86"/>
      <c r="UKU159" s="86"/>
      <c r="UKV159" s="86"/>
      <c r="UKW159" s="86"/>
      <c r="UKX159" s="86"/>
      <c r="UKY159" s="86"/>
      <c r="UKZ159" s="86"/>
      <c r="ULA159" s="86"/>
      <c r="ULB159" s="86"/>
      <c r="ULC159" s="86"/>
      <c r="ULD159" s="86"/>
      <c r="ULE159" s="86"/>
      <c r="ULF159" s="86"/>
      <c r="ULG159" s="86"/>
      <c r="ULH159" s="86"/>
      <c r="ULI159" s="86"/>
      <c r="ULJ159" s="86"/>
      <c r="ULK159" s="86"/>
      <c r="ULL159" s="86"/>
      <c r="ULM159" s="86"/>
      <c r="ULN159" s="86"/>
      <c r="ULO159" s="86"/>
      <c r="ULP159" s="86"/>
      <c r="ULQ159" s="86"/>
      <c r="ULR159" s="86"/>
      <c r="ULS159" s="86"/>
      <c r="ULT159" s="86"/>
      <c r="ULU159" s="86"/>
      <c r="ULV159" s="86"/>
      <c r="ULW159" s="86"/>
      <c r="ULX159" s="86"/>
      <c r="ULY159" s="86"/>
      <c r="ULZ159" s="86"/>
      <c r="UMA159" s="86"/>
      <c r="UMB159" s="86"/>
      <c r="UMC159" s="86"/>
      <c r="UMD159" s="86"/>
      <c r="UME159" s="86"/>
      <c r="UMF159" s="86"/>
      <c r="UMG159" s="86"/>
      <c r="UMH159" s="86"/>
      <c r="UMI159" s="86"/>
      <c r="UMJ159" s="86"/>
      <c r="UMK159" s="86"/>
      <c r="UML159" s="86"/>
      <c r="UMM159" s="186"/>
      <c r="UMN159" s="186"/>
      <c r="UMO159" s="186"/>
      <c r="UMP159" s="186"/>
      <c r="UMQ159" s="186"/>
      <c r="UMR159" s="186"/>
      <c r="UMS159" s="86"/>
      <c r="UMT159" s="86"/>
      <c r="UMU159" s="86"/>
      <c r="UMV159" s="86"/>
      <c r="UMW159" s="86"/>
      <c r="UMX159" s="86"/>
      <c r="UMY159" s="86"/>
      <c r="UMZ159" s="86"/>
      <c r="UNA159" s="86"/>
      <c r="UNB159" s="86"/>
      <c r="UNC159" s="86"/>
      <c r="UND159" s="86"/>
      <c r="UNE159" s="86"/>
      <c r="UNF159" s="86"/>
      <c r="UNG159" s="86"/>
      <c r="UNH159" s="86"/>
      <c r="UNI159" s="86"/>
      <c r="UNJ159" s="86"/>
      <c r="UNK159" s="86"/>
      <c r="UNL159" s="86"/>
      <c r="UNM159" s="86"/>
      <c r="UNN159" s="86"/>
      <c r="UNO159" s="86"/>
      <c r="UNP159" s="86"/>
      <c r="UNQ159" s="86"/>
      <c r="UNR159" s="86"/>
      <c r="UNS159" s="86"/>
      <c r="UNT159" s="86"/>
      <c r="UNU159" s="86"/>
      <c r="UNV159" s="86"/>
      <c r="UNW159" s="86"/>
      <c r="UNX159" s="86"/>
      <c r="UNY159" s="86"/>
      <c r="UNZ159" s="86"/>
      <c r="UOA159" s="86"/>
      <c r="UOB159" s="86"/>
      <c r="UOC159" s="86"/>
      <c r="UOD159" s="86"/>
      <c r="UOE159" s="86"/>
      <c r="UOF159" s="86"/>
      <c r="UOG159" s="86"/>
      <c r="UOH159" s="86"/>
      <c r="UOI159" s="86"/>
      <c r="UOJ159" s="86"/>
      <c r="UOK159" s="86"/>
      <c r="UOL159" s="86"/>
      <c r="UOM159" s="86"/>
      <c r="UON159" s="86"/>
      <c r="UOO159" s="86"/>
      <c r="UOP159" s="86"/>
      <c r="UOQ159" s="86"/>
      <c r="UOR159" s="86"/>
      <c r="UOS159" s="86"/>
      <c r="UOT159" s="86"/>
      <c r="UOU159" s="86"/>
      <c r="UOV159" s="86"/>
      <c r="UOW159" s="86"/>
      <c r="UOX159" s="86"/>
      <c r="UOY159" s="86"/>
      <c r="UOZ159" s="86"/>
      <c r="UPA159" s="86"/>
      <c r="UPB159" s="86"/>
      <c r="UPC159" s="86"/>
      <c r="UPD159" s="86"/>
      <c r="UPE159" s="86"/>
      <c r="UPF159" s="86"/>
      <c r="UPG159" s="86"/>
      <c r="UPH159" s="86"/>
      <c r="UPI159" s="86"/>
      <c r="UPJ159" s="86"/>
      <c r="UPK159" s="86"/>
      <c r="UPL159" s="86"/>
      <c r="UPM159" s="86"/>
      <c r="UPN159" s="86"/>
      <c r="UPO159" s="86"/>
      <c r="UPP159" s="86"/>
      <c r="UPQ159" s="86"/>
      <c r="UPR159" s="86"/>
      <c r="UPS159" s="86"/>
      <c r="UPT159" s="86"/>
      <c r="UPU159" s="86"/>
      <c r="UPV159" s="86"/>
      <c r="UPW159" s="86"/>
      <c r="UPX159" s="86"/>
      <c r="UPY159" s="86"/>
      <c r="UPZ159" s="86"/>
      <c r="UQA159" s="86"/>
      <c r="UQB159" s="86"/>
      <c r="UQC159" s="86"/>
      <c r="UQD159" s="86"/>
      <c r="UQE159" s="86"/>
      <c r="UQF159" s="86"/>
      <c r="UQG159" s="86"/>
      <c r="UQH159" s="86"/>
      <c r="UQI159" s="86"/>
      <c r="UQJ159" s="86"/>
      <c r="UQK159" s="86"/>
      <c r="UQL159" s="86"/>
      <c r="UQM159" s="86"/>
      <c r="UQN159" s="86"/>
      <c r="UQO159" s="86"/>
      <c r="UQP159" s="86"/>
      <c r="UQQ159" s="86"/>
      <c r="UQR159" s="86"/>
      <c r="UQS159" s="86"/>
      <c r="UQT159" s="86"/>
      <c r="UQU159" s="86"/>
      <c r="UQV159" s="86"/>
      <c r="UQW159" s="86"/>
      <c r="UQX159" s="86"/>
      <c r="UQY159" s="86"/>
      <c r="UQZ159" s="86"/>
      <c r="URA159" s="86"/>
      <c r="URB159" s="86"/>
      <c r="URC159" s="86"/>
      <c r="URD159" s="86"/>
      <c r="URE159" s="86"/>
      <c r="URF159" s="86"/>
      <c r="URG159" s="86"/>
      <c r="URH159" s="86"/>
      <c r="URI159" s="86"/>
      <c r="URJ159" s="86"/>
      <c r="URK159" s="86"/>
      <c r="URL159" s="86"/>
      <c r="URM159" s="86"/>
      <c r="URN159" s="86"/>
      <c r="URO159" s="86"/>
      <c r="URP159" s="86"/>
      <c r="URQ159" s="86"/>
      <c r="URR159" s="86"/>
      <c r="URS159" s="86"/>
      <c r="URT159" s="86"/>
      <c r="URU159" s="86"/>
      <c r="URV159" s="86"/>
      <c r="URW159" s="86"/>
      <c r="URX159" s="86"/>
      <c r="URY159" s="86"/>
      <c r="URZ159" s="86"/>
      <c r="USA159" s="86"/>
      <c r="USB159" s="86"/>
      <c r="USC159" s="86"/>
      <c r="USD159" s="86"/>
      <c r="USE159" s="86"/>
      <c r="USF159" s="86"/>
      <c r="USG159" s="86"/>
      <c r="USH159" s="86"/>
      <c r="USI159" s="86"/>
      <c r="USJ159" s="86"/>
      <c r="USK159" s="86"/>
      <c r="USL159" s="86"/>
      <c r="USM159" s="86"/>
      <c r="USN159" s="86"/>
      <c r="USO159" s="86"/>
      <c r="USP159" s="86"/>
      <c r="USQ159" s="86"/>
      <c r="USR159" s="86"/>
      <c r="USS159" s="86"/>
      <c r="UST159" s="86"/>
      <c r="USU159" s="86"/>
      <c r="USV159" s="86"/>
      <c r="USW159" s="86"/>
      <c r="USX159" s="86"/>
      <c r="USY159" s="86"/>
      <c r="USZ159" s="86"/>
      <c r="UTA159" s="86"/>
      <c r="UTB159" s="86"/>
      <c r="UTC159" s="86"/>
      <c r="UTD159" s="86"/>
      <c r="UTE159" s="86"/>
      <c r="UTF159" s="86"/>
      <c r="UTG159" s="86"/>
      <c r="UTH159" s="86"/>
      <c r="UTI159" s="86"/>
      <c r="UTJ159" s="86"/>
      <c r="UTK159" s="86"/>
      <c r="UTL159" s="86"/>
      <c r="UTM159" s="86"/>
      <c r="UTN159" s="86"/>
      <c r="UTO159" s="86"/>
      <c r="UTP159" s="86"/>
      <c r="UTQ159" s="86"/>
      <c r="UTR159" s="86"/>
      <c r="UTS159" s="86"/>
      <c r="UTT159" s="86"/>
      <c r="UTU159" s="86"/>
      <c r="UTV159" s="86"/>
      <c r="UTW159" s="86"/>
      <c r="UTX159" s="86"/>
      <c r="UTY159" s="86"/>
      <c r="UTZ159" s="86"/>
      <c r="UUA159" s="86"/>
      <c r="UUB159" s="86"/>
      <c r="UUC159" s="86"/>
      <c r="UUD159" s="86"/>
      <c r="UUE159" s="86"/>
      <c r="UUF159" s="86"/>
      <c r="UUG159" s="86"/>
      <c r="UUH159" s="86"/>
      <c r="UUI159" s="86"/>
      <c r="UUJ159" s="86"/>
      <c r="UUK159" s="86"/>
      <c r="UUL159" s="86"/>
      <c r="UUM159" s="86"/>
      <c r="UUN159" s="86"/>
      <c r="UUO159" s="86"/>
      <c r="UUP159" s="86"/>
      <c r="UUQ159" s="86"/>
      <c r="UUR159" s="86"/>
      <c r="UUS159" s="86"/>
      <c r="UUT159" s="86"/>
      <c r="UUU159" s="86"/>
      <c r="UUV159" s="86"/>
      <c r="UUW159" s="86"/>
      <c r="UUX159" s="86"/>
      <c r="UUY159" s="86"/>
      <c r="UUZ159" s="86"/>
      <c r="UVA159" s="86"/>
      <c r="UVB159" s="86"/>
      <c r="UVC159" s="86"/>
      <c r="UVD159" s="86"/>
      <c r="UVE159" s="86"/>
      <c r="UVF159" s="86"/>
      <c r="UVG159" s="86"/>
      <c r="UVH159" s="86"/>
      <c r="UVI159" s="86"/>
      <c r="UVJ159" s="86"/>
      <c r="UVK159" s="86"/>
      <c r="UVL159" s="86"/>
      <c r="UVM159" s="86"/>
      <c r="UVN159" s="86"/>
      <c r="UVO159" s="86"/>
      <c r="UVP159" s="86"/>
      <c r="UVQ159" s="86"/>
      <c r="UVR159" s="86"/>
      <c r="UVS159" s="86"/>
      <c r="UVT159" s="86"/>
      <c r="UVU159" s="86"/>
      <c r="UVV159" s="86"/>
      <c r="UVW159" s="86"/>
      <c r="UVX159" s="86"/>
      <c r="UVY159" s="86"/>
      <c r="UVZ159" s="86"/>
      <c r="UWA159" s="86"/>
      <c r="UWB159" s="86"/>
      <c r="UWC159" s="86"/>
      <c r="UWD159" s="86"/>
      <c r="UWE159" s="86"/>
      <c r="UWF159" s="86"/>
      <c r="UWG159" s="86"/>
      <c r="UWH159" s="86"/>
      <c r="UWI159" s="186"/>
      <c r="UWJ159" s="186"/>
      <c r="UWK159" s="186"/>
      <c r="UWL159" s="186"/>
      <c r="UWM159" s="186"/>
      <c r="UWN159" s="186"/>
      <c r="UWO159" s="86"/>
      <c r="UWP159" s="86"/>
      <c r="UWQ159" s="86"/>
      <c r="UWR159" s="86"/>
      <c r="UWS159" s="86"/>
      <c r="UWT159" s="86"/>
      <c r="UWU159" s="86"/>
      <c r="UWV159" s="86"/>
      <c r="UWW159" s="86"/>
      <c r="UWX159" s="86"/>
      <c r="UWY159" s="86"/>
      <c r="UWZ159" s="86"/>
      <c r="UXA159" s="86"/>
      <c r="UXB159" s="86"/>
      <c r="UXC159" s="86"/>
      <c r="UXD159" s="86"/>
      <c r="UXE159" s="86"/>
      <c r="UXF159" s="86"/>
      <c r="UXG159" s="86"/>
      <c r="UXH159" s="86"/>
      <c r="UXI159" s="86"/>
      <c r="UXJ159" s="86"/>
      <c r="UXK159" s="86"/>
      <c r="UXL159" s="86"/>
      <c r="UXM159" s="86"/>
      <c r="UXN159" s="86"/>
      <c r="UXO159" s="86"/>
      <c r="UXP159" s="86"/>
      <c r="UXQ159" s="86"/>
      <c r="UXR159" s="86"/>
      <c r="UXS159" s="86"/>
      <c r="UXT159" s="86"/>
      <c r="UXU159" s="86"/>
      <c r="UXV159" s="86"/>
      <c r="UXW159" s="86"/>
      <c r="UXX159" s="86"/>
      <c r="UXY159" s="86"/>
      <c r="UXZ159" s="86"/>
      <c r="UYA159" s="86"/>
      <c r="UYB159" s="86"/>
      <c r="UYC159" s="86"/>
      <c r="UYD159" s="86"/>
      <c r="UYE159" s="86"/>
      <c r="UYF159" s="86"/>
      <c r="UYG159" s="86"/>
      <c r="UYH159" s="86"/>
      <c r="UYI159" s="86"/>
      <c r="UYJ159" s="86"/>
      <c r="UYK159" s="86"/>
      <c r="UYL159" s="86"/>
      <c r="UYM159" s="86"/>
      <c r="UYN159" s="86"/>
      <c r="UYO159" s="86"/>
      <c r="UYP159" s="86"/>
      <c r="UYQ159" s="86"/>
      <c r="UYR159" s="86"/>
      <c r="UYS159" s="86"/>
      <c r="UYT159" s="86"/>
      <c r="UYU159" s="86"/>
      <c r="UYV159" s="86"/>
      <c r="UYW159" s="86"/>
      <c r="UYX159" s="86"/>
      <c r="UYY159" s="86"/>
      <c r="UYZ159" s="86"/>
      <c r="UZA159" s="86"/>
      <c r="UZB159" s="86"/>
      <c r="UZC159" s="86"/>
      <c r="UZD159" s="86"/>
      <c r="UZE159" s="86"/>
      <c r="UZF159" s="86"/>
      <c r="UZG159" s="86"/>
      <c r="UZH159" s="86"/>
      <c r="UZI159" s="86"/>
      <c r="UZJ159" s="86"/>
      <c r="UZK159" s="86"/>
      <c r="UZL159" s="86"/>
      <c r="UZM159" s="86"/>
      <c r="UZN159" s="86"/>
      <c r="UZO159" s="86"/>
      <c r="UZP159" s="86"/>
      <c r="UZQ159" s="86"/>
      <c r="UZR159" s="86"/>
      <c r="UZS159" s="86"/>
      <c r="UZT159" s="86"/>
      <c r="UZU159" s="86"/>
      <c r="UZV159" s="86"/>
      <c r="UZW159" s="86"/>
      <c r="UZX159" s="86"/>
      <c r="UZY159" s="86"/>
      <c r="UZZ159" s="86"/>
      <c r="VAA159" s="86"/>
      <c r="VAB159" s="86"/>
      <c r="VAC159" s="86"/>
      <c r="VAD159" s="86"/>
      <c r="VAE159" s="86"/>
      <c r="VAF159" s="86"/>
      <c r="VAG159" s="86"/>
      <c r="VAH159" s="86"/>
      <c r="VAI159" s="86"/>
      <c r="VAJ159" s="86"/>
      <c r="VAK159" s="86"/>
      <c r="VAL159" s="86"/>
      <c r="VAM159" s="86"/>
      <c r="VAN159" s="86"/>
      <c r="VAO159" s="86"/>
      <c r="VAP159" s="86"/>
      <c r="VAQ159" s="86"/>
      <c r="VAR159" s="86"/>
      <c r="VAS159" s="86"/>
      <c r="VAT159" s="86"/>
      <c r="VAU159" s="86"/>
      <c r="VAV159" s="86"/>
      <c r="VAW159" s="86"/>
      <c r="VAX159" s="86"/>
      <c r="VAY159" s="86"/>
      <c r="VAZ159" s="86"/>
      <c r="VBA159" s="86"/>
      <c r="VBB159" s="86"/>
      <c r="VBC159" s="86"/>
      <c r="VBD159" s="86"/>
      <c r="VBE159" s="86"/>
      <c r="VBF159" s="86"/>
      <c r="VBG159" s="86"/>
      <c r="VBH159" s="86"/>
      <c r="VBI159" s="86"/>
      <c r="VBJ159" s="86"/>
      <c r="VBK159" s="86"/>
      <c r="VBL159" s="86"/>
      <c r="VBM159" s="86"/>
      <c r="VBN159" s="86"/>
      <c r="VBO159" s="86"/>
      <c r="VBP159" s="86"/>
      <c r="VBQ159" s="86"/>
      <c r="VBR159" s="86"/>
      <c r="VBS159" s="86"/>
      <c r="VBT159" s="86"/>
      <c r="VBU159" s="86"/>
      <c r="VBV159" s="86"/>
      <c r="VBW159" s="86"/>
      <c r="VBX159" s="86"/>
      <c r="VBY159" s="86"/>
      <c r="VBZ159" s="86"/>
      <c r="VCA159" s="86"/>
      <c r="VCB159" s="86"/>
      <c r="VCC159" s="86"/>
      <c r="VCD159" s="86"/>
      <c r="VCE159" s="86"/>
      <c r="VCF159" s="86"/>
      <c r="VCG159" s="86"/>
      <c r="VCH159" s="86"/>
      <c r="VCI159" s="86"/>
      <c r="VCJ159" s="86"/>
      <c r="VCK159" s="86"/>
      <c r="VCL159" s="86"/>
      <c r="VCM159" s="86"/>
      <c r="VCN159" s="86"/>
      <c r="VCO159" s="86"/>
      <c r="VCP159" s="86"/>
      <c r="VCQ159" s="86"/>
      <c r="VCR159" s="86"/>
      <c r="VCS159" s="86"/>
      <c r="VCT159" s="86"/>
      <c r="VCU159" s="86"/>
      <c r="VCV159" s="86"/>
      <c r="VCW159" s="86"/>
      <c r="VCX159" s="86"/>
      <c r="VCY159" s="86"/>
      <c r="VCZ159" s="86"/>
      <c r="VDA159" s="86"/>
      <c r="VDB159" s="86"/>
      <c r="VDC159" s="86"/>
      <c r="VDD159" s="86"/>
      <c r="VDE159" s="86"/>
      <c r="VDF159" s="86"/>
      <c r="VDG159" s="86"/>
      <c r="VDH159" s="86"/>
      <c r="VDI159" s="86"/>
      <c r="VDJ159" s="86"/>
      <c r="VDK159" s="86"/>
      <c r="VDL159" s="86"/>
      <c r="VDM159" s="86"/>
      <c r="VDN159" s="86"/>
      <c r="VDO159" s="86"/>
      <c r="VDP159" s="86"/>
      <c r="VDQ159" s="86"/>
      <c r="VDR159" s="86"/>
      <c r="VDS159" s="86"/>
      <c r="VDT159" s="86"/>
      <c r="VDU159" s="86"/>
      <c r="VDV159" s="86"/>
      <c r="VDW159" s="86"/>
      <c r="VDX159" s="86"/>
      <c r="VDY159" s="86"/>
      <c r="VDZ159" s="86"/>
      <c r="VEA159" s="86"/>
      <c r="VEB159" s="86"/>
      <c r="VEC159" s="86"/>
      <c r="VED159" s="86"/>
      <c r="VEE159" s="86"/>
      <c r="VEF159" s="86"/>
      <c r="VEG159" s="86"/>
      <c r="VEH159" s="86"/>
      <c r="VEI159" s="86"/>
      <c r="VEJ159" s="86"/>
      <c r="VEK159" s="86"/>
      <c r="VEL159" s="86"/>
      <c r="VEM159" s="86"/>
      <c r="VEN159" s="86"/>
      <c r="VEO159" s="86"/>
      <c r="VEP159" s="86"/>
      <c r="VEQ159" s="86"/>
      <c r="VER159" s="86"/>
      <c r="VES159" s="86"/>
      <c r="VET159" s="86"/>
      <c r="VEU159" s="86"/>
      <c r="VEV159" s="86"/>
      <c r="VEW159" s="86"/>
      <c r="VEX159" s="86"/>
      <c r="VEY159" s="86"/>
      <c r="VEZ159" s="86"/>
      <c r="VFA159" s="86"/>
      <c r="VFB159" s="86"/>
      <c r="VFC159" s="86"/>
      <c r="VFD159" s="86"/>
      <c r="VFE159" s="86"/>
      <c r="VFF159" s="86"/>
      <c r="VFG159" s="86"/>
      <c r="VFH159" s="86"/>
      <c r="VFI159" s="86"/>
      <c r="VFJ159" s="86"/>
      <c r="VFK159" s="86"/>
      <c r="VFL159" s="86"/>
      <c r="VFM159" s="86"/>
      <c r="VFN159" s="86"/>
      <c r="VFO159" s="86"/>
      <c r="VFP159" s="86"/>
      <c r="VFQ159" s="86"/>
      <c r="VFR159" s="86"/>
      <c r="VFS159" s="86"/>
      <c r="VFT159" s="86"/>
      <c r="VFU159" s="86"/>
      <c r="VFV159" s="86"/>
      <c r="VFW159" s="86"/>
      <c r="VFX159" s="86"/>
      <c r="VFY159" s="86"/>
      <c r="VFZ159" s="86"/>
      <c r="VGA159" s="86"/>
      <c r="VGB159" s="86"/>
      <c r="VGC159" s="86"/>
      <c r="VGD159" s="86"/>
      <c r="VGE159" s="186"/>
      <c r="VGF159" s="186"/>
      <c r="VGG159" s="186"/>
      <c r="VGH159" s="186"/>
      <c r="VGI159" s="186"/>
      <c r="VGJ159" s="186"/>
      <c r="VGK159" s="86"/>
      <c r="VGL159" s="86"/>
      <c r="VGM159" s="86"/>
      <c r="VGN159" s="86"/>
      <c r="VGO159" s="86"/>
      <c r="VGP159" s="86"/>
      <c r="VGQ159" s="86"/>
      <c r="VGR159" s="86"/>
      <c r="VGS159" s="86"/>
      <c r="VGT159" s="86"/>
      <c r="VGU159" s="86"/>
      <c r="VGV159" s="86"/>
      <c r="VGW159" s="86"/>
      <c r="VGX159" s="86"/>
      <c r="VGY159" s="86"/>
      <c r="VGZ159" s="86"/>
      <c r="VHA159" s="86"/>
      <c r="VHB159" s="86"/>
      <c r="VHC159" s="86"/>
      <c r="VHD159" s="86"/>
      <c r="VHE159" s="86"/>
      <c r="VHF159" s="86"/>
      <c r="VHG159" s="86"/>
      <c r="VHH159" s="86"/>
      <c r="VHI159" s="86"/>
      <c r="VHJ159" s="86"/>
      <c r="VHK159" s="86"/>
      <c r="VHL159" s="86"/>
      <c r="VHM159" s="86"/>
      <c r="VHN159" s="86"/>
      <c r="VHO159" s="86"/>
      <c r="VHP159" s="86"/>
      <c r="VHQ159" s="86"/>
      <c r="VHR159" s="86"/>
      <c r="VHS159" s="86"/>
      <c r="VHT159" s="86"/>
      <c r="VHU159" s="86"/>
      <c r="VHV159" s="86"/>
      <c r="VHW159" s="86"/>
      <c r="VHX159" s="86"/>
      <c r="VHY159" s="86"/>
      <c r="VHZ159" s="86"/>
      <c r="VIA159" s="86"/>
      <c r="VIB159" s="86"/>
      <c r="VIC159" s="86"/>
      <c r="VID159" s="86"/>
      <c r="VIE159" s="86"/>
      <c r="VIF159" s="86"/>
      <c r="VIG159" s="86"/>
      <c r="VIH159" s="86"/>
      <c r="VII159" s="86"/>
      <c r="VIJ159" s="86"/>
      <c r="VIK159" s="86"/>
      <c r="VIL159" s="86"/>
      <c r="VIM159" s="86"/>
      <c r="VIN159" s="86"/>
      <c r="VIO159" s="86"/>
      <c r="VIP159" s="86"/>
      <c r="VIQ159" s="86"/>
      <c r="VIR159" s="86"/>
      <c r="VIS159" s="86"/>
      <c r="VIT159" s="86"/>
      <c r="VIU159" s="86"/>
      <c r="VIV159" s="86"/>
      <c r="VIW159" s="86"/>
      <c r="VIX159" s="86"/>
      <c r="VIY159" s="86"/>
      <c r="VIZ159" s="86"/>
      <c r="VJA159" s="86"/>
      <c r="VJB159" s="86"/>
      <c r="VJC159" s="86"/>
      <c r="VJD159" s="86"/>
      <c r="VJE159" s="86"/>
      <c r="VJF159" s="86"/>
      <c r="VJG159" s="86"/>
      <c r="VJH159" s="86"/>
      <c r="VJI159" s="86"/>
      <c r="VJJ159" s="86"/>
      <c r="VJK159" s="86"/>
      <c r="VJL159" s="86"/>
      <c r="VJM159" s="86"/>
      <c r="VJN159" s="86"/>
      <c r="VJO159" s="86"/>
      <c r="VJP159" s="86"/>
      <c r="VJQ159" s="86"/>
      <c r="VJR159" s="86"/>
      <c r="VJS159" s="86"/>
      <c r="VJT159" s="86"/>
      <c r="VJU159" s="86"/>
      <c r="VJV159" s="86"/>
      <c r="VJW159" s="86"/>
      <c r="VJX159" s="86"/>
      <c r="VJY159" s="86"/>
      <c r="VJZ159" s="86"/>
      <c r="VKA159" s="86"/>
      <c r="VKB159" s="86"/>
      <c r="VKC159" s="86"/>
      <c r="VKD159" s="86"/>
      <c r="VKE159" s="86"/>
      <c r="VKF159" s="86"/>
      <c r="VKG159" s="86"/>
      <c r="VKH159" s="86"/>
      <c r="VKI159" s="86"/>
      <c r="VKJ159" s="86"/>
      <c r="VKK159" s="86"/>
      <c r="VKL159" s="86"/>
      <c r="VKM159" s="86"/>
      <c r="VKN159" s="86"/>
      <c r="VKO159" s="86"/>
      <c r="VKP159" s="86"/>
      <c r="VKQ159" s="86"/>
      <c r="VKR159" s="86"/>
      <c r="VKS159" s="86"/>
      <c r="VKT159" s="86"/>
      <c r="VKU159" s="86"/>
      <c r="VKV159" s="86"/>
      <c r="VKW159" s="86"/>
      <c r="VKX159" s="86"/>
      <c r="VKY159" s="86"/>
      <c r="VKZ159" s="86"/>
      <c r="VLA159" s="86"/>
      <c r="VLB159" s="86"/>
      <c r="VLC159" s="86"/>
      <c r="VLD159" s="86"/>
      <c r="VLE159" s="86"/>
      <c r="VLF159" s="86"/>
      <c r="VLG159" s="86"/>
      <c r="VLH159" s="86"/>
      <c r="VLI159" s="86"/>
      <c r="VLJ159" s="86"/>
      <c r="VLK159" s="86"/>
      <c r="VLL159" s="86"/>
      <c r="VLM159" s="86"/>
      <c r="VLN159" s="86"/>
      <c r="VLO159" s="86"/>
      <c r="VLP159" s="86"/>
      <c r="VLQ159" s="86"/>
      <c r="VLR159" s="86"/>
      <c r="VLS159" s="86"/>
      <c r="VLT159" s="86"/>
      <c r="VLU159" s="86"/>
      <c r="VLV159" s="86"/>
      <c r="VLW159" s="86"/>
      <c r="VLX159" s="86"/>
      <c r="VLY159" s="86"/>
      <c r="VLZ159" s="86"/>
      <c r="VMA159" s="86"/>
      <c r="VMB159" s="86"/>
      <c r="VMC159" s="86"/>
      <c r="VMD159" s="86"/>
      <c r="VME159" s="86"/>
      <c r="VMF159" s="86"/>
      <c r="VMG159" s="86"/>
      <c r="VMH159" s="86"/>
      <c r="VMI159" s="86"/>
      <c r="VMJ159" s="86"/>
      <c r="VMK159" s="86"/>
      <c r="VML159" s="86"/>
      <c r="VMM159" s="86"/>
      <c r="VMN159" s="86"/>
      <c r="VMO159" s="86"/>
      <c r="VMP159" s="86"/>
      <c r="VMQ159" s="86"/>
      <c r="VMR159" s="86"/>
      <c r="VMS159" s="86"/>
      <c r="VMT159" s="86"/>
      <c r="VMU159" s="86"/>
      <c r="VMV159" s="86"/>
      <c r="VMW159" s="86"/>
      <c r="VMX159" s="86"/>
      <c r="VMY159" s="86"/>
      <c r="VMZ159" s="86"/>
      <c r="VNA159" s="86"/>
      <c r="VNB159" s="86"/>
      <c r="VNC159" s="86"/>
      <c r="VND159" s="86"/>
      <c r="VNE159" s="86"/>
      <c r="VNF159" s="86"/>
      <c r="VNG159" s="86"/>
      <c r="VNH159" s="86"/>
      <c r="VNI159" s="86"/>
      <c r="VNJ159" s="86"/>
      <c r="VNK159" s="86"/>
      <c r="VNL159" s="86"/>
      <c r="VNM159" s="86"/>
      <c r="VNN159" s="86"/>
      <c r="VNO159" s="86"/>
      <c r="VNP159" s="86"/>
      <c r="VNQ159" s="86"/>
      <c r="VNR159" s="86"/>
      <c r="VNS159" s="86"/>
      <c r="VNT159" s="86"/>
      <c r="VNU159" s="86"/>
      <c r="VNV159" s="86"/>
      <c r="VNW159" s="86"/>
      <c r="VNX159" s="86"/>
      <c r="VNY159" s="86"/>
      <c r="VNZ159" s="86"/>
      <c r="VOA159" s="86"/>
      <c r="VOB159" s="86"/>
      <c r="VOC159" s="86"/>
      <c r="VOD159" s="86"/>
      <c r="VOE159" s="86"/>
      <c r="VOF159" s="86"/>
      <c r="VOG159" s="86"/>
      <c r="VOH159" s="86"/>
      <c r="VOI159" s="86"/>
      <c r="VOJ159" s="86"/>
      <c r="VOK159" s="86"/>
      <c r="VOL159" s="86"/>
      <c r="VOM159" s="86"/>
      <c r="VON159" s="86"/>
      <c r="VOO159" s="86"/>
      <c r="VOP159" s="86"/>
      <c r="VOQ159" s="86"/>
      <c r="VOR159" s="86"/>
      <c r="VOS159" s="86"/>
      <c r="VOT159" s="86"/>
      <c r="VOU159" s="86"/>
      <c r="VOV159" s="86"/>
      <c r="VOW159" s="86"/>
      <c r="VOX159" s="86"/>
      <c r="VOY159" s="86"/>
      <c r="VOZ159" s="86"/>
      <c r="VPA159" s="86"/>
      <c r="VPB159" s="86"/>
      <c r="VPC159" s="86"/>
      <c r="VPD159" s="86"/>
      <c r="VPE159" s="86"/>
      <c r="VPF159" s="86"/>
      <c r="VPG159" s="86"/>
      <c r="VPH159" s="86"/>
      <c r="VPI159" s="86"/>
      <c r="VPJ159" s="86"/>
      <c r="VPK159" s="86"/>
      <c r="VPL159" s="86"/>
      <c r="VPM159" s="86"/>
      <c r="VPN159" s="86"/>
      <c r="VPO159" s="86"/>
      <c r="VPP159" s="86"/>
      <c r="VPQ159" s="86"/>
      <c r="VPR159" s="86"/>
      <c r="VPS159" s="86"/>
      <c r="VPT159" s="86"/>
      <c r="VPU159" s="86"/>
      <c r="VPV159" s="86"/>
      <c r="VPW159" s="86"/>
      <c r="VPX159" s="86"/>
      <c r="VPY159" s="86"/>
      <c r="VPZ159" s="86"/>
      <c r="VQA159" s="186"/>
      <c r="VQB159" s="186"/>
      <c r="VQC159" s="186"/>
      <c r="VQD159" s="186"/>
      <c r="VQE159" s="186"/>
      <c r="VQF159" s="186"/>
      <c r="VQG159" s="86"/>
      <c r="VQH159" s="86"/>
      <c r="VQI159" s="86"/>
      <c r="VQJ159" s="86"/>
      <c r="VQK159" s="86"/>
      <c r="VQL159" s="86"/>
      <c r="VQM159" s="86"/>
      <c r="VQN159" s="86"/>
      <c r="VQO159" s="86"/>
      <c r="VQP159" s="86"/>
      <c r="VQQ159" s="86"/>
      <c r="VQR159" s="86"/>
      <c r="VQS159" s="86"/>
      <c r="VQT159" s="86"/>
      <c r="VQU159" s="86"/>
      <c r="VQV159" s="86"/>
      <c r="VQW159" s="86"/>
      <c r="VQX159" s="86"/>
      <c r="VQY159" s="86"/>
      <c r="VQZ159" s="86"/>
      <c r="VRA159" s="86"/>
      <c r="VRB159" s="86"/>
      <c r="VRC159" s="86"/>
      <c r="VRD159" s="86"/>
      <c r="VRE159" s="86"/>
      <c r="VRF159" s="86"/>
      <c r="VRG159" s="86"/>
      <c r="VRH159" s="86"/>
      <c r="VRI159" s="86"/>
      <c r="VRJ159" s="86"/>
      <c r="VRK159" s="86"/>
      <c r="VRL159" s="86"/>
      <c r="VRM159" s="86"/>
      <c r="VRN159" s="86"/>
      <c r="VRO159" s="86"/>
      <c r="VRP159" s="86"/>
      <c r="VRQ159" s="86"/>
      <c r="VRR159" s="86"/>
      <c r="VRS159" s="86"/>
      <c r="VRT159" s="86"/>
      <c r="VRU159" s="86"/>
      <c r="VRV159" s="86"/>
      <c r="VRW159" s="86"/>
      <c r="VRX159" s="86"/>
      <c r="VRY159" s="86"/>
      <c r="VRZ159" s="86"/>
      <c r="VSA159" s="86"/>
      <c r="VSB159" s="86"/>
      <c r="VSC159" s="86"/>
      <c r="VSD159" s="86"/>
      <c r="VSE159" s="86"/>
      <c r="VSF159" s="86"/>
      <c r="VSG159" s="86"/>
      <c r="VSH159" s="86"/>
      <c r="VSI159" s="86"/>
      <c r="VSJ159" s="86"/>
      <c r="VSK159" s="86"/>
      <c r="VSL159" s="86"/>
      <c r="VSM159" s="86"/>
      <c r="VSN159" s="86"/>
      <c r="VSO159" s="86"/>
      <c r="VSP159" s="86"/>
      <c r="VSQ159" s="86"/>
      <c r="VSR159" s="86"/>
      <c r="VSS159" s="86"/>
      <c r="VST159" s="86"/>
      <c r="VSU159" s="86"/>
      <c r="VSV159" s="86"/>
      <c r="VSW159" s="86"/>
      <c r="VSX159" s="86"/>
      <c r="VSY159" s="86"/>
      <c r="VSZ159" s="86"/>
      <c r="VTA159" s="86"/>
      <c r="VTB159" s="86"/>
      <c r="VTC159" s="86"/>
      <c r="VTD159" s="86"/>
      <c r="VTE159" s="86"/>
      <c r="VTF159" s="86"/>
      <c r="VTG159" s="86"/>
      <c r="VTH159" s="86"/>
      <c r="VTI159" s="86"/>
      <c r="VTJ159" s="86"/>
      <c r="VTK159" s="86"/>
      <c r="VTL159" s="86"/>
      <c r="VTM159" s="86"/>
      <c r="VTN159" s="86"/>
      <c r="VTO159" s="86"/>
      <c r="VTP159" s="86"/>
      <c r="VTQ159" s="86"/>
      <c r="VTR159" s="86"/>
      <c r="VTS159" s="86"/>
      <c r="VTT159" s="86"/>
      <c r="VTU159" s="86"/>
      <c r="VTV159" s="86"/>
      <c r="VTW159" s="86"/>
      <c r="VTX159" s="86"/>
      <c r="VTY159" s="86"/>
      <c r="VTZ159" s="86"/>
      <c r="VUA159" s="86"/>
      <c r="VUB159" s="86"/>
      <c r="VUC159" s="86"/>
      <c r="VUD159" s="86"/>
      <c r="VUE159" s="86"/>
      <c r="VUF159" s="86"/>
      <c r="VUG159" s="86"/>
      <c r="VUH159" s="86"/>
      <c r="VUI159" s="86"/>
      <c r="VUJ159" s="86"/>
      <c r="VUK159" s="86"/>
      <c r="VUL159" s="86"/>
      <c r="VUM159" s="86"/>
      <c r="VUN159" s="86"/>
      <c r="VUO159" s="86"/>
      <c r="VUP159" s="86"/>
      <c r="VUQ159" s="86"/>
      <c r="VUR159" s="86"/>
      <c r="VUS159" s="86"/>
      <c r="VUT159" s="86"/>
      <c r="VUU159" s="86"/>
      <c r="VUV159" s="86"/>
      <c r="VUW159" s="86"/>
      <c r="VUX159" s="86"/>
      <c r="VUY159" s="86"/>
      <c r="VUZ159" s="86"/>
      <c r="VVA159" s="86"/>
      <c r="VVB159" s="86"/>
      <c r="VVC159" s="86"/>
      <c r="VVD159" s="86"/>
      <c r="VVE159" s="86"/>
      <c r="VVF159" s="86"/>
      <c r="VVG159" s="86"/>
      <c r="VVH159" s="86"/>
      <c r="VVI159" s="86"/>
      <c r="VVJ159" s="86"/>
      <c r="VVK159" s="86"/>
      <c r="VVL159" s="86"/>
      <c r="VVM159" s="86"/>
      <c r="VVN159" s="86"/>
      <c r="VVO159" s="86"/>
      <c r="VVP159" s="86"/>
      <c r="VVQ159" s="86"/>
      <c r="VVR159" s="86"/>
      <c r="VVS159" s="86"/>
      <c r="VVT159" s="86"/>
      <c r="VVU159" s="86"/>
      <c r="VVV159" s="86"/>
      <c r="VVW159" s="86"/>
      <c r="VVX159" s="86"/>
      <c r="VVY159" s="86"/>
      <c r="VVZ159" s="86"/>
      <c r="VWA159" s="86"/>
      <c r="VWB159" s="86"/>
      <c r="VWC159" s="86"/>
      <c r="VWD159" s="86"/>
      <c r="VWE159" s="86"/>
      <c r="VWF159" s="86"/>
      <c r="VWG159" s="86"/>
      <c r="VWH159" s="86"/>
      <c r="VWI159" s="86"/>
      <c r="VWJ159" s="86"/>
      <c r="VWK159" s="86"/>
      <c r="VWL159" s="86"/>
      <c r="VWM159" s="86"/>
      <c r="VWN159" s="86"/>
      <c r="VWO159" s="86"/>
      <c r="VWP159" s="86"/>
      <c r="VWQ159" s="86"/>
      <c r="VWR159" s="86"/>
      <c r="VWS159" s="86"/>
      <c r="VWT159" s="86"/>
      <c r="VWU159" s="86"/>
      <c r="VWV159" s="86"/>
      <c r="VWW159" s="86"/>
      <c r="VWX159" s="86"/>
      <c r="VWY159" s="86"/>
      <c r="VWZ159" s="86"/>
      <c r="VXA159" s="86"/>
      <c r="VXB159" s="86"/>
      <c r="VXC159" s="86"/>
      <c r="VXD159" s="86"/>
      <c r="VXE159" s="86"/>
      <c r="VXF159" s="86"/>
      <c r="VXG159" s="86"/>
      <c r="VXH159" s="86"/>
      <c r="VXI159" s="86"/>
      <c r="VXJ159" s="86"/>
      <c r="VXK159" s="86"/>
      <c r="VXL159" s="86"/>
      <c r="VXM159" s="86"/>
      <c r="VXN159" s="86"/>
      <c r="VXO159" s="86"/>
      <c r="VXP159" s="86"/>
      <c r="VXQ159" s="86"/>
      <c r="VXR159" s="86"/>
      <c r="VXS159" s="86"/>
      <c r="VXT159" s="86"/>
      <c r="VXU159" s="86"/>
      <c r="VXV159" s="86"/>
      <c r="VXW159" s="86"/>
      <c r="VXX159" s="86"/>
      <c r="VXY159" s="86"/>
      <c r="VXZ159" s="86"/>
      <c r="VYA159" s="86"/>
      <c r="VYB159" s="86"/>
      <c r="VYC159" s="86"/>
      <c r="VYD159" s="86"/>
      <c r="VYE159" s="86"/>
      <c r="VYF159" s="86"/>
      <c r="VYG159" s="86"/>
      <c r="VYH159" s="86"/>
      <c r="VYI159" s="86"/>
      <c r="VYJ159" s="86"/>
      <c r="VYK159" s="86"/>
      <c r="VYL159" s="86"/>
      <c r="VYM159" s="86"/>
      <c r="VYN159" s="86"/>
      <c r="VYO159" s="86"/>
      <c r="VYP159" s="86"/>
      <c r="VYQ159" s="86"/>
      <c r="VYR159" s="86"/>
      <c r="VYS159" s="86"/>
      <c r="VYT159" s="86"/>
      <c r="VYU159" s="86"/>
      <c r="VYV159" s="86"/>
      <c r="VYW159" s="86"/>
      <c r="VYX159" s="86"/>
      <c r="VYY159" s="86"/>
      <c r="VYZ159" s="86"/>
      <c r="VZA159" s="86"/>
      <c r="VZB159" s="86"/>
      <c r="VZC159" s="86"/>
      <c r="VZD159" s="86"/>
      <c r="VZE159" s="86"/>
      <c r="VZF159" s="86"/>
      <c r="VZG159" s="86"/>
      <c r="VZH159" s="86"/>
      <c r="VZI159" s="86"/>
      <c r="VZJ159" s="86"/>
      <c r="VZK159" s="86"/>
      <c r="VZL159" s="86"/>
      <c r="VZM159" s="86"/>
      <c r="VZN159" s="86"/>
      <c r="VZO159" s="86"/>
      <c r="VZP159" s="86"/>
      <c r="VZQ159" s="86"/>
      <c r="VZR159" s="86"/>
      <c r="VZS159" s="86"/>
      <c r="VZT159" s="86"/>
      <c r="VZU159" s="86"/>
      <c r="VZV159" s="86"/>
      <c r="VZW159" s="186"/>
      <c r="VZX159" s="186"/>
      <c r="VZY159" s="186"/>
      <c r="VZZ159" s="186"/>
      <c r="WAA159" s="186"/>
      <c r="WAB159" s="186"/>
      <c r="WAC159" s="86"/>
      <c r="WAD159" s="86"/>
      <c r="WAE159" s="86"/>
      <c r="WAF159" s="86"/>
      <c r="WAG159" s="86"/>
      <c r="WAH159" s="86"/>
      <c r="WAI159" s="86"/>
      <c r="WAJ159" s="86"/>
      <c r="WAK159" s="86"/>
      <c r="WAL159" s="86"/>
      <c r="WAM159" s="86"/>
      <c r="WAN159" s="86"/>
      <c r="WAO159" s="86"/>
      <c r="WAP159" s="86"/>
      <c r="WAQ159" s="86"/>
      <c r="WAR159" s="86"/>
      <c r="WAS159" s="86"/>
      <c r="WAT159" s="86"/>
      <c r="WAU159" s="86"/>
      <c r="WAV159" s="86"/>
      <c r="WAW159" s="86"/>
      <c r="WAX159" s="86"/>
      <c r="WAY159" s="86"/>
      <c r="WAZ159" s="86"/>
      <c r="WBA159" s="86"/>
      <c r="WBB159" s="86"/>
      <c r="WBC159" s="86"/>
      <c r="WBD159" s="86"/>
      <c r="WBE159" s="86"/>
      <c r="WBF159" s="86"/>
      <c r="WBG159" s="86"/>
      <c r="WBH159" s="86"/>
      <c r="WBI159" s="86"/>
      <c r="WBJ159" s="86"/>
      <c r="WBK159" s="86"/>
      <c r="WBL159" s="86"/>
      <c r="WBM159" s="86"/>
      <c r="WBN159" s="86"/>
      <c r="WBO159" s="86"/>
      <c r="WBP159" s="86"/>
      <c r="WBQ159" s="86"/>
      <c r="WBR159" s="86"/>
      <c r="WBS159" s="86"/>
      <c r="WBT159" s="86"/>
      <c r="WBU159" s="86"/>
      <c r="WBV159" s="86"/>
      <c r="WBW159" s="86"/>
      <c r="WBX159" s="86"/>
      <c r="WBY159" s="86"/>
      <c r="WBZ159" s="86"/>
      <c r="WCA159" s="86"/>
      <c r="WCB159" s="86"/>
      <c r="WCC159" s="86"/>
      <c r="WCD159" s="86"/>
      <c r="WCE159" s="86"/>
      <c r="WCF159" s="86"/>
      <c r="WCG159" s="86"/>
      <c r="WCH159" s="86"/>
      <c r="WCI159" s="86"/>
      <c r="WCJ159" s="86"/>
      <c r="WCK159" s="86"/>
      <c r="WCL159" s="86"/>
      <c r="WCM159" s="86"/>
      <c r="WCN159" s="86"/>
      <c r="WCO159" s="86"/>
      <c r="WCP159" s="86"/>
      <c r="WCQ159" s="86"/>
      <c r="WCR159" s="86"/>
      <c r="WCS159" s="86"/>
      <c r="WCT159" s="86"/>
      <c r="WCU159" s="86"/>
      <c r="WCV159" s="86"/>
      <c r="WCW159" s="86"/>
      <c r="WCX159" s="86"/>
      <c r="WCY159" s="86"/>
      <c r="WCZ159" s="86"/>
      <c r="WDA159" s="86"/>
      <c r="WDB159" s="86"/>
      <c r="WDC159" s="86"/>
      <c r="WDD159" s="86"/>
      <c r="WDE159" s="86"/>
      <c r="WDF159" s="86"/>
      <c r="WDG159" s="86"/>
      <c r="WDH159" s="86"/>
      <c r="WDI159" s="86"/>
      <c r="WDJ159" s="86"/>
      <c r="WDK159" s="86"/>
      <c r="WDL159" s="86"/>
      <c r="WDM159" s="86"/>
      <c r="WDN159" s="86"/>
      <c r="WDO159" s="86"/>
      <c r="WDP159" s="86"/>
      <c r="WDQ159" s="86"/>
      <c r="WDR159" s="86"/>
      <c r="WDS159" s="86"/>
      <c r="WDT159" s="86"/>
      <c r="WDU159" s="86"/>
      <c r="WDV159" s="86"/>
      <c r="WDW159" s="86"/>
      <c r="WDX159" s="86"/>
      <c r="WDY159" s="86"/>
      <c r="WDZ159" s="86"/>
      <c r="WEA159" s="86"/>
      <c r="WEB159" s="86"/>
      <c r="WEC159" s="86"/>
      <c r="WED159" s="86"/>
      <c r="WEE159" s="86"/>
      <c r="WEF159" s="86"/>
      <c r="WEG159" s="86"/>
      <c r="WEH159" s="86"/>
      <c r="WEI159" s="86"/>
      <c r="WEJ159" s="86"/>
      <c r="WEK159" s="86"/>
      <c r="WEL159" s="86"/>
      <c r="WEM159" s="86"/>
      <c r="WEN159" s="86"/>
      <c r="WEO159" s="86"/>
      <c r="WEP159" s="86"/>
      <c r="WEQ159" s="86"/>
      <c r="WER159" s="86"/>
      <c r="WES159" s="86"/>
      <c r="WET159" s="86"/>
      <c r="WEU159" s="86"/>
      <c r="WEV159" s="86"/>
      <c r="WEW159" s="86"/>
      <c r="WEX159" s="86"/>
      <c r="WEY159" s="86"/>
      <c r="WEZ159" s="86"/>
      <c r="WFA159" s="86"/>
      <c r="WFB159" s="86"/>
      <c r="WFC159" s="86"/>
      <c r="WFD159" s="86"/>
      <c r="WFE159" s="86"/>
      <c r="WFF159" s="86"/>
      <c r="WFG159" s="86"/>
      <c r="WFH159" s="86"/>
      <c r="WFI159" s="86"/>
      <c r="WFJ159" s="86"/>
      <c r="WFK159" s="86"/>
      <c r="WFL159" s="86"/>
      <c r="WFM159" s="86"/>
      <c r="WFN159" s="86"/>
      <c r="WFO159" s="86"/>
      <c r="WFP159" s="86"/>
      <c r="WFQ159" s="86"/>
      <c r="WFR159" s="86"/>
      <c r="WFS159" s="86"/>
      <c r="WFT159" s="86"/>
      <c r="WFU159" s="86"/>
      <c r="WFV159" s="86"/>
      <c r="WFW159" s="86"/>
      <c r="WFX159" s="86"/>
      <c r="WFY159" s="86"/>
      <c r="WFZ159" s="86"/>
      <c r="WGA159" s="86"/>
      <c r="WGB159" s="86"/>
      <c r="WGC159" s="86"/>
      <c r="WGD159" s="86"/>
      <c r="WGE159" s="86"/>
      <c r="WGF159" s="86"/>
      <c r="WGG159" s="86"/>
      <c r="WGH159" s="86"/>
      <c r="WGI159" s="86"/>
      <c r="WGJ159" s="86"/>
      <c r="WGK159" s="86"/>
      <c r="WGL159" s="86"/>
      <c r="WGM159" s="86"/>
      <c r="WGN159" s="86"/>
      <c r="WGO159" s="86"/>
      <c r="WGP159" s="86"/>
      <c r="WGQ159" s="86"/>
      <c r="WGR159" s="86"/>
      <c r="WGS159" s="86"/>
      <c r="WGT159" s="86"/>
      <c r="WGU159" s="86"/>
      <c r="WGV159" s="86"/>
      <c r="WGW159" s="86"/>
      <c r="WGX159" s="86"/>
      <c r="WGY159" s="86"/>
      <c r="WGZ159" s="86"/>
      <c r="WHA159" s="86"/>
      <c r="WHB159" s="86"/>
      <c r="WHC159" s="86"/>
      <c r="WHD159" s="86"/>
      <c r="WHE159" s="86"/>
      <c r="WHF159" s="86"/>
      <c r="WHG159" s="86"/>
      <c r="WHH159" s="86"/>
      <c r="WHI159" s="86"/>
      <c r="WHJ159" s="86"/>
      <c r="WHK159" s="86"/>
      <c r="WHL159" s="86"/>
      <c r="WHM159" s="86"/>
      <c r="WHN159" s="86"/>
      <c r="WHO159" s="86"/>
      <c r="WHP159" s="86"/>
      <c r="WHQ159" s="86"/>
      <c r="WHR159" s="86"/>
      <c r="WHS159" s="86"/>
      <c r="WHT159" s="86"/>
      <c r="WHU159" s="86"/>
      <c r="WHV159" s="86"/>
      <c r="WHW159" s="86"/>
      <c r="WHX159" s="86"/>
      <c r="WHY159" s="86"/>
      <c r="WHZ159" s="86"/>
      <c r="WIA159" s="86"/>
      <c r="WIB159" s="86"/>
      <c r="WIC159" s="86"/>
      <c r="WID159" s="86"/>
      <c r="WIE159" s="86"/>
      <c r="WIF159" s="86"/>
      <c r="WIG159" s="86"/>
      <c r="WIH159" s="86"/>
      <c r="WII159" s="86"/>
      <c r="WIJ159" s="86"/>
      <c r="WIK159" s="86"/>
      <c r="WIL159" s="86"/>
      <c r="WIM159" s="86"/>
      <c r="WIN159" s="86"/>
      <c r="WIO159" s="86"/>
      <c r="WIP159" s="86"/>
      <c r="WIQ159" s="86"/>
      <c r="WIR159" s="86"/>
      <c r="WIS159" s="86"/>
      <c r="WIT159" s="86"/>
      <c r="WIU159" s="86"/>
      <c r="WIV159" s="86"/>
      <c r="WIW159" s="86"/>
      <c r="WIX159" s="86"/>
      <c r="WIY159" s="86"/>
      <c r="WIZ159" s="86"/>
      <c r="WJA159" s="86"/>
      <c r="WJB159" s="86"/>
      <c r="WJC159" s="86"/>
      <c r="WJD159" s="86"/>
      <c r="WJE159" s="86"/>
      <c r="WJF159" s="86"/>
      <c r="WJG159" s="86"/>
      <c r="WJH159" s="86"/>
      <c r="WJI159" s="86"/>
      <c r="WJJ159" s="86"/>
      <c r="WJK159" s="86"/>
      <c r="WJL159" s="86"/>
      <c r="WJM159" s="86"/>
      <c r="WJN159" s="86"/>
      <c r="WJO159" s="86"/>
      <c r="WJP159" s="86"/>
      <c r="WJQ159" s="86"/>
      <c r="WJR159" s="86"/>
      <c r="WJS159" s="186"/>
      <c r="WJT159" s="186"/>
      <c r="WJU159" s="186"/>
      <c r="WJV159" s="186"/>
      <c r="WJW159" s="186"/>
      <c r="WJX159" s="186"/>
      <c r="WJY159" s="86"/>
      <c r="WJZ159" s="86"/>
      <c r="WKA159" s="86"/>
      <c r="WKB159" s="86"/>
      <c r="WKC159" s="86"/>
      <c r="WKD159" s="86"/>
      <c r="WKE159" s="86"/>
      <c r="WKF159" s="86"/>
      <c r="WKG159" s="86"/>
      <c r="WKH159" s="86"/>
      <c r="WKI159" s="86"/>
      <c r="WKJ159" s="86"/>
      <c r="WKK159" s="86"/>
      <c r="WKL159" s="86"/>
      <c r="WKM159" s="86"/>
      <c r="WKN159" s="86"/>
      <c r="WKO159" s="86"/>
      <c r="WKP159" s="86"/>
      <c r="WKQ159" s="86"/>
      <c r="WKR159" s="86"/>
      <c r="WKS159" s="86"/>
      <c r="WKT159" s="86"/>
      <c r="WKU159" s="86"/>
      <c r="WKV159" s="86"/>
      <c r="WKW159" s="86"/>
      <c r="WKX159" s="86"/>
      <c r="WKY159" s="86"/>
      <c r="WKZ159" s="86"/>
      <c r="WLA159" s="86"/>
      <c r="WLB159" s="86"/>
      <c r="WLC159" s="86"/>
      <c r="WLD159" s="86"/>
      <c r="WLE159" s="86"/>
      <c r="WLF159" s="86"/>
      <c r="WLG159" s="86"/>
      <c r="WLH159" s="86"/>
      <c r="WLI159" s="86"/>
      <c r="WLJ159" s="86"/>
      <c r="WLK159" s="86"/>
      <c r="WLL159" s="86"/>
      <c r="WLM159" s="86"/>
      <c r="WLN159" s="86"/>
      <c r="WLO159" s="86"/>
      <c r="WLP159" s="86"/>
      <c r="WLQ159" s="86"/>
      <c r="WLR159" s="86"/>
      <c r="WLS159" s="86"/>
      <c r="WLT159" s="86"/>
      <c r="WLU159" s="86"/>
      <c r="WLV159" s="86"/>
      <c r="WLW159" s="86"/>
      <c r="WLX159" s="86"/>
      <c r="WLY159" s="86"/>
      <c r="WLZ159" s="86"/>
      <c r="WMA159" s="86"/>
      <c r="WMB159" s="86"/>
      <c r="WMC159" s="86"/>
      <c r="WMD159" s="86"/>
      <c r="WME159" s="86"/>
      <c r="WMF159" s="86"/>
      <c r="WMG159" s="86"/>
      <c r="WMH159" s="86"/>
      <c r="WMI159" s="86"/>
      <c r="WMJ159" s="86"/>
      <c r="WMK159" s="86"/>
      <c r="WML159" s="86"/>
      <c r="WMM159" s="86"/>
      <c r="WMN159" s="86"/>
      <c r="WMO159" s="86"/>
      <c r="WMP159" s="86"/>
      <c r="WMQ159" s="86"/>
      <c r="WMR159" s="86"/>
      <c r="WMS159" s="86"/>
      <c r="WMT159" s="86"/>
      <c r="WMU159" s="86"/>
      <c r="WMV159" s="86"/>
      <c r="WMW159" s="86"/>
      <c r="WMX159" s="86"/>
      <c r="WMY159" s="86"/>
      <c r="WMZ159" s="86"/>
      <c r="WNA159" s="86"/>
      <c r="WNB159" s="86"/>
      <c r="WNC159" s="86"/>
      <c r="WND159" s="86"/>
      <c r="WNE159" s="86"/>
      <c r="WNF159" s="86"/>
      <c r="WNG159" s="86"/>
      <c r="WNH159" s="86"/>
      <c r="WNI159" s="86"/>
      <c r="WNJ159" s="86"/>
      <c r="WNK159" s="86"/>
      <c r="WNL159" s="86"/>
      <c r="WNM159" s="86"/>
      <c r="WNN159" s="86"/>
      <c r="WNO159" s="86"/>
      <c r="WNP159" s="86"/>
      <c r="WNQ159" s="86"/>
      <c r="WNR159" s="86"/>
      <c r="WNS159" s="86"/>
      <c r="WNT159" s="86"/>
      <c r="WNU159" s="86"/>
      <c r="WNV159" s="86"/>
      <c r="WNW159" s="86"/>
      <c r="WNX159" s="86"/>
      <c r="WNY159" s="86"/>
      <c r="WNZ159" s="86"/>
      <c r="WOA159" s="86"/>
      <c r="WOB159" s="86"/>
      <c r="WOC159" s="86"/>
      <c r="WOD159" s="86"/>
      <c r="WOE159" s="86"/>
      <c r="WOF159" s="86"/>
      <c r="WOG159" s="86"/>
      <c r="WOH159" s="86"/>
      <c r="WOI159" s="86"/>
      <c r="WOJ159" s="86"/>
      <c r="WOK159" s="86"/>
      <c r="WOL159" s="86"/>
      <c r="WOM159" s="86"/>
      <c r="WON159" s="86"/>
      <c r="WOO159" s="86"/>
      <c r="WOP159" s="86"/>
      <c r="WOQ159" s="86"/>
      <c r="WOR159" s="86"/>
      <c r="WOS159" s="86"/>
      <c r="WOT159" s="86"/>
      <c r="WOU159" s="86"/>
      <c r="WOV159" s="86"/>
      <c r="WOW159" s="86"/>
      <c r="WOX159" s="86"/>
      <c r="WOY159" s="86"/>
      <c r="WOZ159" s="86"/>
      <c r="WPA159" s="86"/>
      <c r="WPB159" s="86"/>
      <c r="WPC159" s="86"/>
      <c r="WPD159" s="86"/>
      <c r="WPE159" s="86"/>
      <c r="WPF159" s="86"/>
      <c r="WPG159" s="86"/>
      <c r="WPH159" s="86"/>
      <c r="WPI159" s="86"/>
      <c r="WPJ159" s="86"/>
      <c r="WPK159" s="86"/>
      <c r="WPL159" s="86"/>
      <c r="WPM159" s="86"/>
      <c r="WPN159" s="86"/>
      <c r="WPO159" s="86"/>
      <c r="WPP159" s="86"/>
      <c r="WPQ159" s="86"/>
      <c r="WPR159" s="86"/>
      <c r="WPS159" s="86"/>
      <c r="WPT159" s="86"/>
      <c r="WPU159" s="86"/>
      <c r="WPV159" s="86"/>
      <c r="WPW159" s="86"/>
      <c r="WPX159" s="86"/>
      <c r="WPY159" s="86"/>
      <c r="WPZ159" s="86"/>
      <c r="WQA159" s="86"/>
      <c r="WQB159" s="86"/>
      <c r="WQC159" s="86"/>
      <c r="WQD159" s="86"/>
      <c r="WQE159" s="86"/>
      <c r="WQF159" s="86"/>
      <c r="WQG159" s="86"/>
      <c r="WQH159" s="86"/>
      <c r="WQI159" s="86"/>
      <c r="WQJ159" s="86"/>
      <c r="WQK159" s="86"/>
      <c r="WQL159" s="86"/>
      <c r="WQM159" s="86"/>
      <c r="WQN159" s="86"/>
      <c r="WQO159" s="86"/>
      <c r="WQP159" s="86"/>
      <c r="WQQ159" s="86"/>
      <c r="WQR159" s="86"/>
      <c r="WQS159" s="86"/>
      <c r="WQT159" s="86"/>
      <c r="WQU159" s="86"/>
      <c r="WQV159" s="86"/>
      <c r="WQW159" s="86"/>
      <c r="WQX159" s="86"/>
      <c r="WQY159" s="86"/>
      <c r="WQZ159" s="86"/>
      <c r="WRA159" s="86"/>
      <c r="WRB159" s="86"/>
      <c r="WRC159" s="86"/>
      <c r="WRD159" s="86"/>
      <c r="WRE159" s="86"/>
      <c r="WRF159" s="86"/>
      <c r="WRG159" s="86"/>
      <c r="WRH159" s="86"/>
      <c r="WRI159" s="86"/>
      <c r="WRJ159" s="86"/>
      <c r="WRK159" s="86"/>
      <c r="WRL159" s="86"/>
      <c r="WRM159" s="86"/>
      <c r="WRN159" s="86"/>
      <c r="WRO159" s="86"/>
      <c r="WRP159" s="86"/>
      <c r="WRQ159" s="86"/>
      <c r="WRR159" s="86"/>
      <c r="WRS159" s="86"/>
      <c r="WRT159" s="86"/>
      <c r="WRU159" s="86"/>
      <c r="WRV159" s="86"/>
      <c r="WRW159" s="86"/>
      <c r="WRX159" s="86"/>
      <c r="WRY159" s="86"/>
      <c r="WRZ159" s="86"/>
      <c r="WSA159" s="86"/>
      <c r="WSB159" s="86"/>
      <c r="WSC159" s="86"/>
      <c r="WSD159" s="86"/>
      <c r="WSE159" s="86"/>
      <c r="WSF159" s="86"/>
      <c r="WSG159" s="86"/>
      <c r="WSH159" s="86"/>
      <c r="WSI159" s="86"/>
      <c r="WSJ159" s="86"/>
      <c r="WSK159" s="86"/>
      <c r="WSL159" s="86"/>
      <c r="WSM159" s="86"/>
      <c r="WSN159" s="86"/>
      <c r="WSO159" s="86"/>
      <c r="WSP159" s="86"/>
      <c r="WSQ159" s="86"/>
      <c r="WSR159" s="86"/>
      <c r="WSS159" s="86"/>
      <c r="WST159" s="86"/>
      <c r="WSU159" s="86"/>
      <c r="WSV159" s="86"/>
      <c r="WSW159" s="86"/>
      <c r="WSX159" s="86"/>
      <c r="WSY159" s="86"/>
      <c r="WSZ159" s="86"/>
      <c r="WTA159" s="86"/>
      <c r="WTB159" s="86"/>
      <c r="WTC159" s="86"/>
      <c r="WTD159" s="86"/>
      <c r="WTE159" s="86"/>
      <c r="WTF159" s="86"/>
      <c r="WTG159" s="86"/>
      <c r="WTH159" s="86"/>
      <c r="WTI159" s="86"/>
      <c r="WTJ159" s="86"/>
      <c r="WTK159" s="86"/>
      <c r="WTL159" s="86"/>
      <c r="WTM159" s="86"/>
      <c r="WTN159" s="86"/>
      <c r="WTO159" s="186"/>
      <c r="WTP159" s="186"/>
      <c r="WTQ159" s="186"/>
      <c r="WTR159" s="186"/>
      <c r="WTS159" s="186"/>
      <c r="WTT159" s="186"/>
      <c r="WTU159" s="86"/>
      <c r="WTV159" s="86"/>
      <c r="WTW159" s="86"/>
      <c r="WTX159" s="86"/>
      <c r="WTY159" s="86"/>
      <c r="WTZ159" s="86"/>
      <c r="WUA159" s="86"/>
      <c r="WUB159" s="86"/>
      <c r="WUC159" s="86"/>
      <c r="WUD159" s="86"/>
      <c r="WUE159" s="86"/>
      <c r="WUF159" s="86"/>
      <c r="WUG159" s="86"/>
      <c r="WUH159" s="86"/>
      <c r="WUI159" s="86"/>
      <c r="WUJ159" s="86"/>
      <c r="WUK159" s="86"/>
      <c r="WUL159" s="86"/>
      <c r="WUM159" s="86"/>
      <c r="WUN159" s="86"/>
      <c r="WUO159" s="86"/>
      <c r="WUP159" s="86"/>
      <c r="WUQ159" s="86"/>
      <c r="WUR159" s="86"/>
      <c r="WUS159" s="86"/>
      <c r="WUT159" s="86"/>
      <c r="WUU159" s="86"/>
      <c r="WUV159" s="86"/>
      <c r="WUW159" s="86"/>
      <c r="WUX159" s="86"/>
      <c r="WUY159" s="86"/>
      <c r="WUZ159" s="86"/>
      <c r="WVA159" s="86"/>
      <c r="WVB159" s="86"/>
      <c r="WVC159" s="86"/>
      <c r="WVD159" s="86"/>
      <c r="WVE159" s="86"/>
      <c r="WVF159" s="86"/>
      <c r="WVG159" s="86"/>
      <c r="WVH159" s="86"/>
      <c r="WVI159" s="86"/>
      <c r="WVJ159" s="86"/>
      <c r="WVK159" s="86"/>
      <c r="WVL159" s="86"/>
      <c r="WVM159" s="86"/>
      <c r="WVN159" s="86"/>
      <c r="WVO159" s="86"/>
      <c r="WVP159" s="86"/>
      <c r="WVQ159" s="86"/>
      <c r="WVR159" s="86"/>
      <c r="WVS159" s="86"/>
      <c r="WVT159" s="86"/>
      <c r="WVU159" s="86"/>
      <c r="WVV159" s="86"/>
      <c r="WVW159" s="86"/>
      <c r="WVX159" s="86"/>
      <c r="WVY159" s="86"/>
      <c r="WVZ159" s="86"/>
      <c r="WWA159" s="86"/>
      <c r="WWB159" s="86"/>
      <c r="WWC159" s="86"/>
      <c r="WWD159" s="86"/>
      <c r="WWE159" s="86"/>
      <c r="WWF159" s="86"/>
      <c r="WWG159" s="86"/>
      <c r="WWH159" s="86"/>
      <c r="WWI159" s="86"/>
      <c r="WWJ159" s="86"/>
      <c r="WWK159" s="86"/>
      <c r="WWL159" s="86"/>
      <c r="WWM159" s="86"/>
      <c r="WWN159" s="86"/>
      <c r="WWO159" s="86"/>
      <c r="WWP159" s="86"/>
      <c r="WWQ159" s="86"/>
      <c r="WWR159" s="86"/>
      <c r="WWS159" s="86"/>
      <c r="WWT159" s="86"/>
      <c r="WWU159" s="86"/>
      <c r="WWV159" s="86"/>
      <c r="WWW159" s="86"/>
      <c r="WWX159" s="86"/>
      <c r="WWY159" s="86"/>
      <c r="WWZ159" s="86"/>
      <c r="WXA159" s="86"/>
      <c r="WXB159" s="86"/>
      <c r="WXC159" s="86"/>
      <c r="WXD159" s="86"/>
      <c r="WXE159" s="86"/>
      <c r="WXF159" s="86"/>
      <c r="WXG159" s="86"/>
      <c r="WXH159" s="86"/>
      <c r="WXI159" s="86"/>
      <c r="WXJ159" s="86"/>
      <c r="WXK159" s="86"/>
      <c r="WXL159" s="86"/>
      <c r="WXM159" s="86"/>
      <c r="WXN159" s="86"/>
      <c r="WXO159" s="86"/>
      <c r="WXP159" s="86"/>
      <c r="WXQ159" s="86"/>
      <c r="WXR159" s="86"/>
      <c r="WXS159" s="86"/>
      <c r="WXT159" s="86"/>
      <c r="WXU159" s="86"/>
      <c r="WXV159" s="86"/>
      <c r="WXW159" s="86"/>
      <c r="WXX159" s="86"/>
      <c r="WXY159" s="86"/>
      <c r="WXZ159" s="86"/>
      <c r="WYA159" s="86"/>
      <c r="WYB159" s="86"/>
      <c r="WYC159" s="86"/>
      <c r="WYD159" s="86"/>
      <c r="WYE159" s="86"/>
      <c r="WYF159" s="86"/>
      <c r="WYG159" s="86"/>
      <c r="WYH159" s="86"/>
      <c r="WYI159" s="86"/>
      <c r="WYJ159" s="86"/>
      <c r="WYK159" s="86"/>
      <c r="WYL159" s="86"/>
      <c r="WYM159" s="86"/>
      <c r="WYN159" s="86"/>
      <c r="WYO159" s="86"/>
      <c r="WYP159" s="86"/>
      <c r="WYQ159" s="86"/>
      <c r="WYR159" s="86"/>
      <c r="WYS159" s="86"/>
      <c r="WYT159" s="86"/>
      <c r="WYU159" s="86"/>
      <c r="WYV159" s="86"/>
      <c r="WYW159" s="86"/>
      <c r="WYX159" s="86"/>
      <c r="WYY159" s="86"/>
      <c r="WYZ159" s="86"/>
      <c r="WZA159" s="86"/>
      <c r="WZB159" s="86"/>
      <c r="WZC159" s="86"/>
      <c r="WZD159" s="86"/>
      <c r="WZE159" s="86"/>
      <c r="WZF159" s="86"/>
      <c r="WZG159" s="86"/>
      <c r="WZH159" s="86"/>
      <c r="WZI159" s="86"/>
      <c r="WZJ159" s="86"/>
      <c r="WZK159" s="86"/>
      <c r="WZL159" s="86"/>
      <c r="WZM159" s="86"/>
      <c r="WZN159" s="86"/>
      <c r="WZO159" s="86"/>
      <c r="WZP159" s="86"/>
      <c r="WZQ159" s="86"/>
      <c r="WZR159" s="86"/>
      <c r="WZS159" s="86"/>
      <c r="WZT159" s="86"/>
      <c r="WZU159" s="86"/>
      <c r="WZV159" s="86"/>
      <c r="WZW159" s="86"/>
      <c r="WZX159" s="86"/>
      <c r="WZY159" s="86"/>
      <c r="WZZ159" s="86"/>
      <c r="XAA159" s="86"/>
      <c r="XAB159" s="86"/>
      <c r="XAC159" s="86"/>
      <c r="XAD159" s="86"/>
      <c r="XAE159" s="86"/>
      <c r="XAF159" s="86"/>
      <c r="XAG159" s="86"/>
      <c r="XAH159" s="86"/>
      <c r="XAI159" s="86"/>
      <c r="XAJ159" s="86"/>
      <c r="XAK159" s="86"/>
      <c r="XAL159" s="86"/>
      <c r="XAM159" s="86"/>
      <c r="XAN159" s="86"/>
      <c r="XAO159" s="86"/>
      <c r="XAP159" s="86"/>
      <c r="XAQ159" s="86"/>
      <c r="XAR159" s="86"/>
      <c r="XAS159" s="86"/>
      <c r="XAT159" s="86"/>
      <c r="XAU159" s="86"/>
      <c r="XAV159" s="86"/>
      <c r="XAW159" s="86"/>
      <c r="XAX159" s="86"/>
      <c r="XAY159" s="86"/>
      <c r="XAZ159" s="86"/>
      <c r="XBA159" s="86"/>
      <c r="XBB159" s="86"/>
      <c r="XBC159" s="86"/>
      <c r="XBD159" s="86"/>
      <c r="XBE159" s="86"/>
      <c r="XBF159" s="86"/>
      <c r="XBG159" s="86"/>
      <c r="XBH159" s="86"/>
      <c r="XBI159" s="86"/>
      <c r="XBJ159" s="86"/>
      <c r="XBK159" s="86"/>
      <c r="XBL159" s="86"/>
      <c r="XBM159" s="86"/>
      <c r="XBN159" s="86"/>
      <c r="XBO159" s="86"/>
      <c r="XBP159" s="86"/>
      <c r="XBQ159" s="86"/>
      <c r="XBR159" s="86"/>
      <c r="XBS159" s="86"/>
      <c r="XBT159" s="86"/>
      <c r="XBU159" s="86"/>
      <c r="XBV159" s="86"/>
      <c r="XBW159" s="86"/>
      <c r="XBX159" s="86"/>
      <c r="XBY159" s="86"/>
      <c r="XBZ159" s="86"/>
      <c r="XCA159" s="86"/>
      <c r="XCB159" s="86"/>
      <c r="XCC159" s="86"/>
      <c r="XCD159" s="86"/>
      <c r="XCE159" s="86"/>
      <c r="XCF159" s="86"/>
      <c r="XCG159" s="86"/>
      <c r="XCH159" s="86"/>
      <c r="XCI159" s="86"/>
      <c r="XCJ159" s="86"/>
      <c r="XCK159" s="86"/>
      <c r="XCL159" s="86"/>
      <c r="XCM159" s="86"/>
      <c r="XCN159" s="86"/>
      <c r="XCO159" s="86"/>
      <c r="XCP159" s="86"/>
      <c r="XCQ159" s="86"/>
      <c r="XCR159" s="86"/>
      <c r="XCS159" s="86"/>
      <c r="XCT159" s="86"/>
      <c r="XCU159" s="86"/>
      <c r="XCV159" s="86"/>
      <c r="XCW159" s="86"/>
      <c r="XCX159" s="86"/>
      <c r="XCY159" s="86"/>
      <c r="XCZ159" s="86"/>
      <c r="XDA159" s="86"/>
      <c r="XDB159" s="86"/>
      <c r="XDC159" s="86"/>
      <c r="XDD159" s="86"/>
      <c r="XDE159" s="86"/>
    </row>
    <row r="160" spans="1:16333" s="32" customFormat="1" ht="15.75" x14ac:dyDescent="0.25">
      <c r="A160" s="221"/>
      <c r="B160" s="222"/>
      <c r="C160" s="222"/>
      <c r="D160" s="184"/>
      <c r="E160" s="184"/>
      <c r="F160" s="184"/>
      <c r="H160" s="33"/>
      <c r="I160" s="33"/>
      <c r="J160" s="33"/>
      <c r="K160" s="33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86"/>
      <c r="AO160" s="86"/>
      <c r="AP160" s="86"/>
      <c r="AQ160" s="86"/>
      <c r="AR160" s="86"/>
      <c r="AS160" s="86"/>
      <c r="AT160" s="86"/>
      <c r="AU160" s="86"/>
      <c r="AV160" s="86"/>
      <c r="AW160" s="86"/>
      <c r="AX160" s="86"/>
      <c r="AY160" s="86"/>
      <c r="AZ160" s="86"/>
      <c r="BA160" s="86"/>
      <c r="BB160" s="86"/>
      <c r="BC160" s="86"/>
      <c r="BD160" s="86"/>
      <c r="BE160" s="86"/>
      <c r="BF160" s="86"/>
      <c r="BG160" s="86"/>
      <c r="BH160" s="86"/>
      <c r="BI160" s="86"/>
      <c r="BJ160" s="86"/>
      <c r="BK160" s="86"/>
      <c r="BL160" s="86"/>
      <c r="BM160" s="86"/>
      <c r="BN160" s="86"/>
      <c r="BO160" s="86"/>
      <c r="BP160" s="86"/>
      <c r="BQ160" s="86"/>
      <c r="BR160" s="86"/>
      <c r="BS160" s="86"/>
      <c r="BT160" s="86"/>
      <c r="BU160" s="86"/>
      <c r="BV160" s="86"/>
      <c r="BW160" s="86"/>
      <c r="BX160" s="86"/>
      <c r="BY160" s="86"/>
      <c r="BZ160" s="86"/>
      <c r="CA160" s="86"/>
      <c r="CB160" s="86"/>
      <c r="CC160" s="86"/>
      <c r="CD160" s="86"/>
      <c r="CE160" s="86"/>
      <c r="CF160" s="86"/>
      <c r="CG160" s="86"/>
      <c r="CH160" s="86"/>
      <c r="CI160" s="86"/>
      <c r="CJ160" s="86"/>
      <c r="CK160" s="86"/>
      <c r="CL160" s="86"/>
      <c r="CM160" s="86"/>
      <c r="CN160" s="86"/>
      <c r="CO160" s="86"/>
      <c r="CP160" s="86"/>
      <c r="CQ160" s="86"/>
      <c r="CR160" s="86"/>
      <c r="CS160" s="86"/>
      <c r="CT160" s="86"/>
      <c r="CU160" s="86"/>
      <c r="CV160" s="86"/>
      <c r="CW160" s="86"/>
      <c r="CX160" s="86"/>
      <c r="CY160" s="86"/>
      <c r="CZ160" s="86"/>
      <c r="DA160" s="86"/>
      <c r="DB160" s="86"/>
      <c r="DC160" s="86"/>
      <c r="DD160" s="86"/>
      <c r="DE160" s="86"/>
      <c r="DF160" s="86"/>
      <c r="DG160" s="86"/>
      <c r="DH160" s="86"/>
      <c r="DI160" s="86"/>
      <c r="DJ160" s="86"/>
      <c r="DK160" s="86"/>
      <c r="DL160" s="86"/>
      <c r="DM160" s="86"/>
      <c r="DN160" s="86"/>
      <c r="DO160" s="86"/>
      <c r="DP160" s="86"/>
      <c r="DQ160" s="86"/>
      <c r="DR160" s="86"/>
      <c r="DS160" s="86"/>
      <c r="DT160" s="86"/>
      <c r="DU160" s="86"/>
      <c r="DV160" s="86"/>
      <c r="DW160" s="86"/>
      <c r="DX160" s="86"/>
      <c r="DY160" s="86"/>
      <c r="DZ160" s="86"/>
      <c r="EA160" s="86"/>
      <c r="EB160" s="86"/>
      <c r="EC160" s="86"/>
      <c r="ED160" s="86"/>
      <c r="EE160" s="86"/>
      <c r="EF160" s="86"/>
      <c r="EG160" s="86"/>
      <c r="EH160" s="86"/>
      <c r="EI160" s="86"/>
      <c r="EJ160" s="86"/>
      <c r="EK160" s="86"/>
      <c r="EL160" s="86"/>
      <c r="EM160" s="86"/>
      <c r="EN160" s="86"/>
      <c r="EO160" s="86"/>
      <c r="EP160" s="86"/>
      <c r="EQ160" s="86"/>
      <c r="ER160" s="86"/>
      <c r="ES160" s="86"/>
      <c r="ET160" s="86"/>
      <c r="EU160" s="86"/>
      <c r="EV160" s="86"/>
      <c r="EW160" s="86"/>
      <c r="EX160" s="86"/>
      <c r="EY160" s="86"/>
      <c r="EZ160" s="86"/>
      <c r="FA160" s="86"/>
      <c r="FB160" s="86"/>
      <c r="FC160" s="86"/>
      <c r="FD160" s="86"/>
      <c r="FE160" s="86"/>
      <c r="FF160" s="86"/>
      <c r="FG160" s="86"/>
      <c r="FH160" s="86"/>
      <c r="FI160" s="86"/>
      <c r="FJ160" s="86"/>
      <c r="FK160" s="86"/>
      <c r="FL160" s="86"/>
      <c r="FM160" s="86"/>
      <c r="FN160" s="86"/>
      <c r="FO160" s="86"/>
      <c r="FP160" s="86"/>
      <c r="FQ160" s="86"/>
      <c r="FR160" s="86"/>
      <c r="FS160" s="86"/>
      <c r="FT160" s="86"/>
      <c r="FU160" s="86"/>
      <c r="FV160" s="86"/>
      <c r="FW160" s="86"/>
      <c r="FX160" s="86"/>
      <c r="FY160" s="86"/>
      <c r="FZ160" s="86"/>
      <c r="GA160" s="86"/>
      <c r="GB160" s="86"/>
      <c r="GC160" s="86"/>
      <c r="GD160" s="86"/>
      <c r="GE160" s="86"/>
      <c r="GF160" s="86"/>
      <c r="GG160" s="86"/>
      <c r="GH160" s="86"/>
      <c r="GI160" s="86"/>
      <c r="GJ160" s="86"/>
      <c r="GK160" s="86"/>
      <c r="GL160" s="86"/>
      <c r="GM160" s="86"/>
      <c r="GN160" s="86"/>
      <c r="GO160" s="86"/>
      <c r="GP160" s="86"/>
      <c r="GQ160" s="86"/>
      <c r="GR160" s="86"/>
      <c r="GS160" s="86"/>
      <c r="GT160" s="86"/>
      <c r="GU160" s="86"/>
      <c r="GV160" s="86"/>
      <c r="GW160" s="86"/>
      <c r="GX160" s="86"/>
      <c r="GY160" s="86"/>
      <c r="GZ160" s="86"/>
      <c r="HA160" s="86"/>
      <c r="HB160" s="86"/>
      <c r="HC160" s="186"/>
      <c r="HD160" s="186"/>
      <c r="HE160" s="186"/>
      <c r="HF160" s="186"/>
      <c r="HG160" s="186"/>
      <c r="HH160" s="186"/>
      <c r="HI160" s="86"/>
      <c r="HJ160" s="86"/>
      <c r="HK160" s="86"/>
      <c r="HL160" s="86"/>
      <c r="HM160" s="86"/>
      <c r="HN160" s="86"/>
      <c r="HO160" s="86"/>
      <c r="HP160" s="86"/>
      <c r="HQ160" s="86"/>
      <c r="HR160" s="86"/>
      <c r="HS160" s="86"/>
      <c r="HT160" s="86"/>
      <c r="HU160" s="86"/>
      <c r="HV160" s="86"/>
      <c r="HW160" s="86"/>
      <c r="HX160" s="86"/>
      <c r="HY160" s="86"/>
      <c r="HZ160" s="86"/>
      <c r="IA160" s="86"/>
      <c r="IB160" s="86"/>
      <c r="IC160" s="86"/>
      <c r="ID160" s="86"/>
      <c r="IE160" s="86"/>
      <c r="IF160" s="86"/>
      <c r="IG160" s="86"/>
      <c r="IH160" s="86"/>
      <c r="II160" s="86"/>
      <c r="IJ160" s="86"/>
      <c r="IK160" s="86"/>
      <c r="IL160" s="86"/>
      <c r="IM160" s="86"/>
      <c r="IN160" s="86"/>
      <c r="IO160" s="86"/>
      <c r="IP160" s="86"/>
      <c r="IQ160" s="86"/>
      <c r="IR160" s="86"/>
      <c r="IS160" s="86"/>
      <c r="IT160" s="86"/>
      <c r="IU160" s="86"/>
      <c r="IV160" s="86"/>
      <c r="IW160" s="86"/>
      <c r="IX160" s="86"/>
      <c r="IY160" s="86"/>
      <c r="IZ160" s="86"/>
      <c r="JA160" s="86"/>
      <c r="JB160" s="86"/>
      <c r="JC160" s="86"/>
      <c r="JD160" s="86"/>
      <c r="JE160" s="86"/>
      <c r="JF160" s="86"/>
      <c r="JG160" s="86"/>
      <c r="JH160" s="86"/>
      <c r="JI160" s="86"/>
      <c r="JJ160" s="86"/>
      <c r="JK160" s="86"/>
      <c r="JL160" s="86"/>
      <c r="JM160" s="86"/>
      <c r="JN160" s="86"/>
      <c r="JO160" s="86"/>
      <c r="JP160" s="86"/>
      <c r="JQ160" s="86"/>
      <c r="JR160" s="86"/>
      <c r="JS160" s="86"/>
      <c r="JT160" s="86"/>
      <c r="JU160" s="86"/>
      <c r="JV160" s="86"/>
      <c r="JW160" s="86"/>
      <c r="JX160" s="86"/>
      <c r="JY160" s="86"/>
      <c r="JZ160" s="86"/>
      <c r="KA160" s="86"/>
      <c r="KB160" s="86"/>
      <c r="KC160" s="86"/>
      <c r="KD160" s="86"/>
      <c r="KE160" s="86"/>
      <c r="KF160" s="86"/>
      <c r="KG160" s="86"/>
      <c r="KH160" s="86"/>
      <c r="KI160" s="86"/>
      <c r="KJ160" s="86"/>
      <c r="KK160" s="86"/>
      <c r="KL160" s="86"/>
      <c r="KM160" s="86"/>
      <c r="KN160" s="86"/>
      <c r="KO160" s="86"/>
      <c r="KP160" s="86"/>
      <c r="KQ160" s="86"/>
      <c r="KR160" s="86"/>
      <c r="KS160" s="86"/>
      <c r="KT160" s="86"/>
      <c r="KU160" s="86"/>
      <c r="KV160" s="86"/>
      <c r="KW160" s="86"/>
      <c r="KX160" s="86"/>
      <c r="KY160" s="86"/>
      <c r="KZ160" s="86"/>
      <c r="LA160" s="86"/>
      <c r="LB160" s="86"/>
      <c r="LC160" s="86"/>
      <c r="LD160" s="86"/>
      <c r="LE160" s="86"/>
      <c r="LF160" s="86"/>
      <c r="LG160" s="86"/>
      <c r="LH160" s="86"/>
      <c r="LI160" s="86"/>
      <c r="LJ160" s="86"/>
      <c r="LK160" s="86"/>
      <c r="LL160" s="86"/>
      <c r="LM160" s="86"/>
      <c r="LN160" s="86"/>
      <c r="LO160" s="86"/>
      <c r="LP160" s="86"/>
      <c r="LQ160" s="86"/>
      <c r="LR160" s="86"/>
      <c r="LS160" s="86"/>
      <c r="LT160" s="86"/>
      <c r="LU160" s="86"/>
      <c r="LV160" s="86"/>
      <c r="LW160" s="86"/>
      <c r="LX160" s="86"/>
      <c r="LY160" s="86"/>
      <c r="LZ160" s="86"/>
      <c r="MA160" s="86"/>
      <c r="MB160" s="86"/>
      <c r="MC160" s="86"/>
      <c r="MD160" s="86"/>
      <c r="ME160" s="86"/>
      <c r="MF160" s="86"/>
      <c r="MG160" s="86"/>
      <c r="MH160" s="86"/>
      <c r="MI160" s="86"/>
      <c r="MJ160" s="86"/>
      <c r="MK160" s="86"/>
      <c r="ML160" s="86"/>
      <c r="MM160" s="86"/>
      <c r="MN160" s="86"/>
      <c r="MO160" s="86"/>
      <c r="MP160" s="86"/>
      <c r="MQ160" s="86"/>
      <c r="MR160" s="86"/>
      <c r="MS160" s="86"/>
      <c r="MT160" s="86"/>
      <c r="MU160" s="86"/>
      <c r="MV160" s="86"/>
      <c r="MW160" s="86"/>
      <c r="MX160" s="86"/>
      <c r="MY160" s="86"/>
      <c r="MZ160" s="86"/>
      <c r="NA160" s="86"/>
      <c r="NB160" s="86"/>
      <c r="NC160" s="86"/>
      <c r="ND160" s="86"/>
      <c r="NE160" s="86"/>
      <c r="NF160" s="86"/>
      <c r="NG160" s="86"/>
      <c r="NH160" s="86"/>
      <c r="NI160" s="86"/>
      <c r="NJ160" s="86"/>
      <c r="NK160" s="86"/>
      <c r="NL160" s="86"/>
      <c r="NM160" s="86"/>
      <c r="NN160" s="86"/>
      <c r="NO160" s="86"/>
      <c r="NP160" s="86"/>
      <c r="NQ160" s="86"/>
      <c r="NR160" s="86"/>
      <c r="NS160" s="86"/>
      <c r="NT160" s="86"/>
      <c r="NU160" s="86"/>
      <c r="NV160" s="86"/>
      <c r="NW160" s="86"/>
      <c r="NX160" s="86"/>
      <c r="NY160" s="86"/>
      <c r="NZ160" s="86"/>
      <c r="OA160" s="86"/>
      <c r="OB160" s="86"/>
      <c r="OC160" s="86"/>
      <c r="OD160" s="86"/>
      <c r="OE160" s="86"/>
      <c r="OF160" s="86"/>
      <c r="OG160" s="86"/>
      <c r="OH160" s="86"/>
      <c r="OI160" s="86"/>
      <c r="OJ160" s="86"/>
      <c r="OK160" s="86"/>
      <c r="OL160" s="86"/>
      <c r="OM160" s="86"/>
      <c r="ON160" s="86"/>
      <c r="OO160" s="86"/>
      <c r="OP160" s="86"/>
      <c r="OQ160" s="86"/>
      <c r="OR160" s="86"/>
      <c r="OS160" s="86"/>
      <c r="OT160" s="86"/>
      <c r="OU160" s="86"/>
      <c r="OV160" s="86"/>
      <c r="OW160" s="86"/>
      <c r="OX160" s="86"/>
      <c r="OY160" s="86"/>
      <c r="OZ160" s="86"/>
      <c r="PA160" s="86"/>
      <c r="PB160" s="86"/>
      <c r="PC160" s="86"/>
      <c r="PD160" s="86"/>
      <c r="PE160" s="86"/>
      <c r="PF160" s="86"/>
      <c r="PG160" s="86"/>
      <c r="PH160" s="86"/>
      <c r="PI160" s="86"/>
      <c r="PJ160" s="86"/>
      <c r="PK160" s="86"/>
      <c r="PL160" s="86"/>
      <c r="PM160" s="86"/>
      <c r="PN160" s="86"/>
      <c r="PO160" s="86"/>
      <c r="PP160" s="86"/>
      <c r="PQ160" s="86"/>
      <c r="PR160" s="86"/>
      <c r="PS160" s="86"/>
      <c r="PT160" s="86"/>
      <c r="PU160" s="86"/>
      <c r="PV160" s="86"/>
      <c r="PW160" s="86"/>
      <c r="PX160" s="86"/>
      <c r="PY160" s="86"/>
      <c r="PZ160" s="86"/>
      <c r="QA160" s="86"/>
      <c r="QB160" s="86"/>
      <c r="QC160" s="86"/>
      <c r="QD160" s="86"/>
      <c r="QE160" s="86"/>
      <c r="QF160" s="86"/>
      <c r="QG160" s="86"/>
      <c r="QH160" s="86"/>
      <c r="QI160" s="86"/>
      <c r="QJ160" s="86"/>
      <c r="QK160" s="86"/>
      <c r="QL160" s="86"/>
      <c r="QM160" s="86"/>
      <c r="QN160" s="86"/>
      <c r="QO160" s="86"/>
      <c r="QP160" s="86"/>
      <c r="QQ160" s="86"/>
      <c r="QR160" s="86"/>
      <c r="QS160" s="86"/>
      <c r="QT160" s="86"/>
      <c r="QU160" s="86"/>
      <c r="QV160" s="86"/>
      <c r="QW160" s="86"/>
      <c r="QX160" s="86"/>
      <c r="QY160" s="186"/>
      <c r="QZ160" s="186"/>
      <c r="RA160" s="186"/>
      <c r="RB160" s="186"/>
      <c r="RC160" s="186"/>
      <c r="RD160" s="186"/>
      <c r="RE160" s="86"/>
      <c r="RF160" s="86"/>
      <c r="RG160" s="86"/>
      <c r="RH160" s="86"/>
      <c r="RI160" s="86"/>
      <c r="RJ160" s="86"/>
      <c r="RK160" s="86"/>
      <c r="RL160" s="86"/>
      <c r="RM160" s="86"/>
      <c r="RN160" s="86"/>
      <c r="RO160" s="86"/>
      <c r="RP160" s="86"/>
      <c r="RQ160" s="86"/>
      <c r="RR160" s="86"/>
      <c r="RS160" s="86"/>
      <c r="RT160" s="86"/>
      <c r="RU160" s="86"/>
      <c r="RV160" s="86"/>
      <c r="RW160" s="86"/>
      <c r="RX160" s="86"/>
      <c r="RY160" s="86"/>
      <c r="RZ160" s="86"/>
      <c r="SA160" s="86"/>
      <c r="SB160" s="86"/>
      <c r="SC160" s="86"/>
      <c r="SD160" s="86"/>
      <c r="SE160" s="86"/>
      <c r="SF160" s="86"/>
      <c r="SG160" s="86"/>
      <c r="SH160" s="86"/>
      <c r="SI160" s="86"/>
      <c r="SJ160" s="86"/>
      <c r="SK160" s="86"/>
      <c r="SL160" s="86"/>
      <c r="SM160" s="86"/>
      <c r="SN160" s="86"/>
      <c r="SO160" s="86"/>
      <c r="SP160" s="86"/>
      <c r="SQ160" s="86"/>
      <c r="SR160" s="86"/>
      <c r="SS160" s="86"/>
      <c r="ST160" s="86"/>
      <c r="SU160" s="86"/>
      <c r="SV160" s="86"/>
      <c r="SW160" s="86"/>
      <c r="SX160" s="86"/>
      <c r="SY160" s="86"/>
      <c r="SZ160" s="86"/>
      <c r="TA160" s="86"/>
      <c r="TB160" s="86"/>
      <c r="TC160" s="86"/>
      <c r="TD160" s="86"/>
      <c r="TE160" s="86"/>
      <c r="TF160" s="86"/>
      <c r="TG160" s="86"/>
      <c r="TH160" s="86"/>
      <c r="TI160" s="86"/>
      <c r="TJ160" s="86"/>
      <c r="TK160" s="86"/>
      <c r="TL160" s="86"/>
      <c r="TM160" s="86"/>
      <c r="TN160" s="86"/>
      <c r="TO160" s="86"/>
      <c r="TP160" s="86"/>
      <c r="TQ160" s="86"/>
      <c r="TR160" s="86"/>
      <c r="TS160" s="86"/>
      <c r="TT160" s="86"/>
      <c r="TU160" s="86"/>
      <c r="TV160" s="86"/>
      <c r="TW160" s="86"/>
      <c r="TX160" s="86"/>
      <c r="TY160" s="86"/>
      <c r="TZ160" s="86"/>
      <c r="UA160" s="86"/>
      <c r="UB160" s="86"/>
      <c r="UC160" s="86"/>
      <c r="UD160" s="86"/>
      <c r="UE160" s="86"/>
      <c r="UF160" s="86"/>
      <c r="UG160" s="86"/>
      <c r="UH160" s="86"/>
      <c r="UI160" s="86"/>
      <c r="UJ160" s="86"/>
      <c r="UK160" s="86"/>
      <c r="UL160" s="86"/>
      <c r="UM160" s="86"/>
      <c r="UN160" s="86"/>
      <c r="UO160" s="86"/>
      <c r="UP160" s="86"/>
      <c r="UQ160" s="86"/>
      <c r="UR160" s="86"/>
      <c r="US160" s="86"/>
      <c r="UT160" s="86"/>
      <c r="UU160" s="86"/>
      <c r="UV160" s="86"/>
      <c r="UW160" s="86"/>
      <c r="UX160" s="86"/>
      <c r="UY160" s="86"/>
      <c r="UZ160" s="86"/>
      <c r="VA160" s="86"/>
      <c r="VB160" s="86"/>
      <c r="VC160" s="86"/>
      <c r="VD160" s="86"/>
      <c r="VE160" s="86"/>
      <c r="VF160" s="86"/>
      <c r="VG160" s="86"/>
      <c r="VH160" s="86"/>
      <c r="VI160" s="86"/>
      <c r="VJ160" s="86"/>
      <c r="VK160" s="86"/>
      <c r="VL160" s="86"/>
      <c r="VM160" s="86"/>
      <c r="VN160" s="86"/>
      <c r="VO160" s="86"/>
      <c r="VP160" s="86"/>
      <c r="VQ160" s="86"/>
      <c r="VR160" s="86"/>
      <c r="VS160" s="86"/>
      <c r="VT160" s="86"/>
      <c r="VU160" s="86"/>
      <c r="VV160" s="86"/>
      <c r="VW160" s="86"/>
      <c r="VX160" s="86"/>
      <c r="VY160" s="86"/>
      <c r="VZ160" s="86"/>
      <c r="WA160" s="86"/>
      <c r="WB160" s="86"/>
      <c r="WC160" s="86"/>
      <c r="WD160" s="86"/>
      <c r="WE160" s="86"/>
      <c r="WF160" s="86"/>
      <c r="WG160" s="86"/>
      <c r="WH160" s="86"/>
      <c r="WI160" s="86"/>
      <c r="WJ160" s="86"/>
      <c r="WK160" s="86"/>
      <c r="WL160" s="86"/>
      <c r="WM160" s="86"/>
      <c r="WN160" s="86"/>
      <c r="WO160" s="86"/>
      <c r="WP160" s="86"/>
      <c r="WQ160" s="86"/>
      <c r="WR160" s="86"/>
      <c r="WS160" s="86"/>
      <c r="WT160" s="86"/>
      <c r="WU160" s="86"/>
      <c r="WV160" s="86"/>
      <c r="WW160" s="86"/>
      <c r="WX160" s="86"/>
      <c r="WY160" s="86"/>
      <c r="WZ160" s="86"/>
      <c r="XA160" s="86"/>
      <c r="XB160" s="86"/>
      <c r="XC160" s="86"/>
      <c r="XD160" s="86"/>
      <c r="XE160" s="86"/>
      <c r="XF160" s="86"/>
      <c r="XG160" s="86"/>
      <c r="XH160" s="86"/>
      <c r="XI160" s="86"/>
      <c r="XJ160" s="86"/>
      <c r="XK160" s="86"/>
      <c r="XL160" s="86"/>
      <c r="XM160" s="86"/>
      <c r="XN160" s="86"/>
      <c r="XO160" s="86"/>
      <c r="XP160" s="86"/>
      <c r="XQ160" s="86"/>
      <c r="XR160" s="86"/>
      <c r="XS160" s="86"/>
      <c r="XT160" s="86"/>
      <c r="XU160" s="86"/>
      <c r="XV160" s="86"/>
      <c r="XW160" s="86"/>
      <c r="XX160" s="86"/>
      <c r="XY160" s="86"/>
      <c r="XZ160" s="86"/>
      <c r="YA160" s="86"/>
      <c r="YB160" s="86"/>
      <c r="YC160" s="86"/>
      <c r="YD160" s="86"/>
      <c r="YE160" s="86"/>
      <c r="YF160" s="86"/>
      <c r="YG160" s="86"/>
      <c r="YH160" s="86"/>
      <c r="YI160" s="86"/>
      <c r="YJ160" s="86"/>
      <c r="YK160" s="86"/>
      <c r="YL160" s="86"/>
      <c r="YM160" s="86"/>
      <c r="YN160" s="86"/>
      <c r="YO160" s="86"/>
      <c r="YP160" s="86"/>
      <c r="YQ160" s="86"/>
      <c r="YR160" s="86"/>
      <c r="YS160" s="86"/>
      <c r="YT160" s="86"/>
      <c r="YU160" s="86"/>
      <c r="YV160" s="86"/>
      <c r="YW160" s="86"/>
      <c r="YX160" s="86"/>
      <c r="YY160" s="86"/>
      <c r="YZ160" s="86"/>
      <c r="ZA160" s="86"/>
      <c r="ZB160" s="86"/>
      <c r="ZC160" s="86"/>
      <c r="ZD160" s="86"/>
      <c r="ZE160" s="86"/>
      <c r="ZF160" s="86"/>
      <c r="ZG160" s="86"/>
      <c r="ZH160" s="86"/>
      <c r="ZI160" s="86"/>
      <c r="ZJ160" s="86"/>
      <c r="ZK160" s="86"/>
      <c r="ZL160" s="86"/>
      <c r="ZM160" s="86"/>
      <c r="ZN160" s="86"/>
      <c r="ZO160" s="86"/>
      <c r="ZP160" s="86"/>
      <c r="ZQ160" s="86"/>
      <c r="ZR160" s="86"/>
      <c r="ZS160" s="86"/>
      <c r="ZT160" s="86"/>
      <c r="ZU160" s="86"/>
      <c r="ZV160" s="86"/>
      <c r="ZW160" s="86"/>
      <c r="ZX160" s="86"/>
      <c r="ZY160" s="86"/>
      <c r="ZZ160" s="86"/>
      <c r="AAA160" s="86"/>
      <c r="AAB160" s="86"/>
      <c r="AAC160" s="86"/>
      <c r="AAD160" s="86"/>
      <c r="AAE160" s="86"/>
      <c r="AAF160" s="86"/>
      <c r="AAG160" s="86"/>
      <c r="AAH160" s="86"/>
      <c r="AAI160" s="86"/>
      <c r="AAJ160" s="86"/>
      <c r="AAK160" s="86"/>
      <c r="AAL160" s="86"/>
      <c r="AAM160" s="86"/>
      <c r="AAN160" s="86"/>
      <c r="AAO160" s="86"/>
      <c r="AAP160" s="86"/>
      <c r="AAQ160" s="86"/>
      <c r="AAR160" s="86"/>
      <c r="AAS160" s="86"/>
      <c r="AAT160" s="86"/>
      <c r="AAU160" s="186"/>
      <c r="AAV160" s="186"/>
      <c r="AAW160" s="186"/>
      <c r="AAX160" s="186"/>
      <c r="AAY160" s="186"/>
      <c r="AAZ160" s="186"/>
      <c r="ABA160" s="86"/>
      <c r="ABB160" s="86"/>
      <c r="ABC160" s="86"/>
      <c r="ABD160" s="86"/>
      <c r="ABE160" s="86"/>
      <c r="ABF160" s="86"/>
      <c r="ABG160" s="86"/>
      <c r="ABH160" s="86"/>
      <c r="ABI160" s="86"/>
      <c r="ABJ160" s="86"/>
      <c r="ABK160" s="86"/>
      <c r="ABL160" s="86"/>
      <c r="ABM160" s="86"/>
      <c r="ABN160" s="86"/>
      <c r="ABO160" s="86"/>
      <c r="ABP160" s="86"/>
      <c r="ABQ160" s="86"/>
      <c r="ABR160" s="86"/>
      <c r="ABS160" s="86"/>
      <c r="ABT160" s="86"/>
      <c r="ABU160" s="86"/>
      <c r="ABV160" s="86"/>
      <c r="ABW160" s="86"/>
      <c r="ABX160" s="86"/>
      <c r="ABY160" s="86"/>
      <c r="ABZ160" s="86"/>
      <c r="ACA160" s="86"/>
      <c r="ACB160" s="86"/>
      <c r="ACC160" s="86"/>
      <c r="ACD160" s="86"/>
      <c r="ACE160" s="86"/>
      <c r="ACF160" s="86"/>
      <c r="ACG160" s="86"/>
      <c r="ACH160" s="86"/>
      <c r="ACI160" s="86"/>
      <c r="ACJ160" s="86"/>
      <c r="ACK160" s="86"/>
      <c r="ACL160" s="86"/>
      <c r="ACM160" s="86"/>
      <c r="ACN160" s="86"/>
      <c r="ACO160" s="86"/>
      <c r="ACP160" s="86"/>
      <c r="ACQ160" s="86"/>
      <c r="ACR160" s="86"/>
      <c r="ACS160" s="86"/>
      <c r="ACT160" s="86"/>
      <c r="ACU160" s="86"/>
      <c r="ACV160" s="86"/>
      <c r="ACW160" s="86"/>
      <c r="ACX160" s="86"/>
      <c r="ACY160" s="86"/>
      <c r="ACZ160" s="86"/>
      <c r="ADA160" s="86"/>
      <c r="ADB160" s="86"/>
      <c r="ADC160" s="86"/>
      <c r="ADD160" s="86"/>
      <c r="ADE160" s="86"/>
      <c r="ADF160" s="86"/>
      <c r="ADG160" s="86"/>
      <c r="ADH160" s="86"/>
      <c r="ADI160" s="86"/>
      <c r="ADJ160" s="86"/>
      <c r="ADK160" s="86"/>
      <c r="ADL160" s="86"/>
      <c r="ADM160" s="86"/>
      <c r="ADN160" s="86"/>
      <c r="ADO160" s="86"/>
      <c r="ADP160" s="86"/>
      <c r="ADQ160" s="86"/>
      <c r="ADR160" s="86"/>
      <c r="ADS160" s="86"/>
      <c r="ADT160" s="86"/>
      <c r="ADU160" s="86"/>
      <c r="ADV160" s="86"/>
      <c r="ADW160" s="86"/>
      <c r="ADX160" s="86"/>
      <c r="ADY160" s="86"/>
      <c r="ADZ160" s="86"/>
      <c r="AEA160" s="86"/>
      <c r="AEB160" s="86"/>
      <c r="AEC160" s="86"/>
      <c r="AED160" s="86"/>
      <c r="AEE160" s="86"/>
      <c r="AEF160" s="86"/>
      <c r="AEG160" s="86"/>
      <c r="AEH160" s="86"/>
      <c r="AEI160" s="86"/>
      <c r="AEJ160" s="86"/>
      <c r="AEK160" s="86"/>
      <c r="AEL160" s="86"/>
      <c r="AEM160" s="86"/>
      <c r="AEN160" s="86"/>
      <c r="AEO160" s="86"/>
      <c r="AEP160" s="86"/>
      <c r="AEQ160" s="86"/>
      <c r="AER160" s="86"/>
      <c r="AES160" s="86"/>
      <c r="AET160" s="86"/>
      <c r="AEU160" s="86"/>
      <c r="AEV160" s="86"/>
      <c r="AEW160" s="86"/>
      <c r="AEX160" s="86"/>
      <c r="AEY160" s="86"/>
      <c r="AEZ160" s="86"/>
      <c r="AFA160" s="86"/>
      <c r="AFB160" s="86"/>
      <c r="AFC160" s="86"/>
      <c r="AFD160" s="86"/>
      <c r="AFE160" s="86"/>
      <c r="AFF160" s="86"/>
      <c r="AFG160" s="86"/>
      <c r="AFH160" s="86"/>
      <c r="AFI160" s="86"/>
      <c r="AFJ160" s="86"/>
      <c r="AFK160" s="86"/>
      <c r="AFL160" s="86"/>
      <c r="AFM160" s="86"/>
      <c r="AFN160" s="86"/>
      <c r="AFO160" s="86"/>
      <c r="AFP160" s="86"/>
      <c r="AFQ160" s="86"/>
      <c r="AFR160" s="86"/>
      <c r="AFS160" s="86"/>
      <c r="AFT160" s="86"/>
      <c r="AFU160" s="86"/>
      <c r="AFV160" s="86"/>
      <c r="AFW160" s="86"/>
      <c r="AFX160" s="86"/>
      <c r="AFY160" s="86"/>
      <c r="AFZ160" s="86"/>
      <c r="AGA160" s="86"/>
      <c r="AGB160" s="86"/>
      <c r="AGC160" s="86"/>
      <c r="AGD160" s="86"/>
      <c r="AGE160" s="86"/>
      <c r="AGF160" s="86"/>
      <c r="AGG160" s="86"/>
      <c r="AGH160" s="86"/>
      <c r="AGI160" s="86"/>
      <c r="AGJ160" s="86"/>
      <c r="AGK160" s="86"/>
      <c r="AGL160" s="86"/>
      <c r="AGM160" s="86"/>
      <c r="AGN160" s="86"/>
      <c r="AGO160" s="86"/>
      <c r="AGP160" s="86"/>
      <c r="AGQ160" s="86"/>
      <c r="AGR160" s="86"/>
      <c r="AGS160" s="86"/>
      <c r="AGT160" s="86"/>
      <c r="AGU160" s="86"/>
      <c r="AGV160" s="86"/>
      <c r="AGW160" s="86"/>
      <c r="AGX160" s="86"/>
      <c r="AGY160" s="86"/>
      <c r="AGZ160" s="86"/>
      <c r="AHA160" s="86"/>
      <c r="AHB160" s="86"/>
      <c r="AHC160" s="86"/>
      <c r="AHD160" s="86"/>
      <c r="AHE160" s="86"/>
      <c r="AHF160" s="86"/>
      <c r="AHG160" s="86"/>
      <c r="AHH160" s="86"/>
      <c r="AHI160" s="86"/>
      <c r="AHJ160" s="86"/>
      <c r="AHK160" s="86"/>
      <c r="AHL160" s="86"/>
      <c r="AHM160" s="86"/>
      <c r="AHN160" s="86"/>
      <c r="AHO160" s="86"/>
      <c r="AHP160" s="86"/>
      <c r="AHQ160" s="86"/>
      <c r="AHR160" s="86"/>
      <c r="AHS160" s="86"/>
      <c r="AHT160" s="86"/>
      <c r="AHU160" s="86"/>
      <c r="AHV160" s="86"/>
      <c r="AHW160" s="86"/>
      <c r="AHX160" s="86"/>
      <c r="AHY160" s="86"/>
      <c r="AHZ160" s="86"/>
      <c r="AIA160" s="86"/>
      <c r="AIB160" s="86"/>
      <c r="AIC160" s="86"/>
      <c r="AID160" s="86"/>
      <c r="AIE160" s="86"/>
      <c r="AIF160" s="86"/>
      <c r="AIG160" s="86"/>
      <c r="AIH160" s="86"/>
      <c r="AII160" s="86"/>
      <c r="AIJ160" s="86"/>
      <c r="AIK160" s="86"/>
      <c r="AIL160" s="86"/>
      <c r="AIM160" s="86"/>
      <c r="AIN160" s="86"/>
      <c r="AIO160" s="86"/>
      <c r="AIP160" s="86"/>
      <c r="AIQ160" s="86"/>
      <c r="AIR160" s="86"/>
      <c r="AIS160" s="86"/>
      <c r="AIT160" s="86"/>
      <c r="AIU160" s="86"/>
      <c r="AIV160" s="86"/>
      <c r="AIW160" s="86"/>
      <c r="AIX160" s="86"/>
      <c r="AIY160" s="86"/>
      <c r="AIZ160" s="86"/>
      <c r="AJA160" s="86"/>
      <c r="AJB160" s="86"/>
      <c r="AJC160" s="86"/>
      <c r="AJD160" s="86"/>
      <c r="AJE160" s="86"/>
      <c r="AJF160" s="86"/>
      <c r="AJG160" s="86"/>
      <c r="AJH160" s="86"/>
      <c r="AJI160" s="86"/>
      <c r="AJJ160" s="86"/>
      <c r="AJK160" s="86"/>
      <c r="AJL160" s="86"/>
      <c r="AJM160" s="86"/>
      <c r="AJN160" s="86"/>
      <c r="AJO160" s="86"/>
      <c r="AJP160" s="86"/>
      <c r="AJQ160" s="86"/>
      <c r="AJR160" s="86"/>
      <c r="AJS160" s="86"/>
      <c r="AJT160" s="86"/>
      <c r="AJU160" s="86"/>
      <c r="AJV160" s="86"/>
      <c r="AJW160" s="86"/>
      <c r="AJX160" s="86"/>
      <c r="AJY160" s="86"/>
      <c r="AJZ160" s="86"/>
      <c r="AKA160" s="86"/>
      <c r="AKB160" s="86"/>
      <c r="AKC160" s="86"/>
      <c r="AKD160" s="86"/>
      <c r="AKE160" s="86"/>
      <c r="AKF160" s="86"/>
      <c r="AKG160" s="86"/>
      <c r="AKH160" s="86"/>
      <c r="AKI160" s="86"/>
      <c r="AKJ160" s="86"/>
      <c r="AKK160" s="86"/>
      <c r="AKL160" s="86"/>
      <c r="AKM160" s="86"/>
      <c r="AKN160" s="86"/>
      <c r="AKO160" s="86"/>
      <c r="AKP160" s="86"/>
      <c r="AKQ160" s="186"/>
      <c r="AKR160" s="186"/>
      <c r="AKS160" s="186"/>
      <c r="AKT160" s="186"/>
      <c r="AKU160" s="186"/>
      <c r="AKV160" s="186"/>
      <c r="AKW160" s="86"/>
      <c r="AKX160" s="86"/>
      <c r="AKY160" s="86"/>
      <c r="AKZ160" s="86"/>
      <c r="ALA160" s="86"/>
      <c r="ALB160" s="86"/>
      <c r="ALC160" s="86"/>
      <c r="ALD160" s="86"/>
      <c r="ALE160" s="86"/>
      <c r="ALF160" s="86"/>
      <c r="ALG160" s="86"/>
      <c r="ALH160" s="86"/>
      <c r="ALI160" s="86"/>
      <c r="ALJ160" s="86"/>
      <c r="ALK160" s="86"/>
      <c r="ALL160" s="86"/>
      <c r="ALM160" s="86"/>
      <c r="ALN160" s="86"/>
      <c r="ALO160" s="86"/>
      <c r="ALP160" s="86"/>
      <c r="ALQ160" s="86"/>
      <c r="ALR160" s="86"/>
      <c r="ALS160" s="86"/>
      <c r="ALT160" s="86"/>
      <c r="ALU160" s="86"/>
      <c r="ALV160" s="86"/>
      <c r="ALW160" s="86"/>
      <c r="ALX160" s="86"/>
      <c r="ALY160" s="86"/>
      <c r="ALZ160" s="86"/>
      <c r="AMA160" s="86"/>
      <c r="AMB160" s="86"/>
      <c r="AMC160" s="86"/>
      <c r="AMD160" s="86"/>
      <c r="AME160" s="86"/>
      <c r="AMF160" s="86"/>
      <c r="AMG160" s="86"/>
      <c r="AMH160" s="86"/>
      <c r="AMI160" s="86"/>
      <c r="AMJ160" s="86"/>
      <c r="AMK160" s="86"/>
      <c r="AML160" s="86"/>
      <c r="AMM160" s="86"/>
      <c r="AMN160" s="86"/>
      <c r="AMO160" s="86"/>
      <c r="AMP160" s="86"/>
      <c r="AMQ160" s="86"/>
      <c r="AMR160" s="86"/>
      <c r="AMS160" s="86"/>
      <c r="AMT160" s="86"/>
      <c r="AMU160" s="86"/>
      <c r="AMV160" s="86"/>
      <c r="AMW160" s="86"/>
      <c r="AMX160" s="86"/>
      <c r="AMY160" s="86"/>
      <c r="AMZ160" s="86"/>
      <c r="ANA160" s="86"/>
      <c r="ANB160" s="86"/>
      <c r="ANC160" s="86"/>
      <c r="AND160" s="86"/>
      <c r="ANE160" s="86"/>
      <c r="ANF160" s="86"/>
      <c r="ANG160" s="86"/>
      <c r="ANH160" s="86"/>
      <c r="ANI160" s="86"/>
      <c r="ANJ160" s="86"/>
      <c r="ANK160" s="86"/>
      <c r="ANL160" s="86"/>
      <c r="ANM160" s="86"/>
      <c r="ANN160" s="86"/>
      <c r="ANO160" s="86"/>
      <c r="ANP160" s="86"/>
      <c r="ANQ160" s="86"/>
      <c r="ANR160" s="86"/>
      <c r="ANS160" s="86"/>
      <c r="ANT160" s="86"/>
      <c r="ANU160" s="86"/>
      <c r="ANV160" s="86"/>
      <c r="ANW160" s="86"/>
      <c r="ANX160" s="86"/>
      <c r="ANY160" s="86"/>
      <c r="ANZ160" s="86"/>
      <c r="AOA160" s="86"/>
      <c r="AOB160" s="86"/>
      <c r="AOC160" s="86"/>
      <c r="AOD160" s="86"/>
      <c r="AOE160" s="86"/>
      <c r="AOF160" s="86"/>
      <c r="AOG160" s="86"/>
      <c r="AOH160" s="86"/>
      <c r="AOI160" s="86"/>
      <c r="AOJ160" s="86"/>
      <c r="AOK160" s="86"/>
      <c r="AOL160" s="86"/>
      <c r="AOM160" s="86"/>
      <c r="AON160" s="86"/>
      <c r="AOO160" s="86"/>
      <c r="AOP160" s="86"/>
      <c r="AOQ160" s="86"/>
      <c r="AOR160" s="86"/>
      <c r="AOS160" s="86"/>
      <c r="AOT160" s="86"/>
      <c r="AOU160" s="86"/>
      <c r="AOV160" s="86"/>
      <c r="AOW160" s="86"/>
      <c r="AOX160" s="86"/>
      <c r="AOY160" s="86"/>
      <c r="AOZ160" s="86"/>
      <c r="APA160" s="86"/>
      <c r="APB160" s="86"/>
      <c r="APC160" s="86"/>
      <c r="APD160" s="86"/>
      <c r="APE160" s="86"/>
      <c r="APF160" s="86"/>
      <c r="APG160" s="86"/>
      <c r="APH160" s="86"/>
      <c r="API160" s="86"/>
      <c r="APJ160" s="86"/>
      <c r="APK160" s="86"/>
      <c r="APL160" s="86"/>
      <c r="APM160" s="86"/>
      <c r="APN160" s="86"/>
      <c r="APO160" s="86"/>
      <c r="APP160" s="86"/>
      <c r="APQ160" s="86"/>
      <c r="APR160" s="86"/>
      <c r="APS160" s="86"/>
      <c r="APT160" s="86"/>
      <c r="APU160" s="86"/>
      <c r="APV160" s="86"/>
      <c r="APW160" s="86"/>
      <c r="APX160" s="86"/>
      <c r="APY160" s="86"/>
      <c r="APZ160" s="86"/>
      <c r="AQA160" s="86"/>
      <c r="AQB160" s="86"/>
      <c r="AQC160" s="86"/>
      <c r="AQD160" s="86"/>
      <c r="AQE160" s="86"/>
      <c r="AQF160" s="86"/>
      <c r="AQG160" s="86"/>
      <c r="AQH160" s="86"/>
      <c r="AQI160" s="86"/>
      <c r="AQJ160" s="86"/>
      <c r="AQK160" s="86"/>
      <c r="AQL160" s="86"/>
      <c r="AQM160" s="86"/>
      <c r="AQN160" s="86"/>
      <c r="AQO160" s="86"/>
      <c r="AQP160" s="86"/>
      <c r="AQQ160" s="86"/>
      <c r="AQR160" s="86"/>
      <c r="AQS160" s="86"/>
      <c r="AQT160" s="86"/>
      <c r="AQU160" s="86"/>
      <c r="AQV160" s="86"/>
      <c r="AQW160" s="86"/>
      <c r="AQX160" s="86"/>
      <c r="AQY160" s="86"/>
      <c r="AQZ160" s="86"/>
      <c r="ARA160" s="86"/>
      <c r="ARB160" s="86"/>
      <c r="ARC160" s="86"/>
      <c r="ARD160" s="86"/>
      <c r="ARE160" s="86"/>
      <c r="ARF160" s="86"/>
      <c r="ARG160" s="86"/>
      <c r="ARH160" s="86"/>
      <c r="ARI160" s="86"/>
      <c r="ARJ160" s="86"/>
      <c r="ARK160" s="86"/>
      <c r="ARL160" s="86"/>
      <c r="ARM160" s="86"/>
      <c r="ARN160" s="86"/>
      <c r="ARO160" s="86"/>
      <c r="ARP160" s="86"/>
      <c r="ARQ160" s="86"/>
      <c r="ARR160" s="86"/>
      <c r="ARS160" s="86"/>
      <c r="ART160" s="86"/>
      <c r="ARU160" s="86"/>
      <c r="ARV160" s="86"/>
      <c r="ARW160" s="86"/>
      <c r="ARX160" s="86"/>
      <c r="ARY160" s="86"/>
      <c r="ARZ160" s="86"/>
      <c r="ASA160" s="86"/>
      <c r="ASB160" s="86"/>
      <c r="ASC160" s="86"/>
      <c r="ASD160" s="86"/>
      <c r="ASE160" s="86"/>
      <c r="ASF160" s="86"/>
      <c r="ASG160" s="86"/>
      <c r="ASH160" s="86"/>
      <c r="ASI160" s="86"/>
      <c r="ASJ160" s="86"/>
      <c r="ASK160" s="86"/>
      <c r="ASL160" s="86"/>
      <c r="ASM160" s="86"/>
      <c r="ASN160" s="86"/>
      <c r="ASO160" s="86"/>
      <c r="ASP160" s="86"/>
      <c r="ASQ160" s="86"/>
      <c r="ASR160" s="86"/>
      <c r="ASS160" s="86"/>
      <c r="AST160" s="86"/>
      <c r="ASU160" s="86"/>
      <c r="ASV160" s="86"/>
      <c r="ASW160" s="86"/>
      <c r="ASX160" s="86"/>
      <c r="ASY160" s="86"/>
      <c r="ASZ160" s="86"/>
      <c r="ATA160" s="86"/>
      <c r="ATB160" s="86"/>
      <c r="ATC160" s="86"/>
      <c r="ATD160" s="86"/>
      <c r="ATE160" s="86"/>
      <c r="ATF160" s="86"/>
      <c r="ATG160" s="86"/>
      <c r="ATH160" s="86"/>
      <c r="ATI160" s="86"/>
      <c r="ATJ160" s="86"/>
      <c r="ATK160" s="86"/>
      <c r="ATL160" s="86"/>
      <c r="ATM160" s="86"/>
      <c r="ATN160" s="86"/>
      <c r="ATO160" s="86"/>
      <c r="ATP160" s="86"/>
      <c r="ATQ160" s="86"/>
      <c r="ATR160" s="86"/>
      <c r="ATS160" s="86"/>
      <c r="ATT160" s="86"/>
      <c r="ATU160" s="86"/>
      <c r="ATV160" s="86"/>
      <c r="ATW160" s="86"/>
      <c r="ATX160" s="86"/>
      <c r="ATY160" s="86"/>
      <c r="ATZ160" s="86"/>
      <c r="AUA160" s="86"/>
      <c r="AUB160" s="86"/>
      <c r="AUC160" s="86"/>
      <c r="AUD160" s="86"/>
      <c r="AUE160" s="86"/>
      <c r="AUF160" s="86"/>
      <c r="AUG160" s="86"/>
      <c r="AUH160" s="86"/>
      <c r="AUI160" s="86"/>
      <c r="AUJ160" s="86"/>
      <c r="AUK160" s="86"/>
      <c r="AUL160" s="86"/>
      <c r="AUM160" s="186"/>
      <c r="AUN160" s="186"/>
      <c r="AUO160" s="186"/>
      <c r="AUP160" s="186"/>
      <c r="AUQ160" s="186"/>
      <c r="AUR160" s="186"/>
      <c r="AUS160" s="86"/>
      <c r="AUT160" s="86"/>
      <c r="AUU160" s="86"/>
      <c r="AUV160" s="86"/>
      <c r="AUW160" s="86"/>
      <c r="AUX160" s="86"/>
      <c r="AUY160" s="86"/>
      <c r="AUZ160" s="86"/>
      <c r="AVA160" s="86"/>
      <c r="AVB160" s="86"/>
      <c r="AVC160" s="86"/>
      <c r="AVD160" s="86"/>
      <c r="AVE160" s="86"/>
      <c r="AVF160" s="86"/>
      <c r="AVG160" s="86"/>
      <c r="AVH160" s="86"/>
      <c r="AVI160" s="86"/>
      <c r="AVJ160" s="86"/>
      <c r="AVK160" s="86"/>
      <c r="AVL160" s="86"/>
      <c r="AVM160" s="86"/>
      <c r="AVN160" s="86"/>
      <c r="AVO160" s="86"/>
      <c r="AVP160" s="86"/>
      <c r="AVQ160" s="86"/>
      <c r="AVR160" s="86"/>
      <c r="AVS160" s="86"/>
      <c r="AVT160" s="86"/>
      <c r="AVU160" s="86"/>
      <c r="AVV160" s="86"/>
      <c r="AVW160" s="86"/>
      <c r="AVX160" s="86"/>
      <c r="AVY160" s="86"/>
      <c r="AVZ160" s="86"/>
      <c r="AWA160" s="86"/>
      <c r="AWB160" s="86"/>
      <c r="AWC160" s="86"/>
      <c r="AWD160" s="86"/>
      <c r="AWE160" s="86"/>
      <c r="AWF160" s="86"/>
      <c r="AWG160" s="86"/>
      <c r="AWH160" s="86"/>
      <c r="AWI160" s="86"/>
      <c r="AWJ160" s="86"/>
      <c r="AWK160" s="86"/>
      <c r="AWL160" s="86"/>
      <c r="AWM160" s="86"/>
      <c r="AWN160" s="86"/>
      <c r="AWO160" s="86"/>
      <c r="AWP160" s="86"/>
      <c r="AWQ160" s="86"/>
      <c r="AWR160" s="86"/>
      <c r="AWS160" s="86"/>
      <c r="AWT160" s="86"/>
      <c r="AWU160" s="86"/>
      <c r="AWV160" s="86"/>
      <c r="AWW160" s="86"/>
      <c r="AWX160" s="86"/>
      <c r="AWY160" s="86"/>
      <c r="AWZ160" s="86"/>
      <c r="AXA160" s="86"/>
      <c r="AXB160" s="86"/>
      <c r="AXC160" s="86"/>
      <c r="AXD160" s="86"/>
      <c r="AXE160" s="86"/>
      <c r="AXF160" s="86"/>
      <c r="AXG160" s="86"/>
      <c r="AXH160" s="86"/>
      <c r="AXI160" s="86"/>
      <c r="AXJ160" s="86"/>
      <c r="AXK160" s="86"/>
      <c r="AXL160" s="86"/>
      <c r="AXM160" s="86"/>
      <c r="AXN160" s="86"/>
      <c r="AXO160" s="86"/>
      <c r="AXP160" s="86"/>
      <c r="AXQ160" s="86"/>
      <c r="AXR160" s="86"/>
      <c r="AXS160" s="86"/>
      <c r="AXT160" s="86"/>
      <c r="AXU160" s="86"/>
      <c r="AXV160" s="86"/>
      <c r="AXW160" s="86"/>
      <c r="AXX160" s="86"/>
      <c r="AXY160" s="86"/>
      <c r="AXZ160" s="86"/>
      <c r="AYA160" s="86"/>
      <c r="AYB160" s="86"/>
      <c r="AYC160" s="86"/>
      <c r="AYD160" s="86"/>
      <c r="AYE160" s="86"/>
      <c r="AYF160" s="86"/>
      <c r="AYG160" s="86"/>
      <c r="AYH160" s="86"/>
      <c r="AYI160" s="86"/>
      <c r="AYJ160" s="86"/>
      <c r="AYK160" s="86"/>
      <c r="AYL160" s="86"/>
      <c r="AYM160" s="86"/>
      <c r="AYN160" s="86"/>
      <c r="AYO160" s="86"/>
      <c r="AYP160" s="86"/>
      <c r="AYQ160" s="86"/>
      <c r="AYR160" s="86"/>
      <c r="AYS160" s="86"/>
      <c r="AYT160" s="86"/>
      <c r="AYU160" s="86"/>
      <c r="AYV160" s="86"/>
      <c r="AYW160" s="86"/>
      <c r="AYX160" s="86"/>
      <c r="AYY160" s="86"/>
      <c r="AYZ160" s="86"/>
      <c r="AZA160" s="86"/>
      <c r="AZB160" s="86"/>
      <c r="AZC160" s="86"/>
      <c r="AZD160" s="86"/>
      <c r="AZE160" s="86"/>
      <c r="AZF160" s="86"/>
      <c r="AZG160" s="86"/>
      <c r="AZH160" s="86"/>
      <c r="AZI160" s="86"/>
      <c r="AZJ160" s="86"/>
      <c r="AZK160" s="86"/>
      <c r="AZL160" s="86"/>
      <c r="AZM160" s="86"/>
      <c r="AZN160" s="86"/>
      <c r="AZO160" s="86"/>
      <c r="AZP160" s="86"/>
      <c r="AZQ160" s="86"/>
      <c r="AZR160" s="86"/>
      <c r="AZS160" s="86"/>
      <c r="AZT160" s="86"/>
      <c r="AZU160" s="86"/>
      <c r="AZV160" s="86"/>
      <c r="AZW160" s="86"/>
      <c r="AZX160" s="86"/>
      <c r="AZY160" s="86"/>
      <c r="AZZ160" s="86"/>
      <c r="BAA160" s="86"/>
      <c r="BAB160" s="86"/>
      <c r="BAC160" s="86"/>
      <c r="BAD160" s="86"/>
      <c r="BAE160" s="86"/>
      <c r="BAF160" s="86"/>
      <c r="BAG160" s="86"/>
      <c r="BAH160" s="86"/>
      <c r="BAI160" s="86"/>
      <c r="BAJ160" s="86"/>
      <c r="BAK160" s="86"/>
      <c r="BAL160" s="86"/>
      <c r="BAM160" s="86"/>
      <c r="BAN160" s="86"/>
      <c r="BAO160" s="86"/>
      <c r="BAP160" s="86"/>
      <c r="BAQ160" s="86"/>
      <c r="BAR160" s="86"/>
      <c r="BAS160" s="86"/>
      <c r="BAT160" s="86"/>
      <c r="BAU160" s="86"/>
      <c r="BAV160" s="86"/>
      <c r="BAW160" s="86"/>
      <c r="BAX160" s="86"/>
      <c r="BAY160" s="86"/>
      <c r="BAZ160" s="86"/>
      <c r="BBA160" s="86"/>
      <c r="BBB160" s="86"/>
      <c r="BBC160" s="86"/>
      <c r="BBD160" s="86"/>
      <c r="BBE160" s="86"/>
      <c r="BBF160" s="86"/>
      <c r="BBG160" s="86"/>
      <c r="BBH160" s="86"/>
      <c r="BBI160" s="86"/>
      <c r="BBJ160" s="86"/>
      <c r="BBK160" s="86"/>
      <c r="BBL160" s="86"/>
      <c r="BBM160" s="86"/>
      <c r="BBN160" s="86"/>
      <c r="BBO160" s="86"/>
      <c r="BBP160" s="86"/>
      <c r="BBQ160" s="86"/>
      <c r="BBR160" s="86"/>
      <c r="BBS160" s="86"/>
      <c r="BBT160" s="86"/>
      <c r="BBU160" s="86"/>
      <c r="BBV160" s="86"/>
      <c r="BBW160" s="86"/>
      <c r="BBX160" s="86"/>
      <c r="BBY160" s="86"/>
      <c r="BBZ160" s="86"/>
      <c r="BCA160" s="86"/>
      <c r="BCB160" s="86"/>
      <c r="BCC160" s="86"/>
      <c r="BCD160" s="86"/>
      <c r="BCE160" s="86"/>
      <c r="BCF160" s="86"/>
      <c r="BCG160" s="86"/>
      <c r="BCH160" s="86"/>
      <c r="BCI160" s="86"/>
      <c r="BCJ160" s="86"/>
      <c r="BCK160" s="86"/>
      <c r="BCL160" s="86"/>
      <c r="BCM160" s="86"/>
      <c r="BCN160" s="86"/>
      <c r="BCO160" s="86"/>
      <c r="BCP160" s="86"/>
      <c r="BCQ160" s="86"/>
      <c r="BCR160" s="86"/>
      <c r="BCS160" s="86"/>
      <c r="BCT160" s="86"/>
      <c r="BCU160" s="86"/>
      <c r="BCV160" s="86"/>
      <c r="BCW160" s="86"/>
      <c r="BCX160" s="86"/>
      <c r="BCY160" s="86"/>
      <c r="BCZ160" s="86"/>
      <c r="BDA160" s="86"/>
      <c r="BDB160" s="86"/>
      <c r="BDC160" s="86"/>
      <c r="BDD160" s="86"/>
      <c r="BDE160" s="86"/>
      <c r="BDF160" s="86"/>
      <c r="BDG160" s="86"/>
      <c r="BDH160" s="86"/>
      <c r="BDI160" s="86"/>
      <c r="BDJ160" s="86"/>
      <c r="BDK160" s="86"/>
      <c r="BDL160" s="86"/>
      <c r="BDM160" s="86"/>
      <c r="BDN160" s="86"/>
      <c r="BDO160" s="86"/>
      <c r="BDP160" s="86"/>
      <c r="BDQ160" s="86"/>
      <c r="BDR160" s="86"/>
      <c r="BDS160" s="86"/>
      <c r="BDT160" s="86"/>
      <c r="BDU160" s="86"/>
      <c r="BDV160" s="86"/>
      <c r="BDW160" s="86"/>
      <c r="BDX160" s="86"/>
      <c r="BDY160" s="86"/>
      <c r="BDZ160" s="86"/>
      <c r="BEA160" s="86"/>
      <c r="BEB160" s="86"/>
      <c r="BEC160" s="86"/>
      <c r="BED160" s="86"/>
      <c r="BEE160" s="86"/>
      <c r="BEF160" s="86"/>
      <c r="BEG160" s="86"/>
      <c r="BEH160" s="86"/>
      <c r="BEI160" s="186"/>
      <c r="BEJ160" s="186"/>
      <c r="BEK160" s="186"/>
      <c r="BEL160" s="186"/>
      <c r="BEM160" s="186"/>
      <c r="BEN160" s="186"/>
      <c r="BEO160" s="86"/>
      <c r="BEP160" s="86"/>
      <c r="BEQ160" s="86"/>
      <c r="BER160" s="86"/>
      <c r="BES160" s="86"/>
      <c r="BET160" s="86"/>
      <c r="BEU160" s="86"/>
      <c r="BEV160" s="86"/>
      <c r="BEW160" s="86"/>
      <c r="BEX160" s="86"/>
      <c r="BEY160" s="86"/>
      <c r="BEZ160" s="86"/>
      <c r="BFA160" s="86"/>
      <c r="BFB160" s="86"/>
      <c r="BFC160" s="86"/>
      <c r="BFD160" s="86"/>
      <c r="BFE160" s="86"/>
      <c r="BFF160" s="86"/>
      <c r="BFG160" s="86"/>
      <c r="BFH160" s="86"/>
      <c r="BFI160" s="86"/>
      <c r="BFJ160" s="86"/>
      <c r="BFK160" s="86"/>
      <c r="BFL160" s="86"/>
      <c r="BFM160" s="86"/>
      <c r="BFN160" s="86"/>
      <c r="BFO160" s="86"/>
      <c r="BFP160" s="86"/>
      <c r="BFQ160" s="86"/>
      <c r="BFR160" s="86"/>
      <c r="BFS160" s="86"/>
      <c r="BFT160" s="86"/>
      <c r="BFU160" s="86"/>
      <c r="BFV160" s="86"/>
      <c r="BFW160" s="86"/>
      <c r="BFX160" s="86"/>
      <c r="BFY160" s="86"/>
      <c r="BFZ160" s="86"/>
      <c r="BGA160" s="86"/>
      <c r="BGB160" s="86"/>
      <c r="BGC160" s="86"/>
      <c r="BGD160" s="86"/>
      <c r="BGE160" s="86"/>
      <c r="BGF160" s="86"/>
      <c r="BGG160" s="86"/>
      <c r="BGH160" s="86"/>
      <c r="BGI160" s="86"/>
      <c r="BGJ160" s="86"/>
      <c r="BGK160" s="86"/>
      <c r="BGL160" s="86"/>
      <c r="BGM160" s="86"/>
      <c r="BGN160" s="86"/>
      <c r="BGO160" s="86"/>
      <c r="BGP160" s="86"/>
      <c r="BGQ160" s="86"/>
      <c r="BGR160" s="86"/>
      <c r="BGS160" s="86"/>
      <c r="BGT160" s="86"/>
      <c r="BGU160" s="86"/>
      <c r="BGV160" s="86"/>
      <c r="BGW160" s="86"/>
      <c r="BGX160" s="86"/>
      <c r="BGY160" s="86"/>
      <c r="BGZ160" s="86"/>
      <c r="BHA160" s="86"/>
      <c r="BHB160" s="86"/>
      <c r="BHC160" s="86"/>
      <c r="BHD160" s="86"/>
      <c r="BHE160" s="86"/>
      <c r="BHF160" s="86"/>
      <c r="BHG160" s="86"/>
      <c r="BHH160" s="86"/>
      <c r="BHI160" s="86"/>
      <c r="BHJ160" s="86"/>
      <c r="BHK160" s="86"/>
      <c r="BHL160" s="86"/>
      <c r="BHM160" s="86"/>
      <c r="BHN160" s="86"/>
      <c r="BHO160" s="86"/>
      <c r="BHP160" s="86"/>
      <c r="BHQ160" s="86"/>
      <c r="BHR160" s="86"/>
      <c r="BHS160" s="86"/>
      <c r="BHT160" s="86"/>
      <c r="BHU160" s="86"/>
      <c r="BHV160" s="86"/>
      <c r="BHW160" s="86"/>
      <c r="BHX160" s="86"/>
      <c r="BHY160" s="86"/>
      <c r="BHZ160" s="86"/>
      <c r="BIA160" s="86"/>
      <c r="BIB160" s="86"/>
      <c r="BIC160" s="86"/>
      <c r="BID160" s="86"/>
      <c r="BIE160" s="86"/>
      <c r="BIF160" s="86"/>
      <c r="BIG160" s="86"/>
      <c r="BIH160" s="86"/>
      <c r="BII160" s="86"/>
      <c r="BIJ160" s="86"/>
      <c r="BIK160" s="86"/>
      <c r="BIL160" s="86"/>
      <c r="BIM160" s="86"/>
      <c r="BIN160" s="86"/>
      <c r="BIO160" s="86"/>
      <c r="BIP160" s="86"/>
      <c r="BIQ160" s="86"/>
      <c r="BIR160" s="86"/>
      <c r="BIS160" s="86"/>
      <c r="BIT160" s="86"/>
      <c r="BIU160" s="86"/>
      <c r="BIV160" s="86"/>
      <c r="BIW160" s="86"/>
      <c r="BIX160" s="86"/>
      <c r="BIY160" s="86"/>
      <c r="BIZ160" s="86"/>
      <c r="BJA160" s="86"/>
      <c r="BJB160" s="86"/>
      <c r="BJC160" s="86"/>
      <c r="BJD160" s="86"/>
      <c r="BJE160" s="86"/>
      <c r="BJF160" s="86"/>
      <c r="BJG160" s="86"/>
      <c r="BJH160" s="86"/>
      <c r="BJI160" s="86"/>
      <c r="BJJ160" s="86"/>
      <c r="BJK160" s="86"/>
      <c r="BJL160" s="86"/>
      <c r="BJM160" s="86"/>
      <c r="BJN160" s="86"/>
      <c r="BJO160" s="86"/>
      <c r="BJP160" s="86"/>
      <c r="BJQ160" s="86"/>
      <c r="BJR160" s="86"/>
      <c r="BJS160" s="86"/>
      <c r="BJT160" s="86"/>
      <c r="BJU160" s="86"/>
      <c r="BJV160" s="86"/>
      <c r="BJW160" s="86"/>
      <c r="BJX160" s="86"/>
      <c r="BJY160" s="86"/>
      <c r="BJZ160" s="86"/>
      <c r="BKA160" s="86"/>
      <c r="BKB160" s="86"/>
      <c r="BKC160" s="86"/>
      <c r="BKD160" s="86"/>
      <c r="BKE160" s="86"/>
      <c r="BKF160" s="86"/>
      <c r="BKG160" s="86"/>
      <c r="BKH160" s="86"/>
      <c r="BKI160" s="86"/>
      <c r="BKJ160" s="86"/>
      <c r="BKK160" s="86"/>
      <c r="BKL160" s="86"/>
      <c r="BKM160" s="86"/>
      <c r="BKN160" s="86"/>
      <c r="BKO160" s="86"/>
      <c r="BKP160" s="86"/>
      <c r="BKQ160" s="86"/>
      <c r="BKR160" s="86"/>
      <c r="BKS160" s="86"/>
      <c r="BKT160" s="86"/>
      <c r="BKU160" s="86"/>
      <c r="BKV160" s="86"/>
      <c r="BKW160" s="86"/>
      <c r="BKX160" s="86"/>
      <c r="BKY160" s="86"/>
      <c r="BKZ160" s="86"/>
      <c r="BLA160" s="86"/>
      <c r="BLB160" s="86"/>
      <c r="BLC160" s="86"/>
      <c r="BLD160" s="86"/>
      <c r="BLE160" s="86"/>
      <c r="BLF160" s="86"/>
      <c r="BLG160" s="86"/>
      <c r="BLH160" s="86"/>
      <c r="BLI160" s="86"/>
      <c r="BLJ160" s="86"/>
      <c r="BLK160" s="86"/>
      <c r="BLL160" s="86"/>
      <c r="BLM160" s="86"/>
      <c r="BLN160" s="86"/>
      <c r="BLO160" s="86"/>
      <c r="BLP160" s="86"/>
      <c r="BLQ160" s="86"/>
      <c r="BLR160" s="86"/>
      <c r="BLS160" s="86"/>
      <c r="BLT160" s="86"/>
      <c r="BLU160" s="86"/>
      <c r="BLV160" s="86"/>
      <c r="BLW160" s="86"/>
      <c r="BLX160" s="86"/>
      <c r="BLY160" s="86"/>
      <c r="BLZ160" s="86"/>
      <c r="BMA160" s="86"/>
      <c r="BMB160" s="86"/>
      <c r="BMC160" s="86"/>
      <c r="BMD160" s="86"/>
      <c r="BME160" s="86"/>
      <c r="BMF160" s="86"/>
      <c r="BMG160" s="86"/>
      <c r="BMH160" s="86"/>
      <c r="BMI160" s="86"/>
      <c r="BMJ160" s="86"/>
      <c r="BMK160" s="86"/>
      <c r="BML160" s="86"/>
      <c r="BMM160" s="86"/>
      <c r="BMN160" s="86"/>
      <c r="BMO160" s="86"/>
      <c r="BMP160" s="86"/>
      <c r="BMQ160" s="86"/>
      <c r="BMR160" s="86"/>
      <c r="BMS160" s="86"/>
      <c r="BMT160" s="86"/>
      <c r="BMU160" s="86"/>
      <c r="BMV160" s="86"/>
      <c r="BMW160" s="86"/>
      <c r="BMX160" s="86"/>
      <c r="BMY160" s="86"/>
      <c r="BMZ160" s="86"/>
      <c r="BNA160" s="86"/>
      <c r="BNB160" s="86"/>
      <c r="BNC160" s="86"/>
      <c r="BND160" s="86"/>
      <c r="BNE160" s="86"/>
      <c r="BNF160" s="86"/>
      <c r="BNG160" s="86"/>
      <c r="BNH160" s="86"/>
      <c r="BNI160" s="86"/>
      <c r="BNJ160" s="86"/>
      <c r="BNK160" s="86"/>
      <c r="BNL160" s="86"/>
      <c r="BNM160" s="86"/>
      <c r="BNN160" s="86"/>
      <c r="BNO160" s="86"/>
      <c r="BNP160" s="86"/>
      <c r="BNQ160" s="86"/>
      <c r="BNR160" s="86"/>
      <c r="BNS160" s="86"/>
      <c r="BNT160" s="86"/>
      <c r="BNU160" s="86"/>
      <c r="BNV160" s="86"/>
      <c r="BNW160" s="86"/>
      <c r="BNX160" s="86"/>
      <c r="BNY160" s="86"/>
      <c r="BNZ160" s="86"/>
      <c r="BOA160" s="86"/>
      <c r="BOB160" s="86"/>
      <c r="BOC160" s="86"/>
      <c r="BOD160" s="86"/>
      <c r="BOE160" s="186"/>
      <c r="BOF160" s="186"/>
      <c r="BOG160" s="186"/>
      <c r="BOH160" s="186"/>
      <c r="BOI160" s="186"/>
      <c r="BOJ160" s="186"/>
      <c r="BOK160" s="86"/>
      <c r="BOL160" s="86"/>
      <c r="BOM160" s="86"/>
      <c r="BON160" s="86"/>
      <c r="BOO160" s="86"/>
      <c r="BOP160" s="86"/>
      <c r="BOQ160" s="86"/>
      <c r="BOR160" s="86"/>
      <c r="BOS160" s="86"/>
      <c r="BOT160" s="86"/>
      <c r="BOU160" s="86"/>
      <c r="BOV160" s="86"/>
      <c r="BOW160" s="86"/>
      <c r="BOX160" s="86"/>
      <c r="BOY160" s="86"/>
      <c r="BOZ160" s="86"/>
      <c r="BPA160" s="86"/>
      <c r="BPB160" s="86"/>
      <c r="BPC160" s="86"/>
      <c r="BPD160" s="86"/>
      <c r="BPE160" s="86"/>
      <c r="BPF160" s="86"/>
      <c r="BPG160" s="86"/>
      <c r="BPH160" s="86"/>
      <c r="BPI160" s="86"/>
      <c r="BPJ160" s="86"/>
      <c r="BPK160" s="86"/>
      <c r="BPL160" s="86"/>
      <c r="BPM160" s="86"/>
      <c r="BPN160" s="86"/>
      <c r="BPO160" s="86"/>
      <c r="BPP160" s="86"/>
      <c r="BPQ160" s="86"/>
      <c r="BPR160" s="86"/>
      <c r="BPS160" s="86"/>
      <c r="BPT160" s="86"/>
      <c r="BPU160" s="86"/>
      <c r="BPV160" s="86"/>
      <c r="BPW160" s="86"/>
      <c r="BPX160" s="86"/>
      <c r="BPY160" s="86"/>
      <c r="BPZ160" s="86"/>
      <c r="BQA160" s="86"/>
      <c r="BQB160" s="86"/>
      <c r="BQC160" s="86"/>
      <c r="BQD160" s="86"/>
      <c r="BQE160" s="86"/>
      <c r="BQF160" s="86"/>
      <c r="BQG160" s="86"/>
      <c r="BQH160" s="86"/>
      <c r="BQI160" s="86"/>
      <c r="BQJ160" s="86"/>
      <c r="BQK160" s="86"/>
      <c r="BQL160" s="86"/>
      <c r="BQM160" s="86"/>
      <c r="BQN160" s="86"/>
      <c r="BQO160" s="86"/>
      <c r="BQP160" s="86"/>
      <c r="BQQ160" s="86"/>
      <c r="BQR160" s="86"/>
      <c r="BQS160" s="86"/>
      <c r="BQT160" s="86"/>
      <c r="BQU160" s="86"/>
      <c r="BQV160" s="86"/>
      <c r="BQW160" s="86"/>
      <c r="BQX160" s="86"/>
      <c r="BQY160" s="86"/>
      <c r="BQZ160" s="86"/>
      <c r="BRA160" s="86"/>
      <c r="BRB160" s="86"/>
      <c r="BRC160" s="86"/>
      <c r="BRD160" s="86"/>
      <c r="BRE160" s="86"/>
      <c r="BRF160" s="86"/>
      <c r="BRG160" s="86"/>
      <c r="BRH160" s="86"/>
      <c r="BRI160" s="86"/>
      <c r="BRJ160" s="86"/>
      <c r="BRK160" s="86"/>
      <c r="BRL160" s="86"/>
      <c r="BRM160" s="86"/>
      <c r="BRN160" s="86"/>
      <c r="BRO160" s="86"/>
      <c r="BRP160" s="86"/>
      <c r="BRQ160" s="86"/>
      <c r="BRR160" s="86"/>
      <c r="BRS160" s="86"/>
      <c r="BRT160" s="86"/>
      <c r="BRU160" s="86"/>
      <c r="BRV160" s="86"/>
      <c r="BRW160" s="86"/>
      <c r="BRX160" s="86"/>
      <c r="BRY160" s="86"/>
      <c r="BRZ160" s="86"/>
      <c r="BSA160" s="86"/>
      <c r="BSB160" s="86"/>
      <c r="BSC160" s="86"/>
      <c r="BSD160" s="86"/>
      <c r="BSE160" s="86"/>
      <c r="BSF160" s="86"/>
      <c r="BSG160" s="86"/>
      <c r="BSH160" s="86"/>
      <c r="BSI160" s="86"/>
      <c r="BSJ160" s="86"/>
      <c r="BSK160" s="86"/>
      <c r="BSL160" s="86"/>
      <c r="BSM160" s="86"/>
      <c r="BSN160" s="86"/>
      <c r="BSO160" s="86"/>
      <c r="BSP160" s="86"/>
      <c r="BSQ160" s="86"/>
      <c r="BSR160" s="86"/>
      <c r="BSS160" s="86"/>
      <c r="BST160" s="86"/>
      <c r="BSU160" s="86"/>
      <c r="BSV160" s="86"/>
      <c r="BSW160" s="86"/>
      <c r="BSX160" s="86"/>
      <c r="BSY160" s="86"/>
      <c r="BSZ160" s="86"/>
      <c r="BTA160" s="86"/>
      <c r="BTB160" s="86"/>
      <c r="BTC160" s="86"/>
      <c r="BTD160" s="86"/>
      <c r="BTE160" s="86"/>
      <c r="BTF160" s="86"/>
      <c r="BTG160" s="86"/>
      <c r="BTH160" s="86"/>
      <c r="BTI160" s="86"/>
      <c r="BTJ160" s="86"/>
      <c r="BTK160" s="86"/>
      <c r="BTL160" s="86"/>
      <c r="BTM160" s="86"/>
      <c r="BTN160" s="86"/>
      <c r="BTO160" s="86"/>
      <c r="BTP160" s="86"/>
      <c r="BTQ160" s="86"/>
      <c r="BTR160" s="86"/>
      <c r="BTS160" s="86"/>
      <c r="BTT160" s="86"/>
      <c r="BTU160" s="86"/>
      <c r="BTV160" s="86"/>
      <c r="BTW160" s="86"/>
      <c r="BTX160" s="86"/>
      <c r="BTY160" s="86"/>
      <c r="BTZ160" s="86"/>
      <c r="BUA160" s="86"/>
      <c r="BUB160" s="86"/>
      <c r="BUC160" s="86"/>
      <c r="BUD160" s="86"/>
      <c r="BUE160" s="86"/>
      <c r="BUF160" s="86"/>
      <c r="BUG160" s="86"/>
      <c r="BUH160" s="86"/>
      <c r="BUI160" s="86"/>
      <c r="BUJ160" s="86"/>
      <c r="BUK160" s="86"/>
      <c r="BUL160" s="86"/>
      <c r="BUM160" s="86"/>
      <c r="BUN160" s="86"/>
      <c r="BUO160" s="86"/>
      <c r="BUP160" s="86"/>
      <c r="BUQ160" s="86"/>
      <c r="BUR160" s="86"/>
      <c r="BUS160" s="86"/>
      <c r="BUT160" s="86"/>
      <c r="BUU160" s="86"/>
      <c r="BUV160" s="86"/>
      <c r="BUW160" s="86"/>
      <c r="BUX160" s="86"/>
      <c r="BUY160" s="86"/>
      <c r="BUZ160" s="86"/>
      <c r="BVA160" s="86"/>
      <c r="BVB160" s="86"/>
      <c r="BVC160" s="86"/>
      <c r="BVD160" s="86"/>
      <c r="BVE160" s="86"/>
      <c r="BVF160" s="86"/>
      <c r="BVG160" s="86"/>
      <c r="BVH160" s="86"/>
      <c r="BVI160" s="86"/>
      <c r="BVJ160" s="86"/>
      <c r="BVK160" s="86"/>
      <c r="BVL160" s="86"/>
      <c r="BVM160" s="86"/>
      <c r="BVN160" s="86"/>
      <c r="BVO160" s="86"/>
      <c r="BVP160" s="86"/>
      <c r="BVQ160" s="86"/>
      <c r="BVR160" s="86"/>
      <c r="BVS160" s="86"/>
      <c r="BVT160" s="86"/>
      <c r="BVU160" s="86"/>
      <c r="BVV160" s="86"/>
      <c r="BVW160" s="86"/>
      <c r="BVX160" s="86"/>
      <c r="BVY160" s="86"/>
      <c r="BVZ160" s="86"/>
      <c r="BWA160" s="86"/>
      <c r="BWB160" s="86"/>
      <c r="BWC160" s="86"/>
      <c r="BWD160" s="86"/>
      <c r="BWE160" s="86"/>
      <c r="BWF160" s="86"/>
      <c r="BWG160" s="86"/>
      <c r="BWH160" s="86"/>
      <c r="BWI160" s="86"/>
      <c r="BWJ160" s="86"/>
      <c r="BWK160" s="86"/>
      <c r="BWL160" s="86"/>
      <c r="BWM160" s="86"/>
      <c r="BWN160" s="86"/>
      <c r="BWO160" s="86"/>
      <c r="BWP160" s="86"/>
      <c r="BWQ160" s="86"/>
      <c r="BWR160" s="86"/>
      <c r="BWS160" s="86"/>
      <c r="BWT160" s="86"/>
      <c r="BWU160" s="86"/>
      <c r="BWV160" s="86"/>
      <c r="BWW160" s="86"/>
      <c r="BWX160" s="86"/>
      <c r="BWY160" s="86"/>
      <c r="BWZ160" s="86"/>
      <c r="BXA160" s="86"/>
      <c r="BXB160" s="86"/>
      <c r="BXC160" s="86"/>
      <c r="BXD160" s="86"/>
      <c r="BXE160" s="86"/>
      <c r="BXF160" s="86"/>
      <c r="BXG160" s="86"/>
      <c r="BXH160" s="86"/>
      <c r="BXI160" s="86"/>
      <c r="BXJ160" s="86"/>
      <c r="BXK160" s="86"/>
      <c r="BXL160" s="86"/>
      <c r="BXM160" s="86"/>
      <c r="BXN160" s="86"/>
      <c r="BXO160" s="86"/>
      <c r="BXP160" s="86"/>
      <c r="BXQ160" s="86"/>
      <c r="BXR160" s="86"/>
      <c r="BXS160" s="86"/>
      <c r="BXT160" s="86"/>
      <c r="BXU160" s="86"/>
      <c r="BXV160" s="86"/>
      <c r="BXW160" s="86"/>
      <c r="BXX160" s="86"/>
      <c r="BXY160" s="86"/>
      <c r="BXZ160" s="86"/>
      <c r="BYA160" s="186"/>
      <c r="BYB160" s="186"/>
      <c r="BYC160" s="186"/>
      <c r="BYD160" s="186"/>
      <c r="BYE160" s="186"/>
      <c r="BYF160" s="186"/>
      <c r="BYG160" s="86"/>
      <c r="BYH160" s="86"/>
      <c r="BYI160" s="86"/>
      <c r="BYJ160" s="86"/>
      <c r="BYK160" s="86"/>
      <c r="BYL160" s="86"/>
      <c r="BYM160" s="86"/>
      <c r="BYN160" s="86"/>
      <c r="BYO160" s="86"/>
      <c r="BYP160" s="86"/>
      <c r="BYQ160" s="86"/>
      <c r="BYR160" s="86"/>
      <c r="BYS160" s="86"/>
      <c r="BYT160" s="86"/>
      <c r="BYU160" s="86"/>
      <c r="BYV160" s="86"/>
      <c r="BYW160" s="86"/>
      <c r="BYX160" s="86"/>
      <c r="BYY160" s="86"/>
      <c r="BYZ160" s="86"/>
      <c r="BZA160" s="86"/>
      <c r="BZB160" s="86"/>
      <c r="BZC160" s="86"/>
      <c r="BZD160" s="86"/>
      <c r="BZE160" s="86"/>
      <c r="BZF160" s="86"/>
      <c r="BZG160" s="86"/>
      <c r="BZH160" s="86"/>
      <c r="BZI160" s="86"/>
      <c r="BZJ160" s="86"/>
      <c r="BZK160" s="86"/>
      <c r="BZL160" s="86"/>
      <c r="BZM160" s="86"/>
      <c r="BZN160" s="86"/>
      <c r="BZO160" s="86"/>
      <c r="BZP160" s="86"/>
      <c r="BZQ160" s="86"/>
      <c r="BZR160" s="86"/>
      <c r="BZS160" s="86"/>
      <c r="BZT160" s="86"/>
      <c r="BZU160" s="86"/>
      <c r="BZV160" s="86"/>
      <c r="BZW160" s="86"/>
      <c r="BZX160" s="86"/>
      <c r="BZY160" s="86"/>
      <c r="BZZ160" s="86"/>
      <c r="CAA160" s="86"/>
      <c r="CAB160" s="86"/>
      <c r="CAC160" s="86"/>
      <c r="CAD160" s="86"/>
      <c r="CAE160" s="86"/>
      <c r="CAF160" s="86"/>
      <c r="CAG160" s="86"/>
      <c r="CAH160" s="86"/>
      <c r="CAI160" s="86"/>
      <c r="CAJ160" s="86"/>
      <c r="CAK160" s="86"/>
      <c r="CAL160" s="86"/>
      <c r="CAM160" s="86"/>
      <c r="CAN160" s="86"/>
      <c r="CAO160" s="86"/>
      <c r="CAP160" s="86"/>
      <c r="CAQ160" s="86"/>
      <c r="CAR160" s="86"/>
      <c r="CAS160" s="86"/>
      <c r="CAT160" s="86"/>
      <c r="CAU160" s="86"/>
      <c r="CAV160" s="86"/>
      <c r="CAW160" s="86"/>
      <c r="CAX160" s="86"/>
      <c r="CAY160" s="86"/>
      <c r="CAZ160" s="86"/>
      <c r="CBA160" s="86"/>
      <c r="CBB160" s="86"/>
      <c r="CBC160" s="86"/>
      <c r="CBD160" s="86"/>
      <c r="CBE160" s="86"/>
      <c r="CBF160" s="86"/>
      <c r="CBG160" s="86"/>
      <c r="CBH160" s="86"/>
      <c r="CBI160" s="86"/>
      <c r="CBJ160" s="86"/>
      <c r="CBK160" s="86"/>
      <c r="CBL160" s="86"/>
      <c r="CBM160" s="86"/>
      <c r="CBN160" s="86"/>
      <c r="CBO160" s="86"/>
      <c r="CBP160" s="86"/>
      <c r="CBQ160" s="86"/>
      <c r="CBR160" s="86"/>
      <c r="CBS160" s="86"/>
      <c r="CBT160" s="86"/>
      <c r="CBU160" s="86"/>
      <c r="CBV160" s="86"/>
      <c r="CBW160" s="86"/>
      <c r="CBX160" s="86"/>
      <c r="CBY160" s="86"/>
      <c r="CBZ160" s="86"/>
      <c r="CCA160" s="86"/>
      <c r="CCB160" s="86"/>
      <c r="CCC160" s="86"/>
      <c r="CCD160" s="86"/>
      <c r="CCE160" s="86"/>
      <c r="CCF160" s="86"/>
      <c r="CCG160" s="86"/>
      <c r="CCH160" s="86"/>
      <c r="CCI160" s="86"/>
      <c r="CCJ160" s="86"/>
      <c r="CCK160" s="86"/>
      <c r="CCL160" s="86"/>
      <c r="CCM160" s="86"/>
      <c r="CCN160" s="86"/>
      <c r="CCO160" s="86"/>
      <c r="CCP160" s="86"/>
      <c r="CCQ160" s="86"/>
      <c r="CCR160" s="86"/>
      <c r="CCS160" s="86"/>
      <c r="CCT160" s="86"/>
      <c r="CCU160" s="86"/>
      <c r="CCV160" s="86"/>
      <c r="CCW160" s="86"/>
      <c r="CCX160" s="86"/>
      <c r="CCY160" s="86"/>
      <c r="CCZ160" s="86"/>
      <c r="CDA160" s="86"/>
      <c r="CDB160" s="86"/>
      <c r="CDC160" s="86"/>
      <c r="CDD160" s="86"/>
      <c r="CDE160" s="86"/>
      <c r="CDF160" s="86"/>
      <c r="CDG160" s="86"/>
      <c r="CDH160" s="86"/>
      <c r="CDI160" s="86"/>
      <c r="CDJ160" s="86"/>
      <c r="CDK160" s="86"/>
      <c r="CDL160" s="86"/>
      <c r="CDM160" s="86"/>
      <c r="CDN160" s="86"/>
      <c r="CDO160" s="86"/>
      <c r="CDP160" s="86"/>
      <c r="CDQ160" s="86"/>
      <c r="CDR160" s="86"/>
      <c r="CDS160" s="86"/>
      <c r="CDT160" s="86"/>
      <c r="CDU160" s="86"/>
      <c r="CDV160" s="86"/>
      <c r="CDW160" s="86"/>
      <c r="CDX160" s="86"/>
      <c r="CDY160" s="86"/>
      <c r="CDZ160" s="86"/>
      <c r="CEA160" s="86"/>
      <c r="CEB160" s="86"/>
      <c r="CEC160" s="86"/>
      <c r="CED160" s="86"/>
      <c r="CEE160" s="86"/>
      <c r="CEF160" s="86"/>
      <c r="CEG160" s="86"/>
      <c r="CEH160" s="86"/>
      <c r="CEI160" s="86"/>
      <c r="CEJ160" s="86"/>
      <c r="CEK160" s="86"/>
      <c r="CEL160" s="86"/>
      <c r="CEM160" s="86"/>
      <c r="CEN160" s="86"/>
      <c r="CEO160" s="86"/>
      <c r="CEP160" s="86"/>
      <c r="CEQ160" s="86"/>
      <c r="CER160" s="86"/>
      <c r="CES160" s="86"/>
      <c r="CET160" s="86"/>
      <c r="CEU160" s="86"/>
      <c r="CEV160" s="86"/>
      <c r="CEW160" s="86"/>
      <c r="CEX160" s="86"/>
      <c r="CEY160" s="86"/>
      <c r="CEZ160" s="86"/>
      <c r="CFA160" s="86"/>
      <c r="CFB160" s="86"/>
      <c r="CFC160" s="86"/>
      <c r="CFD160" s="86"/>
      <c r="CFE160" s="86"/>
      <c r="CFF160" s="86"/>
      <c r="CFG160" s="86"/>
      <c r="CFH160" s="86"/>
      <c r="CFI160" s="86"/>
      <c r="CFJ160" s="86"/>
      <c r="CFK160" s="86"/>
      <c r="CFL160" s="86"/>
      <c r="CFM160" s="86"/>
      <c r="CFN160" s="86"/>
      <c r="CFO160" s="86"/>
      <c r="CFP160" s="86"/>
      <c r="CFQ160" s="86"/>
      <c r="CFR160" s="86"/>
      <c r="CFS160" s="86"/>
      <c r="CFT160" s="86"/>
      <c r="CFU160" s="86"/>
      <c r="CFV160" s="86"/>
      <c r="CFW160" s="86"/>
      <c r="CFX160" s="86"/>
      <c r="CFY160" s="86"/>
      <c r="CFZ160" s="86"/>
      <c r="CGA160" s="86"/>
      <c r="CGB160" s="86"/>
      <c r="CGC160" s="86"/>
      <c r="CGD160" s="86"/>
      <c r="CGE160" s="86"/>
      <c r="CGF160" s="86"/>
      <c r="CGG160" s="86"/>
      <c r="CGH160" s="86"/>
      <c r="CGI160" s="86"/>
      <c r="CGJ160" s="86"/>
      <c r="CGK160" s="86"/>
      <c r="CGL160" s="86"/>
      <c r="CGM160" s="86"/>
      <c r="CGN160" s="86"/>
      <c r="CGO160" s="86"/>
      <c r="CGP160" s="86"/>
      <c r="CGQ160" s="86"/>
      <c r="CGR160" s="86"/>
      <c r="CGS160" s="86"/>
      <c r="CGT160" s="86"/>
      <c r="CGU160" s="86"/>
      <c r="CGV160" s="86"/>
      <c r="CGW160" s="86"/>
      <c r="CGX160" s="86"/>
      <c r="CGY160" s="86"/>
      <c r="CGZ160" s="86"/>
      <c r="CHA160" s="86"/>
      <c r="CHB160" s="86"/>
      <c r="CHC160" s="86"/>
      <c r="CHD160" s="86"/>
      <c r="CHE160" s="86"/>
      <c r="CHF160" s="86"/>
      <c r="CHG160" s="86"/>
      <c r="CHH160" s="86"/>
      <c r="CHI160" s="86"/>
      <c r="CHJ160" s="86"/>
      <c r="CHK160" s="86"/>
      <c r="CHL160" s="86"/>
      <c r="CHM160" s="86"/>
      <c r="CHN160" s="86"/>
      <c r="CHO160" s="86"/>
      <c r="CHP160" s="86"/>
      <c r="CHQ160" s="86"/>
      <c r="CHR160" s="86"/>
      <c r="CHS160" s="86"/>
      <c r="CHT160" s="86"/>
      <c r="CHU160" s="86"/>
      <c r="CHV160" s="86"/>
      <c r="CHW160" s="186"/>
      <c r="CHX160" s="186"/>
      <c r="CHY160" s="186"/>
      <c r="CHZ160" s="186"/>
      <c r="CIA160" s="186"/>
      <c r="CIB160" s="186"/>
      <c r="CIC160" s="86"/>
      <c r="CID160" s="86"/>
      <c r="CIE160" s="86"/>
      <c r="CIF160" s="86"/>
      <c r="CIG160" s="86"/>
      <c r="CIH160" s="86"/>
      <c r="CII160" s="86"/>
      <c r="CIJ160" s="86"/>
      <c r="CIK160" s="86"/>
      <c r="CIL160" s="86"/>
      <c r="CIM160" s="86"/>
      <c r="CIN160" s="86"/>
      <c r="CIO160" s="86"/>
      <c r="CIP160" s="86"/>
      <c r="CIQ160" s="86"/>
      <c r="CIR160" s="86"/>
      <c r="CIS160" s="86"/>
      <c r="CIT160" s="86"/>
      <c r="CIU160" s="86"/>
      <c r="CIV160" s="86"/>
      <c r="CIW160" s="86"/>
      <c r="CIX160" s="86"/>
      <c r="CIY160" s="86"/>
      <c r="CIZ160" s="86"/>
      <c r="CJA160" s="86"/>
      <c r="CJB160" s="86"/>
      <c r="CJC160" s="86"/>
      <c r="CJD160" s="86"/>
      <c r="CJE160" s="86"/>
      <c r="CJF160" s="86"/>
      <c r="CJG160" s="86"/>
      <c r="CJH160" s="86"/>
      <c r="CJI160" s="86"/>
      <c r="CJJ160" s="86"/>
      <c r="CJK160" s="86"/>
      <c r="CJL160" s="86"/>
      <c r="CJM160" s="86"/>
      <c r="CJN160" s="86"/>
      <c r="CJO160" s="86"/>
      <c r="CJP160" s="86"/>
      <c r="CJQ160" s="86"/>
      <c r="CJR160" s="86"/>
      <c r="CJS160" s="86"/>
      <c r="CJT160" s="86"/>
      <c r="CJU160" s="86"/>
      <c r="CJV160" s="86"/>
      <c r="CJW160" s="86"/>
      <c r="CJX160" s="86"/>
      <c r="CJY160" s="86"/>
      <c r="CJZ160" s="86"/>
      <c r="CKA160" s="86"/>
      <c r="CKB160" s="86"/>
      <c r="CKC160" s="86"/>
      <c r="CKD160" s="86"/>
      <c r="CKE160" s="86"/>
      <c r="CKF160" s="86"/>
      <c r="CKG160" s="86"/>
      <c r="CKH160" s="86"/>
      <c r="CKI160" s="86"/>
      <c r="CKJ160" s="86"/>
      <c r="CKK160" s="86"/>
      <c r="CKL160" s="86"/>
      <c r="CKM160" s="86"/>
      <c r="CKN160" s="86"/>
      <c r="CKO160" s="86"/>
      <c r="CKP160" s="86"/>
      <c r="CKQ160" s="86"/>
      <c r="CKR160" s="86"/>
      <c r="CKS160" s="86"/>
      <c r="CKT160" s="86"/>
      <c r="CKU160" s="86"/>
      <c r="CKV160" s="86"/>
      <c r="CKW160" s="86"/>
      <c r="CKX160" s="86"/>
      <c r="CKY160" s="86"/>
      <c r="CKZ160" s="86"/>
      <c r="CLA160" s="86"/>
      <c r="CLB160" s="86"/>
      <c r="CLC160" s="86"/>
      <c r="CLD160" s="86"/>
      <c r="CLE160" s="86"/>
      <c r="CLF160" s="86"/>
      <c r="CLG160" s="86"/>
      <c r="CLH160" s="86"/>
      <c r="CLI160" s="86"/>
      <c r="CLJ160" s="86"/>
      <c r="CLK160" s="86"/>
      <c r="CLL160" s="86"/>
      <c r="CLM160" s="86"/>
      <c r="CLN160" s="86"/>
      <c r="CLO160" s="86"/>
      <c r="CLP160" s="86"/>
      <c r="CLQ160" s="86"/>
      <c r="CLR160" s="86"/>
      <c r="CLS160" s="86"/>
      <c r="CLT160" s="86"/>
      <c r="CLU160" s="86"/>
      <c r="CLV160" s="86"/>
      <c r="CLW160" s="86"/>
      <c r="CLX160" s="86"/>
      <c r="CLY160" s="86"/>
      <c r="CLZ160" s="86"/>
      <c r="CMA160" s="86"/>
      <c r="CMB160" s="86"/>
      <c r="CMC160" s="86"/>
      <c r="CMD160" s="86"/>
      <c r="CME160" s="86"/>
      <c r="CMF160" s="86"/>
      <c r="CMG160" s="86"/>
      <c r="CMH160" s="86"/>
      <c r="CMI160" s="86"/>
      <c r="CMJ160" s="86"/>
      <c r="CMK160" s="86"/>
      <c r="CML160" s="86"/>
      <c r="CMM160" s="86"/>
      <c r="CMN160" s="86"/>
      <c r="CMO160" s="86"/>
      <c r="CMP160" s="86"/>
      <c r="CMQ160" s="86"/>
      <c r="CMR160" s="86"/>
      <c r="CMS160" s="86"/>
      <c r="CMT160" s="86"/>
      <c r="CMU160" s="86"/>
      <c r="CMV160" s="86"/>
      <c r="CMW160" s="86"/>
      <c r="CMX160" s="86"/>
      <c r="CMY160" s="86"/>
      <c r="CMZ160" s="86"/>
      <c r="CNA160" s="86"/>
      <c r="CNB160" s="86"/>
      <c r="CNC160" s="86"/>
      <c r="CND160" s="86"/>
      <c r="CNE160" s="86"/>
      <c r="CNF160" s="86"/>
      <c r="CNG160" s="86"/>
      <c r="CNH160" s="86"/>
      <c r="CNI160" s="86"/>
      <c r="CNJ160" s="86"/>
      <c r="CNK160" s="86"/>
      <c r="CNL160" s="86"/>
      <c r="CNM160" s="86"/>
      <c r="CNN160" s="86"/>
      <c r="CNO160" s="86"/>
      <c r="CNP160" s="86"/>
      <c r="CNQ160" s="86"/>
      <c r="CNR160" s="86"/>
      <c r="CNS160" s="86"/>
      <c r="CNT160" s="86"/>
      <c r="CNU160" s="86"/>
      <c r="CNV160" s="86"/>
      <c r="CNW160" s="86"/>
      <c r="CNX160" s="86"/>
      <c r="CNY160" s="86"/>
      <c r="CNZ160" s="86"/>
      <c r="COA160" s="86"/>
      <c r="COB160" s="86"/>
      <c r="COC160" s="86"/>
      <c r="COD160" s="86"/>
      <c r="COE160" s="86"/>
      <c r="COF160" s="86"/>
      <c r="COG160" s="86"/>
      <c r="COH160" s="86"/>
      <c r="COI160" s="86"/>
      <c r="COJ160" s="86"/>
      <c r="COK160" s="86"/>
      <c r="COL160" s="86"/>
      <c r="COM160" s="86"/>
      <c r="CON160" s="86"/>
      <c r="COO160" s="86"/>
      <c r="COP160" s="86"/>
      <c r="COQ160" s="86"/>
      <c r="COR160" s="86"/>
      <c r="COS160" s="86"/>
      <c r="COT160" s="86"/>
      <c r="COU160" s="86"/>
      <c r="COV160" s="86"/>
      <c r="COW160" s="86"/>
      <c r="COX160" s="86"/>
      <c r="COY160" s="86"/>
      <c r="COZ160" s="86"/>
      <c r="CPA160" s="86"/>
      <c r="CPB160" s="86"/>
      <c r="CPC160" s="86"/>
      <c r="CPD160" s="86"/>
      <c r="CPE160" s="86"/>
      <c r="CPF160" s="86"/>
      <c r="CPG160" s="86"/>
      <c r="CPH160" s="86"/>
      <c r="CPI160" s="86"/>
      <c r="CPJ160" s="86"/>
      <c r="CPK160" s="86"/>
      <c r="CPL160" s="86"/>
      <c r="CPM160" s="86"/>
      <c r="CPN160" s="86"/>
      <c r="CPO160" s="86"/>
      <c r="CPP160" s="86"/>
      <c r="CPQ160" s="86"/>
      <c r="CPR160" s="86"/>
      <c r="CPS160" s="86"/>
      <c r="CPT160" s="86"/>
      <c r="CPU160" s="86"/>
      <c r="CPV160" s="86"/>
      <c r="CPW160" s="86"/>
      <c r="CPX160" s="86"/>
      <c r="CPY160" s="86"/>
      <c r="CPZ160" s="86"/>
      <c r="CQA160" s="86"/>
      <c r="CQB160" s="86"/>
      <c r="CQC160" s="86"/>
      <c r="CQD160" s="86"/>
      <c r="CQE160" s="86"/>
      <c r="CQF160" s="86"/>
      <c r="CQG160" s="86"/>
      <c r="CQH160" s="86"/>
      <c r="CQI160" s="86"/>
      <c r="CQJ160" s="86"/>
      <c r="CQK160" s="86"/>
      <c r="CQL160" s="86"/>
      <c r="CQM160" s="86"/>
      <c r="CQN160" s="86"/>
      <c r="CQO160" s="86"/>
      <c r="CQP160" s="86"/>
      <c r="CQQ160" s="86"/>
      <c r="CQR160" s="86"/>
      <c r="CQS160" s="86"/>
      <c r="CQT160" s="86"/>
      <c r="CQU160" s="86"/>
      <c r="CQV160" s="86"/>
      <c r="CQW160" s="86"/>
      <c r="CQX160" s="86"/>
      <c r="CQY160" s="86"/>
      <c r="CQZ160" s="86"/>
      <c r="CRA160" s="86"/>
      <c r="CRB160" s="86"/>
      <c r="CRC160" s="86"/>
      <c r="CRD160" s="86"/>
      <c r="CRE160" s="86"/>
      <c r="CRF160" s="86"/>
      <c r="CRG160" s="86"/>
      <c r="CRH160" s="86"/>
      <c r="CRI160" s="86"/>
      <c r="CRJ160" s="86"/>
      <c r="CRK160" s="86"/>
      <c r="CRL160" s="86"/>
      <c r="CRM160" s="86"/>
      <c r="CRN160" s="86"/>
      <c r="CRO160" s="86"/>
      <c r="CRP160" s="86"/>
      <c r="CRQ160" s="86"/>
      <c r="CRR160" s="86"/>
      <c r="CRS160" s="186"/>
      <c r="CRT160" s="186"/>
      <c r="CRU160" s="186"/>
      <c r="CRV160" s="186"/>
      <c r="CRW160" s="186"/>
      <c r="CRX160" s="186"/>
      <c r="CRY160" s="86"/>
      <c r="CRZ160" s="86"/>
      <c r="CSA160" s="86"/>
      <c r="CSB160" s="86"/>
      <c r="CSC160" s="86"/>
      <c r="CSD160" s="86"/>
      <c r="CSE160" s="86"/>
      <c r="CSF160" s="86"/>
      <c r="CSG160" s="86"/>
      <c r="CSH160" s="86"/>
      <c r="CSI160" s="86"/>
      <c r="CSJ160" s="86"/>
      <c r="CSK160" s="86"/>
      <c r="CSL160" s="86"/>
      <c r="CSM160" s="86"/>
      <c r="CSN160" s="86"/>
      <c r="CSO160" s="86"/>
      <c r="CSP160" s="86"/>
      <c r="CSQ160" s="86"/>
      <c r="CSR160" s="86"/>
      <c r="CSS160" s="86"/>
      <c r="CST160" s="86"/>
      <c r="CSU160" s="86"/>
      <c r="CSV160" s="86"/>
      <c r="CSW160" s="86"/>
      <c r="CSX160" s="86"/>
      <c r="CSY160" s="86"/>
      <c r="CSZ160" s="86"/>
      <c r="CTA160" s="86"/>
      <c r="CTB160" s="86"/>
      <c r="CTC160" s="86"/>
      <c r="CTD160" s="86"/>
      <c r="CTE160" s="86"/>
      <c r="CTF160" s="86"/>
      <c r="CTG160" s="86"/>
      <c r="CTH160" s="86"/>
      <c r="CTI160" s="86"/>
      <c r="CTJ160" s="86"/>
      <c r="CTK160" s="86"/>
      <c r="CTL160" s="86"/>
      <c r="CTM160" s="86"/>
      <c r="CTN160" s="86"/>
      <c r="CTO160" s="86"/>
      <c r="CTP160" s="86"/>
      <c r="CTQ160" s="86"/>
      <c r="CTR160" s="86"/>
      <c r="CTS160" s="86"/>
      <c r="CTT160" s="86"/>
      <c r="CTU160" s="86"/>
      <c r="CTV160" s="86"/>
      <c r="CTW160" s="86"/>
      <c r="CTX160" s="86"/>
      <c r="CTY160" s="86"/>
      <c r="CTZ160" s="86"/>
      <c r="CUA160" s="86"/>
      <c r="CUB160" s="86"/>
      <c r="CUC160" s="86"/>
      <c r="CUD160" s="86"/>
      <c r="CUE160" s="86"/>
      <c r="CUF160" s="86"/>
      <c r="CUG160" s="86"/>
      <c r="CUH160" s="86"/>
      <c r="CUI160" s="86"/>
      <c r="CUJ160" s="86"/>
      <c r="CUK160" s="86"/>
      <c r="CUL160" s="86"/>
      <c r="CUM160" s="86"/>
      <c r="CUN160" s="86"/>
      <c r="CUO160" s="86"/>
      <c r="CUP160" s="86"/>
      <c r="CUQ160" s="86"/>
      <c r="CUR160" s="86"/>
      <c r="CUS160" s="86"/>
      <c r="CUT160" s="86"/>
      <c r="CUU160" s="86"/>
      <c r="CUV160" s="86"/>
      <c r="CUW160" s="86"/>
      <c r="CUX160" s="86"/>
      <c r="CUY160" s="86"/>
      <c r="CUZ160" s="86"/>
      <c r="CVA160" s="86"/>
      <c r="CVB160" s="86"/>
      <c r="CVC160" s="86"/>
      <c r="CVD160" s="86"/>
      <c r="CVE160" s="86"/>
      <c r="CVF160" s="86"/>
      <c r="CVG160" s="86"/>
      <c r="CVH160" s="86"/>
      <c r="CVI160" s="86"/>
      <c r="CVJ160" s="86"/>
      <c r="CVK160" s="86"/>
      <c r="CVL160" s="86"/>
      <c r="CVM160" s="86"/>
      <c r="CVN160" s="86"/>
      <c r="CVO160" s="86"/>
      <c r="CVP160" s="86"/>
      <c r="CVQ160" s="86"/>
      <c r="CVR160" s="86"/>
      <c r="CVS160" s="86"/>
      <c r="CVT160" s="86"/>
      <c r="CVU160" s="86"/>
      <c r="CVV160" s="86"/>
      <c r="CVW160" s="86"/>
      <c r="CVX160" s="86"/>
      <c r="CVY160" s="86"/>
      <c r="CVZ160" s="86"/>
      <c r="CWA160" s="86"/>
      <c r="CWB160" s="86"/>
      <c r="CWC160" s="86"/>
      <c r="CWD160" s="86"/>
      <c r="CWE160" s="86"/>
      <c r="CWF160" s="86"/>
      <c r="CWG160" s="86"/>
      <c r="CWH160" s="86"/>
      <c r="CWI160" s="86"/>
      <c r="CWJ160" s="86"/>
      <c r="CWK160" s="86"/>
      <c r="CWL160" s="86"/>
      <c r="CWM160" s="86"/>
      <c r="CWN160" s="86"/>
      <c r="CWO160" s="86"/>
      <c r="CWP160" s="86"/>
      <c r="CWQ160" s="86"/>
      <c r="CWR160" s="86"/>
      <c r="CWS160" s="86"/>
      <c r="CWT160" s="86"/>
      <c r="CWU160" s="86"/>
      <c r="CWV160" s="86"/>
      <c r="CWW160" s="86"/>
      <c r="CWX160" s="86"/>
      <c r="CWY160" s="86"/>
      <c r="CWZ160" s="86"/>
      <c r="CXA160" s="86"/>
      <c r="CXB160" s="86"/>
      <c r="CXC160" s="86"/>
      <c r="CXD160" s="86"/>
      <c r="CXE160" s="86"/>
      <c r="CXF160" s="86"/>
      <c r="CXG160" s="86"/>
      <c r="CXH160" s="86"/>
      <c r="CXI160" s="86"/>
      <c r="CXJ160" s="86"/>
      <c r="CXK160" s="86"/>
      <c r="CXL160" s="86"/>
      <c r="CXM160" s="86"/>
      <c r="CXN160" s="86"/>
      <c r="CXO160" s="86"/>
      <c r="CXP160" s="86"/>
      <c r="CXQ160" s="86"/>
      <c r="CXR160" s="86"/>
      <c r="CXS160" s="86"/>
      <c r="CXT160" s="86"/>
      <c r="CXU160" s="86"/>
      <c r="CXV160" s="86"/>
      <c r="CXW160" s="86"/>
      <c r="CXX160" s="86"/>
      <c r="CXY160" s="86"/>
      <c r="CXZ160" s="86"/>
      <c r="CYA160" s="86"/>
      <c r="CYB160" s="86"/>
      <c r="CYC160" s="86"/>
      <c r="CYD160" s="86"/>
      <c r="CYE160" s="86"/>
      <c r="CYF160" s="86"/>
      <c r="CYG160" s="86"/>
      <c r="CYH160" s="86"/>
      <c r="CYI160" s="86"/>
      <c r="CYJ160" s="86"/>
      <c r="CYK160" s="86"/>
      <c r="CYL160" s="86"/>
      <c r="CYM160" s="86"/>
      <c r="CYN160" s="86"/>
      <c r="CYO160" s="86"/>
      <c r="CYP160" s="86"/>
      <c r="CYQ160" s="86"/>
      <c r="CYR160" s="86"/>
      <c r="CYS160" s="86"/>
      <c r="CYT160" s="86"/>
      <c r="CYU160" s="86"/>
      <c r="CYV160" s="86"/>
      <c r="CYW160" s="86"/>
      <c r="CYX160" s="86"/>
      <c r="CYY160" s="86"/>
      <c r="CYZ160" s="86"/>
      <c r="CZA160" s="86"/>
      <c r="CZB160" s="86"/>
      <c r="CZC160" s="86"/>
      <c r="CZD160" s="86"/>
      <c r="CZE160" s="86"/>
      <c r="CZF160" s="86"/>
      <c r="CZG160" s="86"/>
      <c r="CZH160" s="86"/>
      <c r="CZI160" s="86"/>
      <c r="CZJ160" s="86"/>
      <c r="CZK160" s="86"/>
      <c r="CZL160" s="86"/>
      <c r="CZM160" s="86"/>
      <c r="CZN160" s="86"/>
      <c r="CZO160" s="86"/>
      <c r="CZP160" s="86"/>
      <c r="CZQ160" s="86"/>
      <c r="CZR160" s="86"/>
      <c r="CZS160" s="86"/>
      <c r="CZT160" s="86"/>
      <c r="CZU160" s="86"/>
      <c r="CZV160" s="86"/>
      <c r="CZW160" s="86"/>
      <c r="CZX160" s="86"/>
      <c r="CZY160" s="86"/>
      <c r="CZZ160" s="86"/>
      <c r="DAA160" s="86"/>
      <c r="DAB160" s="86"/>
      <c r="DAC160" s="86"/>
      <c r="DAD160" s="86"/>
      <c r="DAE160" s="86"/>
      <c r="DAF160" s="86"/>
      <c r="DAG160" s="86"/>
      <c r="DAH160" s="86"/>
      <c r="DAI160" s="86"/>
      <c r="DAJ160" s="86"/>
      <c r="DAK160" s="86"/>
      <c r="DAL160" s="86"/>
      <c r="DAM160" s="86"/>
      <c r="DAN160" s="86"/>
      <c r="DAO160" s="86"/>
      <c r="DAP160" s="86"/>
      <c r="DAQ160" s="86"/>
      <c r="DAR160" s="86"/>
      <c r="DAS160" s="86"/>
      <c r="DAT160" s="86"/>
      <c r="DAU160" s="86"/>
      <c r="DAV160" s="86"/>
      <c r="DAW160" s="86"/>
      <c r="DAX160" s="86"/>
      <c r="DAY160" s="86"/>
      <c r="DAZ160" s="86"/>
      <c r="DBA160" s="86"/>
      <c r="DBB160" s="86"/>
      <c r="DBC160" s="86"/>
      <c r="DBD160" s="86"/>
      <c r="DBE160" s="86"/>
      <c r="DBF160" s="86"/>
      <c r="DBG160" s="86"/>
      <c r="DBH160" s="86"/>
      <c r="DBI160" s="86"/>
      <c r="DBJ160" s="86"/>
      <c r="DBK160" s="86"/>
      <c r="DBL160" s="86"/>
      <c r="DBM160" s="86"/>
      <c r="DBN160" s="86"/>
      <c r="DBO160" s="186"/>
      <c r="DBP160" s="186"/>
      <c r="DBQ160" s="186"/>
      <c r="DBR160" s="186"/>
      <c r="DBS160" s="186"/>
      <c r="DBT160" s="186"/>
      <c r="DBU160" s="86"/>
      <c r="DBV160" s="86"/>
      <c r="DBW160" s="86"/>
      <c r="DBX160" s="86"/>
      <c r="DBY160" s="86"/>
      <c r="DBZ160" s="86"/>
      <c r="DCA160" s="86"/>
      <c r="DCB160" s="86"/>
      <c r="DCC160" s="86"/>
      <c r="DCD160" s="86"/>
      <c r="DCE160" s="86"/>
      <c r="DCF160" s="86"/>
      <c r="DCG160" s="86"/>
      <c r="DCH160" s="86"/>
      <c r="DCI160" s="86"/>
      <c r="DCJ160" s="86"/>
      <c r="DCK160" s="86"/>
      <c r="DCL160" s="86"/>
      <c r="DCM160" s="86"/>
      <c r="DCN160" s="86"/>
      <c r="DCO160" s="86"/>
      <c r="DCP160" s="86"/>
      <c r="DCQ160" s="86"/>
      <c r="DCR160" s="86"/>
      <c r="DCS160" s="86"/>
      <c r="DCT160" s="86"/>
      <c r="DCU160" s="86"/>
      <c r="DCV160" s="86"/>
      <c r="DCW160" s="86"/>
      <c r="DCX160" s="86"/>
      <c r="DCY160" s="86"/>
      <c r="DCZ160" s="86"/>
      <c r="DDA160" s="86"/>
      <c r="DDB160" s="86"/>
      <c r="DDC160" s="86"/>
      <c r="DDD160" s="86"/>
      <c r="DDE160" s="86"/>
      <c r="DDF160" s="86"/>
      <c r="DDG160" s="86"/>
      <c r="DDH160" s="86"/>
      <c r="DDI160" s="86"/>
      <c r="DDJ160" s="86"/>
      <c r="DDK160" s="86"/>
      <c r="DDL160" s="86"/>
      <c r="DDM160" s="86"/>
      <c r="DDN160" s="86"/>
      <c r="DDO160" s="86"/>
      <c r="DDP160" s="86"/>
      <c r="DDQ160" s="86"/>
      <c r="DDR160" s="86"/>
      <c r="DDS160" s="86"/>
      <c r="DDT160" s="86"/>
      <c r="DDU160" s="86"/>
      <c r="DDV160" s="86"/>
      <c r="DDW160" s="86"/>
      <c r="DDX160" s="86"/>
      <c r="DDY160" s="86"/>
      <c r="DDZ160" s="86"/>
      <c r="DEA160" s="86"/>
      <c r="DEB160" s="86"/>
      <c r="DEC160" s="86"/>
      <c r="DED160" s="86"/>
      <c r="DEE160" s="86"/>
      <c r="DEF160" s="86"/>
      <c r="DEG160" s="86"/>
      <c r="DEH160" s="86"/>
      <c r="DEI160" s="86"/>
      <c r="DEJ160" s="86"/>
      <c r="DEK160" s="86"/>
      <c r="DEL160" s="86"/>
      <c r="DEM160" s="86"/>
      <c r="DEN160" s="86"/>
      <c r="DEO160" s="86"/>
      <c r="DEP160" s="86"/>
      <c r="DEQ160" s="86"/>
      <c r="DER160" s="86"/>
      <c r="DES160" s="86"/>
      <c r="DET160" s="86"/>
      <c r="DEU160" s="86"/>
      <c r="DEV160" s="86"/>
      <c r="DEW160" s="86"/>
      <c r="DEX160" s="86"/>
      <c r="DEY160" s="86"/>
      <c r="DEZ160" s="86"/>
      <c r="DFA160" s="86"/>
      <c r="DFB160" s="86"/>
      <c r="DFC160" s="86"/>
      <c r="DFD160" s="86"/>
      <c r="DFE160" s="86"/>
      <c r="DFF160" s="86"/>
      <c r="DFG160" s="86"/>
      <c r="DFH160" s="86"/>
      <c r="DFI160" s="86"/>
      <c r="DFJ160" s="86"/>
      <c r="DFK160" s="86"/>
      <c r="DFL160" s="86"/>
      <c r="DFM160" s="86"/>
      <c r="DFN160" s="86"/>
      <c r="DFO160" s="86"/>
      <c r="DFP160" s="86"/>
      <c r="DFQ160" s="86"/>
      <c r="DFR160" s="86"/>
      <c r="DFS160" s="86"/>
      <c r="DFT160" s="86"/>
      <c r="DFU160" s="86"/>
      <c r="DFV160" s="86"/>
      <c r="DFW160" s="86"/>
      <c r="DFX160" s="86"/>
      <c r="DFY160" s="86"/>
      <c r="DFZ160" s="86"/>
      <c r="DGA160" s="86"/>
      <c r="DGB160" s="86"/>
      <c r="DGC160" s="86"/>
      <c r="DGD160" s="86"/>
      <c r="DGE160" s="86"/>
      <c r="DGF160" s="86"/>
      <c r="DGG160" s="86"/>
      <c r="DGH160" s="86"/>
      <c r="DGI160" s="86"/>
      <c r="DGJ160" s="86"/>
      <c r="DGK160" s="86"/>
      <c r="DGL160" s="86"/>
      <c r="DGM160" s="86"/>
      <c r="DGN160" s="86"/>
      <c r="DGO160" s="86"/>
      <c r="DGP160" s="86"/>
      <c r="DGQ160" s="86"/>
      <c r="DGR160" s="86"/>
      <c r="DGS160" s="86"/>
      <c r="DGT160" s="86"/>
      <c r="DGU160" s="86"/>
      <c r="DGV160" s="86"/>
      <c r="DGW160" s="86"/>
      <c r="DGX160" s="86"/>
      <c r="DGY160" s="86"/>
      <c r="DGZ160" s="86"/>
      <c r="DHA160" s="86"/>
      <c r="DHB160" s="86"/>
      <c r="DHC160" s="86"/>
      <c r="DHD160" s="86"/>
      <c r="DHE160" s="86"/>
      <c r="DHF160" s="86"/>
      <c r="DHG160" s="86"/>
      <c r="DHH160" s="86"/>
      <c r="DHI160" s="86"/>
      <c r="DHJ160" s="86"/>
      <c r="DHK160" s="86"/>
      <c r="DHL160" s="86"/>
      <c r="DHM160" s="86"/>
      <c r="DHN160" s="86"/>
      <c r="DHO160" s="86"/>
      <c r="DHP160" s="86"/>
      <c r="DHQ160" s="86"/>
      <c r="DHR160" s="86"/>
      <c r="DHS160" s="86"/>
      <c r="DHT160" s="86"/>
      <c r="DHU160" s="86"/>
      <c r="DHV160" s="86"/>
      <c r="DHW160" s="86"/>
      <c r="DHX160" s="86"/>
      <c r="DHY160" s="86"/>
      <c r="DHZ160" s="86"/>
      <c r="DIA160" s="86"/>
      <c r="DIB160" s="86"/>
      <c r="DIC160" s="86"/>
      <c r="DID160" s="86"/>
      <c r="DIE160" s="86"/>
      <c r="DIF160" s="86"/>
      <c r="DIG160" s="86"/>
      <c r="DIH160" s="86"/>
      <c r="DII160" s="86"/>
      <c r="DIJ160" s="86"/>
      <c r="DIK160" s="86"/>
      <c r="DIL160" s="86"/>
      <c r="DIM160" s="86"/>
      <c r="DIN160" s="86"/>
      <c r="DIO160" s="86"/>
      <c r="DIP160" s="86"/>
      <c r="DIQ160" s="86"/>
      <c r="DIR160" s="86"/>
      <c r="DIS160" s="86"/>
      <c r="DIT160" s="86"/>
      <c r="DIU160" s="86"/>
      <c r="DIV160" s="86"/>
      <c r="DIW160" s="86"/>
      <c r="DIX160" s="86"/>
      <c r="DIY160" s="86"/>
      <c r="DIZ160" s="86"/>
      <c r="DJA160" s="86"/>
      <c r="DJB160" s="86"/>
      <c r="DJC160" s="86"/>
      <c r="DJD160" s="86"/>
      <c r="DJE160" s="86"/>
      <c r="DJF160" s="86"/>
      <c r="DJG160" s="86"/>
      <c r="DJH160" s="86"/>
      <c r="DJI160" s="86"/>
      <c r="DJJ160" s="86"/>
      <c r="DJK160" s="86"/>
      <c r="DJL160" s="86"/>
      <c r="DJM160" s="86"/>
      <c r="DJN160" s="86"/>
      <c r="DJO160" s="86"/>
      <c r="DJP160" s="86"/>
      <c r="DJQ160" s="86"/>
      <c r="DJR160" s="86"/>
      <c r="DJS160" s="86"/>
      <c r="DJT160" s="86"/>
      <c r="DJU160" s="86"/>
      <c r="DJV160" s="86"/>
      <c r="DJW160" s="86"/>
      <c r="DJX160" s="86"/>
      <c r="DJY160" s="86"/>
      <c r="DJZ160" s="86"/>
      <c r="DKA160" s="86"/>
      <c r="DKB160" s="86"/>
      <c r="DKC160" s="86"/>
      <c r="DKD160" s="86"/>
      <c r="DKE160" s="86"/>
      <c r="DKF160" s="86"/>
      <c r="DKG160" s="86"/>
      <c r="DKH160" s="86"/>
      <c r="DKI160" s="86"/>
      <c r="DKJ160" s="86"/>
      <c r="DKK160" s="86"/>
      <c r="DKL160" s="86"/>
      <c r="DKM160" s="86"/>
      <c r="DKN160" s="86"/>
      <c r="DKO160" s="86"/>
      <c r="DKP160" s="86"/>
      <c r="DKQ160" s="86"/>
      <c r="DKR160" s="86"/>
      <c r="DKS160" s="86"/>
      <c r="DKT160" s="86"/>
      <c r="DKU160" s="86"/>
      <c r="DKV160" s="86"/>
      <c r="DKW160" s="86"/>
      <c r="DKX160" s="86"/>
      <c r="DKY160" s="86"/>
      <c r="DKZ160" s="86"/>
      <c r="DLA160" s="86"/>
      <c r="DLB160" s="86"/>
      <c r="DLC160" s="86"/>
      <c r="DLD160" s="86"/>
      <c r="DLE160" s="86"/>
      <c r="DLF160" s="86"/>
      <c r="DLG160" s="86"/>
      <c r="DLH160" s="86"/>
      <c r="DLI160" s="86"/>
      <c r="DLJ160" s="86"/>
      <c r="DLK160" s="186"/>
      <c r="DLL160" s="186"/>
      <c r="DLM160" s="186"/>
      <c r="DLN160" s="186"/>
      <c r="DLO160" s="186"/>
      <c r="DLP160" s="186"/>
      <c r="DLQ160" s="86"/>
      <c r="DLR160" s="86"/>
      <c r="DLS160" s="86"/>
      <c r="DLT160" s="86"/>
      <c r="DLU160" s="86"/>
      <c r="DLV160" s="86"/>
      <c r="DLW160" s="86"/>
      <c r="DLX160" s="86"/>
      <c r="DLY160" s="86"/>
      <c r="DLZ160" s="86"/>
      <c r="DMA160" s="86"/>
      <c r="DMB160" s="86"/>
      <c r="DMC160" s="86"/>
      <c r="DMD160" s="86"/>
      <c r="DME160" s="86"/>
      <c r="DMF160" s="86"/>
      <c r="DMG160" s="86"/>
      <c r="DMH160" s="86"/>
      <c r="DMI160" s="86"/>
      <c r="DMJ160" s="86"/>
      <c r="DMK160" s="86"/>
      <c r="DML160" s="86"/>
      <c r="DMM160" s="86"/>
      <c r="DMN160" s="86"/>
      <c r="DMO160" s="86"/>
      <c r="DMP160" s="86"/>
      <c r="DMQ160" s="86"/>
      <c r="DMR160" s="86"/>
      <c r="DMS160" s="86"/>
      <c r="DMT160" s="86"/>
      <c r="DMU160" s="86"/>
      <c r="DMV160" s="86"/>
      <c r="DMW160" s="86"/>
      <c r="DMX160" s="86"/>
      <c r="DMY160" s="86"/>
      <c r="DMZ160" s="86"/>
      <c r="DNA160" s="86"/>
      <c r="DNB160" s="86"/>
      <c r="DNC160" s="86"/>
      <c r="DND160" s="86"/>
      <c r="DNE160" s="86"/>
      <c r="DNF160" s="86"/>
      <c r="DNG160" s="86"/>
      <c r="DNH160" s="86"/>
      <c r="DNI160" s="86"/>
      <c r="DNJ160" s="86"/>
      <c r="DNK160" s="86"/>
      <c r="DNL160" s="86"/>
      <c r="DNM160" s="86"/>
      <c r="DNN160" s="86"/>
      <c r="DNO160" s="86"/>
      <c r="DNP160" s="86"/>
      <c r="DNQ160" s="86"/>
      <c r="DNR160" s="86"/>
      <c r="DNS160" s="86"/>
      <c r="DNT160" s="86"/>
      <c r="DNU160" s="86"/>
      <c r="DNV160" s="86"/>
      <c r="DNW160" s="86"/>
      <c r="DNX160" s="86"/>
      <c r="DNY160" s="86"/>
      <c r="DNZ160" s="86"/>
      <c r="DOA160" s="86"/>
      <c r="DOB160" s="86"/>
      <c r="DOC160" s="86"/>
      <c r="DOD160" s="86"/>
      <c r="DOE160" s="86"/>
      <c r="DOF160" s="86"/>
      <c r="DOG160" s="86"/>
      <c r="DOH160" s="86"/>
      <c r="DOI160" s="86"/>
      <c r="DOJ160" s="86"/>
      <c r="DOK160" s="86"/>
      <c r="DOL160" s="86"/>
      <c r="DOM160" s="86"/>
      <c r="DON160" s="86"/>
      <c r="DOO160" s="86"/>
      <c r="DOP160" s="86"/>
      <c r="DOQ160" s="86"/>
      <c r="DOR160" s="86"/>
      <c r="DOS160" s="86"/>
      <c r="DOT160" s="86"/>
      <c r="DOU160" s="86"/>
      <c r="DOV160" s="86"/>
      <c r="DOW160" s="86"/>
      <c r="DOX160" s="86"/>
      <c r="DOY160" s="86"/>
      <c r="DOZ160" s="86"/>
      <c r="DPA160" s="86"/>
      <c r="DPB160" s="86"/>
      <c r="DPC160" s="86"/>
      <c r="DPD160" s="86"/>
      <c r="DPE160" s="86"/>
      <c r="DPF160" s="86"/>
      <c r="DPG160" s="86"/>
      <c r="DPH160" s="86"/>
      <c r="DPI160" s="86"/>
      <c r="DPJ160" s="86"/>
      <c r="DPK160" s="86"/>
      <c r="DPL160" s="86"/>
      <c r="DPM160" s="86"/>
      <c r="DPN160" s="86"/>
      <c r="DPO160" s="86"/>
      <c r="DPP160" s="86"/>
      <c r="DPQ160" s="86"/>
      <c r="DPR160" s="86"/>
      <c r="DPS160" s="86"/>
      <c r="DPT160" s="86"/>
      <c r="DPU160" s="86"/>
      <c r="DPV160" s="86"/>
      <c r="DPW160" s="86"/>
      <c r="DPX160" s="86"/>
      <c r="DPY160" s="86"/>
      <c r="DPZ160" s="86"/>
      <c r="DQA160" s="86"/>
      <c r="DQB160" s="86"/>
      <c r="DQC160" s="86"/>
      <c r="DQD160" s="86"/>
      <c r="DQE160" s="86"/>
      <c r="DQF160" s="86"/>
      <c r="DQG160" s="86"/>
      <c r="DQH160" s="86"/>
      <c r="DQI160" s="86"/>
      <c r="DQJ160" s="86"/>
      <c r="DQK160" s="86"/>
      <c r="DQL160" s="86"/>
      <c r="DQM160" s="86"/>
      <c r="DQN160" s="86"/>
      <c r="DQO160" s="86"/>
      <c r="DQP160" s="86"/>
      <c r="DQQ160" s="86"/>
      <c r="DQR160" s="86"/>
      <c r="DQS160" s="86"/>
      <c r="DQT160" s="86"/>
      <c r="DQU160" s="86"/>
      <c r="DQV160" s="86"/>
      <c r="DQW160" s="86"/>
      <c r="DQX160" s="86"/>
      <c r="DQY160" s="86"/>
      <c r="DQZ160" s="86"/>
      <c r="DRA160" s="86"/>
      <c r="DRB160" s="86"/>
      <c r="DRC160" s="86"/>
      <c r="DRD160" s="86"/>
      <c r="DRE160" s="86"/>
      <c r="DRF160" s="86"/>
      <c r="DRG160" s="86"/>
      <c r="DRH160" s="86"/>
      <c r="DRI160" s="86"/>
      <c r="DRJ160" s="86"/>
      <c r="DRK160" s="86"/>
      <c r="DRL160" s="86"/>
      <c r="DRM160" s="86"/>
      <c r="DRN160" s="86"/>
      <c r="DRO160" s="86"/>
      <c r="DRP160" s="86"/>
      <c r="DRQ160" s="86"/>
      <c r="DRR160" s="86"/>
      <c r="DRS160" s="86"/>
      <c r="DRT160" s="86"/>
      <c r="DRU160" s="86"/>
      <c r="DRV160" s="86"/>
      <c r="DRW160" s="86"/>
      <c r="DRX160" s="86"/>
      <c r="DRY160" s="86"/>
      <c r="DRZ160" s="86"/>
      <c r="DSA160" s="86"/>
      <c r="DSB160" s="86"/>
      <c r="DSC160" s="86"/>
      <c r="DSD160" s="86"/>
      <c r="DSE160" s="86"/>
      <c r="DSF160" s="86"/>
      <c r="DSG160" s="86"/>
      <c r="DSH160" s="86"/>
      <c r="DSI160" s="86"/>
      <c r="DSJ160" s="86"/>
      <c r="DSK160" s="86"/>
      <c r="DSL160" s="86"/>
      <c r="DSM160" s="86"/>
      <c r="DSN160" s="86"/>
      <c r="DSO160" s="86"/>
      <c r="DSP160" s="86"/>
      <c r="DSQ160" s="86"/>
      <c r="DSR160" s="86"/>
      <c r="DSS160" s="86"/>
      <c r="DST160" s="86"/>
      <c r="DSU160" s="86"/>
      <c r="DSV160" s="86"/>
      <c r="DSW160" s="86"/>
      <c r="DSX160" s="86"/>
      <c r="DSY160" s="86"/>
      <c r="DSZ160" s="86"/>
      <c r="DTA160" s="86"/>
      <c r="DTB160" s="86"/>
      <c r="DTC160" s="86"/>
      <c r="DTD160" s="86"/>
      <c r="DTE160" s="86"/>
      <c r="DTF160" s="86"/>
      <c r="DTG160" s="86"/>
      <c r="DTH160" s="86"/>
      <c r="DTI160" s="86"/>
      <c r="DTJ160" s="86"/>
      <c r="DTK160" s="86"/>
      <c r="DTL160" s="86"/>
      <c r="DTM160" s="86"/>
      <c r="DTN160" s="86"/>
      <c r="DTO160" s="86"/>
      <c r="DTP160" s="86"/>
      <c r="DTQ160" s="86"/>
      <c r="DTR160" s="86"/>
      <c r="DTS160" s="86"/>
      <c r="DTT160" s="86"/>
      <c r="DTU160" s="86"/>
      <c r="DTV160" s="86"/>
      <c r="DTW160" s="86"/>
      <c r="DTX160" s="86"/>
      <c r="DTY160" s="86"/>
      <c r="DTZ160" s="86"/>
      <c r="DUA160" s="86"/>
      <c r="DUB160" s="86"/>
      <c r="DUC160" s="86"/>
      <c r="DUD160" s="86"/>
      <c r="DUE160" s="86"/>
      <c r="DUF160" s="86"/>
      <c r="DUG160" s="86"/>
      <c r="DUH160" s="86"/>
      <c r="DUI160" s="86"/>
      <c r="DUJ160" s="86"/>
      <c r="DUK160" s="86"/>
      <c r="DUL160" s="86"/>
      <c r="DUM160" s="86"/>
      <c r="DUN160" s="86"/>
      <c r="DUO160" s="86"/>
      <c r="DUP160" s="86"/>
      <c r="DUQ160" s="86"/>
      <c r="DUR160" s="86"/>
      <c r="DUS160" s="86"/>
      <c r="DUT160" s="86"/>
      <c r="DUU160" s="86"/>
      <c r="DUV160" s="86"/>
      <c r="DUW160" s="86"/>
      <c r="DUX160" s="86"/>
      <c r="DUY160" s="86"/>
      <c r="DUZ160" s="86"/>
      <c r="DVA160" s="86"/>
      <c r="DVB160" s="86"/>
      <c r="DVC160" s="86"/>
      <c r="DVD160" s="86"/>
      <c r="DVE160" s="86"/>
      <c r="DVF160" s="86"/>
      <c r="DVG160" s="186"/>
      <c r="DVH160" s="186"/>
      <c r="DVI160" s="186"/>
      <c r="DVJ160" s="186"/>
      <c r="DVK160" s="186"/>
      <c r="DVL160" s="186"/>
      <c r="DVM160" s="86"/>
      <c r="DVN160" s="86"/>
      <c r="DVO160" s="86"/>
      <c r="DVP160" s="86"/>
      <c r="DVQ160" s="86"/>
      <c r="DVR160" s="86"/>
      <c r="DVS160" s="86"/>
      <c r="DVT160" s="86"/>
      <c r="DVU160" s="86"/>
      <c r="DVV160" s="86"/>
      <c r="DVW160" s="86"/>
      <c r="DVX160" s="86"/>
      <c r="DVY160" s="86"/>
      <c r="DVZ160" s="86"/>
      <c r="DWA160" s="86"/>
      <c r="DWB160" s="86"/>
      <c r="DWC160" s="86"/>
      <c r="DWD160" s="86"/>
      <c r="DWE160" s="86"/>
      <c r="DWF160" s="86"/>
      <c r="DWG160" s="86"/>
      <c r="DWH160" s="86"/>
      <c r="DWI160" s="86"/>
      <c r="DWJ160" s="86"/>
      <c r="DWK160" s="86"/>
      <c r="DWL160" s="86"/>
      <c r="DWM160" s="86"/>
      <c r="DWN160" s="86"/>
      <c r="DWO160" s="86"/>
      <c r="DWP160" s="86"/>
      <c r="DWQ160" s="86"/>
      <c r="DWR160" s="86"/>
      <c r="DWS160" s="86"/>
      <c r="DWT160" s="86"/>
      <c r="DWU160" s="86"/>
      <c r="DWV160" s="86"/>
      <c r="DWW160" s="86"/>
      <c r="DWX160" s="86"/>
      <c r="DWY160" s="86"/>
      <c r="DWZ160" s="86"/>
      <c r="DXA160" s="86"/>
      <c r="DXB160" s="86"/>
      <c r="DXC160" s="86"/>
      <c r="DXD160" s="86"/>
      <c r="DXE160" s="86"/>
      <c r="DXF160" s="86"/>
      <c r="DXG160" s="86"/>
      <c r="DXH160" s="86"/>
      <c r="DXI160" s="86"/>
      <c r="DXJ160" s="86"/>
      <c r="DXK160" s="86"/>
      <c r="DXL160" s="86"/>
      <c r="DXM160" s="86"/>
      <c r="DXN160" s="86"/>
      <c r="DXO160" s="86"/>
      <c r="DXP160" s="86"/>
      <c r="DXQ160" s="86"/>
      <c r="DXR160" s="86"/>
      <c r="DXS160" s="86"/>
      <c r="DXT160" s="86"/>
      <c r="DXU160" s="86"/>
      <c r="DXV160" s="86"/>
      <c r="DXW160" s="86"/>
      <c r="DXX160" s="86"/>
      <c r="DXY160" s="86"/>
      <c r="DXZ160" s="86"/>
      <c r="DYA160" s="86"/>
      <c r="DYB160" s="86"/>
      <c r="DYC160" s="86"/>
      <c r="DYD160" s="86"/>
      <c r="DYE160" s="86"/>
      <c r="DYF160" s="86"/>
      <c r="DYG160" s="86"/>
      <c r="DYH160" s="86"/>
      <c r="DYI160" s="86"/>
      <c r="DYJ160" s="86"/>
      <c r="DYK160" s="86"/>
      <c r="DYL160" s="86"/>
      <c r="DYM160" s="86"/>
      <c r="DYN160" s="86"/>
      <c r="DYO160" s="86"/>
      <c r="DYP160" s="86"/>
      <c r="DYQ160" s="86"/>
      <c r="DYR160" s="86"/>
      <c r="DYS160" s="86"/>
      <c r="DYT160" s="86"/>
      <c r="DYU160" s="86"/>
      <c r="DYV160" s="86"/>
      <c r="DYW160" s="86"/>
      <c r="DYX160" s="86"/>
      <c r="DYY160" s="86"/>
      <c r="DYZ160" s="86"/>
      <c r="DZA160" s="86"/>
      <c r="DZB160" s="86"/>
      <c r="DZC160" s="86"/>
      <c r="DZD160" s="86"/>
      <c r="DZE160" s="86"/>
      <c r="DZF160" s="86"/>
      <c r="DZG160" s="86"/>
      <c r="DZH160" s="86"/>
      <c r="DZI160" s="86"/>
      <c r="DZJ160" s="86"/>
      <c r="DZK160" s="86"/>
      <c r="DZL160" s="86"/>
      <c r="DZM160" s="86"/>
      <c r="DZN160" s="86"/>
      <c r="DZO160" s="86"/>
      <c r="DZP160" s="86"/>
      <c r="DZQ160" s="86"/>
      <c r="DZR160" s="86"/>
      <c r="DZS160" s="86"/>
      <c r="DZT160" s="86"/>
      <c r="DZU160" s="86"/>
      <c r="DZV160" s="86"/>
      <c r="DZW160" s="86"/>
      <c r="DZX160" s="86"/>
      <c r="DZY160" s="86"/>
      <c r="DZZ160" s="86"/>
      <c r="EAA160" s="86"/>
      <c r="EAB160" s="86"/>
      <c r="EAC160" s="86"/>
      <c r="EAD160" s="86"/>
      <c r="EAE160" s="86"/>
      <c r="EAF160" s="86"/>
      <c r="EAG160" s="86"/>
      <c r="EAH160" s="86"/>
      <c r="EAI160" s="86"/>
      <c r="EAJ160" s="86"/>
      <c r="EAK160" s="86"/>
      <c r="EAL160" s="86"/>
      <c r="EAM160" s="86"/>
      <c r="EAN160" s="86"/>
      <c r="EAO160" s="86"/>
      <c r="EAP160" s="86"/>
      <c r="EAQ160" s="86"/>
      <c r="EAR160" s="86"/>
      <c r="EAS160" s="86"/>
      <c r="EAT160" s="86"/>
      <c r="EAU160" s="86"/>
      <c r="EAV160" s="86"/>
      <c r="EAW160" s="86"/>
      <c r="EAX160" s="86"/>
      <c r="EAY160" s="86"/>
      <c r="EAZ160" s="86"/>
      <c r="EBA160" s="86"/>
      <c r="EBB160" s="86"/>
      <c r="EBC160" s="86"/>
      <c r="EBD160" s="86"/>
      <c r="EBE160" s="86"/>
      <c r="EBF160" s="86"/>
      <c r="EBG160" s="86"/>
      <c r="EBH160" s="86"/>
      <c r="EBI160" s="86"/>
      <c r="EBJ160" s="86"/>
      <c r="EBK160" s="86"/>
      <c r="EBL160" s="86"/>
      <c r="EBM160" s="86"/>
      <c r="EBN160" s="86"/>
      <c r="EBO160" s="86"/>
      <c r="EBP160" s="86"/>
      <c r="EBQ160" s="86"/>
      <c r="EBR160" s="86"/>
      <c r="EBS160" s="86"/>
      <c r="EBT160" s="86"/>
      <c r="EBU160" s="86"/>
      <c r="EBV160" s="86"/>
      <c r="EBW160" s="86"/>
      <c r="EBX160" s="86"/>
      <c r="EBY160" s="86"/>
      <c r="EBZ160" s="86"/>
      <c r="ECA160" s="86"/>
      <c r="ECB160" s="86"/>
      <c r="ECC160" s="86"/>
      <c r="ECD160" s="86"/>
      <c r="ECE160" s="86"/>
      <c r="ECF160" s="86"/>
      <c r="ECG160" s="86"/>
      <c r="ECH160" s="86"/>
      <c r="ECI160" s="86"/>
      <c r="ECJ160" s="86"/>
      <c r="ECK160" s="86"/>
      <c r="ECL160" s="86"/>
      <c r="ECM160" s="86"/>
      <c r="ECN160" s="86"/>
      <c r="ECO160" s="86"/>
      <c r="ECP160" s="86"/>
      <c r="ECQ160" s="86"/>
      <c r="ECR160" s="86"/>
      <c r="ECS160" s="86"/>
      <c r="ECT160" s="86"/>
      <c r="ECU160" s="86"/>
      <c r="ECV160" s="86"/>
      <c r="ECW160" s="86"/>
      <c r="ECX160" s="86"/>
      <c r="ECY160" s="86"/>
      <c r="ECZ160" s="86"/>
      <c r="EDA160" s="86"/>
      <c r="EDB160" s="86"/>
      <c r="EDC160" s="86"/>
      <c r="EDD160" s="86"/>
      <c r="EDE160" s="86"/>
      <c r="EDF160" s="86"/>
      <c r="EDG160" s="86"/>
      <c r="EDH160" s="86"/>
      <c r="EDI160" s="86"/>
      <c r="EDJ160" s="86"/>
      <c r="EDK160" s="86"/>
      <c r="EDL160" s="86"/>
      <c r="EDM160" s="86"/>
      <c r="EDN160" s="86"/>
      <c r="EDO160" s="86"/>
      <c r="EDP160" s="86"/>
      <c r="EDQ160" s="86"/>
      <c r="EDR160" s="86"/>
      <c r="EDS160" s="86"/>
      <c r="EDT160" s="86"/>
      <c r="EDU160" s="86"/>
      <c r="EDV160" s="86"/>
      <c r="EDW160" s="86"/>
      <c r="EDX160" s="86"/>
      <c r="EDY160" s="86"/>
      <c r="EDZ160" s="86"/>
      <c r="EEA160" s="86"/>
      <c r="EEB160" s="86"/>
      <c r="EEC160" s="86"/>
      <c r="EED160" s="86"/>
      <c r="EEE160" s="86"/>
      <c r="EEF160" s="86"/>
      <c r="EEG160" s="86"/>
      <c r="EEH160" s="86"/>
      <c r="EEI160" s="86"/>
      <c r="EEJ160" s="86"/>
      <c r="EEK160" s="86"/>
      <c r="EEL160" s="86"/>
      <c r="EEM160" s="86"/>
      <c r="EEN160" s="86"/>
      <c r="EEO160" s="86"/>
      <c r="EEP160" s="86"/>
      <c r="EEQ160" s="86"/>
      <c r="EER160" s="86"/>
      <c r="EES160" s="86"/>
      <c r="EET160" s="86"/>
      <c r="EEU160" s="86"/>
      <c r="EEV160" s="86"/>
      <c r="EEW160" s="86"/>
      <c r="EEX160" s="86"/>
      <c r="EEY160" s="86"/>
      <c r="EEZ160" s="86"/>
      <c r="EFA160" s="86"/>
      <c r="EFB160" s="86"/>
      <c r="EFC160" s="186"/>
      <c r="EFD160" s="186"/>
      <c r="EFE160" s="186"/>
      <c r="EFF160" s="186"/>
      <c r="EFG160" s="186"/>
      <c r="EFH160" s="186"/>
      <c r="EFI160" s="86"/>
      <c r="EFJ160" s="86"/>
      <c r="EFK160" s="86"/>
      <c r="EFL160" s="86"/>
      <c r="EFM160" s="86"/>
      <c r="EFN160" s="86"/>
      <c r="EFO160" s="86"/>
      <c r="EFP160" s="86"/>
      <c r="EFQ160" s="86"/>
      <c r="EFR160" s="86"/>
      <c r="EFS160" s="86"/>
      <c r="EFT160" s="86"/>
      <c r="EFU160" s="86"/>
      <c r="EFV160" s="86"/>
      <c r="EFW160" s="86"/>
      <c r="EFX160" s="86"/>
      <c r="EFY160" s="86"/>
      <c r="EFZ160" s="86"/>
      <c r="EGA160" s="86"/>
      <c r="EGB160" s="86"/>
      <c r="EGC160" s="86"/>
      <c r="EGD160" s="86"/>
      <c r="EGE160" s="86"/>
      <c r="EGF160" s="86"/>
      <c r="EGG160" s="86"/>
      <c r="EGH160" s="86"/>
      <c r="EGI160" s="86"/>
      <c r="EGJ160" s="86"/>
      <c r="EGK160" s="86"/>
      <c r="EGL160" s="86"/>
      <c r="EGM160" s="86"/>
      <c r="EGN160" s="86"/>
      <c r="EGO160" s="86"/>
      <c r="EGP160" s="86"/>
      <c r="EGQ160" s="86"/>
      <c r="EGR160" s="86"/>
      <c r="EGS160" s="86"/>
      <c r="EGT160" s="86"/>
      <c r="EGU160" s="86"/>
      <c r="EGV160" s="86"/>
      <c r="EGW160" s="86"/>
      <c r="EGX160" s="86"/>
      <c r="EGY160" s="86"/>
      <c r="EGZ160" s="86"/>
      <c r="EHA160" s="86"/>
      <c r="EHB160" s="86"/>
      <c r="EHC160" s="86"/>
      <c r="EHD160" s="86"/>
      <c r="EHE160" s="86"/>
      <c r="EHF160" s="86"/>
      <c r="EHG160" s="86"/>
      <c r="EHH160" s="86"/>
      <c r="EHI160" s="86"/>
      <c r="EHJ160" s="86"/>
      <c r="EHK160" s="86"/>
      <c r="EHL160" s="86"/>
      <c r="EHM160" s="86"/>
      <c r="EHN160" s="86"/>
      <c r="EHO160" s="86"/>
      <c r="EHP160" s="86"/>
      <c r="EHQ160" s="86"/>
      <c r="EHR160" s="86"/>
      <c r="EHS160" s="86"/>
      <c r="EHT160" s="86"/>
      <c r="EHU160" s="86"/>
      <c r="EHV160" s="86"/>
      <c r="EHW160" s="86"/>
      <c r="EHX160" s="86"/>
      <c r="EHY160" s="86"/>
      <c r="EHZ160" s="86"/>
      <c r="EIA160" s="86"/>
      <c r="EIB160" s="86"/>
      <c r="EIC160" s="86"/>
      <c r="EID160" s="86"/>
      <c r="EIE160" s="86"/>
      <c r="EIF160" s="86"/>
      <c r="EIG160" s="86"/>
      <c r="EIH160" s="86"/>
      <c r="EII160" s="86"/>
      <c r="EIJ160" s="86"/>
      <c r="EIK160" s="86"/>
      <c r="EIL160" s="86"/>
      <c r="EIM160" s="86"/>
      <c r="EIN160" s="86"/>
      <c r="EIO160" s="86"/>
      <c r="EIP160" s="86"/>
      <c r="EIQ160" s="86"/>
      <c r="EIR160" s="86"/>
      <c r="EIS160" s="86"/>
      <c r="EIT160" s="86"/>
      <c r="EIU160" s="86"/>
      <c r="EIV160" s="86"/>
      <c r="EIW160" s="86"/>
      <c r="EIX160" s="86"/>
      <c r="EIY160" s="86"/>
      <c r="EIZ160" s="86"/>
      <c r="EJA160" s="86"/>
      <c r="EJB160" s="86"/>
      <c r="EJC160" s="86"/>
      <c r="EJD160" s="86"/>
      <c r="EJE160" s="86"/>
      <c r="EJF160" s="86"/>
      <c r="EJG160" s="86"/>
      <c r="EJH160" s="86"/>
      <c r="EJI160" s="86"/>
      <c r="EJJ160" s="86"/>
      <c r="EJK160" s="86"/>
      <c r="EJL160" s="86"/>
      <c r="EJM160" s="86"/>
      <c r="EJN160" s="86"/>
      <c r="EJO160" s="86"/>
      <c r="EJP160" s="86"/>
      <c r="EJQ160" s="86"/>
      <c r="EJR160" s="86"/>
      <c r="EJS160" s="86"/>
      <c r="EJT160" s="86"/>
      <c r="EJU160" s="86"/>
      <c r="EJV160" s="86"/>
      <c r="EJW160" s="86"/>
      <c r="EJX160" s="86"/>
      <c r="EJY160" s="86"/>
      <c r="EJZ160" s="86"/>
      <c r="EKA160" s="86"/>
      <c r="EKB160" s="86"/>
      <c r="EKC160" s="86"/>
      <c r="EKD160" s="86"/>
      <c r="EKE160" s="86"/>
      <c r="EKF160" s="86"/>
      <c r="EKG160" s="86"/>
      <c r="EKH160" s="86"/>
      <c r="EKI160" s="86"/>
      <c r="EKJ160" s="86"/>
      <c r="EKK160" s="86"/>
      <c r="EKL160" s="86"/>
      <c r="EKM160" s="86"/>
      <c r="EKN160" s="86"/>
      <c r="EKO160" s="86"/>
      <c r="EKP160" s="86"/>
      <c r="EKQ160" s="86"/>
      <c r="EKR160" s="86"/>
      <c r="EKS160" s="86"/>
      <c r="EKT160" s="86"/>
      <c r="EKU160" s="86"/>
      <c r="EKV160" s="86"/>
      <c r="EKW160" s="86"/>
      <c r="EKX160" s="86"/>
      <c r="EKY160" s="86"/>
      <c r="EKZ160" s="86"/>
      <c r="ELA160" s="86"/>
      <c r="ELB160" s="86"/>
      <c r="ELC160" s="86"/>
      <c r="ELD160" s="86"/>
      <c r="ELE160" s="86"/>
      <c r="ELF160" s="86"/>
      <c r="ELG160" s="86"/>
      <c r="ELH160" s="86"/>
      <c r="ELI160" s="86"/>
      <c r="ELJ160" s="86"/>
      <c r="ELK160" s="86"/>
      <c r="ELL160" s="86"/>
      <c r="ELM160" s="86"/>
      <c r="ELN160" s="86"/>
      <c r="ELO160" s="86"/>
      <c r="ELP160" s="86"/>
      <c r="ELQ160" s="86"/>
      <c r="ELR160" s="86"/>
      <c r="ELS160" s="86"/>
      <c r="ELT160" s="86"/>
      <c r="ELU160" s="86"/>
      <c r="ELV160" s="86"/>
      <c r="ELW160" s="86"/>
      <c r="ELX160" s="86"/>
      <c r="ELY160" s="86"/>
      <c r="ELZ160" s="86"/>
      <c r="EMA160" s="86"/>
      <c r="EMB160" s="86"/>
      <c r="EMC160" s="86"/>
      <c r="EMD160" s="86"/>
      <c r="EME160" s="86"/>
      <c r="EMF160" s="86"/>
      <c r="EMG160" s="86"/>
      <c r="EMH160" s="86"/>
      <c r="EMI160" s="86"/>
      <c r="EMJ160" s="86"/>
      <c r="EMK160" s="86"/>
      <c r="EML160" s="86"/>
      <c r="EMM160" s="86"/>
      <c r="EMN160" s="86"/>
      <c r="EMO160" s="86"/>
      <c r="EMP160" s="86"/>
      <c r="EMQ160" s="86"/>
      <c r="EMR160" s="86"/>
      <c r="EMS160" s="86"/>
      <c r="EMT160" s="86"/>
      <c r="EMU160" s="86"/>
      <c r="EMV160" s="86"/>
      <c r="EMW160" s="86"/>
      <c r="EMX160" s="86"/>
      <c r="EMY160" s="86"/>
      <c r="EMZ160" s="86"/>
      <c r="ENA160" s="86"/>
      <c r="ENB160" s="86"/>
      <c r="ENC160" s="86"/>
      <c r="END160" s="86"/>
      <c r="ENE160" s="86"/>
      <c r="ENF160" s="86"/>
      <c r="ENG160" s="86"/>
      <c r="ENH160" s="86"/>
      <c r="ENI160" s="86"/>
      <c r="ENJ160" s="86"/>
      <c r="ENK160" s="86"/>
      <c r="ENL160" s="86"/>
      <c r="ENM160" s="86"/>
      <c r="ENN160" s="86"/>
      <c r="ENO160" s="86"/>
      <c r="ENP160" s="86"/>
      <c r="ENQ160" s="86"/>
      <c r="ENR160" s="86"/>
      <c r="ENS160" s="86"/>
      <c r="ENT160" s="86"/>
      <c r="ENU160" s="86"/>
      <c r="ENV160" s="86"/>
      <c r="ENW160" s="86"/>
      <c r="ENX160" s="86"/>
      <c r="ENY160" s="86"/>
      <c r="ENZ160" s="86"/>
      <c r="EOA160" s="86"/>
      <c r="EOB160" s="86"/>
      <c r="EOC160" s="86"/>
      <c r="EOD160" s="86"/>
      <c r="EOE160" s="86"/>
      <c r="EOF160" s="86"/>
      <c r="EOG160" s="86"/>
      <c r="EOH160" s="86"/>
      <c r="EOI160" s="86"/>
      <c r="EOJ160" s="86"/>
      <c r="EOK160" s="86"/>
      <c r="EOL160" s="86"/>
      <c r="EOM160" s="86"/>
      <c r="EON160" s="86"/>
      <c r="EOO160" s="86"/>
      <c r="EOP160" s="86"/>
      <c r="EOQ160" s="86"/>
      <c r="EOR160" s="86"/>
      <c r="EOS160" s="86"/>
      <c r="EOT160" s="86"/>
      <c r="EOU160" s="86"/>
      <c r="EOV160" s="86"/>
      <c r="EOW160" s="86"/>
      <c r="EOX160" s="86"/>
      <c r="EOY160" s="186"/>
      <c r="EOZ160" s="186"/>
      <c r="EPA160" s="186"/>
      <c r="EPB160" s="186"/>
      <c r="EPC160" s="186"/>
      <c r="EPD160" s="186"/>
      <c r="EPE160" s="86"/>
      <c r="EPF160" s="86"/>
      <c r="EPG160" s="86"/>
      <c r="EPH160" s="86"/>
      <c r="EPI160" s="86"/>
      <c r="EPJ160" s="86"/>
      <c r="EPK160" s="86"/>
      <c r="EPL160" s="86"/>
      <c r="EPM160" s="86"/>
      <c r="EPN160" s="86"/>
      <c r="EPO160" s="86"/>
      <c r="EPP160" s="86"/>
      <c r="EPQ160" s="86"/>
      <c r="EPR160" s="86"/>
      <c r="EPS160" s="86"/>
      <c r="EPT160" s="86"/>
      <c r="EPU160" s="86"/>
      <c r="EPV160" s="86"/>
      <c r="EPW160" s="86"/>
      <c r="EPX160" s="86"/>
      <c r="EPY160" s="86"/>
      <c r="EPZ160" s="86"/>
      <c r="EQA160" s="86"/>
      <c r="EQB160" s="86"/>
      <c r="EQC160" s="86"/>
      <c r="EQD160" s="86"/>
      <c r="EQE160" s="86"/>
      <c r="EQF160" s="86"/>
      <c r="EQG160" s="86"/>
      <c r="EQH160" s="86"/>
      <c r="EQI160" s="86"/>
      <c r="EQJ160" s="86"/>
      <c r="EQK160" s="86"/>
      <c r="EQL160" s="86"/>
      <c r="EQM160" s="86"/>
      <c r="EQN160" s="86"/>
      <c r="EQO160" s="86"/>
      <c r="EQP160" s="86"/>
      <c r="EQQ160" s="86"/>
      <c r="EQR160" s="86"/>
      <c r="EQS160" s="86"/>
      <c r="EQT160" s="86"/>
      <c r="EQU160" s="86"/>
      <c r="EQV160" s="86"/>
      <c r="EQW160" s="86"/>
      <c r="EQX160" s="86"/>
      <c r="EQY160" s="86"/>
      <c r="EQZ160" s="86"/>
      <c r="ERA160" s="86"/>
      <c r="ERB160" s="86"/>
      <c r="ERC160" s="86"/>
      <c r="ERD160" s="86"/>
      <c r="ERE160" s="86"/>
      <c r="ERF160" s="86"/>
      <c r="ERG160" s="86"/>
      <c r="ERH160" s="86"/>
      <c r="ERI160" s="86"/>
      <c r="ERJ160" s="86"/>
      <c r="ERK160" s="86"/>
      <c r="ERL160" s="86"/>
      <c r="ERM160" s="86"/>
      <c r="ERN160" s="86"/>
      <c r="ERO160" s="86"/>
      <c r="ERP160" s="86"/>
      <c r="ERQ160" s="86"/>
      <c r="ERR160" s="86"/>
      <c r="ERS160" s="86"/>
      <c r="ERT160" s="86"/>
      <c r="ERU160" s="86"/>
      <c r="ERV160" s="86"/>
      <c r="ERW160" s="86"/>
      <c r="ERX160" s="86"/>
      <c r="ERY160" s="86"/>
      <c r="ERZ160" s="86"/>
      <c r="ESA160" s="86"/>
      <c r="ESB160" s="86"/>
      <c r="ESC160" s="86"/>
      <c r="ESD160" s="86"/>
      <c r="ESE160" s="86"/>
      <c r="ESF160" s="86"/>
      <c r="ESG160" s="86"/>
      <c r="ESH160" s="86"/>
      <c r="ESI160" s="86"/>
      <c r="ESJ160" s="86"/>
      <c r="ESK160" s="86"/>
      <c r="ESL160" s="86"/>
      <c r="ESM160" s="86"/>
      <c r="ESN160" s="86"/>
      <c r="ESO160" s="86"/>
      <c r="ESP160" s="86"/>
      <c r="ESQ160" s="86"/>
      <c r="ESR160" s="86"/>
      <c r="ESS160" s="86"/>
      <c r="EST160" s="86"/>
      <c r="ESU160" s="86"/>
      <c r="ESV160" s="86"/>
      <c r="ESW160" s="86"/>
      <c r="ESX160" s="86"/>
      <c r="ESY160" s="86"/>
      <c r="ESZ160" s="86"/>
      <c r="ETA160" s="86"/>
      <c r="ETB160" s="86"/>
      <c r="ETC160" s="86"/>
      <c r="ETD160" s="86"/>
      <c r="ETE160" s="86"/>
      <c r="ETF160" s="86"/>
      <c r="ETG160" s="86"/>
      <c r="ETH160" s="86"/>
      <c r="ETI160" s="86"/>
      <c r="ETJ160" s="86"/>
      <c r="ETK160" s="86"/>
      <c r="ETL160" s="86"/>
      <c r="ETM160" s="86"/>
      <c r="ETN160" s="86"/>
      <c r="ETO160" s="86"/>
      <c r="ETP160" s="86"/>
      <c r="ETQ160" s="86"/>
      <c r="ETR160" s="86"/>
      <c r="ETS160" s="86"/>
      <c r="ETT160" s="86"/>
      <c r="ETU160" s="86"/>
      <c r="ETV160" s="86"/>
      <c r="ETW160" s="86"/>
      <c r="ETX160" s="86"/>
      <c r="ETY160" s="86"/>
      <c r="ETZ160" s="86"/>
      <c r="EUA160" s="86"/>
      <c r="EUB160" s="86"/>
      <c r="EUC160" s="86"/>
      <c r="EUD160" s="86"/>
      <c r="EUE160" s="86"/>
      <c r="EUF160" s="86"/>
      <c r="EUG160" s="86"/>
      <c r="EUH160" s="86"/>
      <c r="EUI160" s="86"/>
      <c r="EUJ160" s="86"/>
      <c r="EUK160" s="86"/>
      <c r="EUL160" s="86"/>
      <c r="EUM160" s="86"/>
      <c r="EUN160" s="86"/>
      <c r="EUO160" s="86"/>
      <c r="EUP160" s="86"/>
      <c r="EUQ160" s="86"/>
      <c r="EUR160" s="86"/>
      <c r="EUS160" s="86"/>
      <c r="EUT160" s="86"/>
      <c r="EUU160" s="86"/>
      <c r="EUV160" s="86"/>
      <c r="EUW160" s="86"/>
      <c r="EUX160" s="86"/>
      <c r="EUY160" s="86"/>
      <c r="EUZ160" s="86"/>
      <c r="EVA160" s="86"/>
      <c r="EVB160" s="86"/>
      <c r="EVC160" s="86"/>
      <c r="EVD160" s="86"/>
      <c r="EVE160" s="86"/>
      <c r="EVF160" s="86"/>
      <c r="EVG160" s="86"/>
      <c r="EVH160" s="86"/>
      <c r="EVI160" s="86"/>
      <c r="EVJ160" s="86"/>
      <c r="EVK160" s="86"/>
      <c r="EVL160" s="86"/>
      <c r="EVM160" s="86"/>
      <c r="EVN160" s="86"/>
      <c r="EVO160" s="86"/>
      <c r="EVP160" s="86"/>
      <c r="EVQ160" s="86"/>
      <c r="EVR160" s="86"/>
      <c r="EVS160" s="86"/>
      <c r="EVT160" s="86"/>
      <c r="EVU160" s="86"/>
      <c r="EVV160" s="86"/>
      <c r="EVW160" s="86"/>
      <c r="EVX160" s="86"/>
      <c r="EVY160" s="86"/>
      <c r="EVZ160" s="86"/>
      <c r="EWA160" s="86"/>
      <c r="EWB160" s="86"/>
      <c r="EWC160" s="86"/>
      <c r="EWD160" s="86"/>
      <c r="EWE160" s="86"/>
      <c r="EWF160" s="86"/>
      <c r="EWG160" s="86"/>
      <c r="EWH160" s="86"/>
      <c r="EWI160" s="86"/>
      <c r="EWJ160" s="86"/>
      <c r="EWK160" s="86"/>
      <c r="EWL160" s="86"/>
      <c r="EWM160" s="86"/>
      <c r="EWN160" s="86"/>
      <c r="EWO160" s="86"/>
      <c r="EWP160" s="86"/>
      <c r="EWQ160" s="86"/>
      <c r="EWR160" s="86"/>
      <c r="EWS160" s="86"/>
      <c r="EWT160" s="86"/>
      <c r="EWU160" s="86"/>
      <c r="EWV160" s="86"/>
      <c r="EWW160" s="86"/>
      <c r="EWX160" s="86"/>
      <c r="EWY160" s="86"/>
      <c r="EWZ160" s="86"/>
      <c r="EXA160" s="86"/>
      <c r="EXB160" s="86"/>
      <c r="EXC160" s="86"/>
      <c r="EXD160" s="86"/>
      <c r="EXE160" s="86"/>
      <c r="EXF160" s="86"/>
      <c r="EXG160" s="86"/>
      <c r="EXH160" s="86"/>
      <c r="EXI160" s="86"/>
      <c r="EXJ160" s="86"/>
      <c r="EXK160" s="86"/>
      <c r="EXL160" s="86"/>
      <c r="EXM160" s="86"/>
      <c r="EXN160" s="86"/>
      <c r="EXO160" s="86"/>
      <c r="EXP160" s="86"/>
      <c r="EXQ160" s="86"/>
      <c r="EXR160" s="86"/>
      <c r="EXS160" s="86"/>
      <c r="EXT160" s="86"/>
      <c r="EXU160" s="86"/>
      <c r="EXV160" s="86"/>
      <c r="EXW160" s="86"/>
      <c r="EXX160" s="86"/>
      <c r="EXY160" s="86"/>
      <c r="EXZ160" s="86"/>
      <c r="EYA160" s="86"/>
      <c r="EYB160" s="86"/>
      <c r="EYC160" s="86"/>
      <c r="EYD160" s="86"/>
      <c r="EYE160" s="86"/>
      <c r="EYF160" s="86"/>
      <c r="EYG160" s="86"/>
      <c r="EYH160" s="86"/>
      <c r="EYI160" s="86"/>
      <c r="EYJ160" s="86"/>
      <c r="EYK160" s="86"/>
      <c r="EYL160" s="86"/>
      <c r="EYM160" s="86"/>
      <c r="EYN160" s="86"/>
      <c r="EYO160" s="86"/>
      <c r="EYP160" s="86"/>
      <c r="EYQ160" s="86"/>
      <c r="EYR160" s="86"/>
      <c r="EYS160" s="86"/>
      <c r="EYT160" s="86"/>
      <c r="EYU160" s="186"/>
      <c r="EYV160" s="186"/>
      <c r="EYW160" s="186"/>
      <c r="EYX160" s="186"/>
      <c r="EYY160" s="186"/>
      <c r="EYZ160" s="186"/>
      <c r="EZA160" s="86"/>
      <c r="EZB160" s="86"/>
      <c r="EZC160" s="86"/>
      <c r="EZD160" s="86"/>
      <c r="EZE160" s="86"/>
      <c r="EZF160" s="86"/>
      <c r="EZG160" s="86"/>
      <c r="EZH160" s="86"/>
      <c r="EZI160" s="86"/>
      <c r="EZJ160" s="86"/>
      <c r="EZK160" s="86"/>
      <c r="EZL160" s="86"/>
      <c r="EZM160" s="86"/>
      <c r="EZN160" s="86"/>
      <c r="EZO160" s="86"/>
      <c r="EZP160" s="86"/>
      <c r="EZQ160" s="86"/>
      <c r="EZR160" s="86"/>
      <c r="EZS160" s="86"/>
      <c r="EZT160" s="86"/>
      <c r="EZU160" s="86"/>
      <c r="EZV160" s="86"/>
      <c r="EZW160" s="86"/>
      <c r="EZX160" s="86"/>
      <c r="EZY160" s="86"/>
      <c r="EZZ160" s="86"/>
      <c r="FAA160" s="86"/>
      <c r="FAB160" s="86"/>
      <c r="FAC160" s="86"/>
      <c r="FAD160" s="86"/>
      <c r="FAE160" s="86"/>
      <c r="FAF160" s="86"/>
      <c r="FAG160" s="86"/>
      <c r="FAH160" s="86"/>
      <c r="FAI160" s="86"/>
      <c r="FAJ160" s="86"/>
      <c r="FAK160" s="86"/>
      <c r="FAL160" s="86"/>
      <c r="FAM160" s="86"/>
      <c r="FAN160" s="86"/>
      <c r="FAO160" s="86"/>
      <c r="FAP160" s="86"/>
      <c r="FAQ160" s="86"/>
      <c r="FAR160" s="86"/>
      <c r="FAS160" s="86"/>
      <c r="FAT160" s="86"/>
      <c r="FAU160" s="86"/>
      <c r="FAV160" s="86"/>
      <c r="FAW160" s="86"/>
      <c r="FAX160" s="86"/>
      <c r="FAY160" s="86"/>
      <c r="FAZ160" s="86"/>
      <c r="FBA160" s="86"/>
      <c r="FBB160" s="86"/>
      <c r="FBC160" s="86"/>
      <c r="FBD160" s="86"/>
      <c r="FBE160" s="86"/>
      <c r="FBF160" s="86"/>
      <c r="FBG160" s="86"/>
      <c r="FBH160" s="86"/>
      <c r="FBI160" s="86"/>
      <c r="FBJ160" s="86"/>
      <c r="FBK160" s="86"/>
      <c r="FBL160" s="86"/>
      <c r="FBM160" s="86"/>
      <c r="FBN160" s="86"/>
      <c r="FBO160" s="86"/>
      <c r="FBP160" s="86"/>
      <c r="FBQ160" s="86"/>
      <c r="FBR160" s="86"/>
      <c r="FBS160" s="86"/>
      <c r="FBT160" s="86"/>
      <c r="FBU160" s="86"/>
      <c r="FBV160" s="86"/>
      <c r="FBW160" s="86"/>
      <c r="FBX160" s="86"/>
      <c r="FBY160" s="86"/>
      <c r="FBZ160" s="86"/>
      <c r="FCA160" s="86"/>
      <c r="FCB160" s="86"/>
      <c r="FCC160" s="86"/>
      <c r="FCD160" s="86"/>
      <c r="FCE160" s="86"/>
      <c r="FCF160" s="86"/>
      <c r="FCG160" s="86"/>
      <c r="FCH160" s="86"/>
      <c r="FCI160" s="86"/>
      <c r="FCJ160" s="86"/>
      <c r="FCK160" s="86"/>
      <c r="FCL160" s="86"/>
      <c r="FCM160" s="86"/>
      <c r="FCN160" s="86"/>
      <c r="FCO160" s="86"/>
      <c r="FCP160" s="86"/>
      <c r="FCQ160" s="86"/>
      <c r="FCR160" s="86"/>
      <c r="FCS160" s="86"/>
      <c r="FCT160" s="86"/>
      <c r="FCU160" s="86"/>
      <c r="FCV160" s="86"/>
      <c r="FCW160" s="86"/>
      <c r="FCX160" s="86"/>
      <c r="FCY160" s="86"/>
      <c r="FCZ160" s="86"/>
      <c r="FDA160" s="86"/>
      <c r="FDB160" s="86"/>
      <c r="FDC160" s="86"/>
      <c r="FDD160" s="86"/>
      <c r="FDE160" s="86"/>
      <c r="FDF160" s="86"/>
      <c r="FDG160" s="86"/>
      <c r="FDH160" s="86"/>
      <c r="FDI160" s="86"/>
      <c r="FDJ160" s="86"/>
      <c r="FDK160" s="86"/>
      <c r="FDL160" s="86"/>
      <c r="FDM160" s="86"/>
      <c r="FDN160" s="86"/>
      <c r="FDO160" s="86"/>
      <c r="FDP160" s="86"/>
      <c r="FDQ160" s="86"/>
      <c r="FDR160" s="86"/>
      <c r="FDS160" s="86"/>
      <c r="FDT160" s="86"/>
      <c r="FDU160" s="86"/>
      <c r="FDV160" s="86"/>
      <c r="FDW160" s="86"/>
      <c r="FDX160" s="86"/>
      <c r="FDY160" s="86"/>
      <c r="FDZ160" s="86"/>
      <c r="FEA160" s="86"/>
      <c r="FEB160" s="86"/>
      <c r="FEC160" s="86"/>
      <c r="FED160" s="86"/>
      <c r="FEE160" s="86"/>
      <c r="FEF160" s="86"/>
      <c r="FEG160" s="86"/>
      <c r="FEH160" s="86"/>
      <c r="FEI160" s="86"/>
      <c r="FEJ160" s="86"/>
      <c r="FEK160" s="86"/>
      <c r="FEL160" s="86"/>
      <c r="FEM160" s="86"/>
      <c r="FEN160" s="86"/>
      <c r="FEO160" s="86"/>
      <c r="FEP160" s="86"/>
      <c r="FEQ160" s="86"/>
      <c r="FER160" s="86"/>
      <c r="FES160" s="86"/>
      <c r="FET160" s="86"/>
      <c r="FEU160" s="86"/>
      <c r="FEV160" s="86"/>
      <c r="FEW160" s="86"/>
      <c r="FEX160" s="86"/>
      <c r="FEY160" s="86"/>
      <c r="FEZ160" s="86"/>
      <c r="FFA160" s="86"/>
      <c r="FFB160" s="86"/>
      <c r="FFC160" s="86"/>
      <c r="FFD160" s="86"/>
      <c r="FFE160" s="86"/>
      <c r="FFF160" s="86"/>
      <c r="FFG160" s="86"/>
      <c r="FFH160" s="86"/>
      <c r="FFI160" s="86"/>
      <c r="FFJ160" s="86"/>
      <c r="FFK160" s="86"/>
      <c r="FFL160" s="86"/>
      <c r="FFM160" s="86"/>
      <c r="FFN160" s="86"/>
      <c r="FFO160" s="86"/>
      <c r="FFP160" s="86"/>
      <c r="FFQ160" s="86"/>
      <c r="FFR160" s="86"/>
      <c r="FFS160" s="86"/>
      <c r="FFT160" s="86"/>
      <c r="FFU160" s="86"/>
      <c r="FFV160" s="86"/>
      <c r="FFW160" s="86"/>
      <c r="FFX160" s="86"/>
      <c r="FFY160" s="86"/>
      <c r="FFZ160" s="86"/>
      <c r="FGA160" s="86"/>
      <c r="FGB160" s="86"/>
      <c r="FGC160" s="86"/>
      <c r="FGD160" s="86"/>
      <c r="FGE160" s="86"/>
      <c r="FGF160" s="86"/>
      <c r="FGG160" s="86"/>
      <c r="FGH160" s="86"/>
      <c r="FGI160" s="86"/>
      <c r="FGJ160" s="86"/>
      <c r="FGK160" s="86"/>
      <c r="FGL160" s="86"/>
      <c r="FGM160" s="86"/>
      <c r="FGN160" s="86"/>
      <c r="FGO160" s="86"/>
      <c r="FGP160" s="86"/>
      <c r="FGQ160" s="86"/>
      <c r="FGR160" s="86"/>
      <c r="FGS160" s="86"/>
      <c r="FGT160" s="86"/>
      <c r="FGU160" s="86"/>
      <c r="FGV160" s="86"/>
      <c r="FGW160" s="86"/>
      <c r="FGX160" s="86"/>
      <c r="FGY160" s="86"/>
      <c r="FGZ160" s="86"/>
      <c r="FHA160" s="86"/>
      <c r="FHB160" s="86"/>
      <c r="FHC160" s="86"/>
      <c r="FHD160" s="86"/>
      <c r="FHE160" s="86"/>
      <c r="FHF160" s="86"/>
      <c r="FHG160" s="86"/>
      <c r="FHH160" s="86"/>
      <c r="FHI160" s="86"/>
      <c r="FHJ160" s="86"/>
      <c r="FHK160" s="86"/>
      <c r="FHL160" s="86"/>
      <c r="FHM160" s="86"/>
      <c r="FHN160" s="86"/>
      <c r="FHO160" s="86"/>
      <c r="FHP160" s="86"/>
      <c r="FHQ160" s="86"/>
      <c r="FHR160" s="86"/>
      <c r="FHS160" s="86"/>
      <c r="FHT160" s="86"/>
      <c r="FHU160" s="86"/>
      <c r="FHV160" s="86"/>
      <c r="FHW160" s="86"/>
      <c r="FHX160" s="86"/>
      <c r="FHY160" s="86"/>
      <c r="FHZ160" s="86"/>
      <c r="FIA160" s="86"/>
      <c r="FIB160" s="86"/>
      <c r="FIC160" s="86"/>
      <c r="FID160" s="86"/>
      <c r="FIE160" s="86"/>
      <c r="FIF160" s="86"/>
      <c r="FIG160" s="86"/>
      <c r="FIH160" s="86"/>
      <c r="FII160" s="86"/>
      <c r="FIJ160" s="86"/>
      <c r="FIK160" s="86"/>
      <c r="FIL160" s="86"/>
      <c r="FIM160" s="86"/>
      <c r="FIN160" s="86"/>
      <c r="FIO160" s="86"/>
      <c r="FIP160" s="86"/>
      <c r="FIQ160" s="186"/>
      <c r="FIR160" s="186"/>
      <c r="FIS160" s="186"/>
      <c r="FIT160" s="186"/>
      <c r="FIU160" s="186"/>
      <c r="FIV160" s="186"/>
      <c r="FIW160" s="86"/>
      <c r="FIX160" s="86"/>
      <c r="FIY160" s="86"/>
      <c r="FIZ160" s="86"/>
      <c r="FJA160" s="86"/>
      <c r="FJB160" s="86"/>
      <c r="FJC160" s="86"/>
      <c r="FJD160" s="86"/>
      <c r="FJE160" s="86"/>
      <c r="FJF160" s="86"/>
      <c r="FJG160" s="86"/>
      <c r="FJH160" s="86"/>
      <c r="FJI160" s="86"/>
      <c r="FJJ160" s="86"/>
      <c r="FJK160" s="86"/>
      <c r="FJL160" s="86"/>
      <c r="FJM160" s="86"/>
      <c r="FJN160" s="86"/>
      <c r="FJO160" s="86"/>
      <c r="FJP160" s="86"/>
      <c r="FJQ160" s="86"/>
      <c r="FJR160" s="86"/>
      <c r="FJS160" s="86"/>
      <c r="FJT160" s="86"/>
      <c r="FJU160" s="86"/>
      <c r="FJV160" s="86"/>
      <c r="FJW160" s="86"/>
      <c r="FJX160" s="86"/>
      <c r="FJY160" s="86"/>
      <c r="FJZ160" s="86"/>
      <c r="FKA160" s="86"/>
      <c r="FKB160" s="86"/>
      <c r="FKC160" s="86"/>
      <c r="FKD160" s="86"/>
      <c r="FKE160" s="86"/>
      <c r="FKF160" s="86"/>
      <c r="FKG160" s="86"/>
      <c r="FKH160" s="86"/>
      <c r="FKI160" s="86"/>
      <c r="FKJ160" s="86"/>
      <c r="FKK160" s="86"/>
      <c r="FKL160" s="86"/>
      <c r="FKM160" s="86"/>
      <c r="FKN160" s="86"/>
      <c r="FKO160" s="86"/>
      <c r="FKP160" s="86"/>
      <c r="FKQ160" s="86"/>
      <c r="FKR160" s="86"/>
      <c r="FKS160" s="86"/>
      <c r="FKT160" s="86"/>
      <c r="FKU160" s="86"/>
      <c r="FKV160" s="86"/>
      <c r="FKW160" s="86"/>
      <c r="FKX160" s="86"/>
      <c r="FKY160" s="86"/>
      <c r="FKZ160" s="86"/>
      <c r="FLA160" s="86"/>
      <c r="FLB160" s="86"/>
      <c r="FLC160" s="86"/>
      <c r="FLD160" s="86"/>
      <c r="FLE160" s="86"/>
      <c r="FLF160" s="86"/>
      <c r="FLG160" s="86"/>
      <c r="FLH160" s="86"/>
      <c r="FLI160" s="86"/>
      <c r="FLJ160" s="86"/>
      <c r="FLK160" s="86"/>
      <c r="FLL160" s="86"/>
      <c r="FLM160" s="86"/>
      <c r="FLN160" s="86"/>
      <c r="FLO160" s="86"/>
      <c r="FLP160" s="86"/>
      <c r="FLQ160" s="86"/>
      <c r="FLR160" s="86"/>
      <c r="FLS160" s="86"/>
      <c r="FLT160" s="86"/>
      <c r="FLU160" s="86"/>
      <c r="FLV160" s="86"/>
      <c r="FLW160" s="86"/>
      <c r="FLX160" s="86"/>
      <c r="FLY160" s="86"/>
      <c r="FLZ160" s="86"/>
      <c r="FMA160" s="86"/>
      <c r="FMB160" s="86"/>
      <c r="FMC160" s="86"/>
      <c r="FMD160" s="86"/>
      <c r="FME160" s="86"/>
      <c r="FMF160" s="86"/>
      <c r="FMG160" s="86"/>
      <c r="FMH160" s="86"/>
      <c r="FMI160" s="86"/>
      <c r="FMJ160" s="86"/>
      <c r="FMK160" s="86"/>
      <c r="FML160" s="86"/>
      <c r="FMM160" s="86"/>
      <c r="FMN160" s="86"/>
      <c r="FMO160" s="86"/>
      <c r="FMP160" s="86"/>
      <c r="FMQ160" s="86"/>
      <c r="FMR160" s="86"/>
      <c r="FMS160" s="86"/>
      <c r="FMT160" s="86"/>
      <c r="FMU160" s="86"/>
      <c r="FMV160" s="86"/>
      <c r="FMW160" s="86"/>
      <c r="FMX160" s="86"/>
      <c r="FMY160" s="86"/>
      <c r="FMZ160" s="86"/>
      <c r="FNA160" s="86"/>
      <c r="FNB160" s="86"/>
      <c r="FNC160" s="86"/>
      <c r="FND160" s="86"/>
      <c r="FNE160" s="86"/>
      <c r="FNF160" s="86"/>
      <c r="FNG160" s="86"/>
      <c r="FNH160" s="86"/>
      <c r="FNI160" s="86"/>
      <c r="FNJ160" s="86"/>
      <c r="FNK160" s="86"/>
      <c r="FNL160" s="86"/>
      <c r="FNM160" s="86"/>
      <c r="FNN160" s="86"/>
      <c r="FNO160" s="86"/>
      <c r="FNP160" s="86"/>
      <c r="FNQ160" s="86"/>
      <c r="FNR160" s="86"/>
      <c r="FNS160" s="86"/>
      <c r="FNT160" s="86"/>
      <c r="FNU160" s="86"/>
      <c r="FNV160" s="86"/>
      <c r="FNW160" s="86"/>
      <c r="FNX160" s="86"/>
      <c r="FNY160" s="86"/>
      <c r="FNZ160" s="86"/>
      <c r="FOA160" s="86"/>
      <c r="FOB160" s="86"/>
      <c r="FOC160" s="86"/>
      <c r="FOD160" s="86"/>
      <c r="FOE160" s="86"/>
      <c r="FOF160" s="86"/>
      <c r="FOG160" s="86"/>
      <c r="FOH160" s="86"/>
      <c r="FOI160" s="86"/>
      <c r="FOJ160" s="86"/>
      <c r="FOK160" s="86"/>
      <c r="FOL160" s="86"/>
      <c r="FOM160" s="86"/>
      <c r="FON160" s="86"/>
      <c r="FOO160" s="86"/>
      <c r="FOP160" s="86"/>
      <c r="FOQ160" s="86"/>
      <c r="FOR160" s="86"/>
      <c r="FOS160" s="86"/>
      <c r="FOT160" s="86"/>
      <c r="FOU160" s="86"/>
      <c r="FOV160" s="86"/>
      <c r="FOW160" s="86"/>
      <c r="FOX160" s="86"/>
      <c r="FOY160" s="86"/>
      <c r="FOZ160" s="86"/>
      <c r="FPA160" s="86"/>
      <c r="FPB160" s="86"/>
      <c r="FPC160" s="86"/>
      <c r="FPD160" s="86"/>
      <c r="FPE160" s="86"/>
      <c r="FPF160" s="86"/>
      <c r="FPG160" s="86"/>
      <c r="FPH160" s="86"/>
      <c r="FPI160" s="86"/>
      <c r="FPJ160" s="86"/>
      <c r="FPK160" s="86"/>
      <c r="FPL160" s="86"/>
      <c r="FPM160" s="86"/>
      <c r="FPN160" s="86"/>
      <c r="FPO160" s="86"/>
      <c r="FPP160" s="86"/>
      <c r="FPQ160" s="86"/>
      <c r="FPR160" s="86"/>
      <c r="FPS160" s="86"/>
      <c r="FPT160" s="86"/>
      <c r="FPU160" s="86"/>
      <c r="FPV160" s="86"/>
      <c r="FPW160" s="86"/>
      <c r="FPX160" s="86"/>
      <c r="FPY160" s="86"/>
      <c r="FPZ160" s="86"/>
      <c r="FQA160" s="86"/>
      <c r="FQB160" s="86"/>
      <c r="FQC160" s="86"/>
      <c r="FQD160" s="86"/>
      <c r="FQE160" s="86"/>
      <c r="FQF160" s="86"/>
      <c r="FQG160" s="86"/>
      <c r="FQH160" s="86"/>
      <c r="FQI160" s="86"/>
      <c r="FQJ160" s="86"/>
      <c r="FQK160" s="86"/>
      <c r="FQL160" s="86"/>
      <c r="FQM160" s="86"/>
      <c r="FQN160" s="86"/>
      <c r="FQO160" s="86"/>
      <c r="FQP160" s="86"/>
      <c r="FQQ160" s="86"/>
      <c r="FQR160" s="86"/>
      <c r="FQS160" s="86"/>
      <c r="FQT160" s="86"/>
      <c r="FQU160" s="86"/>
      <c r="FQV160" s="86"/>
      <c r="FQW160" s="86"/>
      <c r="FQX160" s="86"/>
      <c r="FQY160" s="86"/>
      <c r="FQZ160" s="86"/>
      <c r="FRA160" s="86"/>
      <c r="FRB160" s="86"/>
      <c r="FRC160" s="86"/>
      <c r="FRD160" s="86"/>
      <c r="FRE160" s="86"/>
      <c r="FRF160" s="86"/>
      <c r="FRG160" s="86"/>
      <c r="FRH160" s="86"/>
      <c r="FRI160" s="86"/>
      <c r="FRJ160" s="86"/>
      <c r="FRK160" s="86"/>
      <c r="FRL160" s="86"/>
      <c r="FRM160" s="86"/>
      <c r="FRN160" s="86"/>
      <c r="FRO160" s="86"/>
      <c r="FRP160" s="86"/>
      <c r="FRQ160" s="86"/>
      <c r="FRR160" s="86"/>
      <c r="FRS160" s="86"/>
      <c r="FRT160" s="86"/>
      <c r="FRU160" s="86"/>
      <c r="FRV160" s="86"/>
      <c r="FRW160" s="86"/>
      <c r="FRX160" s="86"/>
      <c r="FRY160" s="86"/>
      <c r="FRZ160" s="86"/>
      <c r="FSA160" s="86"/>
      <c r="FSB160" s="86"/>
      <c r="FSC160" s="86"/>
      <c r="FSD160" s="86"/>
      <c r="FSE160" s="86"/>
      <c r="FSF160" s="86"/>
      <c r="FSG160" s="86"/>
      <c r="FSH160" s="86"/>
      <c r="FSI160" s="86"/>
      <c r="FSJ160" s="86"/>
      <c r="FSK160" s="86"/>
      <c r="FSL160" s="86"/>
      <c r="FSM160" s="186"/>
      <c r="FSN160" s="186"/>
      <c r="FSO160" s="186"/>
      <c r="FSP160" s="186"/>
      <c r="FSQ160" s="186"/>
      <c r="FSR160" s="186"/>
      <c r="FSS160" s="86"/>
      <c r="FST160" s="86"/>
      <c r="FSU160" s="86"/>
      <c r="FSV160" s="86"/>
      <c r="FSW160" s="86"/>
      <c r="FSX160" s="86"/>
      <c r="FSY160" s="86"/>
      <c r="FSZ160" s="86"/>
      <c r="FTA160" s="86"/>
      <c r="FTB160" s="86"/>
      <c r="FTC160" s="86"/>
      <c r="FTD160" s="86"/>
      <c r="FTE160" s="86"/>
      <c r="FTF160" s="86"/>
      <c r="FTG160" s="86"/>
      <c r="FTH160" s="86"/>
      <c r="FTI160" s="86"/>
      <c r="FTJ160" s="86"/>
      <c r="FTK160" s="86"/>
      <c r="FTL160" s="86"/>
      <c r="FTM160" s="86"/>
      <c r="FTN160" s="86"/>
      <c r="FTO160" s="86"/>
      <c r="FTP160" s="86"/>
      <c r="FTQ160" s="86"/>
      <c r="FTR160" s="86"/>
      <c r="FTS160" s="86"/>
      <c r="FTT160" s="86"/>
      <c r="FTU160" s="86"/>
      <c r="FTV160" s="86"/>
      <c r="FTW160" s="86"/>
      <c r="FTX160" s="86"/>
      <c r="FTY160" s="86"/>
      <c r="FTZ160" s="86"/>
      <c r="FUA160" s="86"/>
      <c r="FUB160" s="86"/>
      <c r="FUC160" s="86"/>
      <c r="FUD160" s="86"/>
      <c r="FUE160" s="86"/>
      <c r="FUF160" s="86"/>
      <c r="FUG160" s="86"/>
      <c r="FUH160" s="86"/>
      <c r="FUI160" s="86"/>
      <c r="FUJ160" s="86"/>
      <c r="FUK160" s="86"/>
      <c r="FUL160" s="86"/>
      <c r="FUM160" s="86"/>
      <c r="FUN160" s="86"/>
      <c r="FUO160" s="86"/>
      <c r="FUP160" s="86"/>
      <c r="FUQ160" s="86"/>
      <c r="FUR160" s="86"/>
      <c r="FUS160" s="86"/>
      <c r="FUT160" s="86"/>
      <c r="FUU160" s="86"/>
      <c r="FUV160" s="86"/>
      <c r="FUW160" s="86"/>
      <c r="FUX160" s="86"/>
      <c r="FUY160" s="86"/>
      <c r="FUZ160" s="86"/>
      <c r="FVA160" s="86"/>
      <c r="FVB160" s="86"/>
      <c r="FVC160" s="86"/>
      <c r="FVD160" s="86"/>
      <c r="FVE160" s="86"/>
      <c r="FVF160" s="86"/>
      <c r="FVG160" s="86"/>
      <c r="FVH160" s="86"/>
      <c r="FVI160" s="86"/>
      <c r="FVJ160" s="86"/>
      <c r="FVK160" s="86"/>
      <c r="FVL160" s="86"/>
      <c r="FVM160" s="86"/>
      <c r="FVN160" s="86"/>
      <c r="FVO160" s="86"/>
      <c r="FVP160" s="86"/>
      <c r="FVQ160" s="86"/>
      <c r="FVR160" s="86"/>
      <c r="FVS160" s="86"/>
      <c r="FVT160" s="86"/>
      <c r="FVU160" s="86"/>
      <c r="FVV160" s="86"/>
      <c r="FVW160" s="86"/>
      <c r="FVX160" s="86"/>
      <c r="FVY160" s="86"/>
      <c r="FVZ160" s="86"/>
      <c r="FWA160" s="86"/>
      <c r="FWB160" s="86"/>
      <c r="FWC160" s="86"/>
      <c r="FWD160" s="86"/>
      <c r="FWE160" s="86"/>
      <c r="FWF160" s="86"/>
      <c r="FWG160" s="86"/>
      <c r="FWH160" s="86"/>
      <c r="FWI160" s="86"/>
      <c r="FWJ160" s="86"/>
      <c r="FWK160" s="86"/>
      <c r="FWL160" s="86"/>
      <c r="FWM160" s="86"/>
      <c r="FWN160" s="86"/>
      <c r="FWO160" s="86"/>
      <c r="FWP160" s="86"/>
      <c r="FWQ160" s="86"/>
      <c r="FWR160" s="86"/>
      <c r="FWS160" s="86"/>
      <c r="FWT160" s="86"/>
      <c r="FWU160" s="86"/>
      <c r="FWV160" s="86"/>
      <c r="FWW160" s="86"/>
      <c r="FWX160" s="86"/>
      <c r="FWY160" s="86"/>
      <c r="FWZ160" s="86"/>
      <c r="FXA160" s="86"/>
      <c r="FXB160" s="86"/>
      <c r="FXC160" s="86"/>
      <c r="FXD160" s="86"/>
      <c r="FXE160" s="86"/>
      <c r="FXF160" s="86"/>
      <c r="FXG160" s="86"/>
      <c r="FXH160" s="86"/>
      <c r="FXI160" s="86"/>
      <c r="FXJ160" s="86"/>
      <c r="FXK160" s="86"/>
      <c r="FXL160" s="86"/>
      <c r="FXM160" s="86"/>
      <c r="FXN160" s="86"/>
      <c r="FXO160" s="86"/>
      <c r="FXP160" s="86"/>
      <c r="FXQ160" s="86"/>
      <c r="FXR160" s="86"/>
      <c r="FXS160" s="86"/>
      <c r="FXT160" s="86"/>
      <c r="FXU160" s="86"/>
      <c r="FXV160" s="86"/>
      <c r="FXW160" s="86"/>
      <c r="FXX160" s="86"/>
      <c r="FXY160" s="86"/>
      <c r="FXZ160" s="86"/>
      <c r="FYA160" s="86"/>
      <c r="FYB160" s="86"/>
      <c r="FYC160" s="86"/>
      <c r="FYD160" s="86"/>
      <c r="FYE160" s="86"/>
      <c r="FYF160" s="86"/>
      <c r="FYG160" s="86"/>
      <c r="FYH160" s="86"/>
      <c r="FYI160" s="86"/>
      <c r="FYJ160" s="86"/>
      <c r="FYK160" s="86"/>
      <c r="FYL160" s="86"/>
      <c r="FYM160" s="86"/>
      <c r="FYN160" s="86"/>
      <c r="FYO160" s="86"/>
      <c r="FYP160" s="86"/>
      <c r="FYQ160" s="86"/>
      <c r="FYR160" s="86"/>
      <c r="FYS160" s="86"/>
      <c r="FYT160" s="86"/>
      <c r="FYU160" s="86"/>
      <c r="FYV160" s="86"/>
      <c r="FYW160" s="86"/>
      <c r="FYX160" s="86"/>
      <c r="FYY160" s="86"/>
      <c r="FYZ160" s="86"/>
      <c r="FZA160" s="86"/>
      <c r="FZB160" s="86"/>
      <c r="FZC160" s="86"/>
      <c r="FZD160" s="86"/>
      <c r="FZE160" s="86"/>
      <c r="FZF160" s="86"/>
      <c r="FZG160" s="86"/>
      <c r="FZH160" s="86"/>
      <c r="FZI160" s="86"/>
      <c r="FZJ160" s="86"/>
      <c r="FZK160" s="86"/>
      <c r="FZL160" s="86"/>
      <c r="FZM160" s="86"/>
      <c r="FZN160" s="86"/>
      <c r="FZO160" s="86"/>
      <c r="FZP160" s="86"/>
      <c r="FZQ160" s="86"/>
      <c r="FZR160" s="86"/>
      <c r="FZS160" s="86"/>
      <c r="FZT160" s="86"/>
      <c r="FZU160" s="86"/>
      <c r="FZV160" s="86"/>
      <c r="FZW160" s="86"/>
      <c r="FZX160" s="86"/>
      <c r="FZY160" s="86"/>
      <c r="FZZ160" s="86"/>
      <c r="GAA160" s="86"/>
      <c r="GAB160" s="86"/>
      <c r="GAC160" s="86"/>
      <c r="GAD160" s="86"/>
      <c r="GAE160" s="86"/>
      <c r="GAF160" s="86"/>
      <c r="GAG160" s="86"/>
      <c r="GAH160" s="86"/>
      <c r="GAI160" s="86"/>
      <c r="GAJ160" s="86"/>
      <c r="GAK160" s="86"/>
      <c r="GAL160" s="86"/>
      <c r="GAM160" s="86"/>
      <c r="GAN160" s="86"/>
      <c r="GAO160" s="86"/>
      <c r="GAP160" s="86"/>
      <c r="GAQ160" s="86"/>
      <c r="GAR160" s="86"/>
      <c r="GAS160" s="86"/>
      <c r="GAT160" s="86"/>
      <c r="GAU160" s="86"/>
      <c r="GAV160" s="86"/>
      <c r="GAW160" s="86"/>
      <c r="GAX160" s="86"/>
      <c r="GAY160" s="86"/>
      <c r="GAZ160" s="86"/>
      <c r="GBA160" s="86"/>
      <c r="GBB160" s="86"/>
      <c r="GBC160" s="86"/>
      <c r="GBD160" s="86"/>
      <c r="GBE160" s="86"/>
      <c r="GBF160" s="86"/>
      <c r="GBG160" s="86"/>
      <c r="GBH160" s="86"/>
      <c r="GBI160" s="86"/>
      <c r="GBJ160" s="86"/>
      <c r="GBK160" s="86"/>
      <c r="GBL160" s="86"/>
      <c r="GBM160" s="86"/>
      <c r="GBN160" s="86"/>
      <c r="GBO160" s="86"/>
      <c r="GBP160" s="86"/>
      <c r="GBQ160" s="86"/>
      <c r="GBR160" s="86"/>
      <c r="GBS160" s="86"/>
      <c r="GBT160" s="86"/>
      <c r="GBU160" s="86"/>
      <c r="GBV160" s="86"/>
      <c r="GBW160" s="86"/>
      <c r="GBX160" s="86"/>
      <c r="GBY160" s="86"/>
      <c r="GBZ160" s="86"/>
      <c r="GCA160" s="86"/>
      <c r="GCB160" s="86"/>
      <c r="GCC160" s="86"/>
      <c r="GCD160" s="86"/>
      <c r="GCE160" s="86"/>
      <c r="GCF160" s="86"/>
      <c r="GCG160" s="86"/>
      <c r="GCH160" s="86"/>
      <c r="GCI160" s="186"/>
      <c r="GCJ160" s="186"/>
      <c r="GCK160" s="186"/>
      <c r="GCL160" s="186"/>
      <c r="GCM160" s="186"/>
      <c r="GCN160" s="186"/>
      <c r="GCO160" s="86"/>
      <c r="GCP160" s="86"/>
      <c r="GCQ160" s="86"/>
      <c r="GCR160" s="86"/>
      <c r="GCS160" s="86"/>
      <c r="GCT160" s="86"/>
      <c r="GCU160" s="86"/>
      <c r="GCV160" s="86"/>
      <c r="GCW160" s="86"/>
      <c r="GCX160" s="86"/>
      <c r="GCY160" s="86"/>
      <c r="GCZ160" s="86"/>
      <c r="GDA160" s="86"/>
      <c r="GDB160" s="86"/>
      <c r="GDC160" s="86"/>
      <c r="GDD160" s="86"/>
      <c r="GDE160" s="86"/>
      <c r="GDF160" s="86"/>
      <c r="GDG160" s="86"/>
      <c r="GDH160" s="86"/>
      <c r="GDI160" s="86"/>
      <c r="GDJ160" s="86"/>
      <c r="GDK160" s="86"/>
      <c r="GDL160" s="86"/>
      <c r="GDM160" s="86"/>
      <c r="GDN160" s="86"/>
      <c r="GDO160" s="86"/>
      <c r="GDP160" s="86"/>
      <c r="GDQ160" s="86"/>
      <c r="GDR160" s="86"/>
      <c r="GDS160" s="86"/>
      <c r="GDT160" s="86"/>
      <c r="GDU160" s="86"/>
      <c r="GDV160" s="86"/>
      <c r="GDW160" s="86"/>
      <c r="GDX160" s="86"/>
      <c r="GDY160" s="86"/>
      <c r="GDZ160" s="86"/>
      <c r="GEA160" s="86"/>
      <c r="GEB160" s="86"/>
      <c r="GEC160" s="86"/>
      <c r="GED160" s="86"/>
      <c r="GEE160" s="86"/>
      <c r="GEF160" s="86"/>
      <c r="GEG160" s="86"/>
      <c r="GEH160" s="86"/>
      <c r="GEI160" s="86"/>
      <c r="GEJ160" s="86"/>
      <c r="GEK160" s="86"/>
      <c r="GEL160" s="86"/>
      <c r="GEM160" s="86"/>
      <c r="GEN160" s="86"/>
      <c r="GEO160" s="86"/>
      <c r="GEP160" s="86"/>
      <c r="GEQ160" s="86"/>
      <c r="GER160" s="86"/>
      <c r="GES160" s="86"/>
      <c r="GET160" s="86"/>
      <c r="GEU160" s="86"/>
      <c r="GEV160" s="86"/>
      <c r="GEW160" s="86"/>
      <c r="GEX160" s="86"/>
      <c r="GEY160" s="86"/>
      <c r="GEZ160" s="86"/>
      <c r="GFA160" s="86"/>
      <c r="GFB160" s="86"/>
      <c r="GFC160" s="86"/>
      <c r="GFD160" s="86"/>
      <c r="GFE160" s="86"/>
      <c r="GFF160" s="86"/>
      <c r="GFG160" s="86"/>
      <c r="GFH160" s="86"/>
      <c r="GFI160" s="86"/>
      <c r="GFJ160" s="86"/>
      <c r="GFK160" s="86"/>
      <c r="GFL160" s="86"/>
      <c r="GFM160" s="86"/>
      <c r="GFN160" s="86"/>
      <c r="GFO160" s="86"/>
      <c r="GFP160" s="86"/>
      <c r="GFQ160" s="86"/>
      <c r="GFR160" s="86"/>
      <c r="GFS160" s="86"/>
      <c r="GFT160" s="86"/>
      <c r="GFU160" s="86"/>
      <c r="GFV160" s="86"/>
      <c r="GFW160" s="86"/>
      <c r="GFX160" s="86"/>
      <c r="GFY160" s="86"/>
      <c r="GFZ160" s="86"/>
      <c r="GGA160" s="86"/>
      <c r="GGB160" s="86"/>
      <c r="GGC160" s="86"/>
      <c r="GGD160" s="86"/>
      <c r="GGE160" s="86"/>
      <c r="GGF160" s="86"/>
      <c r="GGG160" s="86"/>
      <c r="GGH160" s="86"/>
      <c r="GGI160" s="86"/>
      <c r="GGJ160" s="86"/>
      <c r="GGK160" s="86"/>
      <c r="GGL160" s="86"/>
      <c r="GGM160" s="86"/>
      <c r="GGN160" s="86"/>
      <c r="GGO160" s="86"/>
      <c r="GGP160" s="86"/>
      <c r="GGQ160" s="86"/>
      <c r="GGR160" s="86"/>
      <c r="GGS160" s="86"/>
      <c r="GGT160" s="86"/>
      <c r="GGU160" s="86"/>
      <c r="GGV160" s="86"/>
      <c r="GGW160" s="86"/>
      <c r="GGX160" s="86"/>
      <c r="GGY160" s="86"/>
      <c r="GGZ160" s="86"/>
      <c r="GHA160" s="86"/>
      <c r="GHB160" s="86"/>
      <c r="GHC160" s="86"/>
      <c r="GHD160" s="86"/>
      <c r="GHE160" s="86"/>
      <c r="GHF160" s="86"/>
      <c r="GHG160" s="86"/>
      <c r="GHH160" s="86"/>
      <c r="GHI160" s="86"/>
      <c r="GHJ160" s="86"/>
      <c r="GHK160" s="86"/>
      <c r="GHL160" s="86"/>
      <c r="GHM160" s="86"/>
      <c r="GHN160" s="86"/>
      <c r="GHO160" s="86"/>
      <c r="GHP160" s="86"/>
      <c r="GHQ160" s="86"/>
      <c r="GHR160" s="86"/>
      <c r="GHS160" s="86"/>
      <c r="GHT160" s="86"/>
      <c r="GHU160" s="86"/>
      <c r="GHV160" s="86"/>
      <c r="GHW160" s="86"/>
      <c r="GHX160" s="86"/>
      <c r="GHY160" s="86"/>
      <c r="GHZ160" s="86"/>
      <c r="GIA160" s="86"/>
      <c r="GIB160" s="86"/>
      <c r="GIC160" s="86"/>
      <c r="GID160" s="86"/>
      <c r="GIE160" s="86"/>
      <c r="GIF160" s="86"/>
      <c r="GIG160" s="86"/>
      <c r="GIH160" s="86"/>
      <c r="GII160" s="86"/>
      <c r="GIJ160" s="86"/>
      <c r="GIK160" s="86"/>
      <c r="GIL160" s="86"/>
      <c r="GIM160" s="86"/>
      <c r="GIN160" s="86"/>
      <c r="GIO160" s="86"/>
      <c r="GIP160" s="86"/>
      <c r="GIQ160" s="86"/>
      <c r="GIR160" s="86"/>
      <c r="GIS160" s="86"/>
      <c r="GIT160" s="86"/>
      <c r="GIU160" s="86"/>
      <c r="GIV160" s="86"/>
      <c r="GIW160" s="86"/>
      <c r="GIX160" s="86"/>
      <c r="GIY160" s="86"/>
      <c r="GIZ160" s="86"/>
      <c r="GJA160" s="86"/>
      <c r="GJB160" s="86"/>
      <c r="GJC160" s="86"/>
      <c r="GJD160" s="86"/>
      <c r="GJE160" s="86"/>
      <c r="GJF160" s="86"/>
      <c r="GJG160" s="86"/>
      <c r="GJH160" s="86"/>
      <c r="GJI160" s="86"/>
      <c r="GJJ160" s="86"/>
      <c r="GJK160" s="86"/>
      <c r="GJL160" s="86"/>
      <c r="GJM160" s="86"/>
      <c r="GJN160" s="86"/>
      <c r="GJO160" s="86"/>
      <c r="GJP160" s="86"/>
      <c r="GJQ160" s="86"/>
      <c r="GJR160" s="86"/>
      <c r="GJS160" s="86"/>
      <c r="GJT160" s="86"/>
      <c r="GJU160" s="86"/>
      <c r="GJV160" s="86"/>
      <c r="GJW160" s="86"/>
      <c r="GJX160" s="86"/>
      <c r="GJY160" s="86"/>
      <c r="GJZ160" s="86"/>
      <c r="GKA160" s="86"/>
      <c r="GKB160" s="86"/>
      <c r="GKC160" s="86"/>
      <c r="GKD160" s="86"/>
      <c r="GKE160" s="86"/>
      <c r="GKF160" s="86"/>
      <c r="GKG160" s="86"/>
      <c r="GKH160" s="86"/>
      <c r="GKI160" s="86"/>
      <c r="GKJ160" s="86"/>
      <c r="GKK160" s="86"/>
      <c r="GKL160" s="86"/>
      <c r="GKM160" s="86"/>
      <c r="GKN160" s="86"/>
      <c r="GKO160" s="86"/>
      <c r="GKP160" s="86"/>
      <c r="GKQ160" s="86"/>
      <c r="GKR160" s="86"/>
      <c r="GKS160" s="86"/>
      <c r="GKT160" s="86"/>
      <c r="GKU160" s="86"/>
      <c r="GKV160" s="86"/>
      <c r="GKW160" s="86"/>
      <c r="GKX160" s="86"/>
      <c r="GKY160" s="86"/>
      <c r="GKZ160" s="86"/>
      <c r="GLA160" s="86"/>
      <c r="GLB160" s="86"/>
      <c r="GLC160" s="86"/>
      <c r="GLD160" s="86"/>
      <c r="GLE160" s="86"/>
      <c r="GLF160" s="86"/>
      <c r="GLG160" s="86"/>
      <c r="GLH160" s="86"/>
      <c r="GLI160" s="86"/>
      <c r="GLJ160" s="86"/>
      <c r="GLK160" s="86"/>
      <c r="GLL160" s="86"/>
      <c r="GLM160" s="86"/>
      <c r="GLN160" s="86"/>
      <c r="GLO160" s="86"/>
      <c r="GLP160" s="86"/>
      <c r="GLQ160" s="86"/>
      <c r="GLR160" s="86"/>
      <c r="GLS160" s="86"/>
      <c r="GLT160" s="86"/>
      <c r="GLU160" s="86"/>
      <c r="GLV160" s="86"/>
      <c r="GLW160" s="86"/>
      <c r="GLX160" s="86"/>
      <c r="GLY160" s="86"/>
      <c r="GLZ160" s="86"/>
      <c r="GMA160" s="86"/>
      <c r="GMB160" s="86"/>
      <c r="GMC160" s="86"/>
      <c r="GMD160" s="86"/>
      <c r="GME160" s="186"/>
      <c r="GMF160" s="186"/>
      <c r="GMG160" s="186"/>
      <c r="GMH160" s="186"/>
      <c r="GMI160" s="186"/>
      <c r="GMJ160" s="186"/>
      <c r="GMK160" s="86"/>
      <c r="GML160" s="86"/>
      <c r="GMM160" s="86"/>
      <c r="GMN160" s="86"/>
      <c r="GMO160" s="86"/>
      <c r="GMP160" s="86"/>
      <c r="GMQ160" s="86"/>
      <c r="GMR160" s="86"/>
      <c r="GMS160" s="86"/>
      <c r="GMT160" s="86"/>
      <c r="GMU160" s="86"/>
      <c r="GMV160" s="86"/>
      <c r="GMW160" s="86"/>
      <c r="GMX160" s="86"/>
      <c r="GMY160" s="86"/>
      <c r="GMZ160" s="86"/>
      <c r="GNA160" s="86"/>
      <c r="GNB160" s="86"/>
      <c r="GNC160" s="86"/>
      <c r="GND160" s="86"/>
      <c r="GNE160" s="86"/>
      <c r="GNF160" s="86"/>
      <c r="GNG160" s="86"/>
      <c r="GNH160" s="86"/>
      <c r="GNI160" s="86"/>
      <c r="GNJ160" s="86"/>
      <c r="GNK160" s="86"/>
      <c r="GNL160" s="86"/>
      <c r="GNM160" s="86"/>
      <c r="GNN160" s="86"/>
      <c r="GNO160" s="86"/>
      <c r="GNP160" s="86"/>
      <c r="GNQ160" s="86"/>
      <c r="GNR160" s="86"/>
      <c r="GNS160" s="86"/>
      <c r="GNT160" s="86"/>
      <c r="GNU160" s="86"/>
      <c r="GNV160" s="86"/>
      <c r="GNW160" s="86"/>
      <c r="GNX160" s="86"/>
      <c r="GNY160" s="86"/>
      <c r="GNZ160" s="86"/>
      <c r="GOA160" s="86"/>
      <c r="GOB160" s="86"/>
      <c r="GOC160" s="86"/>
      <c r="GOD160" s="86"/>
      <c r="GOE160" s="86"/>
      <c r="GOF160" s="86"/>
      <c r="GOG160" s="86"/>
      <c r="GOH160" s="86"/>
      <c r="GOI160" s="86"/>
      <c r="GOJ160" s="86"/>
      <c r="GOK160" s="86"/>
      <c r="GOL160" s="86"/>
      <c r="GOM160" s="86"/>
      <c r="GON160" s="86"/>
      <c r="GOO160" s="86"/>
      <c r="GOP160" s="86"/>
      <c r="GOQ160" s="86"/>
      <c r="GOR160" s="86"/>
      <c r="GOS160" s="86"/>
      <c r="GOT160" s="86"/>
      <c r="GOU160" s="86"/>
      <c r="GOV160" s="86"/>
      <c r="GOW160" s="86"/>
      <c r="GOX160" s="86"/>
      <c r="GOY160" s="86"/>
      <c r="GOZ160" s="86"/>
      <c r="GPA160" s="86"/>
      <c r="GPB160" s="86"/>
      <c r="GPC160" s="86"/>
      <c r="GPD160" s="86"/>
      <c r="GPE160" s="86"/>
      <c r="GPF160" s="86"/>
      <c r="GPG160" s="86"/>
      <c r="GPH160" s="86"/>
      <c r="GPI160" s="86"/>
      <c r="GPJ160" s="86"/>
      <c r="GPK160" s="86"/>
      <c r="GPL160" s="86"/>
      <c r="GPM160" s="86"/>
      <c r="GPN160" s="86"/>
      <c r="GPO160" s="86"/>
      <c r="GPP160" s="86"/>
      <c r="GPQ160" s="86"/>
      <c r="GPR160" s="86"/>
      <c r="GPS160" s="86"/>
      <c r="GPT160" s="86"/>
      <c r="GPU160" s="86"/>
      <c r="GPV160" s="86"/>
      <c r="GPW160" s="86"/>
      <c r="GPX160" s="86"/>
      <c r="GPY160" s="86"/>
      <c r="GPZ160" s="86"/>
      <c r="GQA160" s="86"/>
      <c r="GQB160" s="86"/>
      <c r="GQC160" s="86"/>
      <c r="GQD160" s="86"/>
      <c r="GQE160" s="86"/>
      <c r="GQF160" s="86"/>
      <c r="GQG160" s="86"/>
      <c r="GQH160" s="86"/>
      <c r="GQI160" s="86"/>
      <c r="GQJ160" s="86"/>
      <c r="GQK160" s="86"/>
      <c r="GQL160" s="86"/>
      <c r="GQM160" s="86"/>
      <c r="GQN160" s="86"/>
      <c r="GQO160" s="86"/>
      <c r="GQP160" s="86"/>
      <c r="GQQ160" s="86"/>
      <c r="GQR160" s="86"/>
      <c r="GQS160" s="86"/>
      <c r="GQT160" s="86"/>
      <c r="GQU160" s="86"/>
      <c r="GQV160" s="86"/>
      <c r="GQW160" s="86"/>
      <c r="GQX160" s="86"/>
      <c r="GQY160" s="86"/>
      <c r="GQZ160" s="86"/>
      <c r="GRA160" s="86"/>
      <c r="GRB160" s="86"/>
      <c r="GRC160" s="86"/>
      <c r="GRD160" s="86"/>
      <c r="GRE160" s="86"/>
      <c r="GRF160" s="86"/>
      <c r="GRG160" s="86"/>
      <c r="GRH160" s="86"/>
      <c r="GRI160" s="86"/>
      <c r="GRJ160" s="86"/>
      <c r="GRK160" s="86"/>
      <c r="GRL160" s="86"/>
      <c r="GRM160" s="86"/>
      <c r="GRN160" s="86"/>
      <c r="GRO160" s="86"/>
      <c r="GRP160" s="86"/>
      <c r="GRQ160" s="86"/>
      <c r="GRR160" s="86"/>
      <c r="GRS160" s="86"/>
      <c r="GRT160" s="86"/>
      <c r="GRU160" s="86"/>
      <c r="GRV160" s="86"/>
      <c r="GRW160" s="86"/>
      <c r="GRX160" s="86"/>
      <c r="GRY160" s="86"/>
      <c r="GRZ160" s="86"/>
      <c r="GSA160" s="86"/>
      <c r="GSB160" s="86"/>
      <c r="GSC160" s="86"/>
      <c r="GSD160" s="86"/>
      <c r="GSE160" s="86"/>
      <c r="GSF160" s="86"/>
      <c r="GSG160" s="86"/>
      <c r="GSH160" s="86"/>
      <c r="GSI160" s="86"/>
      <c r="GSJ160" s="86"/>
      <c r="GSK160" s="86"/>
      <c r="GSL160" s="86"/>
      <c r="GSM160" s="86"/>
      <c r="GSN160" s="86"/>
      <c r="GSO160" s="86"/>
      <c r="GSP160" s="86"/>
      <c r="GSQ160" s="86"/>
      <c r="GSR160" s="86"/>
      <c r="GSS160" s="86"/>
      <c r="GST160" s="86"/>
      <c r="GSU160" s="86"/>
      <c r="GSV160" s="86"/>
      <c r="GSW160" s="86"/>
      <c r="GSX160" s="86"/>
      <c r="GSY160" s="86"/>
      <c r="GSZ160" s="86"/>
      <c r="GTA160" s="86"/>
      <c r="GTB160" s="86"/>
      <c r="GTC160" s="86"/>
      <c r="GTD160" s="86"/>
      <c r="GTE160" s="86"/>
      <c r="GTF160" s="86"/>
      <c r="GTG160" s="86"/>
      <c r="GTH160" s="86"/>
      <c r="GTI160" s="86"/>
      <c r="GTJ160" s="86"/>
      <c r="GTK160" s="86"/>
      <c r="GTL160" s="86"/>
      <c r="GTM160" s="86"/>
      <c r="GTN160" s="86"/>
      <c r="GTO160" s="86"/>
      <c r="GTP160" s="86"/>
      <c r="GTQ160" s="86"/>
      <c r="GTR160" s="86"/>
      <c r="GTS160" s="86"/>
      <c r="GTT160" s="86"/>
      <c r="GTU160" s="86"/>
      <c r="GTV160" s="86"/>
      <c r="GTW160" s="86"/>
      <c r="GTX160" s="86"/>
      <c r="GTY160" s="86"/>
      <c r="GTZ160" s="86"/>
      <c r="GUA160" s="86"/>
      <c r="GUB160" s="86"/>
      <c r="GUC160" s="86"/>
      <c r="GUD160" s="86"/>
      <c r="GUE160" s="86"/>
      <c r="GUF160" s="86"/>
      <c r="GUG160" s="86"/>
      <c r="GUH160" s="86"/>
      <c r="GUI160" s="86"/>
      <c r="GUJ160" s="86"/>
      <c r="GUK160" s="86"/>
      <c r="GUL160" s="86"/>
      <c r="GUM160" s="86"/>
      <c r="GUN160" s="86"/>
      <c r="GUO160" s="86"/>
      <c r="GUP160" s="86"/>
      <c r="GUQ160" s="86"/>
      <c r="GUR160" s="86"/>
      <c r="GUS160" s="86"/>
      <c r="GUT160" s="86"/>
      <c r="GUU160" s="86"/>
      <c r="GUV160" s="86"/>
      <c r="GUW160" s="86"/>
      <c r="GUX160" s="86"/>
      <c r="GUY160" s="86"/>
      <c r="GUZ160" s="86"/>
      <c r="GVA160" s="86"/>
      <c r="GVB160" s="86"/>
      <c r="GVC160" s="86"/>
      <c r="GVD160" s="86"/>
      <c r="GVE160" s="86"/>
      <c r="GVF160" s="86"/>
      <c r="GVG160" s="86"/>
      <c r="GVH160" s="86"/>
      <c r="GVI160" s="86"/>
      <c r="GVJ160" s="86"/>
      <c r="GVK160" s="86"/>
      <c r="GVL160" s="86"/>
      <c r="GVM160" s="86"/>
      <c r="GVN160" s="86"/>
      <c r="GVO160" s="86"/>
      <c r="GVP160" s="86"/>
      <c r="GVQ160" s="86"/>
      <c r="GVR160" s="86"/>
      <c r="GVS160" s="86"/>
      <c r="GVT160" s="86"/>
      <c r="GVU160" s="86"/>
      <c r="GVV160" s="86"/>
      <c r="GVW160" s="86"/>
      <c r="GVX160" s="86"/>
      <c r="GVY160" s="86"/>
      <c r="GVZ160" s="86"/>
      <c r="GWA160" s="186"/>
      <c r="GWB160" s="186"/>
      <c r="GWC160" s="186"/>
      <c r="GWD160" s="186"/>
      <c r="GWE160" s="186"/>
      <c r="GWF160" s="186"/>
      <c r="GWG160" s="86"/>
      <c r="GWH160" s="86"/>
      <c r="GWI160" s="86"/>
      <c r="GWJ160" s="86"/>
      <c r="GWK160" s="86"/>
      <c r="GWL160" s="86"/>
      <c r="GWM160" s="86"/>
      <c r="GWN160" s="86"/>
      <c r="GWO160" s="86"/>
      <c r="GWP160" s="86"/>
      <c r="GWQ160" s="86"/>
      <c r="GWR160" s="86"/>
      <c r="GWS160" s="86"/>
      <c r="GWT160" s="86"/>
      <c r="GWU160" s="86"/>
      <c r="GWV160" s="86"/>
      <c r="GWW160" s="86"/>
      <c r="GWX160" s="86"/>
      <c r="GWY160" s="86"/>
      <c r="GWZ160" s="86"/>
      <c r="GXA160" s="86"/>
      <c r="GXB160" s="86"/>
      <c r="GXC160" s="86"/>
      <c r="GXD160" s="86"/>
      <c r="GXE160" s="86"/>
      <c r="GXF160" s="86"/>
      <c r="GXG160" s="86"/>
      <c r="GXH160" s="86"/>
      <c r="GXI160" s="86"/>
      <c r="GXJ160" s="86"/>
      <c r="GXK160" s="86"/>
      <c r="GXL160" s="86"/>
      <c r="GXM160" s="86"/>
      <c r="GXN160" s="86"/>
      <c r="GXO160" s="86"/>
      <c r="GXP160" s="86"/>
      <c r="GXQ160" s="86"/>
      <c r="GXR160" s="86"/>
      <c r="GXS160" s="86"/>
      <c r="GXT160" s="86"/>
      <c r="GXU160" s="86"/>
      <c r="GXV160" s="86"/>
      <c r="GXW160" s="86"/>
      <c r="GXX160" s="86"/>
      <c r="GXY160" s="86"/>
      <c r="GXZ160" s="86"/>
      <c r="GYA160" s="86"/>
      <c r="GYB160" s="86"/>
      <c r="GYC160" s="86"/>
      <c r="GYD160" s="86"/>
      <c r="GYE160" s="86"/>
      <c r="GYF160" s="86"/>
      <c r="GYG160" s="86"/>
      <c r="GYH160" s="86"/>
      <c r="GYI160" s="86"/>
      <c r="GYJ160" s="86"/>
      <c r="GYK160" s="86"/>
      <c r="GYL160" s="86"/>
      <c r="GYM160" s="86"/>
      <c r="GYN160" s="86"/>
      <c r="GYO160" s="86"/>
      <c r="GYP160" s="86"/>
      <c r="GYQ160" s="86"/>
      <c r="GYR160" s="86"/>
      <c r="GYS160" s="86"/>
      <c r="GYT160" s="86"/>
      <c r="GYU160" s="86"/>
      <c r="GYV160" s="86"/>
      <c r="GYW160" s="86"/>
      <c r="GYX160" s="86"/>
      <c r="GYY160" s="86"/>
      <c r="GYZ160" s="86"/>
      <c r="GZA160" s="86"/>
      <c r="GZB160" s="86"/>
      <c r="GZC160" s="86"/>
      <c r="GZD160" s="86"/>
      <c r="GZE160" s="86"/>
      <c r="GZF160" s="86"/>
      <c r="GZG160" s="86"/>
      <c r="GZH160" s="86"/>
      <c r="GZI160" s="86"/>
      <c r="GZJ160" s="86"/>
      <c r="GZK160" s="86"/>
      <c r="GZL160" s="86"/>
      <c r="GZM160" s="86"/>
      <c r="GZN160" s="86"/>
      <c r="GZO160" s="86"/>
      <c r="GZP160" s="86"/>
      <c r="GZQ160" s="86"/>
      <c r="GZR160" s="86"/>
      <c r="GZS160" s="86"/>
      <c r="GZT160" s="86"/>
      <c r="GZU160" s="86"/>
      <c r="GZV160" s="86"/>
      <c r="GZW160" s="86"/>
      <c r="GZX160" s="86"/>
      <c r="GZY160" s="86"/>
      <c r="GZZ160" s="86"/>
      <c r="HAA160" s="86"/>
      <c r="HAB160" s="86"/>
      <c r="HAC160" s="86"/>
      <c r="HAD160" s="86"/>
      <c r="HAE160" s="86"/>
      <c r="HAF160" s="86"/>
      <c r="HAG160" s="86"/>
      <c r="HAH160" s="86"/>
      <c r="HAI160" s="86"/>
      <c r="HAJ160" s="86"/>
      <c r="HAK160" s="86"/>
      <c r="HAL160" s="86"/>
      <c r="HAM160" s="86"/>
      <c r="HAN160" s="86"/>
      <c r="HAO160" s="86"/>
      <c r="HAP160" s="86"/>
      <c r="HAQ160" s="86"/>
      <c r="HAR160" s="86"/>
      <c r="HAS160" s="86"/>
      <c r="HAT160" s="86"/>
      <c r="HAU160" s="86"/>
      <c r="HAV160" s="86"/>
      <c r="HAW160" s="86"/>
      <c r="HAX160" s="86"/>
      <c r="HAY160" s="86"/>
      <c r="HAZ160" s="86"/>
      <c r="HBA160" s="86"/>
      <c r="HBB160" s="86"/>
      <c r="HBC160" s="86"/>
      <c r="HBD160" s="86"/>
      <c r="HBE160" s="86"/>
      <c r="HBF160" s="86"/>
      <c r="HBG160" s="86"/>
      <c r="HBH160" s="86"/>
      <c r="HBI160" s="86"/>
      <c r="HBJ160" s="86"/>
      <c r="HBK160" s="86"/>
      <c r="HBL160" s="86"/>
      <c r="HBM160" s="86"/>
      <c r="HBN160" s="86"/>
      <c r="HBO160" s="86"/>
      <c r="HBP160" s="86"/>
      <c r="HBQ160" s="86"/>
      <c r="HBR160" s="86"/>
      <c r="HBS160" s="86"/>
      <c r="HBT160" s="86"/>
      <c r="HBU160" s="86"/>
      <c r="HBV160" s="86"/>
      <c r="HBW160" s="86"/>
      <c r="HBX160" s="86"/>
      <c r="HBY160" s="86"/>
      <c r="HBZ160" s="86"/>
      <c r="HCA160" s="86"/>
      <c r="HCB160" s="86"/>
      <c r="HCC160" s="86"/>
      <c r="HCD160" s="86"/>
      <c r="HCE160" s="86"/>
      <c r="HCF160" s="86"/>
      <c r="HCG160" s="86"/>
      <c r="HCH160" s="86"/>
      <c r="HCI160" s="86"/>
      <c r="HCJ160" s="86"/>
      <c r="HCK160" s="86"/>
      <c r="HCL160" s="86"/>
      <c r="HCM160" s="86"/>
      <c r="HCN160" s="86"/>
      <c r="HCO160" s="86"/>
      <c r="HCP160" s="86"/>
      <c r="HCQ160" s="86"/>
      <c r="HCR160" s="86"/>
      <c r="HCS160" s="86"/>
      <c r="HCT160" s="86"/>
      <c r="HCU160" s="86"/>
      <c r="HCV160" s="86"/>
      <c r="HCW160" s="86"/>
      <c r="HCX160" s="86"/>
      <c r="HCY160" s="86"/>
      <c r="HCZ160" s="86"/>
      <c r="HDA160" s="86"/>
      <c r="HDB160" s="86"/>
      <c r="HDC160" s="86"/>
      <c r="HDD160" s="86"/>
      <c r="HDE160" s="86"/>
      <c r="HDF160" s="86"/>
      <c r="HDG160" s="86"/>
      <c r="HDH160" s="86"/>
      <c r="HDI160" s="86"/>
      <c r="HDJ160" s="86"/>
      <c r="HDK160" s="86"/>
      <c r="HDL160" s="86"/>
      <c r="HDM160" s="86"/>
      <c r="HDN160" s="86"/>
      <c r="HDO160" s="86"/>
      <c r="HDP160" s="86"/>
      <c r="HDQ160" s="86"/>
      <c r="HDR160" s="86"/>
      <c r="HDS160" s="86"/>
      <c r="HDT160" s="86"/>
      <c r="HDU160" s="86"/>
      <c r="HDV160" s="86"/>
      <c r="HDW160" s="86"/>
      <c r="HDX160" s="86"/>
      <c r="HDY160" s="86"/>
      <c r="HDZ160" s="86"/>
      <c r="HEA160" s="86"/>
      <c r="HEB160" s="86"/>
      <c r="HEC160" s="86"/>
      <c r="HED160" s="86"/>
      <c r="HEE160" s="86"/>
      <c r="HEF160" s="86"/>
      <c r="HEG160" s="86"/>
      <c r="HEH160" s="86"/>
      <c r="HEI160" s="86"/>
      <c r="HEJ160" s="86"/>
      <c r="HEK160" s="86"/>
      <c r="HEL160" s="86"/>
      <c r="HEM160" s="86"/>
      <c r="HEN160" s="86"/>
      <c r="HEO160" s="86"/>
      <c r="HEP160" s="86"/>
      <c r="HEQ160" s="86"/>
      <c r="HER160" s="86"/>
      <c r="HES160" s="86"/>
      <c r="HET160" s="86"/>
      <c r="HEU160" s="86"/>
      <c r="HEV160" s="86"/>
      <c r="HEW160" s="86"/>
      <c r="HEX160" s="86"/>
      <c r="HEY160" s="86"/>
      <c r="HEZ160" s="86"/>
      <c r="HFA160" s="86"/>
      <c r="HFB160" s="86"/>
      <c r="HFC160" s="86"/>
      <c r="HFD160" s="86"/>
      <c r="HFE160" s="86"/>
      <c r="HFF160" s="86"/>
      <c r="HFG160" s="86"/>
      <c r="HFH160" s="86"/>
      <c r="HFI160" s="86"/>
      <c r="HFJ160" s="86"/>
      <c r="HFK160" s="86"/>
      <c r="HFL160" s="86"/>
      <c r="HFM160" s="86"/>
      <c r="HFN160" s="86"/>
      <c r="HFO160" s="86"/>
      <c r="HFP160" s="86"/>
      <c r="HFQ160" s="86"/>
      <c r="HFR160" s="86"/>
      <c r="HFS160" s="86"/>
      <c r="HFT160" s="86"/>
      <c r="HFU160" s="86"/>
      <c r="HFV160" s="86"/>
      <c r="HFW160" s="186"/>
      <c r="HFX160" s="186"/>
      <c r="HFY160" s="186"/>
      <c r="HFZ160" s="186"/>
      <c r="HGA160" s="186"/>
      <c r="HGB160" s="186"/>
      <c r="HGC160" s="86"/>
      <c r="HGD160" s="86"/>
      <c r="HGE160" s="86"/>
      <c r="HGF160" s="86"/>
      <c r="HGG160" s="86"/>
      <c r="HGH160" s="86"/>
      <c r="HGI160" s="86"/>
      <c r="HGJ160" s="86"/>
      <c r="HGK160" s="86"/>
      <c r="HGL160" s="86"/>
      <c r="HGM160" s="86"/>
      <c r="HGN160" s="86"/>
      <c r="HGO160" s="86"/>
      <c r="HGP160" s="86"/>
      <c r="HGQ160" s="86"/>
      <c r="HGR160" s="86"/>
      <c r="HGS160" s="86"/>
      <c r="HGT160" s="86"/>
      <c r="HGU160" s="86"/>
      <c r="HGV160" s="86"/>
      <c r="HGW160" s="86"/>
      <c r="HGX160" s="86"/>
      <c r="HGY160" s="86"/>
      <c r="HGZ160" s="86"/>
      <c r="HHA160" s="86"/>
      <c r="HHB160" s="86"/>
      <c r="HHC160" s="86"/>
      <c r="HHD160" s="86"/>
      <c r="HHE160" s="86"/>
      <c r="HHF160" s="86"/>
      <c r="HHG160" s="86"/>
      <c r="HHH160" s="86"/>
      <c r="HHI160" s="86"/>
      <c r="HHJ160" s="86"/>
      <c r="HHK160" s="86"/>
      <c r="HHL160" s="86"/>
      <c r="HHM160" s="86"/>
      <c r="HHN160" s="86"/>
      <c r="HHO160" s="86"/>
      <c r="HHP160" s="86"/>
      <c r="HHQ160" s="86"/>
      <c r="HHR160" s="86"/>
      <c r="HHS160" s="86"/>
      <c r="HHT160" s="86"/>
      <c r="HHU160" s="86"/>
      <c r="HHV160" s="86"/>
      <c r="HHW160" s="86"/>
      <c r="HHX160" s="86"/>
      <c r="HHY160" s="86"/>
      <c r="HHZ160" s="86"/>
      <c r="HIA160" s="86"/>
      <c r="HIB160" s="86"/>
      <c r="HIC160" s="86"/>
      <c r="HID160" s="86"/>
      <c r="HIE160" s="86"/>
      <c r="HIF160" s="86"/>
      <c r="HIG160" s="86"/>
      <c r="HIH160" s="86"/>
      <c r="HII160" s="86"/>
      <c r="HIJ160" s="86"/>
      <c r="HIK160" s="86"/>
      <c r="HIL160" s="86"/>
      <c r="HIM160" s="86"/>
      <c r="HIN160" s="86"/>
      <c r="HIO160" s="86"/>
      <c r="HIP160" s="86"/>
      <c r="HIQ160" s="86"/>
      <c r="HIR160" s="86"/>
      <c r="HIS160" s="86"/>
      <c r="HIT160" s="86"/>
      <c r="HIU160" s="86"/>
      <c r="HIV160" s="86"/>
      <c r="HIW160" s="86"/>
      <c r="HIX160" s="86"/>
      <c r="HIY160" s="86"/>
      <c r="HIZ160" s="86"/>
      <c r="HJA160" s="86"/>
      <c r="HJB160" s="86"/>
      <c r="HJC160" s="86"/>
      <c r="HJD160" s="86"/>
      <c r="HJE160" s="86"/>
      <c r="HJF160" s="86"/>
      <c r="HJG160" s="86"/>
      <c r="HJH160" s="86"/>
      <c r="HJI160" s="86"/>
      <c r="HJJ160" s="86"/>
      <c r="HJK160" s="86"/>
      <c r="HJL160" s="86"/>
      <c r="HJM160" s="86"/>
      <c r="HJN160" s="86"/>
      <c r="HJO160" s="86"/>
      <c r="HJP160" s="86"/>
      <c r="HJQ160" s="86"/>
      <c r="HJR160" s="86"/>
      <c r="HJS160" s="86"/>
      <c r="HJT160" s="86"/>
      <c r="HJU160" s="86"/>
      <c r="HJV160" s="86"/>
      <c r="HJW160" s="86"/>
      <c r="HJX160" s="86"/>
      <c r="HJY160" s="86"/>
      <c r="HJZ160" s="86"/>
      <c r="HKA160" s="86"/>
      <c r="HKB160" s="86"/>
      <c r="HKC160" s="86"/>
      <c r="HKD160" s="86"/>
      <c r="HKE160" s="86"/>
      <c r="HKF160" s="86"/>
      <c r="HKG160" s="86"/>
      <c r="HKH160" s="86"/>
      <c r="HKI160" s="86"/>
      <c r="HKJ160" s="86"/>
      <c r="HKK160" s="86"/>
      <c r="HKL160" s="86"/>
      <c r="HKM160" s="86"/>
      <c r="HKN160" s="86"/>
      <c r="HKO160" s="86"/>
      <c r="HKP160" s="86"/>
      <c r="HKQ160" s="86"/>
      <c r="HKR160" s="86"/>
      <c r="HKS160" s="86"/>
      <c r="HKT160" s="86"/>
      <c r="HKU160" s="86"/>
      <c r="HKV160" s="86"/>
      <c r="HKW160" s="86"/>
      <c r="HKX160" s="86"/>
      <c r="HKY160" s="86"/>
      <c r="HKZ160" s="86"/>
      <c r="HLA160" s="86"/>
      <c r="HLB160" s="86"/>
      <c r="HLC160" s="86"/>
      <c r="HLD160" s="86"/>
      <c r="HLE160" s="86"/>
      <c r="HLF160" s="86"/>
      <c r="HLG160" s="86"/>
      <c r="HLH160" s="86"/>
      <c r="HLI160" s="86"/>
      <c r="HLJ160" s="86"/>
      <c r="HLK160" s="86"/>
      <c r="HLL160" s="86"/>
      <c r="HLM160" s="86"/>
      <c r="HLN160" s="86"/>
      <c r="HLO160" s="86"/>
      <c r="HLP160" s="86"/>
      <c r="HLQ160" s="86"/>
      <c r="HLR160" s="86"/>
      <c r="HLS160" s="86"/>
      <c r="HLT160" s="86"/>
      <c r="HLU160" s="86"/>
      <c r="HLV160" s="86"/>
      <c r="HLW160" s="86"/>
      <c r="HLX160" s="86"/>
      <c r="HLY160" s="86"/>
      <c r="HLZ160" s="86"/>
      <c r="HMA160" s="86"/>
      <c r="HMB160" s="86"/>
      <c r="HMC160" s="86"/>
      <c r="HMD160" s="86"/>
      <c r="HME160" s="86"/>
      <c r="HMF160" s="86"/>
      <c r="HMG160" s="86"/>
      <c r="HMH160" s="86"/>
      <c r="HMI160" s="86"/>
      <c r="HMJ160" s="86"/>
      <c r="HMK160" s="86"/>
      <c r="HML160" s="86"/>
      <c r="HMM160" s="86"/>
      <c r="HMN160" s="86"/>
      <c r="HMO160" s="86"/>
      <c r="HMP160" s="86"/>
      <c r="HMQ160" s="86"/>
      <c r="HMR160" s="86"/>
      <c r="HMS160" s="86"/>
      <c r="HMT160" s="86"/>
      <c r="HMU160" s="86"/>
      <c r="HMV160" s="86"/>
      <c r="HMW160" s="86"/>
      <c r="HMX160" s="86"/>
      <c r="HMY160" s="86"/>
      <c r="HMZ160" s="86"/>
      <c r="HNA160" s="86"/>
      <c r="HNB160" s="86"/>
      <c r="HNC160" s="86"/>
      <c r="HND160" s="86"/>
      <c r="HNE160" s="86"/>
      <c r="HNF160" s="86"/>
      <c r="HNG160" s="86"/>
      <c r="HNH160" s="86"/>
      <c r="HNI160" s="86"/>
      <c r="HNJ160" s="86"/>
      <c r="HNK160" s="86"/>
      <c r="HNL160" s="86"/>
      <c r="HNM160" s="86"/>
      <c r="HNN160" s="86"/>
      <c r="HNO160" s="86"/>
      <c r="HNP160" s="86"/>
      <c r="HNQ160" s="86"/>
      <c r="HNR160" s="86"/>
      <c r="HNS160" s="86"/>
      <c r="HNT160" s="86"/>
      <c r="HNU160" s="86"/>
      <c r="HNV160" s="86"/>
      <c r="HNW160" s="86"/>
      <c r="HNX160" s="86"/>
      <c r="HNY160" s="86"/>
      <c r="HNZ160" s="86"/>
      <c r="HOA160" s="86"/>
      <c r="HOB160" s="86"/>
      <c r="HOC160" s="86"/>
      <c r="HOD160" s="86"/>
      <c r="HOE160" s="86"/>
      <c r="HOF160" s="86"/>
      <c r="HOG160" s="86"/>
      <c r="HOH160" s="86"/>
      <c r="HOI160" s="86"/>
      <c r="HOJ160" s="86"/>
      <c r="HOK160" s="86"/>
      <c r="HOL160" s="86"/>
      <c r="HOM160" s="86"/>
      <c r="HON160" s="86"/>
      <c r="HOO160" s="86"/>
      <c r="HOP160" s="86"/>
      <c r="HOQ160" s="86"/>
      <c r="HOR160" s="86"/>
      <c r="HOS160" s="86"/>
      <c r="HOT160" s="86"/>
      <c r="HOU160" s="86"/>
      <c r="HOV160" s="86"/>
      <c r="HOW160" s="86"/>
      <c r="HOX160" s="86"/>
      <c r="HOY160" s="86"/>
      <c r="HOZ160" s="86"/>
      <c r="HPA160" s="86"/>
      <c r="HPB160" s="86"/>
      <c r="HPC160" s="86"/>
      <c r="HPD160" s="86"/>
      <c r="HPE160" s="86"/>
      <c r="HPF160" s="86"/>
      <c r="HPG160" s="86"/>
      <c r="HPH160" s="86"/>
      <c r="HPI160" s="86"/>
      <c r="HPJ160" s="86"/>
      <c r="HPK160" s="86"/>
      <c r="HPL160" s="86"/>
      <c r="HPM160" s="86"/>
      <c r="HPN160" s="86"/>
      <c r="HPO160" s="86"/>
      <c r="HPP160" s="86"/>
      <c r="HPQ160" s="86"/>
      <c r="HPR160" s="86"/>
      <c r="HPS160" s="186"/>
      <c r="HPT160" s="186"/>
      <c r="HPU160" s="186"/>
      <c r="HPV160" s="186"/>
      <c r="HPW160" s="186"/>
      <c r="HPX160" s="186"/>
      <c r="HPY160" s="86"/>
      <c r="HPZ160" s="86"/>
      <c r="HQA160" s="86"/>
      <c r="HQB160" s="86"/>
      <c r="HQC160" s="86"/>
      <c r="HQD160" s="86"/>
      <c r="HQE160" s="86"/>
      <c r="HQF160" s="86"/>
      <c r="HQG160" s="86"/>
      <c r="HQH160" s="86"/>
      <c r="HQI160" s="86"/>
      <c r="HQJ160" s="86"/>
      <c r="HQK160" s="86"/>
      <c r="HQL160" s="86"/>
      <c r="HQM160" s="86"/>
      <c r="HQN160" s="86"/>
      <c r="HQO160" s="86"/>
      <c r="HQP160" s="86"/>
      <c r="HQQ160" s="86"/>
      <c r="HQR160" s="86"/>
      <c r="HQS160" s="86"/>
      <c r="HQT160" s="86"/>
      <c r="HQU160" s="86"/>
      <c r="HQV160" s="86"/>
      <c r="HQW160" s="86"/>
      <c r="HQX160" s="86"/>
      <c r="HQY160" s="86"/>
      <c r="HQZ160" s="86"/>
      <c r="HRA160" s="86"/>
      <c r="HRB160" s="86"/>
      <c r="HRC160" s="86"/>
      <c r="HRD160" s="86"/>
      <c r="HRE160" s="86"/>
      <c r="HRF160" s="86"/>
      <c r="HRG160" s="86"/>
      <c r="HRH160" s="86"/>
      <c r="HRI160" s="86"/>
      <c r="HRJ160" s="86"/>
      <c r="HRK160" s="86"/>
      <c r="HRL160" s="86"/>
      <c r="HRM160" s="86"/>
      <c r="HRN160" s="86"/>
      <c r="HRO160" s="86"/>
      <c r="HRP160" s="86"/>
      <c r="HRQ160" s="86"/>
      <c r="HRR160" s="86"/>
      <c r="HRS160" s="86"/>
      <c r="HRT160" s="86"/>
      <c r="HRU160" s="86"/>
      <c r="HRV160" s="86"/>
      <c r="HRW160" s="86"/>
      <c r="HRX160" s="86"/>
      <c r="HRY160" s="86"/>
      <c r="HRZ160" s="86"/>
      <c r="HSA160" s="86"/>
      <c r="HSB160" s="86"/>
      <c r="HSC160" s="86"/>
      <c r="HSD160" s="86"/>
      <c r="HSE160" s="86"/>
      <c r="HSF160" s="86"/>
      <c r="HSG160" s="86"/>
      <c r="HSH160" s="86"/>
      <c r="HSI160" s="86"/>
      <c r="HSJ160" s="86"/>
      <c r="HSK160" s="86"/>
      <c r="HSL160" s="86"/>
      <c r="HSM160" s="86"/>
      <c r="HSN160" s="86"/>
      <c r="HSO160" s="86"/>
      <c r="HSP160" s="86"/>
      <c r="HSQ160" s="86"/>
      <c r="HSR160" s="86"/>
      <c r="HSS160" s="86"/>
      <c r="HST160" s="86"/>
      <c r="HSU160" s="86"/>
      <c r="HSV160" s="86"/>
      <c r="HSW160" s="86"/>
      <c r="HSX160" s="86"/>
      <c r="HSY160" s="86"/>
      <c r="HSZ160" s="86"/>
      <c r="HTA160" s="86"/>
      <c r="HTB160" s="86"/>
      <c r="HTC160" s="86"/>
      <c r="HTD160" s="86"/>
      <c r="HTE160" s="86"/>
      <c r="HTF160" s="86"/>
      <c r="HTG160" s="86"/>
      <c r="HTH160" s="86"/>
      <c r="HTI160" s="86"/>
      <c r="HTJ160" s="86"/>
      <c r="HTK160" s="86"/>
      <c r="HTL160" s="86"/>
      <c r="HTM160" s="86"/>
      <c r="HTN160" s="86"/>
      <c r="HTO160" s="86"/>
      <c r="HTP160" s="86"/>
      <c r="HTQ160" s="86"/>
      <c r="HTR160" s="86"/>
      <c r="HTS160" s="86"/>
      <c r="HTT160" s="86"/>
      <c r="HTU160" s="86"/>
      <c r="HTV160" s="86"/>
      <c r="HTW160" s="86"/>
      <c r="HTX160" s="86"/>
      <c r="HTY160" s="86"/>
      <c r="HTZ160" s="86"/>
      <c r="HUA160" s="86"/>
      <c r="HUB160" s="86"/>
      <c r="HUC160" s="86"/>
      <c r="HUD160" s="86"/>
      <c r="HUE160" s="86"/>
      <c r="HUF160" s="86"/>
      <c r="HUG160" s="86"/>
      <c r="HUH160" s="86"/>
      <c r="HUI160" s="86"/>
      <c r="HUJ160" s="86"/>
      <c r="HUK160" s="86"/>
      <c r="HUL160" s="86"/>
      <c r="HUM160" s="86"/>
      <c r="HUN160" s="86"/>
      <c r="HUO160" s="86"/>
      <c r="HUP160" s="86"/>
      <c r="HUQ160" s="86"/>
      <c r="HUR160" s="86"/>
      <c r="HUS160" s="86"/>
      <c r="HUT160" s="86"/>
      <c r="HUU160" s="86"/>
      <c r="HUV160" s="86"/>
      <c r="HUW160" s="86"/>
      <c r="HUX160" s="86"/>
      <c r="HUY160" s="86"/>
      <c r="HUZ160" s="86"/>
      <c r="HVA160" s="86"/>
      <c r="HVB160" s="86"/>
      <c r="HVC160" s="86"/>
      <c r="HVD160" s="86"/>
      <c r="HVE160" s="86"/>
      <c r="HVF160" s="86"/>
      <c r="HVG160" s="86"/>
      <c r="HVH160" s="86"/>
      <c r="HVI160" s="86"/>
      <c r="HVJ160" s="86"/>
      <c r="HVK160" s="86"/>
      <c r="HVL160" s="86"/>
      <c r="HVM160" s="86"/>
      <c r="HVN160" s="86"/>
      <c r="HVO160" s="86"/>
      <c r="HVP160" s="86"/>
      <c r="HVQ160" s="86"/>
      <c r="HVR160" s="86"/>
      <c r="HVS160" s="86"/>
      <c r="HVT160" s="86"/>
      <c r="HVU160" s="86"/>
      <c r="HVV160" s="86"/>
      <c r="HVW160" s="86"/>
      <c r="HVX160" s="86"/>
      <c r="HVY160" s="86"/>
      <c r="HVZ160" s="86"/>
      <c r="HWA160" s="86"/>
      <c r="HWB160" s="86"/>
      <c r="HWC160" s="86"/>
      <c r="HWD160" s="86"/>
      <c r="HWE160" s="86"/>
      <c r="HWF160" s="86"/>
      <c r="HWG160" s="86"/>
      <c r="HWH160" s="86"/>
      <c r="HWI160" s="86"/>
      <c r="HWJ160" s="86"/>
      <c r="HWK160" s="86"/>
      <c r="HWL160" s="86"/>
      <c r="HWM160" s="86"/>
      <c r="HWN160" s="86"/>
      <c r="HWO160" s="86"/>
      <c r="HWP160" s="86"/>
      <c r="HWQ160" s="86"/>
      <c r="HWR160" s="86"/>
      <c r="HWS160" s="86"/>
      <c r="HWT160" s="86"/>
      <c r="HWU160" s="86"/>
      <c r="HWV160" s="86"/>
      <c r="HWW160" s="86"/>
      <c r="HWX160" s="86"/>
      <c r="HWY160" s="86"/>
      <c r="HWZ160" s="86"/>
      <c r="HXA160" s="86"/>
      <c r="HXB160" s="86"/>
      <c r="HXC160" s="86"/>
      <c r="HXD160" s="86"/>
      <c r="HXE160" s="86"/>
      <c r="HXF160" s="86"/>
      <c r="HXG160" s="86"/>
      <c r="HXH160" s="86"/>
      <c r="HXI160" s="86"/>
      <c r="HXJ160" s="86"/>
      <c r="HXK160" s="86"/>
      <c r="HXL160" s="86"/>
      <c r="HXM160" s="86"/>
      <c r="HXN160" s="86"/>
      <c r="HXO160" s="86"/>
      <c r="HXP160" s="86"/>
      <c r="HXQ160" s="86"/>
      <c r="HXR160" s="86"/>
      <c r="HXS160" s="86"/>
      <c r="HXT160" s="86"/>
      <c r="HXU160" s="86"/>
      <c r="HXV160" s="86"/>
      <c r="HXW160" s="86"/>
      <c r="HXX160" s="86"/>
      <c r="HXY160" s="86"/>
      <c r="HXZ160" s="86"/>
      <c r="HYA160" s="86"/>
      <c r="HYB160" s="86"/>
      <c r="HYC160" s="86"/>
      <c r="HYD160" s="86"/>
      <c r="HYE160" s="86"/>
      <c r="HYF160" s="86"/>
      <c r="HYG160" s="86"/>
      <c r="HYH160" s="86"/>
      <c r="HYI160" s="86"/>
      <c r="HYJ160" s="86"/>
      <c r="HYK160" s="86"/>
      <c r="HYL160" s="86"/>
      <c r="HYM160" s="86"/>
      <c r="HYN160" s="86"/>
      <c r="HYO160" s="86"/>
      <c r="HYP160" s="86"/>
      <c r="HYQ160" s="86"/>
      <c r="HYR160" s="86"/>
      <c r="HYS160" s="86"/>
      <c r="HYT160" s="86"/>
      <c r="HYU160" s="86"/>
      <c r="HYV160" s="86"/>
      <c r="HYW160" s="86"/>
      <c r="HYX160" s="86"/>
      <c r="HYY160" s="86"/>
      <c r="HYZ160" s="86"/>
      <c r="HZA160" s="86"/>
      <c r="HZB160" s="86"/>
      <c r="HZC160" s="86"/>
      <c r="HZD160" s="86"/>
      <c r="HZE160" s="86"/>
      <c r="HZF160" s="86"/>
      <c r="HZG160" s="86"/>
      <c r="HZH160" s="86"/>
      <c r="HZI160" s="86"/>
      <c r="HZJ160" s="86"/>
      <c r="HZK160" s="86"/>
      <c r="HZL160" s="86"/>
      <c r="HZM160" s="86"/>
      <c r="HZN160" s="86"/>
      <c r="HZO160" s="186"/>
      <c r="HZP160" s="186"/>
      <c r="HZQ160" s="186"/>
      <c r="HZR160" s="186"/>
      <c r="HZS160" s="186"/>
      <c r="HZT160" s="186"/>
      <c r="HZU160" s="86"/>
      <c r="HZV160" s="86"/>
      <c r="HZW160" s="86"/>
      <c r="HZX160" s="86"/>
      <c r="HZY160" s="86"/>
      <c r="HZZ160" s="86"/>
      <c r="IAA160" s="86"/>
      <c r="IAB160" s="86"/>
      <c r="IAC160" s="86"/>
      <c r="IAD160" s="86"/>
      <c r="IAE160" s="86"/>
      <c r="IAF160" s="86"/>
      <c r="IAG160" s="86"/>
      <c r="IAH160" s="86"/>
      <c r="IAI160" s="86"/>
      <c r="IAJ160" s="86"/>
      <c r="IAK160" s="86"/>
      <c r="IAL160" s="86"/>
      <c r="IAM160" s="86"/>
      <c r="IAN160" s="86"/>
      <c r="IAO160" s="86"/>
      <c r="IAP160" s="86"/>
      <c r="IAQ160" s="86"/>
      <c r="IAR160" s="86"/>
      <c r="IAS160" s="86"/>
      <c r="IAT160" s="86"/>
      <c r="IAU160" s="86"/>
      <c r="IAV160" s="86"/>
      <c r="IAW160" s="86"/>
      <c r="IAX160" s="86"/>
      <c r="IAY160" s="86"/>
      <c r="IAZ160" s="86"/>
      <c r="IBA160" s="86"/>
      <c r="IBB160" s="86"/>
      <c r="IBC160" s="86"/>
      <c r="IBD160" s="86"/>
      <c r="IBE160" s="86"/>
      <c r="IBF160" s="86"/>
      <c r="IBG160" s="86"/>
      <c r="IBH160" s="86"/>
      <c r="IBI160" s="86"/>
      <c r="IBJ160" s="86"/>
      <c r="IBK160" s="86"/>
      <c r="IBL160" s="86"/>
      <c r="IBM160" s="86"/>
      <c r="IBN160" s="86"/>
      <c r="IBO160" s="86"/>
      <c r="IBP160" s="86"/>
      <c r="IBQ160" s="86"/>
      <c r="IBR160" s="86"/>
      <c r="IBS160" s="86"/>
      <c r="IBT160" s="86"/>
      <c r="IBU160" s="86"/>
      <c r="IBV160" s="86"/>
      <c r="IBW160" s="86"/>
      <c r="IBX160" s="86"/>
      <c r="IBY160" s="86"/>
      <c r="IBZ160" s="86"/>
      <c r="ICA160" s="86"/>
      <c r="ICB160" s="86"/>
      <c r="ICC160" s="86"/>
      <c r="ICD160" s="86"/>
      <c r="ICE160" s="86"/>
      <c r="ICF160" s="86"/>
      <c r="ICG160" s="86"/>
      <c r="ICH160" s="86"/>
      <c r="ICI160" s="86"/>
      <c r="ICJ160" s="86"/>
      <c r="ICK160" s="86"/>
      <c r="ICL160" s="86"/>
      <c r="ICM160" s="86"/>
      <c r="ICN160" s="86"/>
      <c r="ICO160" s="86"/>
      <c r="ICP160" s="86"/>
      <c r="ICQ160" s="86"/>
      <c r="ICR160" s="86"/>
      <c r="ICS160" s="86"/>
      <c r="ICT160" s="86"/>
      <c r="ICU160" s="86"/>
      <c r="ICV160" s="86"/>
      <c r="ICW160" s="86"/>
      <c r="ICX160" s="86"/>
      <c r="ICY160" s="86"/>
      <c r="ICZ160" s="86"/>
      <c r="IDA160" s="86"/>
      <c r="IDB160" s="86"/>
      <c r="IDC160" s="86"/>
      <c r="IDD160" s="86"/>
      <c r="IDE160" s="86"/>
      <c r="IDF160" s="86"/>
      <c r="IDG160" s="86"/>
      <c r="IDH160" s="86"/>
      <c r="IDI160" s="86"/>
      <c r="IDJ160" s="86"/>
      <c r="IDK160" s="86"/>
      <c r="IDL160" s="86"/>
      <c r="IDM160" s="86"/>
      <c r="IDN160" s="86"/>
      <c r="IDO160" s="86"/>
      <c r="IDP160" s="86"/>
      <c r="IDQ160" s="86"/>
      <c r="IDR160" s="86"/>
      <c r="IDS160" s="86"/>
      <c r="IDT160" s="86"/>
      <c r="IDU160" s="86"/>
      <c r="IDV160" s="86"/>
      <c r="IDW160" s="86"/>
      <c r="IDX160" s="86"/>
      <c r="IDY160" s="86"/>
      <c r="IDZ160" s="86"/>
      <c r="IEA160" s="86"/>
      <c r="IEB160" s="86"/>
      <c r="IEC160" s="86"/>
      <c r="IED160" s="86"/>
      <c r="IEE160" s="86"/>
      <c r="IEF160" s="86"/>
      <c r="IEG160" s="86"/>
      <c r="IEH160" s="86"/>
      <c r="IEI160" s="86"/>
      <c r="IEJ160" s="86"/>
      <c r="IEK160" s="86"/>
      <c r="IEL160" s="86"/>
      <c r="IEM160" s="86"/>
      <c r="IEN160" s="86"/>
      <c r="IEO160" s="86"/>
      <c r="IEP160" s="86"/>
      <c r="IEQ160" s="86"/>
      <c r="IER160" s="86"/>
      <c r="IES160" s="86"/>
      <c r="IET160" s="86"/>
      <c r="IEU160" s="86"/>
      <c r="IEV160" s="86"/>
      <c r="IEW160" s="86"/>
      <c r="IEX160" s="86"/>
      <c r="IEY160" s="86"/>
      <c r="IEZ160" s="86"/>
      <c r="IFA160" s="86"/>
      <c r="IFB160" s="86"/>
      <c r="IFC160" s="86"/>
      <c r="IFD160" s="86"/>
      <c r="IFE160" s="86"/>
      <c r="IFF160" s="86"/>
      <c r="IFG160" s="86"/>
      <c r="IFH160" s="86"/>
      <c r="IFI160" s="86"/>
      <c r="IFJ160" s="86"/>
      <c r="IFK160" s="86"/>
      <c r="IFL160" s="86"/>
      <c r="IFM160" s="86"/>
      <c r="IFN160" s="86"/>
      <c r="IFO160" s="86"/>
      <c r="IFP160" s="86"/>
      <c r="IFQ160" s="86"/>
      <c r="IFR160" s="86"/>
      <c r="IFS160" s="86"/>
      <c r="IFT160" s="86"/>
      <c r="IFU160" s="86"/>
      <c r="IFV160" s="86"/>
      <c r="IFW160" s="86"/>
      <c r="IFX160" s="86"/>
      <c r="IFY160" s="86"/>
      <c r="IFZ160" s="86"/>
      <c r="IGA160" s="86"/>
      <c r="IGB160" s="86"/>
      <c r="IGC160" s="86"/>
      <c r="IGD160" s="86"/>
      <c r="IGE160" s="86"/>
      <c r="IGF160" s="86"/>
      <c r="IGG160" s="86"/>
      <c r="IGH160" s="86"/>
      <c r="IGI160" s="86"/>
      <c r="IGJ160" s="86"/>
      <c r="IGK160" s="86"/>
      <c r="IGL160" s="86"/>
      <c r="IGM160" s="86"/>
      <c r="IGN160" s="86"/>
      <c r="IGO160" s="86"/>
      <c r="IGP160" s="86"/>
      <c r="IGQ160" s="86"/>
      <c r="IGR160" s="86"/>
      <c r="IGS160" s="86"/>
      <c r="IGT160" s="86"/>
      <c r="IGU160" s="86"/>
      <c r="IGV160" s="86"/>
      <c r="IGW160" s="86"/>
      <c r="IGX160" s="86"/>
      <c r="IGY160" s="86"/>
      <c r="IGZ160" s="86"/>
      <c r="IHA160" s="86"/>
      <c r="IHB160" s="86"/>
      <c r="IHC160" s="86"/>
      <c r="IHD160" s="86"/>
      <c r="IHE160" s="86"/>
      <c r="IHF160" s="86"/>
      <c r="IHG160" s="86"/>
      <c r="IHH160" s="86"/>
      <c r="IHI160" s="86"/>
      <c r="IHJ160" s="86"/>
      <c r="IHK160" s="86"/>
      <c r="IHL160" s="86"/>
      <c r="IHM160" s="86"/>
      <c r="IHN160" s="86"/>
      <c r="IHO160" s="86"/>
      <c r="IHP160" s="86"/>
      <c r="IHQ160" s="86"/>
      <c r="IHR160" s="86"/>
      <c r="IHS160" s="86"/>
      <c r="IHT160" s="86"/>
      <c r="IHU160" s="86"/>
      <c r="IHV160" s="86"/>
      <c r="IHW160" s="86"/>
      <c r="IHX160" s="86"/>
      <c r="IHY160" s="86"/>
      <c r="IHZ160" s="86"/>
      <c r="IIA160" s="86"/>
      <c r="IIB160" s="86"/>
      <c r="IIC160" s="86"/>
      <c r="IID160" s="86"/>
      <c r="IIE160" s="86"/>
      <c r="IIF160" s="86"/>
      <c r="IIG160" s="86"/>
      <c r="IIH160" s="86"/>
      <c r="III160" s="86"/>
      <c r="IIJ160" s="86"/>
      <c r="IIK160" s="86"/>
      <c r="IIL160" s="86"/>
      <c r="IIM160" s="86"/>
      <c r="IIN160" s="86"/>
      <c r="IIO160" s="86"/>
      <c r="IIP160" s="86"/>
      <c r="IIQ160" s="86"/>
      <c r="IIR160" s="86"/>
      <c r="IIS160" s="86"/>
      <c r="IIT160" s="86"/>
      <c r="IIU160" s="86"/>
      <c r="IIV160" s="86"/>
      <c r="IIW160" s="86"/>
      <c r="IIX160" s="86"/>
      <c r="IIY160" s="86"/>
      <c r="IIZ160" s="86"/>
      <c r="IJA160" s="86"/>
      <c r="IJB160" s="86"/>
      <c r="IJC160" s="86"/>
      <c r="IJD160" s="86"/>
      <c r="IJE160" s="86"/>
      <c r="IJF160" s="86"/>
      <c r="IJG160" s="86"/>
      <c r="IJH160" s="86"/>
      <c r="IJI160" s="86"/>
      <c r="IJJ160" s="86"/>
      <c r="IJK160" s="186"/>
      <c r="IJL160" s="186"/>
      <c r="IJM160" s="186"/>
      <c r="IJN160" s="186"/>
      <c r="IJO160" s="186"/>
      <c r="IJP160" s="186"/>
      <c r="IJQ160" s="86"/>
      <c r="IJR160" s="86"/>
      <c r="IJS160" s="86"/>
      <c r="IJT160" s="86"/>
      <c r="IJU160" s="86"/>
      <c r="IJV160" s="86"/>
      <c r="IJW160" s="86"/>
      <c r="IJX160" s="86"/>
      <c r="IJY160" s="86"/>
      <c r="IJZ160" s="86"/>
      <c r="IKA160" s="86"/>
      <c r="IKB160" s="86"/>
      <c r="IKC160" s="86"/>
      <c r="IKD160" s="86"/>
      <c r="IKE160" s="86"/>
      <c r="IKF160" s="86"/>
      <c r="IKG160" s="86"/>
      <c r="IKH160" s="86"/>
      <c r="IKI160" s="86"/>
      <c r="IKJ160" s="86"/>
      <c r="IKK160" s="86"/>
      <c r="IKL160" s="86"/>
      <c r="IKM160" s="86"/>
      <c r="IKN160" s="86"/>
      <c r="IKO160" s="86"/>
      <c r="IKP160" s="86"/>
      <c r="IKQ160" s="86"/>
      <c r="IKR160" s="86"/>
      <c r="IKS160" s="86"/>
      <c r="IKT160" s="86"/>
      <c r="IKU160" s="86"/>
      <c r="IKV160" s="86"/>
      <c r="IKW160" s="86"/>
      <c r="IKX160" s="86"/>
      <c r="IKY160" s="86"/>
      <c r="IKZ160" s="86"/>
      <c r="ILA160" s="86"/>
      <c r="ILB160" s="86"/>
      <c r="ILC160" s="86"/>
      <c r="ILD160" s="86"/>
      <c r="ILE160" s="86"/>
      <c r="ILF160" s="86"/>
      <c r="ILG160" s="86"/>
      <c r="ILH160" s="86"/>
      <c r="ILI160" s="86"/>
      <c r="ILJ160" s="86"/>
      <c r="ILK160" s="86"/>
      <c r="ILL160" s="86"/>
      <c r="ILM160" s="86"/>
      <c r="ILN160" s="86"/>
      <c r="ILO160" s="86"/>
      <c r="ILP160" s="86"/>
      <c r="ILQ160" s="86"/>
      <c r="ILR160" s="86"/>
      <c r="ILS160" s="86"/>
      <c r="ILT160" s="86"/>
      <c r="ILU160" s="86"/>
      <c r="ILV160" s="86"/>
      <c r="ILW160" s="86"/>
      <c r="ILX160" s="86"/>
      <c r="ILY160" s="86"/>
      <c r="ILZ160" s="86"/>
      <c r="IMA160" s="86"/>
      <c r="IMB160" s="86"/>
      <c r="IMC160" s="86"/>
      <c r="IMD160" s="86"/>
      <c r="IME160" s="86"/>
      <c r="IMF160" s="86"/>
      <c r="IMG160" s="86"/>
      <c r="IMH160" s="86"/>
      <c r="IMI160" s="86"/>
      <c r="IMJ160" s="86"/>
      <c r="IMK160" s="86"/>
      <c r="IML160" s="86"/>
      <c r="IMM160" s="86"/>
      <c r="IMN160" s="86"/>
      <c r="IMO160" s="86"/>
      <c r="IMP160" s="86"/>
      <c r="IMQ160" s="86"/>
      <c r="IMR160" s="86"/>
      <c r="IMS160" s="86"/>
      <c r="IMT160" s="86"/>
      <c r="IMU160" s="86"/>
      <c r="IMV160" s="86"/>
      <c r="IMW160" s="86"/>
      <c r="IMX160" s="86"/>
      <c r="IMY160" s="86"/>
      <c r="IMZ160" s="86"/>
      <c r="INA160" s="86"/>
      <c r="INB160" s="86"/>
      <c r="INC160" s="86"/>
      <c r="IND160" s="86"/>
      <c r="INE160" s="86"/>
      <c r="INF160" s="86"/>
      <c r="ING160" s="86"/>
      <c r="INH160" s="86"/>
      <c r="INI160" s="86"/>
      <c r="INJ160" s="86"/>
      <c r="INK160" s="86"/>
      <c r="INL160" s="86"/>
      <c r="INM160" s="86"/>
      <c r="INN160" s="86"/>
      <c r="INO160" s="86"/>
      <c r="INP160" s="86"/>
      <c r="INQ160" s="86"/>
      <c r="INR160" s="86"/>
      <c r="INS160" s="86"/>
      <c r="INT160" s="86"/>
      <c r="INU160" s="86"/>
      <c r="INV160" s="86"/>
      <c r="INW160" s="86"/>
      <c r="INX160" s="86"/>
      <c r="INY160" s="86"/>
      <c r="INZ160" s="86"/>
      <c r="IOA160" s="86"/>
      <c r="IOB160" s="86"/>
      <c r="IOC160" s="86"/>
      <c r="IOD160" s="86"/>
      <c r="IOE160" s="86"/>
      <c r="IOF160" s="86"/>
      <c r="IOG160" s="86"/>
      <c r="IOH160" s="86"/>
      <c r="IOI160" s="86"/>
      <c r="IOJ160" s="86"/>
      <c r="IOK160" s="86"/>
      <c r="IOL160" s="86"/>
      <c r="IOM160" s="86"/>
      <c r="ION160" s="86"/>
      <c r="IOO160" s="86"/>
      <c r="IOP160" s="86"/>
      <c r="IOQ160" s="86"/>
      <c r="IOR160" s="86"/>
      <c r="IOS160" s="86"/>
      <c r="IOT160" s="86"/>
      <c r="IOU160" s="86"/>
      <c r="IOV160" s="86"/>
      <c r="IOW160" s="86"/>
      <c r="IOX160" s="86"/>
      <c r="IOY160" s="86"/>
      <c r="IOZ160" s="86"/>
      <c r="IPA160" s="86"/>
      <c r="IPB160" s="86"/>
      <c r="IPC160" s="86"/>
      <c r="IPD160" s="86"/>
      <c r="IPE160" s="86"/>
      <c r="IPF160" s="86"/>
      <c r="IPG160" s="86"/>
      <c r="IPH160" s="86"/>
      <c r="IPI160" s="86"/>
      <c r="IPJ160" s="86"/>
      <c r="IPK160" s="86"/>
      <c r="IPL160" s="86"/>
      <c r="IPM160" s="86"/>
      <c r="IPN160" s="86"/>
      <c r="IPO160" s="86"/>
      <c r="IPP160" s="86"/>
      <c r="IPQ160" s="86"/>
      <c r="IPR160" s="86"/>
      <c r="IPS160" s="86"/>
      <c r="IPT160" s="86"/>
      <c r="IPU160" s="86"/>
      <c r="IPV160" s="86"/>
      <c r="IPW160" s="86"/>
      <c r="IPX160" s="86"/>
      <c r="IPY160" s="86"/>
      <c r="IPZ160" s="86"/>
      <c r="IQA160" s="86"/>
      <c r="IQB160" s="86"/>
      <c r="IQC160" s="86"/>
      <c r="IQD160" s="86"/>
      <c r="IQE160" s="86"/>
      <c r="IQF160" s="86"/>
      <c r="IQG160" s="86"/>
      <c r="IQH160" s="86"/>
      <c r="IQI160" s="86"/>
      <c r="IQJ160" s="86"/>
      <c r="IQK160" s="86"/>
      <c r="IQL160" s="86"/>
      <c r="IQM160" s="86"/>
      <c r="IQN160" s="86"/>
      <c r="IQO160" s="86"/>
      <c r="IQP160" s="86"/>
      <c r="IQQ160" s="86"/>
      <c r="IQR160" s="86"/>
      <c r="IQS160" s="86"/>
      <c r="IQT160" s="86"/>
      <c r="IQU160" s="86"/>
      <c r="IQV160" s="86"/>
      <c r="IQW160" s="86"/>
      <c r="IQX160" s="86"/>
      <c r="IQY160" s="86"/>
      <c r="IQZ160" s="86"/>
      <c r="IRA160" s="86"/>
      <c r="IRB160" s="86"/>
      <c r="IRC160" s="86"/>
      <c r="IRD160" s="86"/>
      <c r="IRE160" s="86"/>
      <c r="IRF160" s="86"/>
      <c r="IRG160" s="86"/>
      <c r="IRH160" s="86"/>
      <c r="IRI160" s="86"/>
      <c r="IRJ160" s="86"/>
      <c r="IRK160" s="86"/>
      <c r="IRL160" s="86"/>
      <c r="IRM160" s="86"/>
      <c r="IRN160" s="86"/>
      <c r="IRO160" s="86"/>
      <c r="IRP160" s="86"/>
      <c r="IRQ160" s="86"/>
      <c r="IRR160" s="86"/>
      <c r="IRS160" s="86"/>
      <c r="IRT160" s="86"/>
      <c r="IRU160" s="86"/>
      <c r="IRV160" s="86"/>
      <c r="IRW160" s="86"/>
      <c r="IRX160" s="86"/>
      <c r="IRY160" s="86"/>
      <c r="IRZ160" s="86"/>
      <c r="ISA160" s="86"/>
      <c r="ISB160" s="86"/>
      <c r="ISC160" s="86"/>
      <c r="ISD160" s="86"/>
      <c r="ISE160" s="86"/>
      <c r="ISF160" s="86"/>
      <c r="ISG160" s="86"/>
      <c r="ISH160" s="86"/>
      <c r="ISI160" s="86"/>
      <c r="ISJ160" s="86"/>
      <c r="ISK160" s="86"/>
      <c r="ISL160" s="86"/>
      <c r="ISM160" s="86"/>
      <c r="ISN160" s="86"/>
      <c r="ISO160" s="86"/>
      <c r="ISP160" s="86"/>
      <c r="ISQ160" s="86"/>
      <c r="ISR160" s="86"/>
      <c r="ISS160" s="86"/>
      <c r="IST160" s="86"/>
      <c r="ISU160" s="86"/>
      <c r="ISV160" s="86"/>
      <c r="ISW160" s="86"/>
      <c r="ISX160" s="86"/>
      <c r="ISY160" s="86"/>
      <c r="ISZ160" s="86"/>
      <c r="ITA160" s="86"/>
      <c r="ITB160" s="86"/>
      <c r="ITC160" s="86"/>
      <c r="ITD160" s="86"/>
      <c r="ITE160" s="86"/>
      <c r="ITF160" s="86"/>
      <c r="ITG160" s="186"/>
      <c r="ITH160" s="186"/>
      <c r="ITI160" s="186"/>
      <c r="ITJ160" s="186"/>
      <c r="ITK160" s="186"/>
      <c r="ITL160" s="186"/>
      <c r="ITM160" s="86"/>
      <c r="ITN160" s="86"/>
      <c r="ITO160" s="86"/>
      <c r="ITP160" s="86"/>
      <c r="ITQ160" s="86"/>
      <c r="ITR160" s="86"/>
      <c r="ITS160" s="86"/>
      <c r="ITT160" s="86"/>
      <c r="ITU160" s="86"/>
      <c r="ITV160" s="86"/>
      <c r="ITW160" s="86"/>
      <c r="ITX160" s="86"/>
      <c r="ITY160" s="86"/>
      <c r="ITZ160" s="86"/>
      <c r="IUA160" s="86"/>
      <c r="IUB160" s="86"/>
      <c r="IUC160" s="86"/>
      <c r="IUD160" s="86"/>
      <c r="IUE160" s="86"/>
      <c r="IUF160" s="86"/>
      <c r="IUG160" s="86"/>
      <c r="IUH160" s="86"/>
      <c r="IUI160" s="86"/>
      <c r="IUJ160" s="86"/>
      <c r="IUK160" s="86"/>
      <c r="IUL160" s="86"/>
      <c r="IUM160" s="86"/>
      <c r="IUN160" s="86"/>
      <c r="IUO160" s="86"/>
      <c r="IUP160" s="86"/>
      <c r="IUQ160" s="86"/>
      <c r="IUR160" s="86"/>
      <c r="IUS160" s="86"/>
      <c r="IUT160" s="86"/>
      <c r="IUU160" s="86"/>
      <c r="IUV160" s="86"/>
      <c r="IUW160" s="86"/>
      <c r="IUX160" s="86"/>
      <c r="IUY160" s="86"/>
      <c r="IUZ160" s="86"/>
      <c r="IVA160" s="86"/>
      <c r="IVB160" s="86"/>
      <c r="IVC160" s="86"/>
      <c r="IVD160" s="86"/>
      <c r="IVE160" s="86"/>
      <c r="IVF160" s="86"/>
      <c r="IVG160" s="86"/>
      <c r="IVH160" s="86"/>
      <c r="IVI160" s="86"/>
      <c r="IVJ160" s="86"/>
      <c r="IVK160" s="86"/>
      <c r="IVL160" s="86"/>
      <c r="IVM160" s="86"/>
      <c r="IVN160" s="86"/>
      <c r="IVO160" s="86"/>
      <c r="IVP160" s="86"/>
      <c r="IVQ160" s="86"/>
      <c r="IVR160" s="86"/>
      <c r="IVS160" s="86"/>
      <c r="IVT160" s="86"/>
      <c r="IVU160" s="86"/>
      <c r="IVV160" s="86"/>
      <c r="IVW160" s="86"/>
      <c r="IVX160" s="86"/>
      <c r="IVY160" s="86"/>
      <c r="IVZ160" s="86"/>
      <c r="IWA160" s="86"/>
      <c r="IWB160" s="86"/>
      <c r="IWC160" s="86"/>
      <c r="IWD160" s="86"/>
      <c r="IWE160" s="86"/>
      <c r="IWF160" s="86"/>
      <c r="IWG160" s="86"/>
      <c r="IWH160" s="86"/>
      <c r="IWI160" s="86"/>
      <c r="IWJ160" s="86"/>
      <c r="IWK160" s="86"/>
      <c r="IWL160" s="86"/>
      <c r="IWM160" s="86"/>
      <c r="IWN160" s="86"/>
      <c r="IWO160" s="86"/>
      <c r="IWP160" s="86"/>
      <c r="IWQ160" s="86"/>
      <c r="IWR160" s="86"/>
      <c r="IWS160" s="86"/>
      <c r="IWT160" s="86"/>
      <c r="IWU160" s="86"/>
      <c r="IWV160" s="86"/>
      <c r="IWW160" s="86"/>
      <c r="IWX160" s="86"/>
      <c r="IWY160" s="86"/>
      <c r="IWZ160" s="86"/>
      <c r="IXA160" s="86"/>
      <c r="IXB160" s="86"/>
      <c r="IXC160" s="86"/>
      <c r="IXD160" s="86"/>
      <c r="IXE160" s="86"/>
      <c r="IXF160" s="86"/>
      <c r="IXG160" s="86"/>
      <c r="IXH160" s="86"/>
      <c r="IXI160" s="86"/>
      <c r="IXJ160" s="86"/>
      <c r="IXK160" s="86"/>
      <c r="IXL160" s="86"/>
      <c r="IXM160" s="86"/>
      <c r="IXN160" s="86"/>
      <c r="IXO160" s="86"/>
      <c r="IXP160" s="86"/>
      <c r="IXQ160" s="86"/>
      <c r="IXR160" s="86"/>
      <c r="IXS160" s="86"/>
      <c r="IXT160" s="86"/>
      <c r="IXU160" s="86"/>
      <c r="IXV160" s="86"/>
      <c r="IXW160" s="86"/>
      <c r="IXX160" s="86"/>
      <c r="IXY160" s="86"/>
      <c r="IXZ160" s="86"/>
      <c r="IYA160" s="86"/>
      <c r="IYB160" s="86"/>
      <c r="IYC160" s="86"/>
      <c r="IYD160" s="86"/>
      <c r="IYE160" s="86"/>
      <c r="IYF160" s="86"/>
      <c r="IYG160" s="86"/>
      <c r="IYH160" s="86"/>
      <c r="IYI160" s="86"/>
      <c r="IYJ160" s="86"/>
      <c r="IYK160" s="86"/>
      <c r="IYL160" s="86"/>
      <c r="IYM160" s="86"/>
      <c r="IYN160" s="86"/>
      <c r="IYO160" s="86"/>
      <c r="IYP160" s="86"/>
      <c r="IYQ160" s="86"/>
      <c r="IYR160" s="86"/>
      <c r="IYS160" s="86"/>
      <c r="IYT160" s="86"/>
      <c r="IYU160" s="86"/>
      <c r="IYV160" s="86"/>
      <c r="IYW160" s="86"/>
      <c r="IYX160" s="86"/>
      <c r="IYY160" s="86"/>
      <c r="IYZ160" s="86"/>
      <c r="IZA160" s="86"/>
      <c r="IZB160" s="86"/>
      <c r="IZC160" s="86"/>
      <c r="IZD160" s="86"/>
      <c r="IZE160" s="86"/>
      <c r="IZF160" s="86"/>
      <c r="IZG160" s="86"/>
      <c r="IZH160" s="86"/>
      <c r="IZI160" s="86"/>
      <c r="IZJ160" s="86"/>
      <c r="IZK160" s="86"/>
      <c r="IZL160" s="86"/>
      <c r="IZM160" s="86"/>
      <c r="IZN160" s="86"/>
      <c r="IZO160" s="86"/>
      <c r="IZP160" s="86"/>
      <c r="IZQ160" s="86"/>
      <c r="IZR160" s="86"/>
      <c r="IZS160" s="86"/>
      <c r="IZT160" s="86"/>
      <c r="IZU160" s="86"/>
      <c r="IZV160" s="86"/>
      <c r="IZW160" s="86"/>
      <c r="IZX160" s="86"/>
      <c r="IZY160" s="86"/>
      <c r="IZZ160" s="86"/>
      <c r="JAA160" s="86"/>
      <c r="JAB160" s="86"/>
      <c r="JAC160" s="86"/>
      <c r="JAD160" s="86"/>
      <c r="JAE160" s="86"/>
      <c r="JAF160" s="86"/>
      <c r="JAG160" s="86"/>
      <c r="JAH160" s="86"/>
      <c r="JAI160" s="86"/>
      <c r="JAJ160" s="86"/>
      <c r="JAK160" s="86"/>
      <c r="JAL160" s="86"/>
      <c r="JAM160" s="86"/>
      <c r="JAN160" s="86"/>
      <c r="JAO160" s="86"/>
      <c r="JAP160" s="86"/>
      <c r="JAQ160" s="86"/>
      <c r="JAR160" s="86"/>
      <c r="JAS160" s="86"/>
      <c r="JAT160" s="86"/>
      <c r="JAU160" s="86"/>
      <c r="JAV160" s="86"/>
      <c r="JAW160" s="86"/>
      <c r="JAX160" s="86"/>
      <c r="JAY160" s="86"/>
      <c r="JAZ160" s="86"/>
      <c r="JBA160" s="86"/>
      <c r="JBB160" s="86"/>
      <c r="JBC160" s="86"/>
      <c r="JBD160" s="86"/>
      <c r="JBE160" s="86"/>
      <c r="JBF160" s="86"/>
      <c r="JBG160" s="86"/>
      <c r="JBH160" s="86"/>
      <c r="JBI160" s="86"/>
      <c r="JBJ160" s="86"/>
      <c r="JBK160" s="86"/>
      <c r="JBL160" s="86"/>
      <c r="JBM160" s="86"/>
      <c r="JBN160" s="86"/>
      <c r="JBO160" s="86"/>
      <c r="JBP160" s="86"/>
      <c r="JBQ160" s="86"/>
      <c r="JBR160" s="86"/>
      <c r="JBS160" s="86"/>
      <c r="JBT160" s="86"/>
      <c r="JBU160" s="86"/>
      <c r="JBV160" s="86"/>
      <c r="JBW160" s="86"/>
      <c r="JBX160" s="86"/>
      <c r="JBY160" s="86"/>
      <c r="JBZ160" s="86"/>
      <c r="JCA160" s="86"/>
      <c r="JCB160" s="86"/>
      <c r="JCC160" s="86"/>
      <c r="JCD160" s="86"/>
      <c r="JCE160" s="86"/>
      <c r="JCF160" s="86"/>
      <c r="JCG160" s="86"/>
      <c r="JCH160" s="86"/>
      <c r="JCI160" s="86"/>
      <c r="JCJ160" s="86"/>
      <c r="JCK160" s="86"/>
      <c r="JCL160" s="86"/>
      <c r="JCM160" s="86"/>
      <c r="JCN160" s="86"/>
      <c r="JCO160" s="86"/>
      <c r="JCP160" s="86"/>
      <c r="JCQ160" s="86"/>
      <c r="JCR160" s="86"/>
      <c r="JCS160" s="86"/>
      <c r="JCT160" s="86"/>
      <c r="JCU160" s="86"/>
      <c r="JCV160" s="86"/>
      <c r="JCW160" s="86"/>
      <c r="JCX160" s="86"/>
      <c r="JCY160" s="86"/>
      <c r="JCZ160" s="86"/>
      <c r="JDA160" s="86"/>
      <c r="JDB160" s="86"/>
      <c r="JDC160" s="186"/>
      <c r="JDD160" s="186"/>
      <c r="JDE160" s="186"/>
      <c r="JDF160" s="186"/>
      <c r="JDG160" s="186"/>
      <c r="JDH160" s="186"/>
      <c r="JDI160" s="86"/>
      <c r="JDJ160" s="86"/>
      <c r="JDK160" s="86"/>
      <c r="JDL160" s="86"/>
      <c r="JDM160" s="86"/>
      <c r="JDN160" s="86"/>
      <c r="JDO160" s="86"/>
      <c r="JDP160" s="86"/>
      <c r="JDQ160" s="86"/>
      <c r="JDR160" s="86"/>
      <c r="JDS160" s="86"/>
      <c r="JDT160" s="86"/>
      <c r="JDU160" s="86"/>
      <c r="JDV160" s="86"/>
      <c r="JDW160" s="86"/>
      <c r="JDX160" s="86"/>
      <c r="JDY160" s="86"/>
      <c r="JDZ160" s="86"/>
      <c r="JEA160" s="86"/>
      <c r="JEB160" s="86"/>
      <c r="JEC160" s="86"/>
      <c r="JED160" s="86"/>
      <c r="JEE160" s="86"/>
      <c r="JEF160" s="86"/>
      <c r="JEG160" s="86"/>
      <c r="JEH160" s="86"/>
      <c r="JEI160" s="86"/>
      <c r="JEJ160" s="86"/>
      <c r="JEK160" s="86"/>
      <c r="JEL160" s="86"/>
      <c r="JEM160" s="86"/>
      <c r="JEN160" s="86"/>
      <c r="JEO160" s="86"/>
      <c r="JEP160" s="86"/>
      <c r="JEQ160" s="86"/>
      <c r="JER160" s="86"/>
      <c r="JES160" s="86"/>
      <c r="JET160" s="86"/>
      <c r="JEU160" s="86"/>
      <c r="JEV160" s="86"/>
      <c r="JEW160" s="86"/>
      <c r="JEX160" s="86"/>
      <c r="JEY160" s="86"/>
      <c r="JEZ160" s="86"/>
      <c r="JFA160" s="86"/>
      <c r="JFB160" s="86"/>
      <c r="JFC160" s="86"/>
      <c r="JFD160" s="86"/>
      <c r="JFE160" s="86"/>
      <c r="JFF160" s="86"/>
      <c r="JFG160" s="86"/>
      <c r="JFH160" s="86"/>
      <c r="JFI160" s="86"/>
      <c r="JFJ160" s="86"/>
      <c r="JFK160" s="86"/>
      <c r="JFL160" s="86"/>
      <c r="JFM160" s="86"/>
      <c r="JFN160" s="86"/>
      <c r="JFO160" s="86"/>
      <c r="JFP160" s="86"/>
      <c r="JFQ160" s="86"/>
      <c r="JFR160" s="86"/>
      <c r="JFS160" s="86"/>
      <c r="JFT160" s="86"/>
      <c r="JFU160" s="86"/>
      <c r="JFV160" s="86"/>
      <c r="JFW160" s="86"/>
      <c r="JFX160" s="86"/>
      <c r="JFY160" s="86"/>
      <c r="JFZ160" s="86"/>
      <c r="JGA160" s="86"/>
      <c r="JGB160" s="86"/>
      <c r="JGC160" s="86"/>
      <c r="JGD160" s="86"/>
      <c r="JGE160" s="86"/>
      <c r="JGF160" s="86"/>
      <c r="JGG160" s="86"/>
      <c r="JGH160" s="86"/>
      <c r="JGI160" s="86"/>
      <c r="JGJ160" s="86"/>
      <c r="JGK160" s="86"/>
      <c r="JGL160" s="86"/>
      <c r="JGM160" s="86"/>
      <c r="JGN160" s="86"/>
      <c r="JGO160" s="86"/>
      <c r="JGP160" s="86"/>
      <c r="JGQ160" s="86"/>
      <c r="JGR160" s="86"/>
      <c r="JGS160" s="86"/>
      <c r="JGT160" s="86"/>
      <c r="JGU160" s="86"/>
      <c r="JGV160" s="86"/>
      <c r="JGW160" s="86"/>
      <c r="JGX160" s="86"/>
      <c r="JGY160" s="86"/>
      <c r="JGZ160" s="86"/>
      <c r="JHA160" s="86"/>
      <c r="JHB160" s="86"/>
      <c r="JHC160" s="86"/>
      <c r="JHD160" s="86"/>
      <c r="JHE160" s="86"/>
      <c r="JHF160" s="86"/>
      <c r="JHG160" s="86"/>
      <c r="JHH160" s="86"/>
      <c r="JHI160" s="86"/>
      <c r="JHJ160" s="86"/>
      <c r="JHK160" s="86"/>
      <c r="JHL160" s="86"/>
      <c r="JHM160" s="86"/>
      <c r="JHN160" s="86"/>
      <c r="JHO160" s="86"/>
      <c r="JHP160" s="86"/>
      <c r="JHQ160" s="86"/>
      <c r="JHR160" s="86"/>
      <c r="JHS160" s="86"/>
      <c r="JHT160" s="86"/>
      <c r="JHU160" s="86"/>
      <c r="JHV160" s="86"/>
      <c r="JHW160" s="86"/>
      <c r="JHX160" s="86"/>
      <c r="JHY160" s="86"/>
      <c r="JHZ160" s="86"/>
      <c r="JIA160" s="86"/>
      <c r="JIB160" s="86"/>
      <c r="JIC160" s="86"/>
      <c r="JID160" s="86"/>
      <c r="JIE160" s="86"/>
      <c r="JIF160" s="86"/>
      <c r="JIG160" s="86"/>
      <c r="JIH160" s="86"/>
      <c r="JII160" s="86"/>
      <c r="JIJ160" s="86"/>
      <c r="JIK160" s="86"/>
      <c r="JIL160" s="86"/>
      <c r="JIM160" s="86"/>
      <c r="JIN160" s="86"/>
      <c r="JIO160" s="86"/>
      <c r="JIP160" s="86"/>
      <c r="JIQ160" s="86"/>
      <c r="JIR160" s="86"/>
      <c r="JIS160" s="86"/>
      <c r="JIT160" s="86"/>
      <c r="JIU160" s="86"/>
      <c r="JIV160" s="86"/>
      <c r="JIW160" s="86"/>
      <c r="JIX160" s="86"/>
      <c r="JIY160" s="86"/>
      <c r="JIZ160" s="86"/>
      <c r="JJA160" s="86"/>
      <c r="JJB160" s="86"/>
      <c r="JJC160" s="86"/>
      <c r="JJD160" s="86"/>
      <c r="JJE160" s="86"/>
      <c r="JJF160" s="86"/>
      <c r="JJG160" s="86"/>
      <c r="JJH160" s="86"/>
      <c r="JJI160" s="86"/>
      <c r="JJJ160" s="86"/>
      <c r="JJK160" s="86"/>
      <c r="JJL160" s="86"/>
      <c r="JJM160" s="86"/>
      <c r="JJN160" s="86"/>
      <c r="JJO160" s="86"/>
      <c r="JJP160" s="86"/>
      <c r="JJQ160" s="86"/>
      <c r="JJR160" s="86"/>
      <c r="JJS160" s="86"/>
      <c r="JJT160" s="86"/>
      <c r="JJU160" s="86"/>
      <c r="JJV160" s="86"/>
      <c r="JJW160" s="86"/>
      <c r="JJX160" s="86"/>
      <c r="JJY160" s="86"/>
      <c r="JJZ160" s="86"/>
      <c r="JKA160" s="86"/>
      <c r="JKB160" s="86"/>
      <c r="JKC160" s="86"/>
      <c r="JKD160" s="86"/>
      <c r="JKE160" s="86"/>
      <c r="JKF160" s="86"/>
      <c r="JKG160" s="86"/>
      <c r="JKH160" s="86"/>
      <c r="JKI160" s="86"/>
      <c r="JKJ160" s="86"/>
      <c r="JKK160" s="86"/>
      <c r="JKL160" s="86"/>
      <c r="JKM160" s="86"/>
      <c r="JKN160" s="86"/>
      <c r="JKO160" s="86"/>
      <c r="JKP160" s="86"/>
      <c r="JKQ160" s="86"/>
      <c r="JKR160" s="86"/>
      <c r="JKS160" s="86"/>
      <c r="JKT160" s="86"/>
      <c r="JKU160" s="86"/>
      <c r="JKV160" s="86"/>
      <c r="JKW160" s="86"/>
      <c r="JKX160" s="86"/>
      <c r="JKY160" s="86"/>
      <c r="JKZ160" s="86"/>
      <c r="JLA160" s="86"/>
      <c r="JLB160" s="86"/>
      <c r="JLC160" s="86"/>
      <c r="JLD160" s="86"/>
      <c r="JLE160" s="86"/>
      <c r="JLF160" s="86"/>
      <c r="JLG160" s="86"/>
      <c r="JLH160" s="86"/>
      <c r="JLI160" s="86"/>
      <c r="JLJ160" s="86"/>
      <c r="JLK160" s="86"/>
      <c r="JLL160" s="86"/>
      <c r="JLM160" s="86"/>
      <c r="JLN160" s="86"/>
      <c r="JLO160" s="86"/>
      <c r="JLP160" s="86"/>
      <c r="JLQ160" s="86"/>
      <c r="JLR160" s="86"/>
      <c r="JLS160" s="86"/>
      <c r="JLT160" s="86"/>
      <c r="JLU160" s="86"/>
      <c r="JLV160" s="86"/>
      <c r="JLW160" s="86"/>
      <c r="JLX160" s="86"/>
      <c r="JLY160" s="86"/>
      <c r="JLZ160" s="86"/>
      <c r="JMA160" s="86"/>
      <c r="JMB160" s="86"/>
      <c r="JMC160" s="86"/>
      <c r="JMD160" s="86"/>
      <c r="JME160" s="86"/>
      <c r="JMF160" s="86"/>
      <c r="JMG160" s="86"/>
      <c r="JMH160" s="86"/>
      <c r="JMI160" s="86"/>
      <c r="JMJ160" s="86"/>
      <c r="JMK160" s="86"/>
      <c r="JML160" s="86"/>
      <c r="JMM160" s="86"/>
      <c r="JMN160" s="86"/>
      <c r="JMO160" s="86"/>
      <c r="JMP160" s="86"/>
      <c r="JMQ160" s="86"/>
      <c r="JMR160" s="86"/>
      <c r="JMS160" s="86"/>
      <c r="JMT160" s="86"/>
      <c r="JMU160" s="86"/>
      <c r="JMV160" s="86"/>
      <c r="JMW160" s="86"/>
      <c r="JMX160" s="86"/>
      <c r="JMY160" s="186"/>
      <c r="JMZ160" s="186"/>
      <c r="JNA160" s="186"/>
      <c r="JNB160" s="186"/>
      <c r="JNC160" s="186"/>
      <c r="JND160" s="186"/>
      <c r="JNE160" s="86"/>
      <c r="JNF160" s="86"/>
      <c r="JNG160" s="86"/>
      <c r="JNH160" s="86"/>
      <c r="JNI160" s="86"/>
      <c r="JNJ160" s="86"/>
      <c r="JNK160" s="86"/>
      <c r="JNL160" s="86"/>
      <c r="JNM160" s="86"/>
      <c r="JNN160" s="86"/>
      <c r="JNO160" s="86"/>
      <c r="JNP160" s="86"/>
      <c r="JNQ160" s="86"/>
      <c r="JNR160" s="86"/>
      <c r="JNS160" s="86"/>
      <c r="JNT160" s="86"/>
      <c r="JNU160" s="86"/>
      <c r="JNV160" s="86"/>
      <c r="JNW160" s="86"/>
      <c r="JNX160" s="86"/>
      <c r="JNY160" s="86"/>
      <c r="JNZ160" s="86"/>
      <c r="JOA160" s="86"/>
      <c r="JOB160" s="86"/>
      <c r="JOC160" s="86"/>
      <c r="JOD160" s="86"/>
      <c r="JOE160" s="86"/>
      <c r="JOF160" s="86"/>
      <c r="JOG160" s="86"/>
      <c r="JOH160" s="86"/>
      <c r="JOI160" s="86"/>
      <c r="JOJ160" s="86"/>
      <c r="JOK160" s="86"/>
      <c r="JOL160" s="86"/>
      <c r="JOM160" s="86"/>
      <c r="JON160" s="86"/>
      <c r="JOO160" s="86"/>
      <c r="JOP160" s="86"/>
      <c r="JOQ160" s="86"/>
      <c r="JOR160" s="86"/>
      <c r="JOS160" s="86"/>
      <c r="JOT160" s="86"/>
      <c r="JOU160" s="86"/>
      <c r="JOV160" s="86"/>
      <c r="JOW160" s="86"/>
      <c r="JOX160" s="86"/>
      <c r="JOY160" s="86"/>
      <c r="JOZ160" s="86"/>
      <c r="JPA160" s="86"/>
      <c r="JPB160" s="86"/>
      <c r="JPC160" s="86"/>
      <c r="JPD160" s="86"/>
      <c r="JPE160" s="86"/>
      <c r="JPF160" s="86"/>
      <c r="JPG160" s="86"/>
      <c r="JPH160" s="86"/>
      <c r="JPI160" s="86"/>
      <c r="JPJ160" s="86"/>
      <c r="JPK160" s="86"/>
      <c r="JPL160" s="86"/>
      <c r="JPM160" s="86"/>
      <c r="JPN160" s="86"/>
      <c r="JPO160" s="86"/>
      <c r="JPP160" s="86"/>
      <c r="JPQ160" s="86"/>
      <c r="JPR160" s="86"/>
      <c r="JPS160" s="86"/>
      <c r="JPT160" s="86"/>
      <c r="JPU160" s="86"/>
      <c r="JPV160" s="86"/>
      <c r="JPW160" s="86"/>
      <c r="JPX160" s="86"/>
      <c r="JPY160" s="86"/>
      <c r="JPZ160" s="86"/>
      <c r="JQA160" s="86"/>
      <c r="JQB160" s="86"/>
      <c r="JQC160" s="86"/>
      <c r="JQD160" s="86"/>
      <c r="JQE160" s="86"/>
      <c r="JQF160" s="86"/>
      <c r="JQG160" s="86"/>
      <c r="JQH160" s="86"/>
      <c r="JQI160" s="86"/>
      <c r="JQJ160" s="86"/>
      <c r="JQK160" s="86"/>
      <c r="JQL160" s="86"/>
      <c r="JQM160" s="86"/>
      <c r="JQN160" s="86"/>
      <c r="JQO160" s="86"/>
      <c r="JQP160" s="86"/>
      <c r="JQQ160" s="86"/>
      <c r="JQR160" s="86"/>
      <c r="JQS160" s="86"/>
      <c r="JQT160" s="86"/>
      <c r="JQU160" s="86"/>
      <c r="JQV160" s="86"/>
      <c r="JQW160" s="86"/>
      <c r="JQX160" s="86"/>
      <c r="JQY160" s="86"/>
      <c r="JQZ160" s="86"/>
      <c r="JRA160" s="86"/>
      <c r="JRB160" s="86"/>
      <c r="JRC160" s="86"/>
      <c r="JRD160" s="86"/>
      <c r="JRE160" s="86"/>
      <c r="JRF160" s="86"/>
      <c r="JRG160" s="86"/>
      <c r="JRH160" s="86"/>
      <c r="JRI160" s="86"/>
      <c r="JRJ160" s="86"/>
      <c r="JRK160" s="86"/>
      <c r="JRL160" s="86"/>
      <c r="JRM160" s="86"/>
      <c r="JRN160" s="86"/>
      <c r="JRO160" s="86"/>
      <c r="JRP160" s="86"/>
      <c r="JRQ160" s="86"/>
      <c r="JRR160" s="86"/>
      <c r="JRS160" s="86"/>
      <c r="JRT160" s="86"/>
      <c r="JRU160" s="86"/>
      <c r="JRV160" s="86"/>
      <c r="JRW160" s="86"/>
      <c r="JRX160" s="86"/>
      <c r="JRY160" s="86"/>
      <c r="JRZ160" s="86"/>
      <c r="JSA160" s="86"/>
      <c r="JSB160" s="86"/>
      <c r="JSC160" s="86"/>
      <c r="JSD160" s="86"/>
      <c r="JSE160" s="86"/>
      <c r="JSF160" s="86"/>
      <c r="JSG160" s="86"/>
      <c r="JSH160" s="86"/>
      <c r="JSI160" s="86"/>
      <c r="JSJ160" s="86"/>
      <c r="JSK160" s="86"/>
      <c r="JSL160" s="86"/>
      <c r="JSM160" s="86"/>
      <c r="JSN160" s="86"/>
      <c r="JSO160" s="86"/>
      <c r="JSP160" s="86"/>
      <c r="JSQ160" s="86"/>
      <c r="JSR160" s="86"/>
      <c r="JSS160" s="86"/>
      <c r="JST160" s="86"/>
      <c r="JSU160" s="86"/>
      <c r="JSV160" s="86"/>
      <c r="JSW160" s="86"/>
      <c r="JSX160" s="86"/>
      <c r="JSY160" s="86"/>
      <c r="JSZ160" s="86"/>
      <c r="JTA160" s="86"/>
      <c r="JTB160" s="86"/>
      <c r="JTC160" s="86"/>
      <c r="JTD160" s="86"/>
      <c r="JTE160" s="86"/>
      <c r="JTF160" s="86"/>
      <c r="JTG160" s="86"/>
      <c r="JTH160" s="86"/>
      <c r="JTI160" s="86"/>
      <c r="JTJ160" s="86"/>
      <c r="JTK160" s="86"/>
      <c r="JTL160" s="86"/>
      <c r="JTM160" s="86"/>
      <c r="JTN160" s="86"/>
      <c r="JTO160" s="86"/>
      <c r="JTP160" s="86"/>
      <c r="JTQ160" s="86"/>
      <c r="JTR160" s="86"/>
      <c r="JTS160" s="86"/>
      <c r="JTT160" s="86"/>
      <c r="JTU160" s="86"/>
      <c r="JTV160" s="86"/>
      <c r="JTW160" s="86"/>
      <c r="JTX160" s="86"/>
      <c r="JTY160" s="86"/>
      <c r="JTZ160" s="86"/>
      <c r="JUA160" s="86"/>
      <c r="JUB160" s="86"/>
      <c r="JUC160" s="86"/>
      <c r="JUD160" s="86"/>
      <c r="JUE160" s="86"/>
      <c r="JUF160" s="86"/>
      <c r="JUG160" s="86"/>
      <c r="JUH160" s="86"/>
      <c r="JUI160" s="86"/>
      <c r="JUJ160" s="86"/>
      <c r="JUK160" s="86"/>
      <c r="JUL160" s="86"/>
      <c r="JUM160" s="86"/>
      <c r="JUN160" s="86"/>
      <c r="JUO160" s="86"/>
      <c r="JUP160" s="86"/>
      <c r="JUQ160" s="86"/>
      <c r="JUR160" s="86"/>
      <c r="JUS160" s="86"/>
      <c r="JUT160" s="86"/>
      <c r="JUU160" s="86"/>
      <c r="JUV160" s="86"/>
      <c r="JUW160" s="86"/>
      <c r="JUX160" s="86"/>
      <c r="JUY160" s="86"/>
      <c r="JUZ160" s="86"/>
      <c r="JVA160" s="86"/>
      <c r="JVB160" s="86"/>
      <c r="JVC160" s="86"/>
      <c r="JVD160" s="86"/>
      <c r="JVE160" s="86"/>
      <c r="JVF160" s="86"/>
      <c r="JVG160" s="86"/>
      <c r="JVH160" s="86"/>
      <c r="JVI160" s="86"/>
      <c r="JVJ160" s="86"/>
      <c r="JVK160" s="86"/>
      <c r="JVL160" s="86"/>
      <c r="JVM160" s="86"/>
      <c r="JVN160" s="86"/>
      <c r="JVO160" s="86"/>
      <c r="JVP160" s="86"/>
      <c r="JVQ160" s="86"/>
      <c r="JVR160" s="86"/>
      <c r="JVS160" s="86"/>
      <c r="JVT160" s="86"/>
      <c r="JVU160" s="86"/>
      <c r="JVV160" s="86"/>
      <c r="JVW160" s="86"/>
      <c r="JVX160" s="86"/>
      <c r="JVY160" s="86"/>
      <c r="JVZ160" s="86"/>
      <c r="JWA160" s="86"/>
      <c r="JWB160" s="86"/>
      <c r="JWC160" s="86"/>
      <c r="JWD160" s="86"/>
      <c r="JWE160" s="86"/>
      <c r="JWF160" s="86"/>
      <c r="JWG160" s="86"/>
      <c r="JWH160" s="86"/>
      <c r="JWI160" s="86"/>
      <c r="JWJ160" s="86"/>
      <c r="JWK160" s="86"/>
      <c r="JWL160" s="86"/>
      <c r="JWM160" s="86"/>
      <c r="JWN160" s="86"/>
      <c r="JWO160" s="86"/>
      <c r="JWP160" s="86"/>
      <c r="JWQ160" s="86"/>
      <c r="JWR160" s="86"/>
      <c r="JWS160" s="86"/>
      <c r="JWT160" s="86"/>
      <c r="JWU160" s="186"/>
      <c r="JWV160" s="186"/>
      <c r="JWW160" s="186"/>
      <c r="JWX160" s="186"/>
      <c r="JWY160" s="186"/>
      <c r="JWZ160" s="186"/>
      <c r="JXA160" s="86"/>
      <c r="JXB160" s="86"/>
      <c r="JXC160" s="86"/>
      <c r="JXD160" s="86"/>
      <c r="JXE160" s="86"/>
      <c r="JXF160" s="86"/>
      <c r="JXG160" s="86"/>
      <c r="JXH160" s="86"/>
      <c r="JXI160" s="86"/>
      <c r="JXJ160" s="86"/>
      <c r="JXK160" s="86"/>
      <c r="JXL160" s="86"/>
      <c r="JXM160" s="86"/>
      <c r="JXN160" s="86"/>
      <c r="JXO160" s="86"/>
      <c r="JXP160" s="86"/>
      <c r="JXQ160" s="86"/>
      <c r="JXR160" s="86"/>
      <c r="JXS160" s="86"/>
      <c r="JXT160" s="86"/>
      <c r="JXU160" s="86"/>
      <c r="JXV160" s="86"/>
      <c r="JXW160" s="86"/>
      <c r="JXX160" s="86"/>
      <c r="JXY160" s="86"/>
      <c r="JXZ160" s="86"/>
      <c r="JYA160" s="86"/>
      <c r="JYB160" s="86"/>
      <c r="JYC160" s="86"/>
      <c r="JYD160" s="86"/>
      <c r="JYE160" s="86"/>
      <c r="JYF160" s="86"/>
      <c r="JYG160" s="86"/>
      <c r="JYH160" s="86"/>
      <c r="JYI160" s="86"/>
      <c r="JYJ160" s="86"/>
      <c r="JYK160" s="86"/>
      <c r="JYL160" s="86"/>
      <c r="JYM160" s="86"/>
      <c r="JYN160" s="86"/>
      <c r="JYO160" s="86"/>
      <c r="JYP160" s="86"/>
      <c r="JYQ160" s="86"/>
      <c r="JYR160" s="86"/>
      <c r="JYS160" s="86"/>
      <c r="JYT160" s="86"/>
      <c r="JYU160" s="86"/>
      <c r="JYV160" s="86"/>
      <c r="JYW160" s="86"/>
      <c r="JYX160" s="86"/>
      <c r="JYY160" s="86"/>
      <c r="JYZ160" s="86"/>
      <c r="JZA160" s="86"/>
      <c r="JZB160" s="86"/>
      <c r="JZC160" s="86"/>
      <c r="JZD160" s="86"/>
      <c r="JZE160" s="86"/>
      <c r="JZF160" s="86"/>
      <c r="JZG160" s="86"/>
      <c r="JZH160" s="86"/>
      <c r="JZI160" s="86"/>
      <c r="JZJ160" s="86"/>
      <c r="JZK160" s="86"/>
      <c r="JZL160" s="86"/>
      <c r="JZM160" s="86"/>
      <c r="JZN160" s="86"/>
      <c r="JZO160" s="86"/>
      <c r="JZP160" s="86"/>
      <c r="JZQ160" s="86"/>
      <c r="JZR160" s="86"/>
      <c r="JZS160" s="86"/>
      <c r="JZT160" s="86"/>
      <c r="JZU160" s="86"/>
      <c r="JZV160" s="86"/>
      <c r="JZW160" s="86"/>
      <c r="JZX160" s="86"/>
      <c r="JZY160" s="86"/>
      <c r="JZZ160" s="86"/>
      <c r="KAA160" s="86"/>
      <c r="KAB160" s="86"/>
      <c r="KAC160" s="86"/>
      <c r="KAD160" s="86"/>
      <c r="KAE160" s="86"/>
      <c r="KAF160" s="86"/>
      <c r="KAG160" s="86"/>
      <c r="KAH160" s="86"/>
      <c r="KAI160" s="86"/>
      <c r="KAJ160" s="86"/>
      <c r="KAK160" s="86"/>
      <c r="KAL160" s="86"/>
      <c r="KAM160" s="86"/>
      <c r="KAN160" s="86"/>
      <c r="KAO160" s="86"/>
      <c r="KAP160" s="86"/>
      <c r="KAQ160" s="86"/>
      <c r="KAR160" s="86"/>
      <c r="KAS160" s="86"/>
      <c r="KAT160" s="86"/>
      <c r="KAU160" s="86"/>
      <c r="KAV160" s="86"/>
      <c r="KAW160" s="86"/>
      <c r="KAX160" s="86"/>
      <c r="KAY160" s="86"/>
      <c r="KAZ160" s="86"/>
      <c r="KBA160" s="86"/>
      <c r="KBB160" s="86"/>
      <c r="KBC160" s="86"/>
      <c r="KBD160" s="86"/>
      <c r="KBE160" s="86"/>
      <c r="KBF160" s="86"/>
      <c r="KBG160" s="86"/>
      <c r="KBH160" s="86"/>
      <c r="KBI160" s="86"/>
      <c r="KBJ160" s="86"/>
      <c r="KBK160" s="86"/>
      <c r="KBL160" s="86"/>
      <c r="KBM160" s="86"/>
      <c r="KBN160" s="86"/>
      <c r="KBO160" s="86"/>
      <c r="KBP160" s="86"/>
      <c r="KBQ160" s="86"/>
      <c r="KBR160" s="86"/>
      <c r="KBS160" s="86"/>
      <c r="KBT160" s="86"/>
      <c r="KBU160" s="86"/>
      <c r="KBV160" s="86"/>
      <c r="KBW160" s="86"/>
      <c r="KBX160" s="86"/>
      <c r="KBY160" s="86"/>
      <c r="KBZ160" s="86"/>
      <c r="KCA160" s="86"/>
      <c r="KCB160" s="86"/>
      <c r="KCC160" s="86"/>
      <c r="KCD160" s="86"/>
      <c r="KCE160" s="86"/>
      <c r="KCF160" s="86"/>
      <c r="KCG160" s="86"/>
      <c r="KCH160" s="86"/>
      <c r="KCI160" s="86"/>
      <c r="KCJ160" s="86"/>
      <c r="KCK160" s="86"/>
      <c r="KCL160" s="86"/>
      <c r="KCM160" s="86"/>
      <c r="KCN160" s="86"/>
      <c r="KCO160" s="86"/>
      <c r="KCP160" s="86"/>
      <c r="KCQ160" s="86"/>
      <c r="KCR160" s="86"/>
      <c r="KCS160" s="86"/>
      <c r="KCT160" s="86"/>
      <c r="KCU160" s="86"/>
      <c r="KCV160" s="86"/>
      <c r="KCW160" s="86"/>
      <c r="KCX160" s="86"/>
      <c r="KCY160" s="86"/>
      <c r="KCZ160" s="86"/>
      <c r="KDA160" s="86"/>
      <c r="KDB160" s="86"/>
      <c r="KDC160" s="86"/>
      <c r="KDD160" s="86"/>
      <c r="KDE160" s="86"/>
      <c r="KDF160" s="86"/>
      <c r="KDG160" s="86"/>
      <c r="KDH160" s="86"/>
      <c r="KDI160" s="86"/>
      <c r="KDJ160" s="86"/>
      <c r="KDK160" s="86"/>
      <c r="KDL160" s="86"/>
      <c r="KDM160" s="86"/>
      <c r="KDN160" s="86"/>
      <c r="KDO160" s="86"/>
      <c r="KDP160" s="86"/>
      <c r="KDQ160" s="86"/>
      <c r="KDR160" s="86"/>
      <c r="KDS160" s="86"/>
      <c r="KDT160" s="86"/>
      <c r="KDU160" s="86"/>
      <c r="KDV160" s="86"/>
      <c r="KDW160" s="86"/>
      <c r="KDX160" s="86"/>
      <c r="KDY160" s="86"/>
      <c r="KDZ160" s="86"/>
      <c r="KEA160" s="86"/>
      <c r="KEB160" s="86"/>
      <c r="KEC160" s="86"/>
      <c r="KED160" s="86"/>
      <c r="KEE160" s="86"/>
      <c r="KEF160" s="86"/>
      <c r="KEG160" s="86"/>
      <c r="KEH160" s="86"/>
      <c r="KEI160" s="86"/>
      <c r="KEJ160" s="86"/>
      <c r="KEK160" s="86"/>
      <c r="KEL160" s="86"/>
      <c r="KEM160" s="86"/>
      <c r="KEN160" s="86"/>
      <c r="KEO160" s="86"/>
      <c r="KEP160" s="86"/>
      <c r="KEQ160" s="86"/>
      <c r="KER160" s="86"/>
      <c r="KES160" s="86"/>
      <c r="KET160" s="86"/>
      <c r="KEU160" s="86"/>
      <c r="KEV160" s="86"/>
      <c r="KEW160" s="86"/>
      <c r="KEX160" s="86"/>
      <c r="KEY160" s="86"/>
      <c r="KEZ160" s="86"/>
      <c r="KFA160" s="86"/>
      <c r="KFB160" s="86"/>
      <c r="KFC160" s="86"/>
      <c r="KFD160" s="86"/>
      <c r="KFE160" s="86"/>
      <c r="KFF160" s="86"/>
      <c r="KFG160" s="86"/>
      <c r="KFH160" s="86"/>
      <c r="KFI160" s="86"/>
      <c r="KFJ160" s="86"/>
      <c r="KFK160" s="86"/>
      <c r="KFL160" s="86"/>
      <c r="KFM160" s="86"/>
      <c r="KFN160" s="86"/>
      <c r="KFO160" s="86"/>
      <c r="KFP160" s="86"/>
      <c r="KFQ160" s="86"/>
      <c r="KFR160" s="86"/>
      <c r="KFS160" s="86"/>
      <c r="KFT160" s="86"/>
      <c r="KFU160" s="86"/>
      <c r="KFV160" s="86"/>
      <c r="KFW160" s="86"/>
      <c r="KFX160" s="86"/>
      <c r="KFY160" s="86"/>
      <c r="KFZ160" s="86"/>
      <c r="KGA160" s="86"/>
      <c r="KGB160" s="86"/>
      <c r="KGC160" s="86"/>
      <c r="KGD160" s="86"/>
      <c r="KGE160" s="86"/>
      <c r="KGF160" s="86"/>
      <c r="KGG160" s="86"/>
      <c r="KGH160" s="86"/>
      <c r="KGI160" s="86"/>
      <c r="KGJ160" s="86"/>
      <c r="KGK160" s="86"/>
      <c r="KGL160" s="86"/>
      <c r="KGM160" s="86"/>
      <c r="KGN160" s="86"/>
      <c r="KGO160" s="86"/>
      <c r="KGP160" s="86"/>
      <c r="KGQ160" s="186"/>
      <c r="KGR160" s="186"/>
      <c r="KGS160" s="186"/>
      <c r="KGT160" s="186"/>
      <c r="KGU160" s="186"/>
      <c r="KGV160" s="186"/>
      <c r="KGW160" s="86"/>
      <c r="KGX160" s="86"/>
      <c r="KGY160" s="86"/>
      <c r="KGZ160" s="86"/>
      <c r="KHA160" s="86"/>
      <c r="KHB160" s="86"/>
      <c r="KHC160" s="86"/>
      <c r="KHD160" s="86"/>
      <c r="KHE160" s="86"/>
      <c r="KHF160" s="86"/>
      <c r="KHG160" s="86"/>
      <c r="KHH160" s="86"/>
      <c r="KHI160" s="86"/>
      <c r="KHJ160" s="86"/>
      <c r="KHK160" s="86"/>
      <c r="KHL160" s="86"/>
      <c r="KHM160" s="86"/>
      <c r="KHN160" s="86"/>
      <c r="KHO160" s="86"/>
      <c r="KHP160" s="86"/>
      <c r="KHQ160" s="86"/>
      <c r="KHR160" s="86"/>
      <c r="KHS160" s="86"/>
      <c r="KHT160" s="86"/>
      <c r="KHU160" s="86"/>
      <c r="KHV160" s="86"/>
      <c r="KHW160" s="86"/>
      <c r="KHX160" s="86"/>
      <c r="KHY160" s="86"/>
      <c r="KHZ160" s="86"/>
      <c r="KIA160" s="86"/>
      <c r="KIB160" s="86"/>
      <c r="KIC160" s="86"/>
      <c r="KID160" s="86"/>
      <c r="KIE160" s="86"/>
      <c r="KIF160" s="86"/>
      <c r="KIG160" s="86"/>
      <c r="KIH160" s="86"/>
      <c r="KII160" s="86"/>
      <c r="KIJ160" s="86"/>
      <c r="KIK160" s="86"/>
      <c r="KIL160" s="86"/>
      <c r="KIM160" s="86"/>
      <c r="KIN160" s="86"/>
      <c r="KIO160" s="86"/>
      <c r="KIP160" s="86"/>
      <c r="KIQ160" s="86"/>
      <c r="KIR160" s="86"/>
      <c r="KIS160" s="86"/>
      <c r="KIT160" s="86"/>
      <c r="KIU160" s="86"/>
      <c r="KIV160" s="86"/>
      <c r="KIW160" s="86"/>
      <c r="KIX160" s="86"/>
      <c r="KIY160" s="86"/>
      <c r="KIZ160" s="86"/>
      <c r="KJA160" s="86"/>
      <c r="KJB160" s="86"/>
      <c r="KJC160" s="86"/>
      <c r="KJD160" s="86"/>
      <c r="KJE160" s="86"/>
      <c r="KJF160" s="86"/>
      <c r="KJG160" s="86"/>
      <c r="KJH160" s="86"/>
      <c r="KJI160" s="86"/>
      <c r="KJJ160" s="86"/>
      <c r="KJK160" s="86"/>
      <c r="KJL160" s="86"/>
      <c r="KJM160" s="86"/>
      <c r="KJN160" s="86"/>
      <c r="KJO160" s="86"/>
      <c r="KJP160" s="86"/>
      <c r="KJQ160" s="86"/>
      <c r="KJR160" s="86"/>
      <c r="KJS160" s="86"/>
      <c r="KJT160" s="86"/>
      <c r="KJU160" s="86"/>
      <c r="KJV160" s="86"/>
      <c r="KJW160" s="86"/>
      <c r="KJX160" s="86"/>
      <c r="KJY160" s="86"/>
      <c r="KJZ160" s="86"/>
      <c r="KKA160" s="86"/>
      <c r="KKB160" s="86"/>
      <c r="KKC160" s="86"/>
      <c r="KKD160" s="86"/>
      <c r="KKE160" s="86"/>
      <c r="KKF160" s="86"/>
      <c r="KKG160" s="86"/>
      <c r="KKH160" s="86"/>
      <c r="KKI160" s="86"/>
      <c r="KKJ160" s="86"/>
      <c r="KKK160" s="86"/>
      <c r="KKL160" s="86"/>
      <c r="KKM160" s="86"/>
      <c r="KKN160" s="86"/>
      <c r="KKO160" s="86"/>
      <c r="KKP160" s="86"/>
      <c r="KKQ160" s="86"/>
      <c r="KKR160" s="86"/>
      <c r="KKS160" s="86"/>
      <c r="KKT160" s="86"/>
      <c r="KKU160" s="86"/>
      <c r="KKV160" s="86"/>
      <c r="KKW160" s="86"/>
      <c r="KKX160" s="86"/>
      <c r="KKY160" s="86"/>
      <c r="KKZ160" s="86"/>
      <c r="KLA160" s="86"/>
      <c r="KLB160" s="86"/>
      <c r="KLC160" s="86"/>
      <c r="KLD160" s="86"/>
      <c r="KLE160" s="86"/>
      <c r="KLF160" s="86"/>
      <c r="KLG160" s="86"/>
      <c r="KLH160" s="86"/>
      <c r="KLI160" s="86"/>
      <c r="KLJ160" s="86"/>
      <c r="KLK160" s="86"/>
      <c r="KLL160" s="86"/>
      <c r="KLM160" s="86"/>
      <c r="KLN160" s="86"/>
      <c r="KLO160" s="86"/>
      <c r="KLP160" s="86"/>
      <c r="KLQ160" s="86"/>
      <c r="KLR160" s="86"/>
      <c r="KLS160" s="86"/>
      <c r="KLT160" s="86"/>
      <c r="KLU160" s="86"/>
      <c r="KLV160" s="86"/>
      <c r="KLW160" s="86"/>
      <c r="KLX160" s="86"/>
      <c r="KLY160" s="86"/>
      <c r="KLZ160" s="86"/>
      <c r="KMA160" s="86"/>
      <c r="KMB160" s="86"/>
      <c r="KMC160" s="86"/>
      <c r="KMD160" s="86"/>
      <c r="KME160" s="86"/>
      <c r="KMF160" s="86"/>
      <c r="KMG160" s="86"/>
      <c r="KMH160" s="86"/>
      <c r="KMI160" s="86"/>
      <c r="KMJ160" s="86"/>
      <c r="KMK160" s="86"/>
      <c r="KML160" s="86"/>
      <c r="KMM160" s="86"/>
      <c r="KMN160" s="86"/>
      <c r="KMO160" s="86"/>
      <c r="KMP160" s="86"/>
      <c r="KMQ160" s="86"/>
      <c r="KMR160" s="86"/>
      <c r="KMS160" s="86"/>
      <c r="KMT160" s="86"/>
      <c r="KMU160" s="86"/>
      <c r="KMV160" s="86"/>
      <c r="KMW160" s="86"/>
      <c r="KMX160" s="86"/>
      <c r="KMY160" s="86"/>
      <c r="KMZ160" s="86"/>
      <c r="KNA160" s="86"/>
      <c r="KNB160" s="86"/>
      <c r="KNC160" s="86"/>
      <c r="KND160" s="86"/>
      <c r="KNE160" s="86"/>
      <c r="KNF160" s="86"/>
      <c r="KNG160" s="86"/>
      <c r="KNH160" s="86"/>
      <c r="KNI160" s="86"/>
      <c r="KNJ160" s="86"/>
      <c r="KNK160" s="86"/>
      <c r="KNL160" s="86"/>
      <c r="KNM160" s="86"/>
      <c r="KNN160" s="86"/>
      <c r="KNO160" s="86"/>
      <c r="KNP160" s="86"/>
      <c r="KNQ160" s="86"/>
      <c r="KNR160" s="86"/>
      <c r="KNS160" s="86"/>
      <c r="KNT160" s="86"/>
      <c r="KNU160" s="86"/>
      <c r="KNV160" s="86"/>
      <c r="KNW160" s="86"/>
      <c r="KNX160" s="86"/>
      <c r="KNY160" s="86"/>
      <c r="KNZ160" s="86"/>
      <c r="KOA160" s="86"/>
      <c r="KOB160" s="86"/>
      <c r="KOC160" s="86"/>
      <c r="KOD160" s="86"/>
      <c r="KOE160" s="86"/>
      <c r="KOF160" s="86"/>
      <c r="KOG160" s="86"/>
      <c r="KOH160" s="86"/>
      <c r="KOI160" s="86"/>
      <c r="KOJ160" s="86"/>
      <c r="KOK160" s="86"/>
      <c r="KOL160" s="86"/>
      <c r="KOM160" s="86"/>
      <c r="KON160" s="86"/>
      <c r="KOO160" s="86"/>
      <c r="KOP160" s="86"/>
      <c r="KOQ160" s="86"/>
      <c r="KOR160" s="86"/>
      <c r="KOS160" s="86"/>
      <c r="KOT160" s="86"/>
      <c r="KOU160" s="86"/>
      <c r="KOV160" s="86"/>
      <c r="KOW160" s="86"/>
      <c r="KOX160" s="86"/>
      <c r="KOY160" s="86"/>
      <c r="KOZ160" s="86"/>
      <c r="KPA160" s="86"/>
      <c r="KPB160" s="86"/>
      <c r="KPC160" s="86"/>
      <c r="KPD160" s="86"/>
      <c r="KPE160" s="86"/>
      <c r="KPF160" s="86"/>
      <c r="KPG160" s="86"/>
      <c r="KPH160" s="86"/>
      <c r="KPI160" s="86"/>
      <c r="KPJ160" s="86"/>
      <c r="KPK160" s="86"/>
      <c r="KPL160" s="86"/>
      <c r="KPM160" s="86"/>
      <c r="KPN160" s="86"/>
      <c r="KPO160" s="86"/>
      <c r="KPP160" s="86"/>
      <c r="KPQ160" s="86"/>
      <c r="KPR160" s="86"/>
      <c r="KPS160" s="86"/>
      <c r="KPT160" s="86"/>
      <c r="KPU160" s="86"/>
      <c r="KPV160" s="86"/>
      <c r="KPW160" s="86"/>
      <c r="KPX160" s="86"/>
      <c r="KPY160" s="86"/>
      <c r="KPZ160" s="86"/>
      <c r="KQA160" s="86"/>
      <c r="KQB160" s="86"/>
      <c r="KQC160" s="86"/>
      <c r="KQD160" s="86"/>
      <c r="KQE160" s="86"/>
      <c r="KQF160" s="86"/>
      <c r="KQG160" s="86"/>
      <c r="KQH160" s="86"/>
      <c r="KQI160" s="86"/>
      <c r="KQJ160" s="86"/>
      <c r="KQK160" s="86"/>
      <c r="KQL160" s="86"/>
      <c r="KQM160" s="186"/>
      <c r="KQN160" s="186"/>
      <c r="KQO160" s="186"/>
      <c r="KQP160" s="186"/>
      <c r="KQQ160" s="186"/>
      <c r="KQR160" s="186"/>
      <c r="KQS160" s="86"/>
      <c r="KQT160" s="86"/>
      <c r="KQU160" s="86"/>
      <c r="KQV160" s="86"/>
      <c r="KQW160" s="86"/>
      <c r="KQX160" s="86"/>
      <c r="KQY160" s="86"/>
      <c r="KQZ160" s="86"/>
      <c r="KRA160" s="86"/>
      <c r="KRB160" s="86"/>
      <c r="KRC160" s="86"/>
      <c r="KRD160" s="86"/>
      <c r="KRE160" s="86"/>
      <c r="KRF160" s="86"/>
      <c r="KRG160" s="86"/>
      <c r="KRH160" s="86"/>
      <c r="KRI160" s="86"/>
      <c r="KRJ160" s="86"/>
      <c r="KRK160" s="86"/>
      <c r="KRL160" s="86"/>
      <c r="KRM160" s="86"/>
      <c r="KRN160" s="86"/>
      <c r="KRO160" s="86"/>
      <c r="KRP160" s="86"/>
      <c r="KRQ160" s="86"/>
      <c r="KRR160" s="86"/>
      <c r="KRS160" s="86"/>
      <c r="KRT160" s="86"/>
      <c r="KRU160" s="86"/>
      <c r="KRV160" s="86"/>
      <c r="KRW160" s="86"/>
      <c r="KRX160" s="86"/>
      <c r="KRY160" s="86"/>
      <c r="KRZ160" s="86"/>
      <c r="KSA160" s="86"/>
      <c r="KSB160" s="86"/>
      <c r="KSC160" s="86"/>
      <c r="KSD160" s="86"/>
      <c r="KSE160" s="86"/>
      <c r="KSF160" s="86"/>
      <c r="KSG160" s="86"/>
      <c r="KSH160" s="86"/>
      <c r="KSI160" s="86"/>
      <c r="KSJ160" s="86"/>
      <c r="KSK160" s="86"/>
      <c r="KSL160" s="86"/>
      <c r="KSM160" s="86"/>
      <c r="KSN160" s="86"/>
      <c r="KSO160" s="86"/>
      <c r="KSP160" s="86"/>
      <c r="KSQ160" s="86"/>
      <c r="KSR160" s="86"/>
      <c r="KSS160" s="86"/>
      <c r="KST160" s="86"/>
      <c r="KSU160" s="86"/>
      <c r="KSV160" s="86"/>
      <c r="KSW160" s="86"/>
      <c r="KSX160" s="86"/>
      <c r="KSY160" s="86"/>
      <c r="KSZ160" s="86"/>
      <c r="KTA160" s="86"/>
      <c r="KTB160" s="86"/>
      <c r="KTC160" s="86"/>
      <c r="KTD160" s="86"/>
      <c r="KTE160" s="86"/>
      <c r="KTF160" s="86"/>
      <c r="KTG160" s="86"/>
      <c r="KTH160" s="86"/>
      <c r="KTI160" s="86"/>
      <c r="KTJ160" s="86"/>
      <c r="KTK160" s="86"/>
      <c r="KTL160" s="86"/>
      <c r="KTM160" s="86"/>
      <c r="KTN160" s="86"/>
      <c r="KTO160" s="86"/>
      <c r="KTP160" s="86"/>
      <c r="KTQ160" s="86"/>
      <c r="KTR160" s="86"/>
      <c r="KTS160" s="86"/>
      <c r="KTT160" s="86"/>
      <c r="KTU160" s="86"/>
      <c r="KTV160" s="86"/>
      <c r="KTW160" s="86"/>
      <c r="KTX160" s="86"/>
      <c r="KTY160" s="86"/>
      <c r="KTZ160" s="86"/>
      <c r="KUA160" s="86"/>
      <c r="KUB160" s="86"/>
      <c r="KUC160" s="86"/>
      <c r="KUD160" s="86"/>
      <c r="KUE160" s="86"/>
      <c r="KUF160" s="86"/>
      <c r="KUG160" s="86"/>
      <c r="KUH160" s="86"/>
      <c r="KUI160" s="86"/>
      <c r="KUJ160" s="86"/>
      <c r="KUK160" s="86"/>
      <c r="KUL160" s="86"/>
      <c r="KUM160" s="86"/>
      <c r="KUN160" s="86"/>
      <c r="KUO160" s="86"/>
      <c r="KUP160" s="86"/>
      <c r="KUQ160" s="86"/>
      <c r="KUR160" s="86"/>
      <c r="KUS160" s="86"/>
      <c r="KUT160" s="86"/>
      <c r="KUU160" s="86"/>
      <c r="KUV160" s="86"/>
      <c r="KUW160" s="86"/>
      <c r="KUX160" s="86"/>
      <c r="KUY160" s="86"/>
      <c r="KUZ160" s="86"/>
      <c r="KVA160" s="86"/>
      <c r="KVB160" s="86"/>
      <c r="KVC160" s="86"/>
      <c r="KVD160" s="86"/>
      <c r="KVE160" s="86"/>
      <c r="KVF160" s="86"/>
      <c r="KVG160" s="86"/>
      <c r="KVH160" s="86"/>
      <c r="KVI160" s="86"/>
      <c r="KVJ160" s="86"/>
      <c r="KVK160" s="86"/>
      <c r="KVL160" s="86"/>
      <c r="KVM160" s="86"/>
      <c r="KVN160" s="86"/>
      <c r="KVO160" s="86"/>
      <c r="KVP160" s="86"/>
      <c r="KVQ160" s="86"/>
      <c r="KVR160" s="86"/>
      <c r="KVS160" s="86"/>
      <c r="KVT160" s="86"/>
      <c r="KVU160" s="86"/>
      <c r="KVV160" s="86"/>
      <c r="KVW160" s="86"/>
      <c r="KVX160" s="86"/>
      <c r="KVY160" s="86"/>
      <c r="KVZ160" s="86"/>
      <c r="KWA160" s="86"/>
      <c r="KWB160" s="86"/>
      <c r="KWC160" s="86"/>
      <c r="KWD160" s="86"/>
      <c r="KWE160" s="86"/>
      <c r="KWF160" s="86"/>
      <c r="KWG160" s="86"/>
      <c r="KWH160" s="86"/>
      <c r="KWI160" s="86"/>
      <c r="KWJ160" s="86"/>
      <c r="KWK160" s="86"/>
      <c r="KWL160" s="86"/>
      <c r="KWM160" s="86"/>
      <c r="KWN160" s="86"/>
      <c r="KWO160" s="86"/>
      <c r="KWP160" s="86"/>
      <c r="KWQ160" s="86"/>
      <c r="KWR160" s="86"/>
      <c r="KWS160" s="86"/>
      <c r="KWT160" s="86"/>
      <c r="KWU160" s="86"/>
      <c r="KWV160" s="86"/>
      <c r="KWW160" s="86"/>
      <c r="KWX160" s="86"/>
      <c r="KWY160" s="86"/>
      <c r="KWZ160" s="86"/>
      <c r="KXA160" s="86"/>
      <c r="KXB160" s="86"/>
      <c r="KXC160" s="86"/>
      <c r="KXD160" s="86"/>
      <c r="KXE160" s="86"/>
      <c r="KXF160" s="86"/>
      <c r="KXG160" s="86"/>
      <c r="KXH160" s="86"/>
      <c r="KXI160" s="86"/>
      <c r="KXJ160" s="86"/>
      <c r="KXK160" s="86"/>
      <c r="KXL160" s="86"/>
      <c r="KXM160" s="86"/>
      <c r="KXN160" s="86"/>
      <c r="KXO160" s="86"/>
      <c r="KXP160" s="86"/>
      <c r="KXQ160" s="86"/>
      <c r="KXR160" s="86"/>
      <c r="KXS160" s="86"/>
      <c r="KXT160" s="86"/>
      <c r="KXU160" s="86"/>
      <c r="KXV160" s="86"/>
      <c r="KXW160" s="86"/>
      <c r="KXX160" s="86"/>
      <c r="KXY160" s="86"/>
      <c r="KXZ160" s="86"/>
      <c r="KYA160" s="86"/>
      <c r="KYB160" s="86"/>
      <c r="KYC160" s="86"/>
      <c r="KYD160" s="86"/>
      <c r="KYE160" s="86"/>
      <c r="KYF160" s="86"/>
      <c r="KYG160" s="86"/>
      <c r="KYH160" s="86"/>
      <c r="KYI160" s="86"/>
      <c r="KYJ160" s="86"/>
      <c r="KYK160" s="86"/>
      <c r="KYL160" s="86"/>
      <c r="KYM160" s="86"/>
      <c r="KYN160" s="86"/>
      <c r="KYO160" s="86"/>
      <c r="KYP160" s="86"/>
      <c r="KYQ160" s="86"/>
      <c r="KYR160" s="86"/>
      <c r="KYS160" s="86"/>
      <c r="KYT160" s="86"/>
      <c r="KYU160" s="86"/>
      <c r="KYV160" s="86"/>
      <c r="KYW160" s="86"/>
      <c r="KYX160" s="86"/>
      <c r="KYY160" s="86"/>
      <c r="KYZ160" s="86"/>
      <c r="KZA160" s="86"/>
      <c r="KZB160" s="86"/>
      <c r="KZC160" s="86"/>
      <c r="KZD160" s="86"/>
      <c r="KZE160" s="86"/>
      <c r="KZF160" s="86"/>
      <c r="KZG160" s="86"/>
      <c r="KZH160" s="86"/>
      <c r="KZI160" s="86"/>
      <c r="KZJ160" s="86"/>
      <c r="KZK160" s="86"/>
      <c r="KZL160" s="86"/>
      <c r="KZM160" s="86"/>
      <c r="KZN160" s="86"/>
      <c r="KZO160" s="86"/>
      <c r="KZP160" s="86"/>
      <c r="KZQ160" s="86"/>
      <c r="KZR160" s="86"/>
      <c r="KZS160" s="86"/>
      <c r="KZT160" s="86"/>
      <c r="KZU160" s="86"/>
      <c r="KZV160" s="86"/>
      <c r="KZW160" s="86"/>
      <c r="KZX160" s="86"/>
      <c r="KZY160" s="86"/>
      <c r="KZZ160" s="86"/>
      <c r="LAA160" s="86"/>
      <c r="LAB160" s="86"/>
      <c r="LAC160" s="86"/>
      <c r="LAD160" s="86"/>
      <c r="LAE160" s="86"/>
      <c r="LAF160" s="86"/>
      <c r="LAG160" s="86"/>
      <c r="LAH160" s="86"/>
      <c r="LAI160" s="186"/>
      <c r="LAJ160" s="186"/>
      <c r="LAK160" s="186"/>
      <c r="LAL160" s="186"/>
      <c r="LAM160" s="186"/>
      <c r="LAN160" s="186"/>
      <c r="LAO160" s="86"/>
      <c r="LAP160" s="86"/>
      <c r="LAQ160" s="86"/>
      <c r="LAR160" s="86"/>
      <c r="LAS160" s="86"/>
      <c r="LAT160" s="86"/>
      <c r="LAU160" s="86"/>
      <c r="LAV160" s="86"/>
      <c r="LAW160" s="86"/>
      <c r="LAX160" s="86"/>
      <c r="LAY160" s="86"/>
      <c r="LAZ160" s="86"/>
      <c r="LBA160" s="86"/>
      <c r="LBB160" s="86"/>
      <c r="LBC160" s="86"/>
      <c r="LBD160" s="86"/>
      <c r="LBE160" s="86"/>
      <c r="LBF160" s="86"/>
      <c r="LBG160" s="86"/>
      <c r="LBH160" s="86"/>
      <c r="LBI160" s="86"/>
      <c r="LBJ160" s="86"/>
      <c r="LBK160" s="86"/>
      <c r="LBL160" s="86"/>
      <c r="LBM160" s="86"/>
      <c r="LBN160" s="86"/>
      <c r="LBO160" s="86"/>
      <c r="LBP160" s="86"/>
      <c r="LBQ160" s="86"/>
      <c r="LBR160" s="86"/>
      <c r="LBS160" s="86"/>
      <c r="LBT160" s="86"/>
      <c r="LBU160" s="86"/>
      <c r="LBV160" s="86"/>
      <c r="LBW160" s="86"/>
      <c r="LBX160" s="86"/>
      <c r="LBY160" s="86"/>
      <c r="LBZ160" s="86"/>
      <c r="LCA160" s="86"/>
      <c r="LCB160" s="86"/>
      <c r="LCC160" s="86"/>
      <c r="LCD160" s="86"/>
      <c r="LCE160" s="86"/>
      <c r="LCF160" s="86"/>
      <c r="LCG160" s="86"/>
      <c r="LCH160" s="86"/>
      <c r="LCI160" s="86"/>
      <c r="LCJ160" s="86"/>
      <c r="LCK160" s="86"/>
      <c r="LCL160" s="86"/>
      <c r="LCM160" s="86"/>
      <c r="LCN160" s="86"/>
      <c r="LCO160" s="86"/>
      <c r="LCP160" s="86"/>
      <c r="LCQ160" s="86"/>
      <c r="LCR160" s="86"/>
      <c r="LCS160" s="86"/>
      <c r="LCT160" s="86"/>
      <c r="LCU160" s="86"/>
      <c r="LCV160" s="86"/>
      <c r="LCW160" s="86"/>
      <c r="LCX160" s="86"/>
      <c r="LCY160" s="86"/>
      <c r="LCZ160" s="86"/>
      <c r="LDA160" s="86"/>
      <c r="LDB160" s="86"/>
      <c r="LDC160" s="86"/>
      <c r="LDD160" s="86"/>
      <c r="LDE160" s="86"/>
      <c r="LDF160" s="86"/>
      <c r="LDG160" s="86"/>
      <c r="LDH160" s="86"/>
      <c r="LDI160" s="86"/>
      <c r="LDJ160" s="86"/>
      <c r="LDK160" s="86"/>
      <c r="LDL160" s="86"/>
      <c r="LDM160" s="86"/>
      <c r="LDN160" s="86"/>
      <c r="LDO160" s="86"/>
      <c r="LDP160" s="86"/>
      <c r="LDQ160" s="86"/>
      <c r="LDR160" s="86"/>
      <c r="LDS160" s="86"/>
      <c r="LDT160" s="86"/>
      <c r="LDU160" s="86"/>
      <c r="LDV160" s="86"/>
      <c r="LDW160" s="86"/>
      <c r="LDX160" s="86"/>
      <c r="LDY160" s="86"/>
      <c r="LDZ160" s="86"/>
      <c r="LEA160" s="86"/>
      <c r="LEB160" s="86"/>
      <c r="LEC160" s="86"/>
      <c r="LED160" s="86"/>
      <c r="LEE160" s="86"/>
      <c r="LEF160" s="86"/>
      <c r="LEG160" s="86"/>
      <c r="LEH160" s="86"/>
      <c r="LEI160" s="86"/>
      <c r="LEJ160" s="86"/>
      <c r="LEK160" s="86"/>
      <c r="LEL160" s="86"/>
      <c r="LEM160" s="86"/>
      <c r="LEN160" s="86"/>
      <c r="LEO160" s="86"/>
      <c r="LEP160" s="86"/>
      <c r="LEQ160" s="86"/>
      <c r="LER160" s="86"/>
      <c r="LES160" s="86"/>
      <c r="LET160" s="86"/>
      <c r="LEU160" s="86"/>
      <c r="LEV160" s="86"/>
      <c r="LEW160" s="86"/>
      <c r="LEX160" s="86"/>
      <c r="LEY160" s="86"/>
      <c r="LEZ160" s="86"/>
      <c r="LFA160" s="86"/>
      <c r="LFB160" s="86"/>
      <c r="LFC160" s="86"/>
      <c r="LFD160" s="86"/>
      <c r="LFE160" s="86"/>
      <c r="LFF160" s="86"/>
      <c r="LFG160" s="86"/>
      <c r="LFH160" s="86"/>
      <c r="LFI160" s="86"/>
      <c r="LFJ160" s="86"/>
      <c r="LFK160" s="86"/>
      <c r="LFL160" s="86"/>
      <c r="LFM160" s="86"/>
      <c r="LFN160" s="86"/>
      <c r="LFO160" s="86"/>
      <c r="LFP160" s="86"/>
      <c r="LFQ160" s="86"/>
      <c r="LFR160" s="86"/>
      <c r="LFS160" s="86"/>
      <c r="LFT160" s="86"/>
      <c r="LFU160" s="86"/>
      <c r="LFV160" s="86"/>
      <c r="LFW160" s="86"/>
      <c r="LFX160" s="86"/>
      <c r="LFY160" s="86"/>
      <c r="LFZ160" s="86"/>
      <c r="LGA160" s="86"/>
      <c r="LGB160" s="86"/>
      <c r="LGC160" s="86"/>
      <c r="LGD160" s="86"/>
      <c r="LGE160" s="86"/>
      <c r="LGF160" s="86"/>
      <c r="LGG160" s="86"/>
      <c r="LGH160" s="86"/>
      <c r="LGI160" s="86"/>
      <c r="LGJ160" s="86"/>
      <c r="LGK160" s="86"/>
      <c r="LGL160" s="86"/>
      <c r="LGM160" s="86"/>
      <c r="LGN160" s="86"/>
      <c r="LGO160" s="86"/>
      <c r="LGP160" s="86"/>
      <c r="LGQ160" s="86"/>
      <c r="LGR160" s="86"/>
      <c r="LGS160" s="86"/>
      <c r="LGT160" s="86"/>
      <c r="LGU160" s="86"/>
      <c r="LGV160" s="86"/>
      <c r="LGW160" s="86"/>
      <c r="LGX160" s="86"/>
      <c r="LGY160" s="86"/>
      <c r="LGZ160" s="86"/>
      <c r="LHA160" s="86"/>
      <c r="LHB160" s="86"/>
      <c r="LHC160" s="86"/>
      <c r="LHD160" s="86"/>
      <c r="LHE160" s="86"/>
      <c r="LHF160" s="86"/>
      <c r="LHG160" s="86"/>
      <c r="LHH160" s="86"/>
      <c r="LHI160" s="86"/>
      <c r="LHJ160" s="86"/>
      <c r="LHK160" s="86"/>
      <c r="LHL160" s="86"/>
      <c r="LHM160" s="86"/>
      <c r="LHN160" s="86"/>
      <c r="LHO160" s="86"/>
      <c r="LHP160" s="86"/>
      <c r="LHQ160" s="86"/>
      <c r="LHR160" s="86"/>
      <c r="LHS160" s="86"/>
      <c r="LHT160" s="86"/>
      <c r="LHU160" s="86"/>
      <c r="LHV160" s="86"/>
      <c r="LHW160" s="86"/>
      <c r="LHX160" s="86"/>
      <c r="LHY160" s="86"/>
      <c r="LHZ160" s="86"/>
      <c r="LIA160" s="86"/>
      <c r="LIB160" s="86"/>
      <c r="LIC160" s="86"/>
      <c r="LID160" s="86"/>
      <c r="LIE160" s="86"/>
      <c r="LIF160" s="86"/>
      <c r="LIG160" s="86"/>
      <c r="LIH160" s="86"/>
      <c r="LII160" s="86"/>
      <c r="LIJ160" s="86"/>
      <c r="LIK160" s="86"/>
      <c r="LIL160" s="86"/>
      <c r="LIM160" s="86"/>
      <c r="LIN160" s="86"/>
      <c r="LIO160" s="86"/>
      <c r="LIP160" s="86"/>
      <c r="LIQ160" s="86"/>
      <c r="LIR160" s="86"/>
      <c r="LIS160" s="86"/>
      <c r="LIT160" s="86"/>
      <c r="LIU160" s="86"/>
      <c r="LIV160" s="86"/>
      <c r="LIW160" s="86"/>
      <c r="LIX160" s="86"/>
      <c r="LIY160" s="86"/>
      <c r="LIZ160" s="86"/>
      <c r="LJA160" s="86"/>
      <c r="LJB160" s="86"/>
      <c r="LJC160" s="86"/>
      <c r="LJD160" s="86"/>
      <c r="LJE160" s="86"/>
      <c r="LJF160" s="86"/>
      <c r="LJG160" s="86"/>
      <c r="LJH160" s="86"/>
      <c r="LJI160" s="86"/>
      <c r="LJJ160" s="86"/>
      <c r="LJK160" s="86"/>
      <c r="LJL160" s="86"/>
      <c r="LJM160" s="86"/>
      <c r="LJN160" s="86"/>
      <c r="LJO160" s="86"/>
      <c r="LJP160" s="86"/>
      <c r="LJQ160" s="86"/>
      <c r="LJR160" s="86"/>
      <c r="LJS160" s="86"/>
      <c r="LJT160" s="86"/>
      <c r="LJU160" s="86"/>
      <c r="LJV160" s="86"/>
      <c r="LJW160" s="86"/>
      <c r="LJX160" s="86"/>
      <c r="LJY160" s="86"/>
      <c r="LJZ160" s="86"/>
      <c r="LKA160" s="86"/>
      <c r="LKB160" s="86"/>
      <c r="LKC160" s="86"/>
      <c r="LKD160" s="86"/>
      <c r="LKE160" s="186"/>
      <c r="LKF160" s="186"/>
      <c r="LKG160" s="186"/>
      <c r="LKH160" s="186"/>
      <c r="LKI160" s="186"/>
      <c r="LKJ160" s="186"/>
      <c r="LKK160" s="86"/>
      <c r="LKL160" s="86"/>
      <c r="LKM160" s="86"/>
      <c r="LKN160" s="86"/>
      <c r="LKO160" s="86"/>
      <c r="LKP160" s="86"/>
      <c r="LKQ160" s="86"/>
      <c r="LKR160" s="86"/>
      <c r="LKS160" s="86"/>
      <c r="LKT160" s="86"/>
      <c r="LKU160" s="86"/>
      <c r="LKV160" s="86"/>
      <c r="LKW160" s="86"/>
      <c r="LKX160" s="86"/>
      <c r="LKY160" s="86"/>
      <c r="LKZ160" s="86"/>
      <c r="LLA160" s="86"/>
      <c r="LLB160" s="86"/>
      <c r="LLC160" s="86"/>
      <c r="LLD160" s="86"/>
      <c r="LLE160" s="86"/>
      <c r="LLF160" s="86"/>
      <c r="LLG160" s="86"/>
      <c r="LLH160" s="86"/>
      <c r="LLI160" s="86"/>
      <c r="LLJ160" s="86"/>
      <c r="LLK160" s="86"/>
      <c r="LLL160" s="86"/>
      <c r="LLM160" s="86"/>
      <c r="LLN160" s="86"/>
      <c r="LLO160" s="86"/>
      <c r="LLP160" s="86"/>
      <c r="LLQ160" s="86"/>
      <c r="LLR160" s="86"/>
      <c r="LLS160" s="86"/>
      <c r="LLT160" s="86"/>
      <c r="LLU160" s="86"/>
      <c r="LLV160" s="86"/>
      <c r="LLW160" s="86"/>
      <c r="LLX160" s="86"/>
      <c r="LLY160" s="86"/>
      <c r="LLZ160" s="86"/>
      <c r="LMA160" s="86"/>
      <c r="LMB160" s="86"/>
      <c r="LMC160" s="86"/>
      <c r="LMD160" s="86"/>
      <c r="LME160" s="86"/>
      <c r="LMF160" s="86"/>
      <c r="LMG160" s="86"/>
      <c r="LMH160" s="86"/>
      <c r="LMI160" s="86"/>
      <c r="LMJ160" s="86"/>
      <c r="LMK160" s="86"/>
      <c r="LML160" s="86"/>
      <c r="LMM160" s="86"/>
      <c r="LMN160" s="86"/>
      <c r="LMO160" s="86"/>
      <c r="LMP160" s="86"/>
      <c r="LMQ160" s="86"/>
      <c r="LMR160" s="86"/>
      <c r="LMS160" s="86"/>
      <c r="LMT160" s="86"/>
      <c r="LMU160" s="86"/>
      <c r="LMV160" s="86"/>
      <c r="LMW160" s="86"/>
      <c r="LMX160" s="86"/>
      <c r="LMY160" s="86"/>
      <c r="LMZ160" s="86"/>
      <c r="LNA160" s="86"/>
      <c r="LNB160" s="86"/>
      <c r="LNC160" s="86"/>
      <c r="LND160" s="86"/>
      <c r="LNE160" s="86"/>
      <c r="LNF160" s="86"/>
      <c r="LNG160" s="86"/>
      <c r="LNH160" s="86"/>
      <c r="LNI160" s="86"/>
      <c r="LNJ160" s="86"/>
      <c r="LNK160" s="86"/>
      <c r="LNL160" s="86"/>
      <c r="LNM160" s="86"/>
      <c r="LNN160" s="86"/>
      <c r="LNO160" s="86"/>
      <c r="LNP160" s="86"/>
      <c r="LNQ160" s="86"/>
      <c r="LNR160" s="86"/>
      <c r="LNS160" s="86"/>
      <c r="LNT160" s="86"/>
      <c r="LNU160" s="86"/>
      <c r="LNV160" s="86"/>
      <c r="LNW160" s="86"/>
      <c r="LNX160" s="86"/>
      <c r="LNY160" s="86"/>
      <c r="LNZ160" s="86"/>
      <c r="LOA160" s="86"/>
      <c r="LOB160" s="86"/>
      <c r="LOC160" s="86"/>
      <c r="LOD160" s="86"/>
      <c r="LOE160" s="86"/>
      <c r="LOF160" s="86"/>
      <c r="LOG160" s="86"/>
      <c r="LOH160" s="86"/>
      <c r="LOI160" s="86"/>
      <c r="LOJ160" s="86"/>
      <c r="LOK160" s="86"/>
      <c r="LOL160" s="86"/>
      <c r="LOM160" s="86"/>
      <c r="LON160" s="86"/>
      <c r="LOO160" s="86"/>
      <c r="LOP160" s="86"/>
      <c r="LOQ160" s="86"/>
      <c r="LOR160" s="86"/>
      <c r="LOS160" s="86"/>
      <c r="LOT160" s="86"/>
      <c r="LOU160" s="86"/>
      <c r="LOV160" s="86"/>
      <c r="LOW160" s="86"/>
      <c r="LOX160" s="86"/>
      <c r="LOY160" s="86"/>
      <c r="LOZ160" s="86"/>
      <c r="LPA160" s="86"/>
      <c r="LPB160" s="86"/>
      <c r="LPC160" s="86"/>
      <c r="LPD160" s="86"/>
      <c r="LPE160" s="86"/>
      <c r="LPF160" s="86"/>
      <c r="LPG160" s="86"/>
      <c r="LPH160" s="86"/>
      <c r="LPI160" s="86"/>
      <c r="LPJ160" s="86"/>
      <c r="LPK160" s="86"/>
      <c r="LPL160" s="86"/>
      <c r="LPM160" s="86"/>
      <c r="LPN160" s="86"/>
      <c r="LPO160" s="86"/>
      <c r="LPP160" s="86"/>
      <c r="LPQ160" s="86"/>
      <c r="LPR160" s="86"/>
      <c r="LPS160" s="86"/>
      <c r="LPT160" s="86"/>
      <c r="LPU160" s="86"/>
      <c r="LPV160" s="86"/>
      <c r="LPW160" s="86"/>
      <c r="LPX160" s="86"/>
      <c r="LPY160" s="86"/>
      <c r="LPZ160" s="86"/>
      <c r="LQA160" s="86"/>
      <c r="LQB160" s="86"/>
      <c r="LQC160" s="86"/>
      <c r="LQD160" s="86"/>
      <c r="LQE160" s="86"/>
      <c r="LQF160" s="86"/>
      <c r="LQG160" s="86"/>
      <c r="LQH160" s="86"/>
      <c r="LQI160" s="86"/>
      <c r="LQJ160" s="86"/>
      <c r="LQK160" s="86"/>
      <c r="LQL160" s="86"/>
      <c r="LQM160" s="86"/>
      <c r="LQN160" s="86"/>
      <c r="LQO160" s="86"/>
      <c r="LQP160" s="86"/>
      <c r="LQQ160" s="86"/>
      <c r="LQR160" s="86"/>
      <c r="LQS160" s="86"/>
      <c r="LQT160" s="86"/>
      <c r="LQU160" s="86"/>
      <c r="LQV160" s="86"/>
      <c r="LQW160" s="86"/>
      <c r="LQX160" s="86"/>
      <c r="LQY160" s="86"/>
      <c r="LQZ160" s="86"/>
      <c r="LRA160" s="86"/>
      <c r="LRB160" s="86"/>
      <c r="LRC160" s="86"/>
      <c r="LRD160" s="86"/>
      <c r="LRE160" s="86"/>
      <c r="LRF160" s="86"/>
      <c r="LRG160" s="86"/>
      <c r="LRH160" s="86"/>
      <c r="LRI160" s="86"/>
      <c r="LRJ160" s="86"/>
      <c r="LRK160" s="86"/>
      <c r="LRL160" s="86"/>
      <c r="LRM160" s="86"/>
      <c r="LRN160" s="86"/>
      <c r="LRO160" s="86"/>
      <c r="LRP160" s="86"/>
      <c r="LRQ160" s="86"/>
      <c r="LRR160" s="86"/>
      <c r="LRS160" s="86"/>
      <c r="LRT160" s="86"/>
      <c r="LRU160" s="86"/>
      <c r="LRV160" s="86"/>
      <c r="LRW160" s="86"/>
      <c r="LRX160" s="86"/>
      <c r="LRY160" s="86"/>
      <c r="LRZ160" s="86"/>
      <c r="LSA160" s="86"/>
      <c r="LSB160" s="86"/>
      <c r="LSC160" s="86"/>
      <c r="LSD160" s="86"/>
      <c r="LSE160" s="86"/>
      <c r="LSF160" s="86"/>
      <c r="LSG160" s="86"/>
      <c r="LSH160" s="86"/>
      <c r="LSI160" s="86"/>
      <c r="LSJ160" s="86"/>
      <c r="LSK160" s="86"/>
      <c r="LSL160" s="86"/>
      <c r="LSM160" s="86"/>
      <c r="LSN160" s="86"/>
      <c r="LSO160" s="86"/>
      <c r="LSP160" s="86"/>
      <c r="LSQ160" s="86"/>
      <c r="LSR160" s="86"/>
      <c r="LSS160" s="86"/>
      <c r="LST160" s="86"/>
      <c r="LSU160" s="86"/>
      <c r="LSV160" s="86"/>
      <c r="LSW160" s="86"/>
      <c r="LSX160" s="86"/>
      <c r="LSY160" s="86"/>
      <c r="LSZ160" s="86"/>
      <c r="LTA160" s="86"/>
      <c r="LTB160" s="86"/>
      <c r="LTC160" s="86"/>
      <c r="LTD160" s="86"/>
      <c r="LTE160" s="86"/>
      <c r="LTF160" s="86"/>
      <c r="LTG160" s="86"/>
      <c r="LTH160" s="86"/>
      <c r="LTI160" s="86"/>
      <c r="LTJ160" s="86"/>
      <c r="LTK160" s="86"/>
      <c r="LTL160" s="86"/>
      <c r="LTM160" s="86"/>
      <c r="LTN160" s="86"/>
      <c r="LTO160" s="86"/>
      <c r="LTP160" s="86"/>
      <c r="LTQ160" s="86"/>
      <c r="LTR160" s="86"/>
      <c r="LTS160" s="86"/>
      <c r="LTT160" s="86"/>
      <c r="LTU160" s="86"/>
      <c r="LTV160" s="86"/>
      <c r="LTW160" s="86"/>
      <c r="LTX160" s="86"/>
      <c r="LTY160" s="86"/>
      <c r="LTZ160" s="86"/>
      <c r="LUA160" s="186"/>
      <c r="LUB160" s="186"/>
      <c r="LUC160" s="186"/>
      <c r="LUD160" s="186"/>
      <c r="LUE160" s="186"/>
      <c r="LUF160" s="186"/>
      <c r="LUG160" s="86"/>
      <c r="LUH160" s="86"/>
      <c r="LUI160" s="86"/>
      <c r="LUJ160" s="86"/>
      <c r="LUK160" s="86"/>
      <c r="LUL160" s="86"/>
      <c r="LUM160" s="86"/>
      <c r="LUN160" s="86"/>
      <c r="LUO160" s="86"/>
      <c r="LUP160" s="86"/>
      <c r="LUQ160" s="86"/>
      <c r="LUR160" s="86"/>
      <c r="LUS160" s="86"/>
      <c r="LUT160" s="86"/>
      <c r="LUU160" s="86"/>
      <c r="LUV160" s="86"/>
      <c r="LUW160" s="86"/>
      <c r="LUX160" s="86"/>
      <c r="LUY160" s="86"/>
      <c r="LUZ160" s="86"/>
      <c r="LVA160" s="86"/>
      <c r="LVB160" s="86"/>
      <c r="LVC160" s="86"/>
      <c r="LVD160" s="86"/>
      <c r="LVE160" s="86"/>
      <c r="LVF160" s="86"/>
      <c r="LVG160" s="86"/>
      <c r="LVH160" s="86"/>
      <c r="LVI160" s="86"/>
      <c r="LVJ160" s="86"/>
      <c r="LVK160" s="86"/>
      <c r="LVL160" s="86"/>
      <c r="LVM160" s="86"/>
      <c r="LVN160" s="86"/>
      <c r="LVO160" s="86"/>
      <c r="LVP160" s="86"/>
      <c r="LVQ160" s="86"/>
      <c r="LVR160" s="86"/>
      <c r="LVS160" s="86"/>
      <c r="LVT160" s="86"/>
      <c r="LVU160" s="86"/>
      <c r="LVV160" s="86"/>
      <c r="LVW160" s="86"/>
      <c r="LVX160" s="86"/>
      <c r="LVY160" s="86"/>
      <c r="LVZ160" s="86"/>
      <c r="LWA160" s="86"/>
      <c r="LWB160" s="86"/>
      <c r="LWC160" s="86"/>
      <c r="LWD160" s="86"/>
      <c r="LWE160" s="86"/>
      <c r="LWF160" s="86"/>
      <c r="LWG160" s="86"/>
      <c r="LWH160" s="86"/>
      <c r="LWI160" s="86"/>
      <c r="LWJ160" s="86"/>
      <c r="LWK160" s="86"/>
      <c r="LWL160" s="86"/>
      <c r="LWM160" s="86"/>
      <c r="LWN160" s="86"/>
      <c r="LWO160" s="86"/>
      <c r="LWP160" s="86"/>
      <c r="LWQ160" s="86"/>
      <c r="LWR160" s="86"/>
      <c r="LWS160" s="86"/>
      <c r="LWT160" s="86"/>
      <c r="LWU160" s="86"/>
      <c r="LWV160" s="86"/>
      <c r="LWW160" s="86"/>
      <c r="LWX160" s="86"/>
      <c r="LWY160" s="86"/>
      <c r="LWZ160" s="86"/>
      <c r="LXA160" s="86"/>
      <c r="LXB160" s="86"/>
      <c r="LXC160" s="86"/>
      <c r="LXD160" s="86"/>
      <c r="LXE160" s="86"/>
      <c r="LXF160" s="86"/>
      <c r="LXG160" s="86"/>
      <c r="LXH160" s="86"/>
      <c r="LXI160" s="86"/>
      <c r="LXJ160" s="86"/>
      <c r="LXK160" s="86"/>
      <c r="LXL160" s="86"/>
      <c r="LXM160" s="86"/>
      <c r="LXN160" s="86"/>
      <c r="LXO160" s="86"/>
      <c r="LXP160" s="86"/>
      <c r="LXQ160" s="86"/>
      <c r="LXR160" s="86"/>
      <c r="LXS160" s="86"/>
      <c r="LXT160" s="86"/>
      <c r="LXU160" s="86"/>
      <c r="LXV160" s="86"/>
      <c r="LXW160" s="86"/>
      <c r="LXX160" s="86"/>
      <c r="LXY160" s="86"/>
      <c r="LXZ160" s="86"/>
      <c r="LYA160" s="86"/>
      <c r="LYB160" s="86"/>
      <c r="LYC160" s="86"/>
      <c r="LYD160" s="86"/>
      <c r="LYE160" s="86"/>
      <c r="LYF160" s="86"/>
      <c r="LYG160" s="86"/>
      <c r="LYH160" s="86"/>
      <c r="LYI160" s="86"/>
      <c r="LYJ160" s="86"/>
      <c r="LYK160" s="86"/>
      <c r="LYL160" s="86"/>
      <c r="LYM160" s="86"/>
      <c r="LYN160" s="86"/>
      <c r="LYO160" s="86"/>
      <c r="LYP160" s="86"/>
      <c r="LYQ160" s="86"/>
      <c r="LYR160" s="86"/>
      <c r="LYS160" s="86"/>
      <c r="LYT160" s="86"/>
      <c r="LYU160" s="86"/>
      <c r="LYV160" s="86"/>
      <c r="LYW160" s="86"/>
      <c r="LYX160" s="86"/>
      <c r="LYY160" s="86"/>
      <c r="LYZ160" s="86"/>
      <c r="LZA160" s="86"/>
      <c r="LZB160" s="86"/>
      <c r="LZC160" s="86"/>
      <c r="LZD160" s="86"/>
      <c r="LZE160" s="86"/>
      <c r="LZF160" s="86"/>
      <c r="LZG160" s="86"/>
      <c r="LZH160" s="86"/>
      <c r="LZI160" s="86"/>
      <c r="LZJ160" s="86"/>
      <c r="LZK160" s="86"/>
      <c r="LZL160" s="86"/>
      <c r="LZM160" s="86"/>
      <c r="LZN160" s="86"/>
      <c r="LZO160" s="86"/>
      <c r="LZP160" s="86"/>
      <c r="LZQ160" s="86"/>
      <c r="LZR160" s="86"/>
      <c r="LZS160" s="86"/>
      <c r="LZT160" s="86"/>
      <c r="LZU160" s="86"/>
      <c r="LZV160" s="86"/>
      <c r="LZW160" s="86"/>
      <c r="LZX160" s="86"/>
      <c r="LZY160" s="86"/>
      <c r="LZZ160" s="86"/>
      <c r="MAA160" s="86"/>
      <c r="MAB160" s="86"/>
      <c r="MAC160" s="86"/>
      <c r="MAD160" s="86"/>
      <c r="MAE160" s="86"/>
      <c r="MAF160" s="86"/>
      <c r="MAG160" s="86"/>
      <c r="MAH160" s="86"/>
      <c r="MAI160" s="86"/>
      <c r="MAJ160" s="86"/>
      <c r="MAK160" s="86"/>
      <c r="MAL160" s="86"/>
      <c r="MAM160" s="86"/>
      <c r="MAN160" s="86"/>
      <c r="MAO160" s="86"/>
      <c r="MAP160" s="86"/>
      <c r="MAQ160" s="86"/>
      <c r="MAR160" s="86"/>
      <c r="MAS160" s="86"/>
      <c r="MAT160" s="86"/>
      <c r="MAU160" s="86"/>
      <c r="MAV160" s="86"/>
      <c r="MAW160" s="86"/>
      <c r="MAX160" s="86"/>
      <c r="MAY160" s="86"/>
      <c r="MAZ160" s="86"/>
      <c r="MBA160" s="86"/>
      <c r="MBB160" s="86"/>
      <c r="MBC160" s="86"/>
      <c r="MBD160" s="86"/>
      <c r="MBE160" s="86"/>
      <c r="MBF160" s="86"/>
      <c r="MBG160" s="86"/>
      <c r="MBH160" s="86"/>
      <c r="MBI160" s="86"/>
      <c r="MBJ160" s="86"/>
      <c r="MBK160" s="86"/>
      <c r="MBL160" s="86"/>
      <c r="MBM160" s="86"/>
      <c r="MBN160" s="86"/>
      <c r="MBO160" s="86"/>
      <c r="MBP160" s="86"/>
      <c r="MBQ160" s="86"/>
      <c r="MBR160" s="86"/>
      <c r="MBS160" s="86"/>
      <c r="MBT160" s="86"/>
      <c r="MBU160" s="86"/>
      <c r="MBV160" s="86"/>
      <c r="MBW160" s="86"/>
      <c r="MBX160" s="86"/>
      <c r="MBY160" s="86"/>
      <c r="MBZ160" s="86"/>
      <c r="MCA160" s="86"/>
      <c r="MCB160" s="86"/>
      <c r="MCC160" s="86"/>
      <c r="MCD160" s="86"/>
      <c r="MCE160" s="86"/>
      <c r="MCF160" s="86"/>
      <c r="MCG160" s="86"/>
      <c r="MCH160" s="86"/>
      <c r="MCI160" s="86"/>
      <c r="MCJ160" s="86"/>
      <c r="MCK160" s="86"/>
      <c r="MCL160" s="86"/>
      <c r="MCM160" s="86"/>
      <c r="MCN160" s="86"/>
      <c r="MCO160" s="86"/>
      <c r="MCP160" s="86"/>
      <c r="MCQ160" s="86"/>
      <c r="MCR160" s="86"/>
      <c r="MCS160" s="86"/>
      <c r="MCT160" s="86"/>
      <c r="MCU160" s="86"/>
      <c r="MCV160" s="86"/>
      <c r="MCW160" s="86"/>
      <c r="MCX160" s="86"/>
      <c r="MCY160" s="86"/>
      <c r="MCZ160" s="86"/>
      <c r="MDA160" s="86"/>
      <c r="MDB160" s="86"/>
      <c r="MDC160" s="86"/>
      <c r="MDD160" s="86"/>
      <c r="MDE160" s="86"/>
      <c r="MDF160" s="86"/>
      <c r="MDG160" s="86"/>
      <c r="MDH160" s="86"/>
      <c r="MDI160" s="86"/>
      <c r="MDJ160" s="86"/>
      <c r="MDK160" s="86"/>
      <c r="MDL160" s="86"/>
      <c r="MDM160" s="86"/>
      <c r="MDN160" s="86"/>
      <c r="MDO160" s="86"/>
      <c r="MDP160" s="86"/>
      <c r="MDQ160" s="86"/>
      <c r="MDR160" s="86"/>
      <c r="MDS160" s="86"/>
      <c r="MDT160" s="86"/>
      <c r="MDU160" s="86"/>
      <c r="MDV160" s="86"/>
      <c r="MDW160" s="186"/>
      <c r="MDX160" s="186"/>
      <c r="MDY160" s="186"/>
      <c r="MDZ160" s="186"/>
      <c r="MEA160" s="186"/>
      <c r="MEB160" s="186"/>
      <c r="MEC160" s="86"/>
      <c r="MED160" s="86"/>
      <c r="MEE160" s="86"/>
      <c r="MEF160" s="86"/>
      <c r="MEG160" s="86"/>
      <c r="MEH160" s="86"/>
      <c r="MEI160" s="86"/>
      <c r="MEJ160" s="86"/>
      <c r="MEK160" s="86"/>
      <c r="MEL160" s="86"/>
      <c r="MEM160" s="86"/>
      <c r="MEN160" s="86"/>
      <c r="MEO160" s="86"/>
      <c r="MEP160" s="86"/>
      <c r="MEQ160" s="86"/>
      <c r="MER160" s="86"/>
      <c r="MES160" s="86"/>
      <c r="MET160" s="86"/>
      <c r="MEU160" s="86"/>
      <c r="MEV160" s="86"/>
      <c r="MEW160" s="86"/>
      <c r="MEX160" s="86"/>
      <c r="MEY160" s="86"/>
      <c r="MEZ160" s="86"/>
      <c r="MFA160" s="86"/>
      <c r="MFB160" s="86"/>
      <c r="MFC160" s="86"/>
      <c r="MFD160" s="86"/>
      <c r="MFE160" s="86"/>
      <c r="MFF160" s="86"/>
      <c r="MFG160" s="86"/>
      <c r="MFH160" s="86"/>
      <c r="MFI160" s="86"/>
      <c r="MFJ160" s="86"/>
      <c r="MFK160" s="86"/>
      <c r="MFL160" s="86"/>
      <c r="MFM160" s="86"/>
      <c r="MFN160" s="86"/>
      <c r="MFO160" s="86"/>
      <c r="MFP160" s="86"/>
      <c r="MFQ160" s="86"/>
      <c r="MFR160" s="86"/>
      <c r="MFS160" s="86"/>
      <c r="MFT160" s="86"/>
      <c r="MFU160" s="86"/>
      <c r="MFV160" s="86"/>
      <c r="MFW160" s="86"/>
      <c r="MFX160" s="86"/>
      <c r="MFY160" s="86"/>
      <c r="MFZ160" s="86"/>
      <c r="MGA160" s="86"/>
      <c r="MGB160" s="86"/>
      <c r="MGC160" s="86"/>
      <c r="MGD160" s="86"/>
      <c r="MGE160" s="86"/>
      <c r="MGF160" s="86"/>
      <c r="MGG160" s="86"/>
      <c r="MGH160" s="86"/>
      <c r="MGI160" s="86"/>
      <c r="MGJ160" s="86"/>
      <c r="MGK160" s="86"/>
      <c r="MGL160" s="86"/>
      <c r="MGM160" s="86"/>
      <c r="MGN160" s="86"/>
      <c r="MGO160" s="86"/>
      <c r="MGP160" s="86"/>
      <c r="MGQ160" s="86"/>
      <c r="MGR160" s="86"/>
      <c r="MGS160" s="86"/>
      <c r="MGT160" s="86"/>
      <c r="MGU160" s="86"/>
      <c r="MGV160" s="86"/>
      <c r="MGW160" s="86"/>
      <c r="MGX160" s="86"/>
      <c r="MGY160" s="86"/>
      <c r="MGZ160" s="86"/>
      <c r="MHA160" s="86"/>
      <c r="MHB160" s="86"/>
      <c r="MHC160" s="86"/>
      <c r="MHD160" s="86"/>
      <c r="MHE160" s="86"/>
      <c r="MHF160" s="86"/>
      <c r="MHG160" s="86"/>
      <c r="MHH160" s="86"/>
      <c r="MHI160" s="86"/>
      <c r="MHJ160" s="86"/>
      <c r="MHK160" s="86"/>
      <c r="MHL160" s="86"/>
      <c r="MHM160" s="86"/>
      <c r="MHN160" s="86"/>
      <c r="MHO160" s="86"/>
      <c r="MHP160" s="86"/>
      <c r="MHQ160" s="86"/>
      <c r="MHR160" s="86"/>
      <c r="MHS160" s="86"/>
      <c r="MHT160" s="86"/>
      <c r="MHU160" s="86"/>
      <c r="MHV160" s="86"/>
      <c r="MHW160" s="86"/>
      <c r="MHX160" s="86"/>
      <c r="MHY160" s="86"/>
      <c r="MHZ160" s="86"/>
      <c r="MIA160" s="86"/>
      <c r="MIB160" s="86"/>
      <c r="MIC160" s="86"/>
      <c r="MID160" s="86"/>
      <c r="MIE160" s="86"/>
      <c r="MIF160" s="86"/>
      <c r="MIG160" s="86"/>
      <c r="MIH160" s="86"/>
      <c r="MII160" s="86"/>
      <c r="MIJ160" s="86"/>
      <c r="MIK160" s="86"/>
      <c r="MIL160" s="86"/>
      <c r="MIM160" s="86"/>
      <c r="MIN160" s="86"/>
      <c r="MIO160" s="86"/>
      <c r="MIP160" s="86"/>
      <c r="MIQ160" s="86"/>
      <c r="MIR160" s="86"/>
      <c r="MIS160" s="86"/>
      <c r="MIT160" s="86"/>
      <c r="MIU160" s="86"/>
      <c r="MIV160" s="86"/>
      <c r="MIW160" s="86"/>
      <c r="MIX160" s="86"/>
      <c r="MIY160" s="86"/>
      <c r="MIZ160" s="86"/>
      <c r="MJA160" s="86"/>
      <c r="MJB160" s="86"/>
      <c r="MJC160" s="86"/>
      <c r="MJD160" s="86"/>
      <c r="MJE160" s="86"/>
      <c r="MJF160" s="86"/>
      <c r="MJG160" s="86"/>
      <c r="MJH160" s="86"/>
      <c r="MJI160" s="86"/>
      <c r="MJJ160" s="86"/>
      <c r="MJK160" s="86"/>
      <c r="MJL160" s="86"/>
      <c r="MJM160" s="86"/>
      <c r="MJN160" s="86"/>
      <c r="MJO160" s="86"/>
      <c r="MJP160" s="86"/>
      <c r="MJQ160" s="86"/>
      <c r="MJR160" s="86"/>
      <c r="MJS160" s="86"/>
      <c r="MJT160" s="86"/>
      <c r="MJU160" s="86"/>
      <c r="MJV160" s="86"/>
      <c r="MJW160" s="86"/>
      <c r="MJX160" s="86"/>
      <c r="MJY160" s="86"/>
      <c r="MJZ160" s="86"/>
      <c r="MKA160" s="86"/>
      <c r="MKB160" s="86"/>
      <c r="MKC160" s="86"/>
      <c r="MKD160" s="86"/>
      <c r="MKE160" s="86"/>
      <c r="MKF160" s="86"/>
      <c r="MKG160" s="86"/>
      <c r="MKH160" s="86"/>
      <c r="MKI160" s="86"/>
      <c r="MKJ160" s="86"/>
      <c r="MKK160" s="86"/>
      <c r="MKL160" s="86"/>
      <c r="MKM160" s="86"/>
      <c r="MKN160" s="86"/>
      <c r="MKO160" s="86"/>
      <c r="MKP160" s="86"/>
      <c r="MKQ160" s="86"/>
      <c r="MKR160" s="86"/>
      <c r="MKS160" s="86"/>
      <c r="MKT160" s="86"/>
      <c r="MKU160" s="86"/>
      <c r="MKV160" s="86"/>
      <c r="MKW160" s="86"/>
      <c r="MKX160" s="86"/>
      <c r="MKY160" s="86"/>
      <c r="MKZ160" s="86"/>
      <c r="MLA160" s="86"/>
      <c r="MLB160" s="86"/>
      <c r="MLC160" s="86"/>
      <c r="MLD160" s="86"/>
      <c r="MLE160" s="86"/>
      <c r="MLF160" s="86"/>
      <c r="MLG160" s="86"/>
      <c r="MLH160" s="86"/>
      <c r="MLI160" s="86"/>
      <c r="MLJ160" s="86"/>
      <c r="MLK160" s="86"/>
      <c r="MLL160" s="86"/>
      <c r="MLM160" s="86"/>
      <c r="MLN160" s="86"/>
      <c r="MLO160" s="86"/>
      <c r="MLP160" s="86"/>
      <c r="MLQ160" s="86"/>
      <c r="MLR160" s="86"/>
      <c r="MLS160" s="86"/>
      <c r="MLT160" s="86"/>
      <c r="MLU160" s="86"/>
      <c r="MLV160" s="86"/>
      <c r="MLW160" s="86"/>
      <c r="MLX160" s="86"/>
      <c r="MLY160" s="86"/>
      <c r="MLZ160" s="86"/>
      <c r="MMA160" s="86"/>
      <c r="MMB160" s="86"/>
      <c r="MMC160" s="86"/>
      <c r="MMD160" s="86"/>
      <c r="MME160" s="86"/>
      <c r="MMF160" s="86"/>
      <c r="MMG160" s="86"/>
      <c r="MMH160" s="86"/>
      <c r="MMI160" s="86"/>
      <c r="MMJ160" s="86"/>
      <c r="MMK160" s="86"/>
      <c r="MML160" s="86"/>
      <c r="MMM160" s="86"/>
      <c r="MMN160" s="86"/>
      <c r="MMO160" s="86"/>
      <c r="MMP160" s="86"/>
      <c r="MMQ160" s="86"/>
      <c r="MMR160" s="86"/>
      <c r="MMS160" s="86"/>
      <c r="MMT160" s="86"/>
      <c r="MMU160" s="86"/>
      <c r="MMV160" s="86"/>
      <c r="MMW160" s="86"/>
      <c r="MMX160" s="86"/>
      <c r="MMY160" s="86"/>
      <c r="MMZ160" s="86"/>
      <c r="MNA160" s="86"/>
      <c r="MNB160" s="86"/>
      <c r="MNC160" s="86"/>
      <c r="MND160" s="86"/>
      <c r="MNE160" s="86"/>
      <c r="MNF160" s="86"/>
      <c r="MNG160" s="86"/>
      <c r="MNH160" s="86"/>
      <c r="MNI160" s="86"/>
      <c r="MNJ160" s="86"/>
      <c r="MNK160" s="86"/>
      <c r="MNL160" s="86"/>
      <c r="MNM160" s="86"/>
      <c r="MNN160" s="86"/>
      <c r="MNO160" s="86"/>
      <c r="MNP160" s="86"/>
      <c r="MNQ160" s="86"/>
      <c r="MNR160" s="86"/>
      <c r="MNS160" s="186"/>
      <c r="MNT160" s="186"/>
      <c r="MNU160" s="186"/>
      <c r="MNV160" s="186"/>
      <c r="MNW160" s="186"/>
      <c r="MNX160" s="186"/>
      <c r="MNY160" s="86"/>
      <c r="MNZ160" s="86"/>
      <c r="MOA160" s="86"/>
      <c r="MOB160" s="86"/>
      <c r="MOC160" s="86"/>
      <c r="MOD160" s="86"/>
      <c r="MOE160" s="86"/>
      <c r="MOF160" s="86"/>
      <c r="MOG160" s="86"/>
      <c r="MOH160" s="86"/>
      <c r="MOI160" s="86"/>
      <c r="MOJ160" s="86"/>
      <c r="MOK160" s="86"/>
      <c r="MOL160" s="86"/>
      <c r="MOM160" s="86"/>
      <c r="MON160" s="86"/>
      <c r="MOO160" s="86"/>
      <c r="MOP160" s="86"/>
      <c r="MOQ160" s="86"/>
      <c r="MOR160" s="86"/>
      <c r="MOS160" s="86"/>
      <c r="MOT160" s="86"/>
      <c r="MOU160" s="86"/>
      <c r="MOV160" s="86"/>
      <c r="MOW160" s="86"/>
      <c r="MOX160" s="86"/>
      <c r="MOY160" s="86"/>
      <c r="MOZ160" s="86"/>
      <c r="MPA160" s="86"/>
      <c r="MPB160" s="86"/>
      <c r="MPC160" s="86"/>
      <c r="MPD160" s="86"/>
      <c r="MPE160" s="86"/>
      <c r="MPF160" s="86"/>
      <c r="MPG160" s="86"/>
      <c r="MPH160" s="86"/>
      <c r="MPI160" s="86"/>
      <c r="MPJ160" s="86"/>
      <c r="MPK160" s="86"/>
      <c r="MPL160" s="86"/>
      <c r="MPM160" s="86"/>
      <c r="MPN160" s="86"/>
      <c r="MPO160" s="86"/>
      <c r="MPP160" s="86"/>
      <c r="MPQ160" s="86"/>
      <c r="MPR160" s="86"/>
      <c r="MPS160" s="86"/>
      <c r="MPT160" s="86"/>
      <c r="MPU160" s="86"/>
      <c r="MPV160" s="86"/>
      <c r="MPW160" s="86"/>
      <c r="MPX160" s="86"/>
      <c r="MPY160" s="86"/>
      <c r="MPZ160" s="86"/>
      <c r="MQA160" s="86"/>
      <c r="MQB160" s="86"/>
      <c r="MQC160" s="86"/>
      <c r="MQD160" s="86"/>
      <c r="MQE160" s="86"/>
      <c r="MQF160" s="86"/>
      <c r="MQG160" s="86"/>
      <c r="MQH160" s="86"/>
      <c r="MQI160" s="86"/>
      <c r="MQJ160" s="86"/>
      <c r="MQK160" s="86"/>
      <c r="MQL160" s="86"/>
      <c r="MQM160" s="86"/>
      <c r="MQN160" s="86"/>
      <c r="MQO160" s="86"/>
      <c r="MQP160" s="86"/>
      <c r="MQQ160" s="86"/>
      <c r="MQR160" s="86"/>
      <c r="MQS160" s="86"/>
      <c r="MQT160" s="86"/>
      <c r="MQU160" s="86"/>
      <c r="MQV160" s="86"/>
      <c r="MQW160" s="86"/>
      <c r="MQX160" s="86"/>
      <c r="MQY160" s="86"/>
      <c r="MQZ160" s="86"/>
      <c r="MRA160" s="86"/>
      <c r="MRB160" s="86"/>
      <c r="MRC160" s="86"/>
      <c r="MRD160" s="86"/>
      <c r="MRE160" s="86"/>
      <c r="MRF160" s="86"/>
      <c r="MRG160" s="86"/>
      <c r="MRH160" s="86"/>
      <c r="MRI160" s="86"/>
      <c r="MRJ160" s="86"/>
      <c r="MRK160" s="86"/>
      <c r="MRL160" s="86"/>
      <c r="MRM160" s="86"/>
      <c r="MRN160" s="86"/>
      <c r="MRO160" s="86"/>
      <c r="MRP160" s="86"/>
      <c r="MRQ160" s="86"/>
      <c r="MRR160" s="86"/>
      <c r="MRS160" s="86"/>
      <c r="MRT160" s="86"/>
      <c r="MRU160" s="86"/>
      <c r="MRV160" s="86"/>
      <c r="MRW160" s="86"/>
      <c r="MRX160" s="86"/>
      <c r="MRY160" s="86"/>
      <c r="MRZ160" s="86"/>
      <c r="MSA160" s="86"/>
      <c r="MSB160" s="86"/>
      <c r="MSC160" s="86"/>
      <c r="MSD160" s="86"/>
      <c r="MSE160" s="86"/>
      <c r="MSF160" s="86"/>
      <c r="MSG160" s="86"/>
      <c r="MSH160" s="86"/>
      <c r="MSI160" s="86"/>
      <c r="MSJ160" s="86"/>
      <c r="MSK160" s="86"/>
      <c r="MSL160" s="86"/>
      <c r="MSM160" s="86"/>
      <c r="MSN160" s="86"/>
      <c r="MSO160" s="86"/>
      <c r="MSP160" s="86"/>
      <c r="MSQ160" s="86"/>
      <c r="MSR160" s="86"/>
      <c r="MSS160" s="86"/>
      <c r="MST160" s="86"/>
      <c r="MSU160" s="86"/>
      <c r="MSV160" s="86"/>
      <c r="MSW160" s="86"/>
      <c r="MSX160" s="86"/>
      <c r="MSY160" s="86"/>
      <c r="MSZ160" s="86"/>
      <c r="MTA160" s="86"/>
      <c r="MTB160" s="86"/>
      <c r="MTC160" s="86"/>
      <c r="MTD160" s="86"/>
      <c r="MTE160" s="86"/>
      <c r="MTF160" s="86"/>
      <c r="MTG160" s="86"/>
      <c r="MTH160" s="86"/>
      <c r="MTI160" s="86"/>
      <c r="MTJ160" s="86"/>
      <c r="MTK160" s="86"/>
      <c r="MTL160" s="86"/>
      <c r="MTM160" s="86"/>
      <c r="MTN160" s="86"/>
      <c r="MTO160" s="86"/>
      <c r="MTP160" s="86"/>
      <c r="MTQ160" s="86"/>
      <c r="MTR160" s="86"/>
      <c r="MTS160" s="86"/>
      <c r="MTT160" s="86"/>
      <c r="MTU160" s="86"/>
      <c r="MTV160" s="86"/>
      <c r="MTW160" s="86"/>
      <c r="MTX160" s="86"/>
      <c r="MTY160" s="86"/>
      <c r="MTZ160" s="86"/>
      <c r="MUA160" s="86"/>
      <c r="MUB160" s="86"/>
      <c r="MUC160" s="86"/>
      <c r="MUD160" s="86"/>
      <c r="MUE160" s="86"/>
      <c r="MUF160" s="86"/>
      <c r="MUG160" s="86"/>
      <c r="MUH160" s="86"/>
      <c r="MUI160" s="86"/>
      <c r="MUJ160" s="86"/>
      <c r="MUK160" s="86"/>
      <c r="MUL160" s="86"/>
      <c r="MUM160" s="86"/>
      <c r="MUN160" s="86"/>
      <c r="MUO160" s="86"/>
      <c r="MUP160" s="86"/>
      <c r="MUQ160" s="86"/>
      <c r="MUR160" s="86"/>
      <c r="MUS160" s="86"/>
      <c r="MUT160" s="86"/>
      <c r="MUU160" s="86"/>
      <c r="MUV160" s="86"/>
      <c r="MUW160" s="86"/>
      <c r="MUX160" s="86"/>
      <c r="MUY160" s="86"/>
      <c r="MUZ160" s="86"/>
      <c r="MVA160" s="86"/>
      <c r="MVB160" s="86"/>
      <c r="MVC160" s="86"/>
      <c r="MVD160" s="86"/>
      <c r="MVE160" s="86"/>
      <c r="MVF160" s="86"/>
      <c r="MVG160" s="86"/>
      <c r="MVH160" s="86"/>
      <c r="MVI160" s="86"/>
      <c r="MVJ160" s="86"/>
      <c r="MVK160" s="86"/>
      <c r="MVL160" s="86"/>
      <c r="MVM160" s="86"/>
      <c r="MVN160" s="86"/>
      <c r="MVO160" s="86"/>
      <c r="MVP160" s="86"/>
      <c r="MVQ160" s="86"/>
      <c r="MVR160" s="86"/>
      <c r="MVS160" s="86"/>
      <c r="MVT160" s="86"/>
      <c r="MVU160" s="86"/>
      <c r="MVV160" s="86"/>
      <c r="MVW160" s="86"/>
      <c r="MVX160" s="86"/>
      <c r="MVY160" s="86"/>
      <c r="MVZ160" s="86"/>
      <c r="MWA160" s="86"/>
      <c r="MWB160" s="86"/>
      <c r="MWC160" s="86"/>
      <c r="MWD160" s="86"/>
      <c r="MWE160" s="86"/>
      <c r="MWF160" s="86"/>
      <c r="MWG160" s="86"/>
      <c r="MWH160" s="86"/>
      <c r="MWI160" s="86"/>
      <c r="MWJ160" s="86"/>
      <c r="MWK160" s="86"/>
      <c r="MWL160" s="86"/>
      <c r="MWM160" s="86"/>
      <c r="MWN160" s="86"/>
      <c r="MWO160" s="86"/>
      <c r="MWP160" s="86"/>
      <c r="MWQ160" s="86"/>
      <c r="MWR160" s="86"/>
      <c r="MWS160" s="86"/>
      <c r="MWT160" s="86"/>
      <c r="MWU160" s="86"/>
      <c r="MWV160" s="86"/>
      <c r="MWW160" s="86"/>
      <c r="MWX160" s="86"/>
      <c r="MWY160" s="86"/>
      <c r="MWZ160" s="86"/>
      <c r="MXA160" s="86"/>
      <c r="MXB160" s="86"/>
      <c r="MXC160" s="86"/>
      <c r="MXD160" s="86"/>
      <c r="MXE160" s="86"/>
      <c r="MXF160" s="86"/>
      <c r="MXG160" s="86"/>
      <c r="MXH160" s="86"/>
      <c r="MXI160" s="86"/>
      <c r="MXJ160" s="86"/>
      <c r="MXK160" s="86"/>
      <c r="MXL160" s="86"/>
      <c r="MXM160" s="86"/>
      <c r="MXN160" s="86"/>
      <c r="MXO160" s="186"/>
      <c r="MXP160" s="186"/>
      <c r="MXQ160" s="186"/>
      <c r="MXR160" s="186"/>
      <c r="MXS160" s="186"/>
      <c r="MXT160" s="186"/>
      <c r="MXU160" s="86"/>
      <c r="MXV160" s="86"/>
      <c r="MXW160" s="86"/>
      <c r="MXX160" s="86"/>
      <c r="MXY160" s="86"/>
      <c r="MXZ160" s="86"/>
      <c r="MYA160" s="86"/>
      <c r="MYB160" s="86"/>
      <c r="MYC160" s="86"/>
      <c r="MYD160" s="86"/>
      <c r="MYE160" s="86"/>
      <c r="MYF160" s="86"/>
      <c r="MYG160" s="86"/>
      <c r="MYH160" s="86"/>
      <c r="MYI160" s="86"/>
      <c r="MYJ160" s="86"/>
      <c r="MYK160" s="86"/>
      <c r="MYL160" s="86"/>
      <c r="MYM160" s="86"/>
      <c r="MYN160" s="86"/>
      <c r="MYO160" s="86"/>
      <c r="MYP160" s="86"/>
      <c r="MYQ160" s="86"/>
      <c r="MYR160" s="86"/>
      <c r="MYS160" s="86"/>
      <c r="MYT160" s="86"/>
      <c r="MYU160" s="86"/>
      <c r="MYV160" s="86"/>
      <c r="MYW160" s="86"/>
      <c r="MYX160" s="86"/>
      <c r="MYY160" s="86"/>
      <c r="MYZ160" s="86"/>
      <c r="MZA160" s="86"/>
      <c r="MZB160" s="86"/>
      <c r="MZC160" s="86"/>
      <c r="MZD160" s="86"/>
      <c r="MZE160" s="86"/>
      <c r="MZF160" s="86"/>
      <c r="MZG160" s="86"/>
      <c r="MZH160" s="86"/>
      <c r="MZI160" s="86"/>
      <c r="MZJ160" s="86"/>
      <c r="MZK160" s="86"/>
      <c r="MZL160" s="86"/>
      <c r="MZM160" s="86"/>
      <c r="MZN160" s="86"/>
      <c r="MZO160" s="86"/>
      <c r="MZP160" s="86"/>
      <c r="MZQ160" s="86"/>
      <c r="MZR160" s="86"/>
      <c r="MZS160" s="86"/>
      <c r="MZT160" s="86"/>
      <c r="MZU160" s="86"/>
      <c r="MZV160" s="86"/>
      <c r="MZW160" s="86"/>
      <c r="MZX160" s="86"/>
      <c r="MZY160" s="86"/>
      <c r="MZZ160" s="86"/>
      <c r="NAA160" s="86"/>
      <c r="NAB160" s="86"/>
      <c r="NAC160" s="86"/>
      <c r="NAD160" s="86"/>
      <c r="NAE160" s="86"/>
      <c r="NAF160" s="86"/>
      <c r="NAG160" s="86"/>
      <c r="NAH160" s="86"/>
      <c r="NAI160" s="86"/>
      <c r="NAJ160" s="86"/>
      <c r="NAK160" s="86"/>
      <c r="NAL160" s="86"/>
      <c r="NAM160" s="86"/>
      <c r="NAN160" s="86"/>
      <c r="NAO160" s="86"/>
      <c r="NAP160" s="86"/>
      <c r="NAQ160" s="86"/>
      <c r="NAR160" s="86"/>
      <c r="NAS160" s="86"/>
      <c r="NAT160" s="86"/>
      <c r="NAU160" s="86"/>
      <c r="NAV160" s="86"/>
      <c r="NAW160" s="86"/>
      <c r="NAX160" s="86"/>
      <c r="NAY160" s="86"/>
      <c r="NAZ160" s="86"/>
      <c r="NBA160" s="86"/>
      <c r="NBB160" s="86"/>
      <c r="NBC160" s="86"/>
      <c r="NBD160" s="86"/>
      <c r="NBE160" s="86"/>
      <c r="NBF160" s="86"/>
      <c r="NBG160" s="86"/>
      <c r="NBH160" s="86"/>
      <c r="NBI160" s="86"/>
      <c r="NBJ160" s="86"/>
      <c r="NBK160" s="86"/>
      <c r="NBL160" s="86"/>
      <c r="NBM160" s="86"/>
      <c r="NBN160" s="86"/>
      <c r="NBO160" s="86"/>
      <c r="NBP160" s="86"/>
      <c r="NBQ160" s="86"/>
      <c r="NBR160" s="86"/>
      <c r="NBS160" s="86"/>
      <c r="NBT160" s="86"/>
      <c r="NBU160" s="86"/>
      <c r="NBV160" s="86"/>
      <c r="NBW160" s="86"/>
      <c r="NBX160" s="86"/>
      <c r="NBY160" s="86"/>
      <c r="NBZ160" s="86"/>
      <c r="NCA160" s="86"/>
      <c r="NCB160" s="86"/>
      <c r="NCC160" s="86"/>
      <c r="NCD160" s="86"/>
      <c r="NCE160" s="86"/>
      <c r="NCF160" s="86"/>
      <c r="NCG160" s="86"/>
      <c r="NCH160" s="86"/>
      <c r="NCI160" s="86"/>
      <c r="NCJ160" s="86"/>
      <c r="NCK160" s="86"/>
      <c r="NCL160" s="86"/>
      <c r="NCM160" s="86"/>
      <c r="NCN160" s="86"/>
      <c r="NCO160" s="86"/>
      <c r="NCP160" s="86"/>
      <c r="NCQ160" s="86"/>
      <c r="NCR160" s="86"/>
      <c r="NCS160" s="86"/>
      <c r="NCT160" s="86"/>
      <c r="NCU160" s="86"/>
      <c r="NCV160" s="86"/>
      <c r="NCW160" s="86"/>
      <c r="NCX160" s="86"/>
      <c r="NCY160" s="86"/>
      <c r="NCZ160" s="86"/>
      <c r="NDA160" s="86"/>
      <c r="NDB160" s="86"/>
      <c r="NDC160" s="86"/>
      <c r="NDD160" s="86"/>
      <c r="NDE160" s="86"/>
      <c r="NDF160" s="86"/>
      <c r="NDG160" s="86"/>
      <c r="NDH160" s="86"/>
      <c r="NDI160" s="86"/>
      <c r="NDJ160" s="86"/>
      <c r="NDK160" s="86"/>
      <c r="NDL160" s="86"/>
      <c r="NDM160" s="86"/>
      <c r="NDN160" s="86"/>
      <c r="NDO160" s="86"/>
      <c r="NDP160" s="86"/>
      <c r="NDQ160" s="86"/>
      <c r="NDR160" s="86"/>
      <c r="NDS160" s="86"/>
      <c r="NDT160" s="86"/>
      <c r="NDU160" s="86"/>
      <c r="NDV160" s="86"/>
      <c r="NDW160" s="86"/>
      <c r="NDX160" s="86"/>
      <c r="NDY160" s="86"/>
      <c r="NDZ160" s="86"/>
      <c r="NEA160" s="86"/>
      <c r="NEB160" s="86"/>
      <c r="NEC160" s="86"/>
      <c r="NED160" s="86"/>
      <c r="NEE160" s="86"/>
      <c r="NEF160" s="86"/>
      <c r="NEG160" s="86"/>
      <c r="NEH160" s="86"/>
      <c r="NEI160" s="86"/>
      <c r="NEJ160" s="86"/>
      <c r="NEK160" s="86"/>
      <c r="NEL160" s="86"/>
      <c r="NEM160" s="86"/>
      <c r="NEN160" s="86"/>
      <c r="NEO160" s="86"/>
      <c r="NEP160" s="86"/>
      <c r="NEQ160" s="86"/>
      <c r="NER160" s="86"/>
      <c r="NES160" s="86"/>
      <c r="NET160" s="86"/>
      <c r="NEU160" s="86"/>
      <c r="NEV160" s="86"/>
      <c r="NEW160" s="86"/>
      <c r="NEX160" s="86"/>
      <c r="NEY160" s="86"/>
      <c r="NEZ160" s="86"/>
      <c r="NFA160" s="86"/>
      <c r="NFB160" s="86"/>
      <c r="NFC160" s="86"/>
      <c r="NFD160" s="86"/>
      <c r="NFE160" s="86"/>
      <c r="NFF160" s="86"/>
      <c r="NFG160" s="86"/>
      <c r="NFH160" s="86"/>
      <c r="NFI160" s="86"/>
      <c r="NFJ160" s="86"/>
      <c r="NFK160" s="86"/>
      <c r="NFL160" s="86"/>
      <c r="NFM160" s="86"/>
      <c r="NFN160" s="86"/>
      <c r="NFO160" s="86"/>
      <c r="NFP160" s="86"/>
      <c r="NFQ160" s="86"/>
      <c r="NFR160" s="86"/>
      <c r="NFS160" s="86"/>
      <c r="NFT160" s="86"/>
      <c r="NFU160" s="86"/>
      <c r="NFV160" s="86"/>
      <c r="NFW160" s="86"/>
      <c r="NFX160" s="86"/>
      <c r="NFY160" s="86"/>
      <c r="NFZ160" s="86"/>
      <c r="NGA160" s="86"/>
      <c r="NGB160" s="86"/>
      <c r="NGC160" s="86"/>
      <c r="NGD160" s="86"/>
      <c r="NGE160" s="86"/>
      <c r="NGF160" s="86"/>
      <c r="NGG160" s="86"/>
      <c r="NGH160" s="86"/>
      <c r="NGI160" s="86"/>
      <c r="NGJ160" s="86"/>
      <c r="NGK160" s="86"/>
      <c r="NGL160" s="86"/>
      <c r="NGM160" s="86"/>
      <c r="NGN160" s="86"/>
      <c r="NGO160" s="86"/>
      <c r="NGP160" s="86"/>
      <c r="NGQ160" s="86"/>
      <c r="NGR160" s="86"/>
      <c r="NGS160" s="86"/>
      <c r="NGT160" s="86"/>
      <c r="NGU160" s="86"/>
      <c r="NGV160" s="86"/>
      <c r="NGW160" s="86"/>
      <c r="NGX160" s="86"/>
      <c r="NGY160" s="86"/>
      <c r="NGZ160" s="86"/>
      <c r="NHA160" s="86"/>
      <c r="NHB160" s="86"/>
      <c r="NHC160" s="86"/>
      <c r="NHD160" s="86"/>
      <c r="NHE160" s="86"/>
      <c r="NHF160" s="86"/>
      <c r="NHG160" s="86"/>
      <c r="NHH160" s="86"/>
      <c r="NHI160" s="86"/>
      <c r="NHJ160" s="86"/>
      <c r="NHK160" s="186"/>
      <c r="NHL160" s="186"/>
      <c r="NHM160" s="186"/>
      <c r="NHN160" s="186"/>
      <c r="NHO160" s="186"/>
      <c r="NHP160" s="186"/>
      <c r="NHQ160" s="86"/>
      <c r="NHR160" s="86"/>
      <c r="NHS160" s="86"/>
      <c r="NHT160" s="86"/>
      <c r="NHU160" s="86"/>
      <c r="NHV160" s="86"/>
      <c r="NHW160" s="86"/>
      <c r="NHX160" s="86"/>
      <c r="NHY160" s="86"/>
      <c r="NHZ160" s="86"/>
      <c r="NIA160" s="86"/>
      <c r="NIB160" s="86"/>
      <c r="NIC160" s="86"/>
      <c r="NID160" s="86"/>
      <c r="NIE160" s="86"/>
      <c r="NIF160" s="86"/>
      <c r="NIG160" s="86"/>
      <c r="NIH160" s="86"/>
      <c r="NII160" s="86"/>
      <c r="NIJ160" s="86"/>
      <c r="NIK160" s="86"/>
      <c r="NIL160" s="86"/>
      <c r="NIM160" s="86"/>
      <c r="NIN160" s="86"/>
      <c r="NIO160" s="86"/>
      <c r="NIP160" s="86"/>
      <c r="NIQ160" s="86"/>
      <c r="NIR160" s="86"/>
      <c r="NIS160" s="86"/>
      <c r="NIT160" s="86"/>
      <c r="NIU160" s="86"/>
      <c r="NIV160" s="86"/>
      <c r="NIW160" s="86"/>
      <c r="NIX160" s="86"/>
      <c r="NIY160" s="86"/>
      <c r="NIZ160" s="86"/>
      <c r="NJA160" s="86"/>
      <c r="NJB160" s="86"/>
      <c r="NJC160" s="86"/>
      <c r="NJD160" s="86"/>
      <c r="NJE160" s="86"/>
      <c r="NJF160" s="86"/>
      <c r="NJG160" s="86"/>
      <c r="NJH160" s="86"/>
      <c r="NJI160" s="86"/>
      <c r="NJJ160" s="86"/>
      <c r="NJK160" s="86"/>
      <c r="NJL160" s="86"/>
      <c r="NJM160" s="86"/>
      <c r="NJN160" s="86"/>
      <c r="NJO160" s="86"/>
      <c r="NJP160" s="86"/>
      <c r="NJQ160" s="86"/>
      <c r="NJR160" s="86"/>
      <c r="NJS160" s="86"/>
      <c r="NJT160" s="86"/>
      <c r="NJU160" s="86"/>
      <c r="NJV160" s="86"/>
      <c r="NJW160" s="86"/>
      <c r="NJX160" s="86"/>
      <c r="NJY160" s="86"/>
      <c r="NJZ160" s="86"/>
      <c r="NKA160" s="86"/>
      <c r="NKB160" s="86"/>
      <c r="NKC160" s="86"/>
      <c r="NKD160" s="86"/>
      <c r="NKE160" s="86"/>
      <c r="NKF160" s="86"/>
      <c r="NKG160" s="86"/>
      <c r="NKH160" s="86"/>
      <c r="NKI160" s="86"/>
      <c r="NKJ160" s="86"/>
      <c r="NKK160" s="86"/>
      <c r="NKL160" s="86"/>
      <c r="NKM160" s="86"/>
      <c r="NKN160" s="86"/>
      <c r="NKO160" s="86"/>
      <c r="NKP160" s="86"/>
      <c r="NKQ160" s="86"/>
      <c r="NKR160" s="86"/>
      <c r="NKS160" s="86"/>
      <c r="NKT160" s="86"/>
      <c r="NKU160" s="86"/>
      <c r="NKV160" s="86"/>
      <c r="NKW160" s="86"/>
      <c r="NKX160" s="86"/>
      <c r="NKY160" s="86"/>
      <c r="NKZ160" s="86"/>
      <c r="NLA160" s="86"/>
      <c r="NLB160" s="86"/>
      <c r="NLC160" s="86"/>
      <c r="NLD160" s="86"/>
      <c r="NLE160" s="86"/>
      <c r="NLF160" s="86"/>
      <c r="NLG160" s="86"/>
      <c r="NLH160" s="86"/>
      <c r="NLI160" s="86"/>
      <c r="NLJ160" s="86"/>
      <c r="NLK160" s="86"/>
      <c r="NLL160" s="86"/>
      <c r="NLM160" s="86"/>
      <c r="NLN160" s="86"/>
      <c r="NLO160" s="86"/>
      <c r="NLP160" s="86"/>
      <c r="NLQ160" s="86"/>
      <c r="NLR160" s="86"/>
      <c r="NLS160" s="86"/>
      <c r="NLT160" s="86"/>
      <c r="NLU160" s="86"/>
      <c r="NLV160" s="86"/>
      <c r="NLW160" s="86"/>
      <c r="NLX160" s="86"/>
      <c r="NLY160" s="86"/>
      <c r="NLZ160" s="86"/>
      <c r="NMA160" s="86"/>
      <c r="NMB160" s="86"/>
      <c r="NMC160" s="86"/>
      <c r="NMD160" s="86"/>
      <c r="NME160" s="86"/>
      <c r="NMF160" s="86"/>
      <c r="NMG160" s="86"/>
      <c r="NMH160" s="86"/>
      <c r="NMI160" s="86"/>
      <c r="NMJ160" s="86"/>
      <c r="NMK160" s="86"/>
      <c r="NML160" s="86"/>
      <c r="NMM160" s="86"/>
      <c r="NMN160" s="86"/>
      <c r="NMO160" s="86"/>
      <c r="NMP160" s="86"/>
      <c r="NMQ160" s="86"/>
      <c r="NMR160" s="86"/>
      <c r="NMS160" s="86"/>
      <c r="NMT160" s="86"/>
      <c r="NMU160" s="86"/>
      <c r="NMV160" s="86"/>
      <c r="NMW160" s="86"/>
      <c r="NMX160" s="86"/>
      <c r="NMY160" s="86"/>
      <c r="NMZ160" s="86"/>
      <c r="NNA160" s="86"/>
      <c r="NNB160" s="86"/>
      <c r="NNC160" s="86"/>
      <c r="NND160" s="86"/>
      <c r="NNE160" s="86"/>
      <c r="NNF160" s="86"/>
      <c r="NNG160" s="86"/>
      <c r="NNH160" s="86"/>
      <c r="NNI160" s="86"/>
      <c r="NNJ160" s="86"/>
      <c r="NNK160" s="86"/>
      <c r="NNL160" s="86"/>
      <c r="NNM160" s="86"/>
      <c r="NNN160" s="86"/>
      <c r="NNO160" s="86"/>
      <c r="NNP160" s="86"/>
      <c r="NNQ160" s="86"/>
      <c r="NNR160" s="86"/>
      <c r="NNS160" s="86"/>
      <c r="NNT160" s="86"/>
      <c r="NNU160" s="86"/>
      <c r="NNV160" s="86"/>
      <c r="NNW160" s="86"/>
      <c r="NNX160" s="86"/>
      <c r="NNY160" s="86"/>
      <c r="NNZ160" s="86"/>
      <c r="NOA160" s="86"/>
      <c r="NOB160" s="86"/>
      <c r="NOC160" s="86"/>
      <c r="NOD160" s="86"/>
      <c r="NOE160" s="86"/>
      <c r="NOF160" s="86"/>
      <c r="NOG160" s="86"/>
      <c r="NOH160" s="86"/>
      <c r="NOI160" s="86"/>
      <c r="NOJ160" s="86"/>
      <c r="NOK160" s="86"/>
      <c r="NOL160" s="86"/>
      <c r="NOM160" s="86"/>
      <c r="NON160" s="86"/>
      <c r="NOO160" s="86"/>
      <c r="NOP160" s="86"/>
      <c r="NOQ160" s="86"/>
      <c r="NOR160" s="86"/>
      <c r="NOS160" s="86"/>
      <c r="NOT160" s="86"/>
      <c r="NOU160" s="86"/>
      <c r="NOV160" s="86"/>
      <c r="NOW160" s="86"/>
      <c r="NOX160" s="86"/>
      <c r="NOY160" s="86"/>
      <c r="NOZ160" s="86"/>
      <c r="NPA160" s="86"/>
      <c r="NPB160" s="86"/>
      <c r="NPC160" s="86"/>
      <c r="NPD160" s="86"/>
      <c r="NPE160" s="86"/>
      <c r="NPF160" s="86"/>
      <c r="NPG160" s="86"/>
      <c r="NPH160" s="86"/>
      <c r="NPI160" s="86"/>
      <c r="NPJ160" s="86"/>
      <c r="NPK160" s="86"/>
      <c r="NPL160" s="86"/>
      <c r="NPM160" s="86"/>
      <c r="NPN160" s="86"/>
      <c r="NPO160" s="86"/>
      <c r="NPP160" s="86"/>
      <c r="NPQ160" s="86"/>
      <c r="NPR160" s="86"/>
      <c r="NPS160" s="86"/>
      <c r="NPT160" s="86"/>
      <c r="NPU160" s="86"/>
      <c r="NPV160" s="86"/>
      <c r="NPW160" s="86"/>
      <c r="NPX160" s="86"/>
      <c r="NPY160" s="86"/>
      <c r="NPZ160" s="86"/>
      <c r="NQA160" s="86"/>
      <c r="NQB160" s="86"/>
      <c r="NQC160" s="86"/>
      <c r="NQD160" s="86"/>
      <c r="NQE160" s="86"/>
      <c r="NQF160" s="86"/>
      <c r="NQG160" s="86"/>
      <c r="NQH160" s="86"/>
      <c r="NQI160" s="86"/>
      <c r="NQJ160" s="86"/>
      <c r="NQK160" s="86"/>
      <c r="NQL160" s="86"/>
      <c r="NQM160" s="86"/>
      <c r="NQN160" s="86"/>
      <c r="NQO160" s="86"/>
      <c r="NQP160" s="86"/>
      <c r="NQQ160" s="86"/>
      <c r="NQR160" s="86"/>
      <c r="NQS160" s="86"/>
      <c r="NQT160" s="86"/>
      <c r="NQU160" s="86"/>
      <c r="NQV160" s="86"/>
      <c r="NQW160" s="86"/>
      <c r="NQX160" s="86"/>
      <c r="NQY160" s="86"/>
      <c r="NQZ160" s="86"/>
      <c r="NRA160" s="86"/>
      <c r="NRB160" s="86"/>
      <c r="NRC160" s="86"/>
      <c r="NRD160" s="86"/>
      <c r="NRE160" s="86"/>
      <c r="NRF160" s="86"/>
      <c r="NRG160" s="186"/>
      <c r="NRH160" s="186"/>
      <c r="NRI160" s="186"/>
      <c r="NRJ160" s="186"/>
      <c r="NRK160" s="186"/>
      <c r="NRL160" s="186"/>
      <c r="NRM160" s="86"/>
      <c r="NRN160" s="86"/>
      <c r="NRO160" s="86"/>
      <c r="NRP160" s="86"/>
      <c r="NRQ160" s="86"/>
      <c r="NRR160" s="86"/>
      <c r="NRS160" s="86"/>
      <c r="NRT160" s="86"/>
      <c r="NRU160" s="86"/>
      <c r="NRV160" s="86"/>
      <c r="NRW160" s="86"/>
      <c r="NRX160" s="86"/>
      <c r="NRY160" s="86"/>
      <c r="NRZ160" s="86"/>
      <c r="NSA160" s="86"/>
      <c r="NSB160" s="86"/>
      <c r="NSC160" s="86"/>
      <c r="NSD160" s="86"/>
      <c r="NSE160" s="86"/>
      <c r="NSF160" s="86"/>
      <c r="NSG160" s="86"/>
      <c r="NSH160" s="86"/>
      <c r="NSI160" s="86"/>
      <c r="NSJ160" s="86"/>
      <c r="NSK160" s="86"/>
      <c r="NSL160" s="86"/>
      <c r="NSM160" s="86"/>
      <c r="NSN160" s="86"/>
      <c r="NSO160" s="86"/>
      <c r="NSP160" s="86"/>
      <c r="NSQ160" s="86"/>
      <c r="NSR160" s="86"/>
      <c r="NSS160" s="86"/>
      <c r="NST160" s="86"/>
      <c r="NSU160" s="86"/>
      <c r="NSV160" s="86"/>
      <c r="NSW160" s="86"/>
      <c r="NSX160" s="86"/>
      <c r="NSY160" s="86"/>
      <c r="NSZ160" s="86"/>
      <c r="NTA160" s="86"/>
      <c r="NTB160" s="86"/>
      <c r="NTC160" s="86"/>
      <c r="NTD160" s="86"/>
      <c r="NTE160" s="86"/>
      <c r="NTF160" s="86"/>
      <c r="NTG160" s="86"/>
      <c r="NTH160" s="86"/>
      <c r="NTI160" s="86"/>
      <c r="NTJ160" s="86"/>
      <c r="NTK160" s="86"/>
      <c r="NTL160" s="86"/>
      <c r="NTM160" s="86"/>
      <c r="NTN160" s="86"/>
      <c r="NTO160" s="86"/>
      <c r="NTP160" s="86"/>
      <c r="NTQ160" s="86"/>
      <c r="NTR160" s="86"/>
      <c r="NTS160" s="86"/>
      <c r="NTT160" s="86"/>
      <c r="NTU160" s="86"/>
      <c r="NTV160" s="86"/>
      <c r="NTW160" s="86"/>
      <c r="NTX160" s="86"/>
      <c r="NTY160" s="86"/>
      <c r="NTZ160" s="86"/>
      <c r="NUA160" s="86"/>
      <c r="NUB160" s="86"/>
      <c r="NUC160" s="86"/>
      <c r="NUD160" s="86"/>
      <c r="NUE160" s="86"/>
      <c r="NUF160" s="86"/>
      <c r="NUG160" s="86"/>
      <c r="NUH160" s="86"/>
      <c r="NUI160" s="86"/>
      <c r="NUJ160" s="86"/>
      <c r="NUK160" s="86"/>
      <c r="NUL160" s="86"/>
      <c r="NUM160" s="86"/>
      <c r="NUN160" s="86"/>
      <c r="NUO160" s="86"/>
      <c r="NUP160" s="86"/>
      <c r="NUQ160" s="86"/>
      <c r="NUR160" s="86"/>
      <c r="NUS160" s="86"/>
      <c r="NUT160" s="86"/>
      <c r="NUU160" s="86"/>
      <c r="NUV160" s="86"/>
      <c r="NUW160" s="86"/>
      <c r="NUX160" s="86"/>
      <c r="NUY160" s="86"/>
      <c r="NUZ160" s="86"/>
      <c r="NVA160" s="86"/>
      <c r="NVB160" s="86"/>
      <c r="NVC160" s="86"/>
      <c r="NVD160" s="86"/>
      <c r="NVE160" s="86"/>
      <c r="NVF160" s="86"/>
      <c r="NVG160" s="86"/>
      <c r="NVH160" s="86"/>
      <c r="NVI160" s="86"/>
      <c r="NVJ160" s="86"/>
      <c r="NVK160" s="86"/>
      <c r="NVL160" s="86"/>
      <c r="NVM160" s="86"/>
      <c r="NVN160" s="86"/>
      <c r="NVO160" s="86"/>
      <c r="NVP160" s="86"/>
      <c r="NVQ160" s="86"/>
      <c r="NVR160" s="86"/>
      <c r="NVS160" s="86"/>
      <c r="NVT160" s="86"/>
      <c r="NVU160" s="86"/>
      <c r="NVV160" s="86"/>
      <c r="NVW160" s="86"/>
      <c r="NVX160" s="86"/>
      <c r="NVY160" s="86"/>
      <c r="NVZ160" s="86"/>
      <c r="NWA160" s="86"/>
      <c r="NWB160" s="86"/>
      <c r="NWC160" s="86"/>
      <c r="NWD160" s="86"/>
      <c r="NWE160" s="86"/>
      <c r="NWF160" s="86"/>
      <c r="NWG160" s="86"/>
      <c r="NWH160" s="86"/>
      <c r="NWI160" s="86"/>
      <c r="NWJ160" s="86"/>
      <c r="NWK160" s="86"/>
      <c r="NWL160" s="86"/>
      <c r="NWM160" s="86"/>
      <c r="NWN160" s="86"/>
      <c r="NWO160" s="86"/>
      <c r="NWP160" s="86"/>
      <c r="NWQ160" s="86"/>
      <c r="NWR160" s="86"/>
      <c r="NWS160" s="86"/>
      <c r="NWT160" s="86"/>
      <c r="NWU160" s="86"/>
      <c r="NWV160" s="86"/>
      <c r="NWW160" s="86"/>
      <c r="NWX160" s="86"/>
      <c r="NWY160" s="86"/>
      <c r="NWZ160" s="86"/>
      <c r="NXA160" s="86"/>
      <c r="NXB160" s="86"/>
      <c r="NXC160" s="86"/>
      <c r="NXD160" s="86"/>
      <c r="NXE160" s="86"/>
      <c r="NXF160" s="86"/>
      <c r="NXG160" s="86"/>
      <c r="NXH160" s="86"/>
      <c r="NXI160" s="86"/>
      <c r="NXJ160" s="86"/>
      <c r="NXK160" s="86"/>
      <c r="NXL160" s="86"/>
      <c r="NXM160" s="86"/>
      <c r="NXN160" s="86"/>
      <c r="NXO160" s="86"/>
      <c r="NXP160" s="86"/>
      <c r="NXQ160" s="86"/>
      <c r="NXR160" s="86"/>
      <c r="NXS160" s="86"/>
      <c r="NXT160" s="86"/>
      <c r="NXU160" s="86"/>
      <c r="NXV160" s="86"/>
      <c r="NXW160" s="86"/>
      <c r="NXX160" s="86"/>
      <c r="NXY160" s="86"/>
      <c r="NXZ160" s="86"/>
      <c r="NYA160" s="86"/>
      <c r="NYB160" s="86"/>
      <c r="NYC160" s="86"/>
      <c r="NYD160" s="86"/>
      <c r="NYE160" s="86"/>
      <c r="NYF160" s="86"/>
      <c r="NYG160" s="86"/>
      <c r="NYH160" s="86"/>
      <c r="NYI160" s="86"/>
      <c r="NYJ160" s="86"/>
      <c r="NYK160" s="86"/>
      <c r="NYL160" s="86"/>
      <c r="NYM160" s="86"/>
      <c r="NYN160" s="86"/>
      <c r="NYO160" s="86"/>
      <c r="NYP160" s="86"/>
      <c r="NYQ160" s="86"/>
      <c r="NYR160" s="86"/>
      <c r="NYS160" s="86"/>
      <c r="NYT160" s="86"/>
      <c r="NYU160" s="86"/>
      <c r="NYV160" s="86"/>
      <c r="NYW160" s="86"/>
      <c r="NYX160" s="86"/>
      <c r="NYY160" s="86"/>
      <c r="NYZ160" s="86"/>
      <c r="NZA160" s="86"/>
      <c r="NZB160" s="86"/>
      <c r="NZC160" s="86"/>
      <c r="NZD160" s="86"/>
      <c r="NZE160" s="86"/>
      <c r="NZF160" s="86"/>
      <c r="NZG160" s="86"/>
      <c r="NZH160" s="86"/>
      <c r="NZI160" s="86"/>
      <c r="NZJ160" s="86"/>
      <c r="NZK160" s="86"/>
      <c r="NZL160" s="86"/>
      <c r="NZM160" s="86"/>
      <c r="NZN160" s="86"/>
      <c r="NZO160" s="86"/>
      <c r="NZP160" s="86"/>
      <c r="NZQ160" s="86"/>
      <c r="NZR160" s="86"/>
      <c r="NZS160" s="86"/>
      <c r="NZT160" s="86"/>
      <c r="NZU160" s="86"/>
      <c r="NZV160" s="86"/>
      <c r="NZW160" s="86"/>
      <c r="NZX160" s="86"/>
      <c r="NZY160" s="86"/>
      <c r="NZZ160" s="86"/>
      <c r="OAA160" s="86"/>
      <c r="OAB160" s="86"/>
      <c r="OAC160" s="86"/>
      <c r="OAD160" s="86"/>
      <c r="OAE160" s="86"/>
      <c r="OAF160" s="86"/>
      <c r="OAG160" s="86"/>
      <c r="OAH160" s="86"/>
      <c r="OAI160" s="86"/>
      <c r="OAJ160" s="86"/>
      <c r="OAK160" s="86"/>
      <c r="OAL160" s="86"/>
      <c r="OAM160" s="86"/>
      <c r="OAN160" s="86"/>
      <c r="OAO160" s="86"/>
      <c r="OAP160" s="86"/>
      <c r="OAQ160" s="86"/>
      <c r="OAR160" s="86"/>
      <c r="OAS160" s="86"/>
      <c r="OAT160" s="86"/>
      <c r="OAU160" s="86"/>
      <c r="OAV160" s="86"/>
      <c r="OAW160" s="86"/>
      <c r="OAX160" s="86"/>
      <c r="OAY160" s="86"/>
      <c r="OAZ160" s="86"/>
      <c r="OBA160" s="86"/>
      <c r="OBB160" s="86"/>
      <c r="OBC160" s="186"/>
      <c r="OBD160" s="186"/>
      <c r="OBE160" s="186"/>
      <c r="OBF160" s="186"/>
      <c r="OBG160" s="186"/>
      <c r="OBH160" s="186"/>
      <c r="OBI160" s="86"/>
      <c r="OBJ160" s="86"/>
      <c r="OBK160" s="86"/>
      <c r="OBL160" s="86"/>
      <c r="OBM160" s="86"/>
      <c r="OBN160" s="86"/>
      <c r="OBO160" s="86"/>
      <c r="OBP160" s="86"/>
      <c r="OBQ160" s="86"/>
      <c r="OBR160" s="86"/>
      <c r="OBS160" s="86"/>
      <c r="OBT160" s="86"/>
      <c r="OBU160" s="86"/>
      <c r="OBV160" s="86"/>
      <c r="OBW160" s="86"/>
      <c r="OBX160" s="86"/>
      <c r="OBY160" s="86"/>
      <c r="OBZ160" s="86"/>
      <c r="OCA160" s="86"/>
      <c r="OCB160" s="86"/>
      <c r="OCC160" s="86"/>
      <c r="OCD160" s="86"/>
      <c r="OCE160" s="86"/>
      <c r="OCF160" s="86"/>
      <c r="OCG160" s="86"/>
      <c r="OCH160" s="86"/>
      <c r="OCI160" s="86"/>
      <c r="OCJ160" s="86"/>
      <c r="OCK160" s="86"/>
      <c r="OCL160" s="86"/>
      <c r="OCM160" s="86"/>
      <c r="OCN160" s="86"/>
      <c r="OCO160" s="86"/>
      <c r="OCP160" s="86"/>
      <c r="OCQ160" s="86"/>
      <c r="OCR160" s="86"/>
      <c r="OCS160" s="86"/>
      <c r="OCT160" s="86"/>
      <c r="OCU160" s="86"/>
      <c r="OCV160" s="86"/>
      <c r="OCW160" s="86"/>
      <c r="OCX160" s="86"/>
      <c r="OCY160" s="86"/>
      <c r="OCZ160" s="86"/>
      <c r="ODA160" s="86"/>
      <c r="ODB160" s="86"/>
      <c r="ODC160" s="86"/>
      <c r="ODD160" s="86"/>
      <c r="ODE160" s="86"/>
      <c r="ODF160" s="86"/>
      <c r="ODG160" s="86"/>
      <c r="ODH160" s="86"/>
      <c r="ODI160" s="86"/>
      <c r="ODJ160" s="86"/>
      <c r="ODK160" s="86"/>
      <c r="ODL160" s="86"/>
      <c r="ODM160" s="86"/>
      <c r="ODN160" s="86"/>
      <c r="ODO160" s="86"/>
      <c r="ODP160" s="86"/>
      <c r="ODQ160" s="86"/>
      <c r="ODR160" s="86"/>
      <c r="ODS160" s="86"/>
      <c r="ODT160" s="86"/>
      <c r="ODU160" s="86"/>
      <c r="ODV160" s="86"/>
      <c r="ODW160" s="86"/>
      <c r="ODX160" s="86"/>
      <c r="ODY160" s="86"/>
      <c r="ODZ160" s="86"/>
      <c r="OEA160" s="86"/>
      <c r="OEB160" s="86"/>
      <c r="OEC160" s="86"/>
      <c r="OED160" s="86"/>
      <c r="OEE160" s="86"/>
      <c r="OEF160" s="86"/>
      <c r="OEG160" s="86"/>
      <c r="OEH160" s="86"/>
      <c r="OEI160" s="86"/>
      <c r="OEJ160" s="86"/>
      <c r="OEK160" s="86"/>
      <c r="OEL160" s="86"/>
      <c r="OEM160" s="86"/>
      <c r="OEN160" s="86"/>
      <c r="OEO160" s="86"/>
      <c r="OEP160" s="86"/>
      <c r="OEQ160" s="86"/>
      <c r="OER160" s="86"/>
      <c r="OES160" s="86"/>
      <c r="OET160" s="86"/>
      <c r="OEU160" s="86"/>
      <c r="OEV160" s="86"/>
      <c r="OEW160" s="86"/>
      <c r="OEX160" s="86"/>
      <c r="OEY160" s="86"/>
      <c r="OEZ160" s="86"/>
      <c r="OFA160" s="86"/>
      <c r="OFB160" s="86"/>
      <c r="OFC160" s="86"/>
      <c r="OFD160" s="86"/>
      <c r="OFE160" s="86"/>
      <c r="OFF160" s="86"/>
      <c r="OFG160" s="86"/>
      <c r="OFH160" s="86"/>
      <c r="OFI160" s="86"/>
      <c r="OFJ160" s="86"/>
      <c r="OFK160" s="86"/>
      <c r="OFL160" s="86"/>
      <c r="OFM160" s="86"/>
      <c r="OFN160" s="86"/>
      <c r="OFO160" s="86"/>
      <c r="OFP160" s="86"/>
      <c r="OFQ160" s="86"/>
      <c r="OFR160" s="86"/>
      <c r="OFS160" s="86"/>
      <c r="OFT160" s="86"/>
      <c r="OFU160" s="86"/>
      <c r="OFV160" s="86"/>
      <c r="OFW160" s="86"/>
      <c r="OFX160" s="86"/>
      <c r="OFY160" s="86"/>
      <c r="OFZ160" s="86"/>
      <c r="OGA160" s="86"/>
      <c r="OGB160" s="86"/>
      <c r="OGC160" s="86"/>
      <c r="OGD160" s="86"/>
      <c r="OGE160" s="86"/>
      <c r="OGF160" s="86"/>
      <c r="OGG160" s="86"/>
      <c r="OGH160" s="86"/>
      <c r="OGI160" s="86"/>
      <c r="OGJ160" s="86"/>
      <c r="OGK160" s="86"/>
      <c r="OGL160" s="86"/>
      <c r="OGM160" s="86"/>
      <c r="OGN160" s="86"/>
      <c r="OGO160" s="86"/>
      <c r="OGP160" s="86"/>
      <c r="OGQ160" s="86"/>
      <c r="OGR160" s="86"/>
      <c r="OGS160" s="86"/>
      <c r="OGT160" s="86"/>
      <c r="OGU160" s="86"/>
      <c r="OGV160" s="86"/>
      <c r="OGW160" s="86"/>
      <c r="OGX160" s="86"/>
      <c r="OGY160" s="86"/>
      <c r="OGZ160" s="86"/>
      <c r="OHA160" s="86"/>
      <c r="OHB160" s="86"/>
      <c r="OHC160" s="86"/>
      <c r="OHD160" s="86"/>
      <c r="OHE160" s="86"/>
      <c r="OHF160" s="86"/>
      <c r="OHG160" s="86"/>
      <c r="OHH160" s="86"/>
      <c r="OHI160" s="86"/>
      <c r="OHJ160" s="86"/>
      <c r="OHK160" s="86"/>
      <c r="OHL160" s="86"/>
      <c r="OHM160" s="86"/>
      <c r="OHN160" s="86"/>
      <c r="OHO160" s="86"/>
      <c r="OHP160" s="86"/>
      <c r="OHQ160" s="86"/>
      <c r="OHR160" s="86"/>
      <c r="OHS160" s="86"/>
      <c r="OHT160" s="86"/>
      <c r="OHU160" s="86"/>
      <c r="OHV160" s="86"/>
      <c r="OHW160" s="86"/>
      <c r="OHX160" s="86"/>
      <c r="OHY160" s="86"/>
      <c r="OHZ160" s="86"/>
      <c r="OIA160" s="86"/>
      <c r="OIB160" s="86"/>
      <c r="OIC160" s="86"/>
      <c r="OID160" s="86"/>
      <c r="OIE160" s="86"/>
      <c r="OIF160" s="86"/>
      <c r="OIG160" s="86"/>
      <c r="OIH160" s="86"/>
      <c r="OII160" s="86"/>
      <c r="OIJ160" s="86"/>
      <c r="OIK160" s="86"/>
      <c r="OIL160" s="86"/>
      <c r="OIM160" s="86"/>
      <c r="OIN160" s="86"/>
      <c r="OIO160" s="86"/>
      <c r="OIP160" s="86"/>
      <c r="OIQ160" s="86"/>
      <c r="OIR160" s="86"/>
      <c r="OIS160" s="86"/>
      <c r="OIT160" s="86"/>
      <c r="OIU160" s="86"/>
      <c r="OIV160" s="86"/>
      <c r="OIW160" s="86"/>
      <c r="OIX160" s="86"/>
      <c r="OIY160" s="86"/>
      <c r="OIZ160" s="86"/>
      <c r="OJA160" s="86"/>
      <c r="OJB160" s="86"/>
      <c r="OJC160" s="86"/>
      <c r="OJD160" s="86"/>
      <c r="OJE160" s="86"/>
      <c r="OJF160" s="86"/>
      <c r="OJG160" s="86"/>
      <c r="OJH160" s="86"/>
      <c r="OJI160" s="86"/>
      <c r="OJJ160" s="86"/>
      <c r="OJK160" s="86"/>
      <c r="OJL160" s="86"/>
      <c r="OJM160" s="86"/>
      <c r="OJN160" s="86"/>
      <c r="OJO160" s="86"/>
      <c r="OJP160" s="86"/>
      <c r="OJQ160" s="86"/>
      <c r="OJR160" s="86"/>
      <c r="OJS160" s="86"/>
      <c r="OJT160" s="86"/>
      <c r="OJU160" s="86"/>
      <c r="OJV160" s="86"/>
      <c r="OJW160" s="86"/>
      <c r="OJX160" s="86"/>
      <c r="OJY160" s="86"/>
      <c r="OJZ160" s="86"/>
      <c r="OKA160" s="86"/>
      <c r="OKB160" s="86"/>
      <c r="OKC160" s="86"/>
      <c r="OKD160" s="86"/>
      <c r="OKE160" s="86"/>
      <c r="OKF160" s="86"/>
      <c r="OKG160" s="86"/>
      <c r="OKH160" s="86"/>
      <c r="OKI160" s="86"/>
      <c r="OKJ160" s="86"/>
      <c r="OKK160" s="86"/>
      <c r="OKL160" s="86"/>
      <c r="OKM160" s="86"/>
      <c r="OKN160" s="86"/>
      <c r="OKO160" s="86"/>
      <c r="OKP160" s="86"/>
      <c r="OKQ160" s="86"/>
      <c r="OKR160" s="86"/>
      <c r="OKS160" s="86"/>
      <c r="OKT160" s="86"/>
      <c r="OKU160" s="86"/>
      <c r="OKV160" s="86"/>
      <c r="OKW160" s="86"/>
      <c r="OKX160" s="86"/>
      <c r="OKY160" s="186"/>
      <c r="OKZ160" s="186"/>
      <c r="OLA160" s="186"/>
      <c r="OLB160" s="186"/>
      <c r="OLC160" s="186"/>
      <c r="OLD160" s="186"/>
      <c r="OLE160" s="86"/>
      <c r="OLF160" s="86"/>
      <c r="OLG160" s="86"/>
      <c r="OLH160" s="86"/>
      <c r="OLI160" s="86"/>
      <c r="OLJ160" s="86"/>
      <c r="OLK160" s="86"/>
      <c r="OLL160" s="86"/>
      <c r="OLM160" s="86"/>
      <c r="OLN160" s="86"/>
      <c r="OLO160" s="86"/>
      <c r="OLP160" s="86"/>
      <c r="OLQ160" s="86"/>
      <c r="OLR160" s="86"/>
      <c r="OLS160" s="86"/>
      <c r="OLT160" s="86"/>
      <c r="OLU160" s="86"/>
      <c r="OLV160" s="86"/>
      <c r="OLW160" s="86"/>
      <c r="OLX160" s="86"/>
      <c r="OLY160" s="86"/>
      <c r="OLZ160" s="86"/>
      <c r="OMA160" s="86"/>
      <c r="OMB160" s="86"/>
      <c r="OMC160" s="86"/>
      <c r="OMD160" s="86"/>
      <c r="OME160" s="86"/>
      <c r="OMF160" s="86"/>
      <c r="OMG160" s="86"/>
      <c r="OMH160" s="86"/>
      <c r="OMI160" s="86"/>
      <c r="OMJ160" s="86"/>
      <c r="OMK160" s="86"/>
      <c r="OML160" s="86"/>
      <c r="OMM160" s="86"/>
      <c r="OMN160" s="86"/>
      <c r="OMO160" s="86"/>
      <c r="OMP160" s="86"/>
      <c r="OMQ160" s="86"/>
      <c r="OMR160" s="86"/>
      <c r="OMS160" s="86"/>
      <c r="OMT160" s="86"/>
      <c r="OMU160" s="86"/>
      <c r="OMV160" s="86"/>
      <c r="OMW160" s="86"/>
      <c r="OMX160" s="86"/>
      <c r="OMY160" s="86"/>
      <c r="OMZ160" s="86"/>
      <c r="ONA160" s="86"/>
      <c r="ONB160" s="86"/>
      <c r="ONC160" s="86"/>
      <c r="OND160" s="86"/>
      <c r="ONE160" s="86"/>
      <c r="ONF160" s="86"/>
      <c r="ONG160" s="86"/>
      <c r="ONH160" s="86"/>
      <c r="ONI160" s="86"/>
      <c r="ONJ160" s="86"/>
      <c r="ONK160" s="86"/>
      <c r="ONL160" s="86"/>
      <c r="ONM160" s="86"/>
      <c r="ONN160" s="86"/>
      <c r="ONO160" s="86"/>
      <c r="ONP160" s="86"/>
      <c r="ONQ160" s="86"/>
      <c r="ONR160" s="86"/>
      <c r="ONS160" s="86"/>
      <c r="ONT160" s="86"/>
      <c r="ONU160" s="86"/>
      <c r="ONV160" s="86"/>
      <c r="ONW160" s="86"/>
      <c r="ONX160" s="86"/>
      <c r="ONY160" s="86"/>
      <c r="ONZ160" s="86"/>
      <c r="OOA160" s="86"/>
      <c r="OOB160" s="86"/>
      <c r="OOC160" s="86"/>
      <c r="OOD160" s="86"/>
      <c r="OOE160" s="86"/>
      <c r="OOF160" s="86"/>
      <c r="OOG160" s="86"/>
      <c r="OOH160" s="86"/>
      <c r="OOI160" s="86"/>
      <c r="OOJ160" s="86"/>
      <c r="OOK160" s="86"/>
      <c r="OOL160" s="86"/>
      <c r="OOM160" s="86"/>
      <c r="OON160" s="86"/>
      <c r="OOO160" s="86"/>
      <c r="OOP160" s="86"/>
      <c r="OOQ160" s="86"/>
      <c r="OOR160" s="86"/>
      <c r="OOS160" s="86"/>
      <c r="OOT160" s="86"/>
      <c r="OOU160" s="86"/>
      <c r="OOV160" s="86"/>
      <c r="OOW160" s="86"/>
      <c r="OOX160" s="86"/>
      <c r="OOY160" s="86"/>
      <c r="OOZ160" s="86"/>
      <c r="OPA160" s="86"/>
      <c r="OPB160" s="86"/>
      <c r="OPC160" s="86"/>
      <c r="OPD160" s="86"/>
      <c r="OPE160" s="86"/>
      <c r="OPF160" s="86"/>
      <c r="OPG160" s="86"/>
      <c r="OPH160" s="86"/>
      <c r="OPI160" s="86"/>
      <c r="OPJ160" s="86"/>
      <c r="OPK160" s="86"/>
      <c r="OPL160" s="86"/>
      <c r="OPM160" s="86"/>
      <c r="OPN160" s="86"/>
      <c r="OPO160" s="86"/>
      <c r="OPP160" s="86"/>
      <c r="OPQ160" s="86"/>
      <c r="OPR160" s="86"/>
      <c r="OPS160" s="86"/>
      <c r="OPT160" s="86"/>
      <c r="OPU160" s="86"/>
      <c r="OPV160" s="86"/>
      <c r="OPW160" s="86"/>
      <c r="OPX160" s="86"/>
      <c r="OPY160" s="86"/>
      <c r="OPZ160" s="86"/>
      <c r="OQA160" s="86"/>
      <c r="OQB160" s="86"/>
      <c r="OQC160" s="86"/>
      <c r="OQD160" s="86"/>
      <c r="OQE160" s="86"/>
      <c r="OQF160" s="86"/>
      <c r="OQG160" s="86"/>
      <c r="OQH160" s="86"/>
      <c r="OQI160" s="86"/>
      <c r="OQJ160" s="86"/>
      <c r="OQK160" s="86"/>
      <c r="OQL160" s="86"/>
      <c r="OQM160" s="86"/>
      <c r="OQN160" s="86"/>
      <c r="OQO160" s="86"/>
      <c r="OQP160" s="86"/>
      <c r="OQQ160" s="86"/>
      <c r="OQR160" s="86"/>
      <c r="OQS160" s="86"/>
      <c r="OQT160" s="86"/>
      <c r="OQU160" s="86"/>
      <c r="OQV160" s="86"/>
      <c r="OQW160" s="86"/>
      <c r="OQX160" s="86"/>
      <c r="OQY160" s="86"/>
      <c r="OQZ160" s="86"/>
      <c r="ORA160" s="86"/>
      <c r="ORB160" s="86"/>
      <c r="ORC160" s="86"/>
      <c r="ORD160" s="86"/>
      <c r="ORE160" s="86"/>
      <c r="ORF160" s="86"/>
      <c r="ORG160" s="86"/>
      <c r="ORH160" s="86"/>
      <c r="ORI160" s="86"/>
      <c r="ORJ160" s="86"/>
      <c r="ORK160" s="86"/>
      <c r="ORL160" s="86"/>
      <c r="ORM160" s="86"/>
      <c r="ORN160" s="86"/>
      <c r="ORO160" s="86"/>
      <c r="ORP160" s="86"/>
      <c r="ORQ160" s="86"/>
      <c r="ORR160" s="86"/>
      <c r="ORS160" s="86"/>
      <c r="ORT160" s="86"/>
      <c r="ORU160" s="86"/>
      <c r="ORV160" s="86"/>
      <c r="ORW160" s="86"/>
      <c r="ORX160" s="86"/>
      <c r="ORY160" s="86"/>
      <c r="ORZ160" s="86"/>
      <c r="OSA160" s="86"/>
      <c r="OSB160" s="86"/>
      <c r="OSC160" s="86"/>
      <c r="OSD160" s="86"/>
      <c r="OSE160" s="86"/>
      <c r="OSF160" s="86"/>
      <c r="OSG160" s="86"/>
      <c r="OSH160" s="86"/>
      <c r="OSI160" s="86"/>
      <c r="OSJ160" s="86"/>
      <c r="OSK160" s="86"/>
      <c r="OSL160" s="86"/>
      <c r="OSM160" s="86"/>
      <c r="OSN160" s="86"/>
      <c r="OSO160" s="86"/>
      <c r="OSP160" s="86"/>
      <c r="OSQ160" s="86"/>
      <c r="OSR160" s="86"/>
      <c r="OSS160" s="86"/>
      <c r="OST160" s="86"/>
      <c r="OSU160" s="86"/>
      <c r="OSV160" s="86"/>
      <c r="OSW160" s="86"/>
      <c r="OSX160" s="86"/>
      <c r="OSY160" s="86"/>
      <c r="OSZ160" s="86"/>
      <c r="OTA160" s="86"/>
      <c r="OTB160" s="86"/>
      <c r="OTC160" s="86"/>
      <c r="OTD160" s="86"/>
      <c r="OTE160" s="86"/>
      <c r="OTF160" s="86"/>
      <c r="OTG160" s="86"/>
      <c r="OTH160" s="86"/>
      <c r="OTI160" s="86"/>
      <c r="OTJ160" s="86"/>
      <c r="OTK160" s="86"/>
      <c r="OTL160" s="86"/>
      <c r="OTM160" s="86"/>
      <c r="OTN160" s="86"/>
      <c r="OTO160" s="86"/>
      <c r="OTP160" s="86"/>
      <c r="OTQ160" s="86"/>
      <c r="OTR160" s="86"/>
      <c r="OTS160" s="86"/>
      <c r="OTT160" s="86"/>
      <c r="OTU160" s="86"/>
      <c r="OTV160" s="86"/>
      <c r="OTW160" s="86"/>
      <c r="OTX160" s="86"/>
      <c r="OTY160" s="86"/>
      <c r="OTZ160" s="86"/>
      <c r="OUA160" s="86"/>
      <c r="OUB160" s="86"/>
      <c r="OUC160" s="86"/>
      <c r="OUD160" s="86"/>
      <c r="OUE160" s="86"/>
      <c r="OUF160" s="86"/>
      <c r="OUG160" s="86"/>
      <c r="OUH160" s="86"/>
      <c r="OUI160" s="86"/>
      <c r="OUJ160" s="86"/>
      <c r="OUK160" s="86"/>
      <c r="OUL160" s="86"/>
      <c r="OUM160" s="86"/>
      <c r="OUN160" s="86"/>
      <c r="OUO160" s="86"/>
      <c r="OUP160" s="86"/>
      <c r="OUQ160" s="86"/>
      <c r="OUR160" s="86"/>
      <c r="OUS160" s="86"/>
      <c r="OUT160" s="86"/>
      <c r="OUU160" s="186"/>
      <c r="OUV160" s="186"/>
      <c r="OUW160" s="186"/>
      <c r="OUX160" s="186"/>
      <c r="OUY160" s="186"/>
      <c r="OUZ160" s="186"/>
      <c r="OVA160" s="86"/>
      <c r="OVB160" s="86"/>
      <c r="OVC160" s="86"/>
      <c r="OVD160" s="86"/>
      <c r="OVE160" s="86"/>
      <c r="OVF160" s="86"/>
      <c r="OVG160" s="86"/>
      <c r="OVH160" s="86"/>
      <c r="OVI160" s="86"/>
      <c r="OVJ160" s="86"/>
      <c r="OVK160" s="86"/>
      <c r="OVL160" s="86"/>
      <c r="OVM160" s="86"/>
      <c r="OVN160" s="86"/>
      <c r="OVO160" s="86"/>
      <c r="OVP160" s="86"/>
      <c r="OVQ160" s="86"/>
      <c r="OVR160" s="86"/>
      <c r="OVS160" s="86"/>
      <c r="OVT160" s="86"/>
      <c r="OVU160" s="86"/>
      <c r="OVV160" s="86"/>
      <c r="OVW160" s="86"/>
      <c r="OVX160" s="86"/>
      <c r="OVY160" s="86"/>
      <c r="OVZ160" s="86"/>
      <c r="OWA160" s="86"/>
      <c r="OWB160" s="86"/>
      <c r="OWC160" s="86"/>
      <c r="OWD160" s="86"/>
      <c r="OWE160" s="86"/>
      <c r="OWF160" s="86"/>
      <c r="OWG160" s="86"/>
      <c r="OWH160" s="86"/>
      <c r="OWI160" s="86"/>
      <c r="OWJ160" s="86"/>
      <c r="OWK160" s="86"/>
      <c r="OWL160" s="86"/>
      <c r="OWM160" s="86"/>
      <c r="OWN160" s="86"/>
      <c r="OWO160" s="86"/>
      <c r="OWP160" s="86"/>
      <c r="OWQ160" s="86"/>
      <c r="OWR160" s="86"/>
      <c r="OWS160" s="86"/>
      <c r="OWT160" s="86"/>
      <c r="OWU160" s="86"/>
      <c r="OWV160" s="86"/>
      <c r="OWW160" s="86"/>
      <c r="OWX160" s="86"/>
      <c r="OWY160" s="86"/>
      <c r="OWZ160" s="86"/>
      <c r="OXA160" s="86"/>
      <c r="OXB160" s="86"/>
      <c r="OXC160" s="86"/>
      <c r="OXD160" s="86"/>
      <c r="OXE160" s="86"/>
      <c r="OXF160" s="86"/>
      <c r="OXG160" s="86"/>
      <c r="OXH160" s="86"/>
      <c r="OXI160" s="86"/>
      <c r="OXJ160" s="86"/>
      <c r="OXK160" s="86"/>
      <c r="OXL160" s="86"/>
      <c r="OXM160" s="86"/>
      <c r="OXN160" s="86"/>
      <c r="OXO160" s="86"/>
      <c r="OXP160" s="86"/>
      <c r="OXQ160" s="86"/>
      <c r="OXR160" s="86"/>
      <c r="OXS160" s="86"/>
      <c r="OXT160" s="86"/>
      <c r="OXU160" s="86"/>
      <c r="OXV160" s="86"/>
      <c r="OXW160" s="86"/>
      <c r="OXX160" s="86"/>
      <c r="OXY160" s="86"/>
      <c r="OXZ160" s="86"/>
      <c r="OYA160" s="86"/>
      <c r="OYB160" s="86"/>
      <c r="OYC160" s="86"/>
      <c r="OYD160" s="86"/>
      <c r="OYE160" s="86"/>
      <c r="OYF160" s="86"/>
      <c r="OYG160" s="86"/>
      <c r="OYH160" s="86"/>
      <c r="OYI160" s="86"/>
      <c r="OYJ160" s="86"/>
      <c r="OYK160" s="86"/>
      <c r="OYL160" s="86"/>
      <c r="OYM160" s="86"/>
      <c r="OYN160" s="86"/>
      <c r="OYO160" s="86"/>
      <c r="OYP160" s="86"/>
      <c r="OYQ160" s="86"/>
      <c r="OYR160" s="86"/>
      <c r="OYS160" s="86"/>
      <c r="OYT160" s="86"/>
      <c r="OYU160" s="86"/>
      <c r="OYV160" s="86"/>
      <c r="OYW160" s="86"/>
      <c r="OYX160" s="86"/>
      <c r="OYY160" s="86"/>
      <c r="OYZ160" s="86"/>
      <c r="OZA160" s="86"/>
      <c r="OZB160" s="86"/>
      <c r="OZC160" s="86"/>
      <c r="OZD160" s="86"/>
      <c r="OZE160" s="86"/>
      <c r="OZF160" s="86"/>
      <c r="OZG160" s="86"/>
      <c r="OZH160" s="86"/>
      <c r="OZI160" s="86"/>
      <c r="OZJ160" s="86"/>
      <c r="OZK160" s="86"/>
      <c r="OZL160" s="86"/>
      <c r="OZM160" s="86"/>
      <c r="OZN160" s="86"/>
      <c r="OZO160" s="86"/>
      <c r="OZP160" s="86"/>
      <c r="OZQ160" s="86"/>
      <c r="OZR160" s="86"/>
      <c r="OZS160" s="86"/>
      <c r="OZT160" s="86"/>
      <c r="OZU160" s="86"/>
      <c r="OZV160" s="86"/>
      <c r="OZW160" s="86"/>
      <c r="OZX160" s="86"/>
      <c r="OZY160" s="86"/>
      <c r="OZZ160" s="86"/>
      <c r="PAA160" s="86"/>
      <c r="PAB160" s="86"/>
      <c r="PAC160" s="86"/>
      <c r="PAD160" s="86"/>
      <c r="PAE160" s="86"/>
      <c r="PAF160" s="86"/>
      <c r="PAG160" s="86"/>
      <c r="PAH160" s="86"/>
      <c r="PAI160" s="86"/>
      <c r="PAJ160" s="86"/>
      <c r="PAK160" s="86"/>
      <c r="PAL160" s="86"/>
      <c r="PAM160" s="86"/>
      <c r="PAN160" s="86"/>
      <c r="PAO160" s="86"/>
      <c r="PAP160" s="86"/>
      <c r="PAQ160" s="86"/>
      <c r="PAR160" s="86"/>
      <c r="PAS160" s="86"/>
      <c r="PAT160" s="86"/>
      <c r="PAU160" s="86"/>
      <c r="PAV160" s="86"/>
      <c r="PAW160" s="86"/>
      <c r="PAX160" s="86"/>
      <c r="PAY160" s="86"/>
      <c r="PAZ160" s="86"/>
      <c r="PBA160" s="86"/>
      <c r="PBB160" s="86"/>
      <c r="PBC160" s="86"/>
      <c r="PBD160" s="86"/>
      <c r="PBE160" s="86"/>
      <c r="PBF160" s="86"/>
      <c r="PBG160" s="86"/>
      <c r="PBH160" s="86"/>
      <c r="PBI160" s="86"/>
      <c r="PBJ160" s="86"/>
      <c r="PBK160" s="86"/>
      <c r="PBL160" s="86"/>
      <c r="PBM160" s="86"/>
      <c r="PBN160" s="86"/>
      <c r="PBO160" s="86"/>
      <c r="PBP160" s="86"/>
      <c r="PBQ160" s="86"/>
      <c r="PBR160" s="86"/>
      <c r="PBS160" s="86"/>
      <c r="PBT160" s="86"/>
      <c r="PBU160" s="86"/>
      <c r="PBV160" s="86"/>
      <c r="PBW160" s="86"/>
      <c r="PBX160" s="86"/>
      <c r="PBY160" s="86"/>
      <c r="PBZ160" s="86"/>
      <c r="PCA160" s="86"/>
      <c r="PCB160" s="86"/>
      <c r="PCC160" s="86"/>
      <c r="PCD160" s="86"/>
      <c r="PCE160" s="86"/>
      <c r="PCF160" s="86"/>
      <c r="PCG160" s="86"/>
      <c r="PCH160" s="86"/>
      <c r="PCI160" s="86"/>
      <c r="PCJ160" s="86"/>
      <c r="PCK160" s="86"/>
      <c r="PCL160" s="86"/>
      <c r="PCM160" s="86"/>
      <c r="PCN160" s="86"/>
      <c r="PCO160" s="86"/>
      <c r="PCP160" s="86"/>
      <c r="PCQ160" s="86"/>
      <c r="PCR160" s="86"/>
      <c r="PCS160" s="86"/>
      <c r="PCT160" s="86"/>
      <c r="PCU160" s="86"/>
      <c r="PCV160" s="86"/>
      <c r="PCW160" s="86"/>
      <c r="PCX160" s="86"/>
      <c r="PCY160" s="86"/>
      <c r="PCZ160" s="86"/>
      <c r="PDA160" s="86"/>
      <c r="PDB160" s="86"/>
      <c r="PDC160" s="86"/>
      <c r="PDD160" s="86"/>
      <c r="PDE160" s="86"/>
      <c r="PDF160" s="86"/>
      <c r="PDG160" s="86"/>
      <c r="PDH160" s="86"/>
      <c r="PDI160" s="86"/>
      <c r="PDJ160" s="86"/>
      <c r="PDK160" s="86"/>
      <c r="PDL160" s="86"/>
      <c r="PDM160" s="86"/>
      <c r="PDN160" s="86"/>
      <c r="PDO160" s="86"/>
      <c r="PDP160" s="86"/>
      <c r="PDQ160" s="86"/>
      <c r="PDR160" s="86"/>
      <c r="PDS160" s="86"/>
      <c r="PDT160" s="86"/>
      <c r="PDU160" s="86"/>
      <c r="PDV160" s="86"/>
      <c r="PDW160" s="86"/>
      <c r="PDX160" s="86"/>
      <c r="PDY160" s="86"/>
      <c r="PDZ160" s="86"/>
      <c r="PEA160" s="86"/>
      <c r="PEB160" s="86"/>
      <c r="PEC160" s="86"/>
      <c r="PED160" s="86"/>
      <c r="PEE160" s="86"/>
      <c r="PEF160" s="86"/>
      <c r="PEG160" s="86"/>
      <c r="PEH160" s="86"/>
      <c r="PEI160" s="86"/>
      <c r="PEJ160" s="86"/>
      <c r="PEK160" s="86"/>
      <c r="PEL160" s="86"/>
      <c r="PEM160" s="86"/>
      <c r="PEN160" s="86"/>
      <c r="PEO160" s="86"/>
      <c r="PEP160" s="86"/>
      <c r="PEQ160" s="186"/>
      <c r="PER160" s="186"/>
      <c r="PES160" s="186"/>
      <c r="PET160" s="186"/>
      <c r="PEU160" s="186"/>
      <c r="PEV160" s="186"/>
      <c r="PEW160" s="86"/>
      <c r="PEX160" s="86"/>
      <c r="PEY160" s="86"/>
      <c r="PEZ160" s="86"/>
      <c r="PFA160" s="86"/>
      <c r="PFB160" s="86"/>
      <c r="PFC160" s="86"/>
      <c r="PFD160" s="86"/>
      <c r="PFE160" s="86"/>
      <c r="PFF160" s="86"/>
      <c r="PFG160" s="86"/>
      <c r="PFH160" s="86"/>
      <c r="PFI160" s="86"/>
      <c r="PFJ160" s="86"/>
      <c r="PFK160" s="86"/>
      <c r="PFL160" s="86"/>
      <c r="PFM160" s="86"/>
      <c r="PFN160" s="86"/>
      <c r="PFO160" s="86"/>
      <c r="PFP160" s="86"/>
      <c r="PFQ160" s="86"/>
      <c r="PFR160" s="86"/>
      <c r="PFS160" s="86"/>
      <c r="PFT160" s="86"/>
      <c r="PFU160" s="86"/>
      <c r="PFV160" s="86"/>
      <c r="PFW160" s="86"/>
      <c r="PFX160" s="86"/>
      <c r="PFY160" s="86"/>
      <c r="PFZ160" s="86"/>
      <c r="PGA160" s="86"/>
      <c r="PGB160" s="86"/>
      <c r="PGC160" s="86"/>
      <c r="PGD160" s="86"/>
      <c r="PGE160" s="86"/>
      <c r="PGF160" s="86"/>
      <c r="PGG160" s="86"/>
      <c r="PGH160" s="86"/>
      <c r="PGI160" s="86"/>
      <c r="PGJ160" s="86"/>
      <c r="PGK160" s="86"/>
      <c r="PGL160" s="86"/>
      <c r="PGM160" s="86"/>
      <c r="PGN160" s="86"/>
      <c r="PGO160" s="86"/>
      <c r="PGP160" s="86"/>
      <c r="PGQ160" s="86"/>
      <c r="PGR160" s="86"/>
      <c r="PGS160" s="86"/>
      <c r="PGT160" s="86"/>
      <c r="PGU160" s="86"/>
      <c r="PGV160" s="86"/>
      <c r="PGW160" s="86"/>
      <c r="PGX160" s="86"/>
      <c r="PGY160" s="86"/>
      <c r="PGZ160" s="86"/>
      <c r="PHA160" s="86"/>
      <c r="PHB160" s="86"/>
      <c r="PHC160" s="86"/>
      <c r="PHD160" s="86"/>
      <c r="PHE160" s="86"/>
      <c r="PHF160" s="86"/>
      <c r="PHG160" s="86"/>
      <c r="PHH160" s="86"/>
      <c r="PHI160" s="86"/>
      <c r="PHJ160" s="86"/>
      <c r="PHK160" s="86"/>
      <c r="PHL160" s="86"/>
      <c r="PHM160" s="86"/>
      <c r="PHN160" s="86"/>
      <c r="PHO160" s="86"/>
      <c r="PHP160" s="86"/>
      <c r="PHQ160" s="86"/>
      <c r="PHR160" s="86"/>
      <c r="PHS160" s="86"/>
      <c r="PHT160" s="86"/>
      <c r="PHU160" s="86"/>
      <c r="PHV160" s="86"/>
      <c r="PHW160" s="86"/>
      <c r="PHX160" s="86"/>
      <c r="PHY160" s="86"/>
      <c r="PHZ160" s="86"/>
      <c r="PIA160" s="86"/>
      <c r="PIB160" s="86"/>
      <c r="PIC160" s="86"/>
      <c r="PID160" s="86"/>
      <c r="PIE160" s="86"/>
      <c r="PIF160" s="86"/>
      <c r="PIG160" s="86"/>
      <c r="PIH160" s="86"/>
      <c r="PII160" s="86"/>
      <c r="PIJ160" s="86"/>
      <c r="PIK160" s="86"/>
      <c r="PIL160" s="86"/>
      <c r="PIM160" s="86"/>
      <c r="PIN160" s="86"/>
      <c r="PIO160" s="86"/>
      <c r="PIP160" s="86"/>
      <c r="PIQ160" s="86"/>
      <c r="PIR160" s="86"/>
      <c r="PIS160" s="86"/>
      <c r="PIT160" s="86"/>
      <c r="PIU160" s="86"/>
      <c r="PIV160" s="86"/>
      <c r="PIW160" s="86"/>
      <c r="PIX160" s="86"/>
      <c r="PIY160" s="86"/>
      <c r="PIZ160" s="86"/>
      <c r="PJA160" s="86"/>
      <c r="PJB160" s="86"/>
      <c r="PJC160" s="86"/>
      <c r="PJD160" s="86"/>
      <c r="PJE160" s="86"/>
      <c r="PJF160" s="86"/>
      <c r="PJG160" s="86"/>
      <c r="PJH160" s="86"/>
      <c r="PJI160" s="86"/>
      <c r="PJJ160" s="86"/>
      <c r="PJK160" s="86"/>
      <c r="PJL160" s="86"/>
      <c r="PJM160" s="86"/>
      <c r="PJN160" s="86"/>
      <c r="PJO160" s="86"/>
      <c r="PJP160" s="86"/>
      <c r="PJQ160" s="86"/>
      <c r="PJR160" s="86"/>
      <c r="PJS160" s="86"/>
      <c r="PJT160" s="86"/>
      <c r="PJU160" s="86"/>
      <c r="PJV160" s="86"/>
      <c r="PJW160" s="86"/>
      <c r="PJX160" s="86"/>
      <c r="PJY160" s="86"/>
      <c r="PJZ160" s="86"/>
      <c r="PKA160" s="86"/>
      <c r="PKB160" s="86"/>
      <c r="PKC160" s="86"/>
      <c r="PKD160" s="86"/>
      <c r="PKE160" s="86"/>
      <c r="PKF160" s="86"/>
      <c r="PKG160" s="86"/>
      <c r="PKH160" s="86"/>
      <c r="PKI160" s="86"/>
      <c r="PKJ160" s="86"/>
      <c r="PKK160" s="86"/>
      <c r="PKL160" s="86"/>
      <c r="PKM160" s="86"/>
      <c r="PKN160" s="86"/>
      <c r="PKO160" s="86"/>
      <c r="PKP160" s="86"/>
      <c r="PKQ160" s="86"/>
      <c r="PKR160" s="86"/>
      <c r="PKS160" s="86"/>
      <c r="PKT160" s="86"/>
      <c r="PKU160" s="86"/>
      <c r="PKV160" s="86"/>
      <c r="PKW160" s="86"/>
      <c r="PKX160" s="86"/>
      <c r="PKY160" s="86"/>
      <c r="PKZ160" s="86"/>
      <c r="PLA160" s="86"/>
      <c r="PLB160" s="86"/>
      <c r="PLC160" s="86"/>
      <c r="PLD160" s="86"/>
      <c r="PLE160" s="86"/>
      <c r="PLF160" s="86"/>
      <c r="PLG160" s="86"/>
      <c r="PLH160" s="86"/>
      <c r="PLI160" s="86"/>
      <c r="PLJ160" s="86"/>
      <c r="PLK160" s="86"/>
      <c r="PLL160" s="86"/>
      <c r="PLM160" s="86"/>
      <c r="PLN160" s="86"/>
      <c r="PLO160" s="86"/>
      <c r="PLP160" s="86"/>
      <c r="PLQ160" s="86"/>
      <c r="PLR160" s="86"/>
      <c r="PLS160" s="86"/>
      <c r="PLT160" s="86"/>
      <c r="PLU160" s="86"/>
      <c r="PLV160" s="86"/>
      <c r="PLW160" s="86"/>
      <c r="PLX160" s="86"/>
      <c r="PLY160" s="86"/>
      <c r="PLZ160" s="86"/>
      <c r="PMA160" s="86"/>
      <c r="PMB160" s="86"/>
      <c r="PMC160" s="86"/>
      <c r="PMD160" s="86"/>
      <c r="PME160" s="86"/>
      <c r="PMF160" s="86"/>
      <c r="PMG160" s="86"/>
      <c r="PMH160" s="86"/>
      <c r="PMI160" s="86"/>
      <c r="PMJ160" s="86"/>
      <c r="PMK160" s="86"/>
      <c r="PML160" s="86"/>
      <c r="PMM160" s="86"/>
      <c r="PMN160" s="86"/>
      <c r="PMO160" s="86"/>
      <c r="PMP160" s="86"/>
      <c r="PMQ160" s="86"/>
      <c r="PMR160" s="86"/>
      <c r="PMS160" s="86"/>
      <c r="PMT160" s="86"/>
      <c r="PMU160" s="86"/>
      <c r="PMV160" s="86"/>
      <c r="PMW160" s="86"/>
      <c r="PMX160" s="86"/>
      <c r="PMY160" s="86"/>
      <c r="PMZ160" s="86"/>
      <c r="PNA160" s="86"/>
      <c r="PNB160" s="86"/>
      <c r="PNC160" s="86"/>
      <c r="PND160" s="86"/>
      <c r="PNE160" s="86"/>
      <c r="PNF160" s="86"/>
      <c r="PNG160" s="86"/>
      <c r="PNH160" s="86"/>
      <c r="PNI160" s="86"/>
      <c r="PNJ160" s="86"/>
      <c r="PNK160" s="86"/>
      <c r="PNL160" s="86"/>
      <c r="PNM160" s="86"/>
      <c r="PNN160" s="86"/>
      <c r="PNO160" s="86"/>
      <c r="PNP160" s="86"/>
      <c r="PNQ160" s="86"/>
      <c r="PNR160" s="86"/>
      <c r="PNS160" s="86"/>
      <c r="PNT160" s="86"/>
      <c r="PNU160" s="86"/>
      <c r="PNV160" s="86"/>
      <c r="PNW160" s="86"/>
      <c r="PNX160" s="86"/>
      <c r="PNY160" s="86"/>
      <c r="PNZ160" s="86"/>
      <c r="POA160" s="86"/>
      <c r="POB160" s="86"/>
      <c r="POC160" s="86"/>
      <c r="POD160" s="86"/>
      <c r="POE160" s="86"/>
      <c r="POF160" s="86"/>
      <c r="POG160" s="86"/>
      <c r="POH160" s="86"/>
      <c r="POI160" s="86"/>
      <c r="POJ160" s="86"/>
      <c r="POK160" s="86"/>
      <c r="POL160" s="86"/>
      <c r="POM160" s="186"/>
      <c r="PON160" s="186"/>
      <c r="POO160" s="186"/>
      <c r="POP160" s="186"/>
      <c r="POQ160" s="186"/>
      <c r="POR160" s="186"/>
      <c r="POS160" s="86"/>
      <c r="POT160" s="86"/>
      <c r="POU160" s="86"/>
      <c r="POV160" s="86"/>
      <c r="POW160" s="86"/>
      <c r="POX160" s="86"/>
      <c r="POY160" s="86"/>
      <c r="POZ160" s="86"/>
      <c r="PPA160" s="86"/>
      <c r="PPB160" s="86"/>
      <c r="PPC160" s="86"/>
      <c r="PPD160" s="86"/>
      <c r="PPE160" s="86"/>
      <c r="PPF160" s="86"/>
      <c r="PPG160" s="86"/>
      <c r="PPH160" s="86"/>
      <c r="PPI160" s="86"/>
      <c r="PPJ160" s="86"/>
      <c r="PPK160" s="86"/>
      <c r="PPL160" s="86"/>
      <c r="PPM160" s="86"/>
      <c r="PPN160" s="86"/>
      <c r="PPO160" s="86"/>
      <c r="PPP160" s="86"/>
      <c r="PPQ160" s="86"/>
      <c r="PPR160" s="86"/>
      <c r="PPS160" s="86"/>
      <c r="PPT160" s="86"/>
      <c r="PPU160" s="86"/>
      <c r="PPV160" s="86"/>
      <c r="PPW160" s="86"/>
      <c r="PPX160" s="86"/>
      <c r="PPY160" s="86"/>
      <c r="PPZ160" s="86"/>
      <c r="PQA160" s="86"/>
      <c r="PQB160" s="86"/>
      <c r="PQC160" s="86"/>
      <c r="PQD160" s="86"/>
      <c r="PQE160" s="86"/>
      <c r="PQF160" s="86"/>
      <c r="PQG160" s="86"/>
      <c r="PQH160" s="86"/>
      <c r="PQI160" s="86"/>
      <c r="PQJ160" s="86"/>
      <c r="PQK160" s="86"/>
      <c r="PQL160" s="86"/>
      <c r="PQM160" s="86"/>
      <c r="PQN160" s="86"/>
      <c r="PQO160" s="86"/>
      <c r="PQP160" s="86"/>
      <c r="PQQ160" s="86"/>
      <c r="PQR160" s="86"/>
      <c r="PQS160" s="86"/>
      <c r="PQT160" s="86"/>
      <c r="PQU160" s="86"/>
      <c r="PQV160" s="86"/>
      <c r="PQW160" s="86"/>
      <c r="PQX160" s="86"/>
      <c r="PQY160" s="86"/>
      <c r="PQZ160" s="86"/>
      <c r="PRA160" s="86"/>
      <c r="PRB160" s="86"/>
      <c r="PRC160" s="86"/>
      <c r="PRD160" s="86"/>
      <c r="PRE160" s="86"/>
      <c r="PRF160" s="86"/>
      <c r="PRG160" s="86"/>
      <c r="PRH160" s="86"/>
      <c r="PRI160" s="86"/>
      <c r="PRJ160" s="86"/>
      <c r="PRK160" s="86"/>
      <c r="PRL160" s="86"/>
      <c r="PRM160" s="86"/>
      <c r="PRN160" s="86"/>
      <c r="PRO160" s="86"/>
      <c r="PRP160" s="86"/>
      <c r="PRQ160" s="86"/>
      <c r="PRR160" s="86"/>
      <c r="PRS160" s="86"/>
      <c r="PRT160" s="86"/>
      <c r="PRU160" s="86"/>
      <c r="PRV160" s="86"/>
      <c r="PRW160" s="86"/>
      <c r="PRX160" s="86"/>
      <c r="PRY160" s="86"/>
      <c r="PRZ160" s="86"/>
      <c r="PSA160" s="86"/>
      <c r="PSB160" s="86"/>
      <c r="PSC160" s="86"/>
      <c r="PSD160" s="86"/>
      <c r="PSE160" s="86"/>
      <c r="PSF160" s="86"/>
      <c r="PSG160" s="86"/>
      <c r="PSH160" s="86"/>
      <c r="PSI160" s="86"/>
      <c r="PSJ160" s="86"/>
      <c r="PSK160" s="86"/>
      <c r="PSL160" s="86"/>
      <c r="PSM160" s="86"/>
      <c r="PSN160" s="86"/>
      <c r="PSO160" s="86"/>
      <c r="PSP160" s="86"/>
      <c r="PSQ160" s="86"/>
      <c r="PSR160" s="86"/>
      <c r="PSS160" s="86"/>
      <c r="PST160" s="86"/>
      <c r="PSU160" s="86"/>
      <c r="PSV160" s="86"/>
      <c r="PSW160" s="86"/>
      <c r="PSX160" s="86"/>
      <c r="PSY160" s="86"/>
      <c r="PSZ160" s="86"/>
      <c r="PTA160" s="86"/>
      <c r="PTB160" s="86"/>
      <c r="PTC160" s="86"/>
      <c r="PTD160" s="86"/>
      <c r="PTE160" s="86"/>
      <c r="PTF160" s="86"/>
      <c r="PTG160" s="86"/>
      <c r="PTH160" s="86"/>
      <c r="PTI160" s="86"/>
      <c r="PTJ160" s="86"/>
      <c r="PTK160" s="86"/>
      <c r="PTL160" s="86"/>
      <c r="PTM160" s="86"/>
      <c r="PTN160" s="86"/>
      <c r="PTO160" s="86"/>
      <c r="PTP160" s="86"/>
      <c r="PTQ160" s="86"/>
      <c r="PTR160" s="86"/>
      <c r="PTS160" s="86"/>
      <c r="PTT160" s="86"/>
      <c r="PTU160" s="86"/>
      <c r="PTV160" s="86"/>
      <c r="PTW160" s="86"/>
      <c r="PTX160" s="86"/>
      <c r="PTY160" s="86"/>
      <c r="PTZ160" s="86"/>
      <c r="PUA160" s="86"/>
      <c r="PUB160" s="86"/>
      <c r="PUC160" s="86"/>
      <c r="PUD160" s="86"/>
      <c r="PUE160" s="86"/>
      <c r="PUF160" s="86"/>
      <c r="PUG160" s="86"/>
      <c r="PUH160" s="86"/>
      <c r="PUI160" s="86"/>
      <c r="PUJ160" s="86"/>
      <c r="PUK160" s="86"/>
      <c r="PUL160" s="86"/>
      <c r="PUM160" s="86"/>
      <c r="PUN160" s="86"/>
      <c r="PUO160" s="86"/>
      <c r="PUP160" s="86"/>
      <c r="PUQ160" s="86"/>
      <c r="PUR160" s="86"/>
      <c r="PUS160" s="86"/>
      <c r="PUT160" s="86"/>
      <c r="PUU160" s="86"/>
      <c r="PUV160" s="86"/>
      <c r="PUW160" s="86"/>
      <c r="PUX160" s="86"/>
      <c r="PUY160" s="86"/>
      <c r="PUZ160" s="86"/>
      <c r="PVA160" s="86"/>
      <c r="PVB160" s="86"/>
      <c r="PVC160" s="86"/>
      <c r="PVD160" s="86"/>
      <c r="PVE160" s="86"/>
      <c r="PVF160" s="86"/>
      <c r="PVG160" s="86"/>
      <c r="PVH160" s="86"/>
      <c r="PVI160" s="86"/>
      <c r="PVJ160" s="86"/>
      <c r="PVK160" s="86"/>
      <c r="PVL160" s="86"/>
      <c r="PVM160" s="86"/>
      <c r="PVN160" s="86"/>
      <c r="PVO160" s="86"/>
      <c r="PVP160" s="86"/>
      <c r="PVQ160" s="86"/>
      <c r="PVR160" s="86"/>
      <c r="PVS160" s="86"/>
      <c r="PVT160" s="86"/>
      <c r="PVU160" s="86"/>
      <c r="PVV160" s="86"/>
      <c r="PVW160" s="86"/>
      <c r="PVX160" s="86"/>
      <c r="PVY160" s="86"/>
      <c r="PVZ160" s="86"/>
      <c r="PWA160" s="86"/>
      <c r="PWB160" s="86"/>
      <c r="PWC160" s="86"/>
      <c r="PWD160" s="86"/>
      <c r="PWE160" s="86"/>
      <c r="PWF160" s="86"/>
      <c r="PWG160" s="86"/>
      <c r="PWH160" s="86"/>
      <c r="PWI160" s="86"/>
      <c r="PWJ160" s="86"/>
      <c r="PWK160" s="86"/>
      <c r="PWL160" s="86"/>
      <c r="PWM160" s="86"/>
      <c r="PWN160" s="86"/>
      <c r="PWO160" s="86"/>
      <c r="PWP160" s="86"/>
      <c r="PWQ160" s="86"/>
      <c r="PWR160" s="86"/>
      <c r="PWS160" s="86"/>
      <c r="PWT160" s="86"/>
      <c r="PWU160" s="86"/>
      <c r="PWV160" s="86"/>
      <c r="PWW160" s="86"/>
      <c r="PWX160" s="86"/>
      <c r="PWY160" s="86"/>
      <c r="PWZ160" s="86"/>
      <c r="PXA160" s="86"/>
      <c r="PXB160" s="86"/>
      <c r="PXC160" s="86"/>
      <c r="PXD160" s="86"/>
      <c r="PXE160" s="86"/>
      <c r="PXF160" s="86"/>
      <c r="PXG160" s="86"/>
      <c r="PXH160" s="86"/>
      <c r="PXI160" s="86"/>
      <c r="PXJ160" s="86"/>
      <c r="PXK160" s="86"/>
      <c r="PXL160" s="86"/>
      <c r="PXM160" s="86"/>
      <c r="PXN160" s="86"/>
      <c r="PXO160" s="86"/>
      <c r="PXP160" s="86"/>
      <c r="PXQ160" s="86"/>
      <c r="PXR160" s="86"/>
      <c r="PXS160" s="86"/>
      <c r="PXT160" s="86"/>
      <c r="PXU160" s="86"/>
      <c r="PXV160" s="86"/>
      <c r="PXW160" s="86"/>
      <c r="PXX160" s="86"/>
      <c r="PXY160" s="86"/>
      <c r="PXZ160" s="86"/>
      <c r="PYA160" s="86"/>
      <c r="PYB160" s="86"/>
      <c r="PYC160" s="86"/>
      <c r="PYD160" s="86"/>
      <c r="PYE160" s="86"/>
      <c r="PYF160" s="86"/>
      <c r="PYG160" s="86"/>
      <c r="PYH160" s="86"/>
      <c r="PYI160" s="186"/>
      <c r="PYJ160" s="186"/>
      <c r="PYK160" s="186"/>
      <c r="PYL160" s="186"/>
      <c r="PYM160" s="186"/>
      <c r="PYN160" s="186"/>
      <c r="PYO160" s="86"/>
      <c r="PYP160" s="86"/>
      <c r="PYQ160" s="86"/>
      <c r="PYR160" s="86"/>
      <c r="PYS160" s="86"/>
      <c r="PYT160" s="86"/>
      <c r="PYU160" s="86"/>
      <c r="PYV160" s="86"/>
      <c r="PYW160" s="86"/>
      <c r="PYX160" s="86"/>
      <c r="PYY160" s="86"/>
      <c r="PYZ160" s="86"/>
      <c r="PZA160" s="86"/>
      <c r="PZB160" s="86"/>
      <c r="PZC160" s="86"/>
      <c r="PZD160" s="86"/>
      <c r="PZE160" s="86"/>
      <c r="PZF160" s="86"/>
      <c r="PZG160" s="86"/>
      <c r="PZH160" s="86"/>
      <c r="PZI160" s="86"/>
      <c r="PZJ160" s="86"/>
      <c r="PZK160" s="86"/>
      <c r="PZL160" s="86"/>
      <c r="PZM160" s="86"/>
      <c r="PZN160" s="86"/>
      <c r="PZO160" s="86"/>
      <c r="PZP160" s="86"/>
      <c r="PZQ160" s="86"/>
      <c r="PZR160" s="86"/>
      <c r="PZS160" s="86"/>
      <c r="PZT160" s="86"/>
      <c r="PZU160" s="86"/>
      <c r="PZV160" s="86"/>
      <c r="PZW160" s="86"/>
      <c r="PZX160" s="86"/>
      <c r="PZY160" s="86"/>
      <c r="PZZ160" s="86"/>
      <c r="QAA160" s="86"/>
      <c r="QAB160" s="86"/>
      <c r="QAC160" s="86"/>
      <c r="QAD160" s="86"/>
      <c r="QAE160" s="86"/>
      <c r="QAF160" s="86"/>
      <c r="QAG160" s="86"/>
      <c r="QAH160" s="86"/>
      <c r="QAI160" s="86"/>
      <c r="QAJ160" s="86"/>
      <c r="QAK160" s="86"/>
      <c r="QAL160" s="86"/>
      <c r="QAM160" s="86"/>
      <c r="QAN160" s="86"/>
      <c r="QAO160" s="86"/>
      <c r="QAP160" s="86"/>
      <c r="QAQ160" s="86"/>
      <c r="QAR160" s="86"/>
      <c r="QAS160" s="86"/>
      <c r="QAT160" s="86"/>
      <c r="QAU160" s="86"/>
      <c r="QAV160" s="86"/>
      <c r="QAW160" s="86"/>
      <c r="QAX160" s="86"/>
      <c r="QAY160" s="86"/>
      <c r="QAZ160" s="86"/>
      <c r="QBA160" s="86"/>
      <c r="QBB160" s="86"/>
      <c r="QBC160" s="86"/>
      <c r="QBD160" s="86"/>
      <c r="QBE160" s="86"/>
      <c r="QBF160" s="86"/>
      <c r="QBG160" s="86"/>
      <c r="QBH160" s="86"/>
      <c r="QBI160" s="86"/>
      <c r="QBJ160" s="86"/>
      <c r="QBK160" s="86"/>
      <c r="QBL160" s="86"/>
      <c r="QBM160" s="86"/>
      <c r="QBN160" s="86"/>
      <c r="QBO160" s="86"/>
      <c r="QBP160" s="86"/>
      <c r="QBQ160" s="86"/>
      <c r="QBR160" s="86"/>
      <c r="QBS160" s="86"/>
      <c r="QBT160" s="86"/>
      <c r="QBU160" s="86"/>
      <c r="QBV160" s="86"/>
      <c r="QBW160" s="86"/>
      <c r="QBX160" s="86"/>
      <c r="QBY160" s="86"/>
      <c r="QBZ160" s="86"/>
      <c r="QCA160" s="86"/>
      <c r="QCB160" s="86"/>
      <c r="QCC160" s="86"/>
      <c r="QCD160" s="86"/>
      <c r="QCE160" s="86"/>
      <c r="QCF160" s="86"/>
      <c r="QCG160" s="86"/>
      <c r="QCH160" s="86"/>
      <c r="QCI160" s="86"/>
      <c r="QCJ160" s="86"/>
      <c r="QCK160" s="86"/>
      <c r="QCL160" s="86"/>
      <c r="QCM160" s="86"/>
      <c r="QCN160" s="86"/>
      <c r="QCO160" s="86"/>
      <c r="QCP160" s="86"/>
      <c r="QCQ160" s="86"/>
      <c r="QCR160" s="86"/>
      <c r="QCS160" s="86"/>
      <c r="QCT160" s="86"/>
      <c r="QCU160" s="86"/>
      <c r="QCV160" s="86"/>
      <c r="QCW160" s="86"/>
      <c r="QCX160" s="86"/>
      <c r="QCY160" s="86"/>
      <c r="QCZ160" s="86"/>
      <c r="QDA160" s="86"/>
      <c r="QDB160" s="86"/>
      <c r="QDC160" s="86"/>
      <c r="QDD160" s="86"/>
      <c r="QDE160" s="86"/>
      <c r="QDF160" s="86"/>
      <c r="QDG160" s="86"/>
      <c r="QDH160" s="86"/>
      <c r="QDI160" s="86"/>
      <c r="QDJ160" s="86"/>
      <c r="QDK160" s="86"/>
      <c r="QDL160" s="86"/>
      <c r="QDM160" s="86"/>
      <c r="QDN160" s="86"/>
      <c r="QDO160" s="86"/>
      <c r="QDP160" s="86"/>
      <c r="QDQ160" s="86"/>
      <c r="QDR160" s="86"/>
      <c r="QDS160" s="86"/>
      <c r="QDT160" s="86"/>
      <c r="QDU160" s="86"/>
      <c r="QDV160" s="86"/>
      <c r="QDW160" s="86"/>
      <c r="QDX160" s="86"/>
      <c r="QDY160" s="86"/>
      <c r="QDZ160" s="86"/>
      <c r="QEA160" s="86"/>
      <c r="QEB160" s="86"/>
      <c r="QEC160" s="86"/>
      <c r="QED160" s="86"/>
      <c r="QEE160" s="86"/>
      <c r="QEF160" s="86"/>
      <c r="QEG160" s="86"/>
      <c r="QEH160" s="86"/>
      <c r="QEI160" s="86"/>
      <c r="QEJ160" s="86"/>
      <c r="QEK160" s="86"/>
      <c r="QEL160" s="86"/>
      <c r="QEM160" s="86"/>
      <c r="QEN160" s="86"/>
      <c r="QEO160" s="86"/>
      <c r="QEP160" s="86"/>
      <c r="QEQ160" s="86"/>
      <c r="QER160" s="86"/>
      <c r="QES160" s="86"/>
      <c r="QET160" s="86"/>
      <c r="QEU160" s="86"/>
      <c r="QEV160" s="86"/>
      <c r="QEW160" s="86"/>
      <c r="QEX160" s="86"/>
      <c r="QEY160" s="86"/>
      <c r="QEZ160" s="86"/>
      <c r="QFA160" s="86"/>
      <c r="QFB160" s="86"/>
      <c r="QFC160" s="86"/>
      <c r="QFD160" s="86"/>
      <c r="QFE160" s="86"/>
      <c r="QFF160" s="86"/>
      <c r="QFG160" s="86"/>
      <c r="QFH160" s="86"/>
      <c r="QFI160" s="86"/>
      <c r="QFJ160" s="86"/>
      <c r="QFK160" s="86"/>
      <c r="QFL160" s="86"/>
      <c r="QFM160" s="86"/>
      <c r="QFN160" s="86"/>
      <c r="QFO160" s="86"/>
      <c r="QFP160" s="86"/>
      <c r="QFQ160" s="86"/>
      <c r="QFR160" s="86"/>
      <c r="QFS160" s="86"/>
      <c r="QFT160" s="86"/>
      <c r="QFU160" s="86"/>
      <c r="QFV160" s="86"/>
      <c r="QFW160" s="86"/>
      <c r="QFX160" s="86"/>
      <c r="QFY160" s="86"/>
      <c r="QFZ160" s="86"/>
      <c r="QGA160" s="86"/>
      <c r="QGB160" s="86"/>
      <c r="QGC160" s="86"/>
      <c r="QGD160" s="86"/>
      <c r="QGE160" s="86"/>
      <c r="QGF160" s="86"/>
      <c r="QGG160" s="86"/>
      <c r="QGH160" s="86"/>
      <c r="QGI160" s="86"/>
      <c r="QGJ160" s="86"/>
      <c r="QGK160" s="86"/>
      <c r="QGL160" s="86"/>
      <c r="QGM160" s="86"/>
      <c r="QGN160" s="86"/>
      <c r="QGO160" s="86"/>
      <c r="QGP160" s="86"/>
      <c r="QGQ160" s="86"/>
      <c r="QGR160" s="86"/>
      <c r="QGS160" s="86"/>
      <c r="QGT160" s="86"/>
      <c r="QGU160" s="86"/>
      <c r="QGV160" s="86"/>
      <c r="QGW160" s="86"/>
      <c r="QGX160" s="86"/>
      <c r="QGY160" s="86"/>
      <c r="QGZ160" s="86"/>
      <c r="QHA160" s="86"/>
      <c r="QHB160" s="86"/>
      <c r="QHC160" s="86"/>
      <c r="QHD160" s="86"/>
      <c r="QHE160" s="86"/>
      <c r="QHF160" s="86"/>
      <c r="QHG160" s="86"/>
      <c r="QHH160" s="86"/>
      <c r="QHI160" s="86"/>
      <c r="QHJ160" s="86"/>
      <c r="QHK160" s="86"/>
      <c r="QHL160" s="86"/>
      <c r="QHM160" s="86"/>
      <c r="QHN160" s="86"/>
      <c r="QHO160" s="86"/>
      <c r="QHP160" s="86"/>
      <c r="QHQ160" s="86"/>
      <c r="QHR160" s="86"/>
      <c r="QHS160" s="86"/>
      <c r="QHT160" s="86"/>
      <c r="QHU160" s="86"/>
      <c r="QHV160" s="86"/>
      <c r="QHW160" s="86"/>
      <c r="QHX160" s="86"/>
      <c r="QHY160" s="86"/>
      <c r="QHZ160" s="86"/>
      <c r="QIA160" s="86"/>
      <c r="QIB160" s="86"/>
      <c r="QIC160" s="86"/>
      <c r="QID160" s="86"/>
      <c r="QIE160" s="186"/>
      <c r="QIF160" s="186"/>
      <c r="QIG160" s="186"/>
      <c r="QIH160" s="186"/>
      <c r="QII160" s="186"/>
      <c r="QIJ160" s="186"/>
      <c r="QIK160" s="86"/>
      <c r="QIL160" s="86"/>
      <c r="QIM160" s="86"/>
      <c r="QIN160" s="86"/>
      <c r="QIO160" s="86"/>
      <c r="QIP160" s="86"/>
      <c r="QIQ160" s="86"/>
      <c r="QIR160" s="86"/>
      <c r="QIS160" s="86"/>
      <c r="QIT160" s="86"/>
      <c r="QIU160" s="86"/>
      <c r="QIV160" s="86"/>
      <c r="QIW160" s="86"/>
      <c r="QIX160" s="86"/>
      <c r="QIY160" s="86"/>
      <c r="QIZ160" s="86"/>
      <c r="QJA160" s="86"/>
      <c r="QJB160" s="86"/>
      <c r="QJC160" s="86"/>
      <c r="QJD160" s="86"/>
      <c r="QJE160" s="86"/>
      <c r="QJF160" s="86"/>
      <c r="QJG160" s="86"/>
      <c r="QJH160" s="86"/>
      <c r="QJI160" s="86"/>
      <c r="QJJ160" s="86"/>
      <c r="QJK160" s="86"/>
      <c r="QJL160" s="86"/>
      <c r="QJM160" s="86"/>
      <c r="QJN160" s="86"/>
      <c r="QJO160" s="86"/>
      <c r="QJP160" s="86"/>
      <c r="QJQ160" s="86"/>
      <c r="QJR160" s="86"/>
      <c r="QJS160" s="86"/>
      <c r="QJT160" s="86"/>
      <c r="QJU160" s="86"/>
      <c r="QJV160" s="86"/>
      <c r="QJW160" s="86"/>
      <c r="QJX160" s="86"/>
      <c r="QJY160" s="86"/>
      <c r="QJZ160" s="86"/>
      <c r="QKA160" s="86"/>
      <c r="QKB160" s="86"/>
      <c r="QKC160" s="86"/>
      <c r="QKD160" s="86"/>
      <c r="QKE160" s="86"/>
      <c r="QKF160" s="86"/>
      <c r="QKG160" s="86"/>
      <c r="QKH160" s="86"/>
      <c r="QKI160" s="86"/>
      <c r="QKJ160" s="86"/>
      <c r="QKK160" s="86"/>
      <c r="QKL160" s="86"/>
      <c r="QKM160" s="86"/>
      <c r="QKN160" s="86"/>
      <c r="QKO160" s="86"/>
      <c r="QKP160" s="86"/>
      <c r="QKQ160" s="86"/>
      <c r="QKR160" s="86"/>
      <c r="QKS160" s="86"/>
      <c r="QKT160" s="86"/>
      <c r="QKU160" s="86"/>
      <c r="QKV160" s="86"/>
      <c r="QKW160" s="86"/>
      <c r="QKX160" s="86"/>
      <c r="QKY160" s="86"/>
      <c r="QKZ160" s="86"/>
      <c r="QLA160" s="86"/>
      <c r="QLB160" s="86"/>
      <c r="QLC160" s="86"/>
      <c r="QLD160" s="86"/>
      <c r="QLE160" s="86"/>
      <c r="QLF160" s="86"/>
      <c r="QLG160" s="86"/>
      <c r="QLH160" s="86"/>
      <c r="QLI160" s="86"/>
      <c r="QLJ160" s="86"/>
      <c r="QLK160" s="86"/>
      <c r="QLL160" s="86"/>
      <c r="QLM160" s="86"/>
      <c r="QLN160" s="86"/>
      <c r="QLO160" s="86"/>
      <c r="QLP160" s="86"/>
      <c r="QLQ160" s="86"/>
      <c r="QLR160" s="86"/>
      <c r="QLS160" s="86"/>
      <c r="QLT160" s="86"/>
      <c r="QLU160" s="86"/>
      <c r="QLV160" s="86"/>
      <c r="QLW160" s="86"/>
      <c r="QLX160" s="86"/>
      <c r="QLY160" s="86"/>
      <c r="QLZ160" s="86"/>
      <c r="QMA160" s="86"/>
      <c r="QMB160" s="86"/>
      <c r="QMC160" s="86"/>
      <c r="QMD160" s="86"/>
      <c r="QME160" s="86"/>
      <c r="QMF160" s="86"/>
      <c r="QMG160" s="86"/>
      <c r="QMH160" s="86"/>
      <c r="QMI160" s="86"/>
      <c r="QMJ160" s="86"/>
      <c r="QMK160" s="86"/>
      <c r="QML160" s="86"/>
      <c r="QMM160" s="86"/>
      <c r="QMN160" s="86"/>
      <c r="QMO160" s="86"/>
      <c r="QMP160" s="86"/>
      <c r="QMQ160" s="86"/>
      <c r="QMR160" s="86"/>
      <c r="QMS160" s="86"/>
      <c r="QMT160" s="86"/>
      <c r="QMU160" s="86"/>
      <c r="QMV160" s="86"/>
      <c r="QMW160" s="86"/>
      <c r="QMX160" s="86"/>
      <c r="QMY160" s="86"/>
      <c r="QMZ160" s="86"/>
      <c r="QNA160" s="86"/>
      <c r="QNB160" s="86"/>
      <c r="QNC160" s="86"/>
      <c r="QND160" s="86"/>
      <c r="QNE160" s="86"/>
      <c r="QNF160" s="86"/>
      <c r="QNG160" s="86"/>
      <c r="QNH160" s="86"/>
      <c r="QNI160" s="86"/>
      <c r="QNJ160" s="86"/>
      <c r="QNK160" s="86"/>
      <c r="QNL160" s="86"/>
      <c r="QNM160" s="86"/>
      <c r="QNN160" s="86"/>
      <c r="QNO160" s="86"/>
      <c r="QNP160" s="86"/>
      <c r="QNQ160" s="86"/>
      <c r="QNR160" s="86"/>
      <c r="QNS160" s="86"/>
      <c r="QNT160" s="86"/>
      <c r="QNU160" s="86"/>
      <c r="QNV160" s="86"/>
      <c r="QNW160" s="86"/>
      <c r="QNX160" s="86"/>
      <c r="QNY160" s="86"/>
      <c r="QNZ160" s="86"/>
      <c r="QOA160" s="86"/>
      <c r="QOB160" s="86"/>
      <c r="QOC160" s="86"/>
      <c r="QOD160" s="86"/>
      <c r="QOE160" s="86"/>
      <c r="QOF160" s="86"/>
      <c r="QOG160" s="86"/>
      <c r="QOH160" s="86"/>
      <c r="QOI160" s="86"/>
      <c r="QOJ160" s="86"/>
      <c r="QOK160" s="86"/>
      <c r="QOL160" s="86"/>
      <c r="QOM160" s="86"/>
      <c r="QON160" s="86"/>
      <c r="QOO160" s="86"/>
      <c r="QOP160" s="86"/>
      <c r="QOQ160" s="86"/>
      <c r="QOR160" s="86"/>
      <c r="QOS160" s="86"/>
      <c r="QOT160" s="86"/>
      <c r="QOU160" s="86"/>
      <c r="QOV160" s="86"/>
      <c r="QOW160" s="86"/>
      <c r="QOX160" s="86"/>
      <c r="QOY160" s="86"/>
      <c r="QOZ160" s="86"/>
      <c r="QPA160" s="86"/>
      <c r="QPB160" s="86"/>
      <c r="QPC160" s="86"/>
      <c r="QPD160" s="86"/>
      <c r="QPE160" s="86"/>
      <c r="QPF160" s="86"/>
      <c r="QPG160" s="86"/>
      <c r="QPH160" s="86"/>
      <c r="QPI160" s="86"/>
      <c r="QPJ160" s="86"/>
      <c r="QPK160" s="86"/>
      <c r="QPL160" s="86"/>
      <c r="QPM160" s="86"/>
      <c r="QPN160" s="86"/>
      <c r="QPO160" s="86"/>
      <c r="QPP160" s="86"/>
      <c r="QPQ160" s="86"/>
      <c r="QPR160" s="86"/>
      <c r="QPS160" s="86"/>
      <c r="QPT160" s="86"/>
      <c r="QPU160" s="86"/>
      <c r="QPV160" s="86"/>
      <c r="QPW160" s="86"/>
      <c r="QPX160" s="86"/>
      <c r="QPY160" s="86"/>
      <c r="QPZ160" s="86"/>
      <c r="QQA160" s="86"/>
      <c r="QQB160" s="86"/>
      <c r="QQC160" s="86"/>
      <c r="QQD160" s="86"/>
      <c r="QQE160" s="86"/>
      <c r="QQF160" s="86"/>
      <c r="QQG160" s="86"/>
      <c r="QQH160" s="86"/>
      <c r="QQI160" s="86"/>
      <c r="QQJ160" s="86"/>
      <c r="QQK160" s="86"/>
      <c r="QQL160" s="86"/>
      <c r="QQM160" s="86"/>
      <c r="QQN160" s="86"/>
      <c r="QQO160" s="86"/>
      <c r="QQP160" s="86"/>
      <c r="QQQ160" s="86"/>
      <c r="QQR160" s="86"/>
      <c r="QQS160" s="86"/>
      <c r="QQT160" s="86"/>
      <c r="QQU160" s="86"/>
      <c r="QQV160" s="86"/>
      <c r="QQW160" s="86"/>
      <c r="QQX160" s="86"/>
      <c r="QQY160" s="86"/>
      <c r="QQZ160" s="86"/>
      <c r="QRA160" s="86"/>
      <c r="QRB160" s="86"/>
      <c r="QRC160" s="86"/>
      <c r="QRD160" s="86"/>
      <c r="QRE160" s="86"/>
      <c r="QRF160" s="86"/>
      <c r="QRG160" s="86"/>
      <c r="QRH160" s="86"/>
      <c r="QRI160" s="86"/>
      <c r="QRJ160" s="86"/>
      <c r="QRK160" s="86"/>
      <c r="QRL160" s="86"/>
      <c r="QRM160" s="86"/>
      <c r="QRN160" s="86"/>
      <c r="QRO160" s="86"/>
      <c r="QRP160" s="86"/>
      <c r="QRQ160" s="86"/>
      <c r="QRR160" s="86"/>
      <c r="QRS160" s="86"/>
      <c r="QRT160" s="86"/>
      <c r="QRU160" s="86"/>
      <c r="QRV160" s="86"/>
      <c r="QRW160" s="86"/>
      <c r="QRX160" s="86"/>
      <c r="QRY160" s="86"/>
      <c r="QRZ160" s="86"/>
      <c r="QSA160" s="186"/>
      <c r="QSB160" s="186"/>
      <c r="QSC160" s="186"/>
      <c r="QSD160" s="186"/>
      <c r="QSE160" s="186"/>
      <c r="QSF160" s="186"/>
      <c r="QSG160" s="86"/>
      <c r="QSH160" s="86"/>
      <c r="QSI160" s="86"/>
      <c r="QSJ160" s="86"/>
      <c r="QSK160" s="86"/>
      <c r="QSL160" s="86"/>
      <c r="QSM160" s="86"/>
      <c r="QSN160" s="86"/>
      <c r="QSO160" s="86"/>
      <c r="QSP160" s="86"/>
      <c r="QSQ160" s="86"/>
      <c r="QSR160" s="86"/>
      <c r="QSS160" s="86"/>
      <c r="QST160" s="86"/>
      <c r="QSU160" s="86"/>
      <c r="QSV160" s="86"/>
      <c r="QSW160" s="86"/>
      <c r="QSX160" s="86"/>
      <c r="QSY160" s="86"/>
      <c r="QSZ160" s="86"/>
      <c r="QTA160" s="86"/>
      <c r="QTB160" s="86"/>
      <c r="QTC160" s="86"/>
      <c r="QTD160" s="86"/>
      <c r="QTE160" s="86"/>
      <c r="QTF160" s="86"/>
      <c r="QTG160" s="86"/>
      <c r="QTH160" s="86"/>
      <c r="QTI160" s="86"/>
      <c r="QTJ160" s="86"/>
      <c r="QTK160" s="86"/>
      <c r="QTL160" s="86"/>
      <c r="QTM160" s="86"/>
      <c r="QTN160" s="86"/>
      <c r="QTO160" s="86"/>
      <c r="QTP160" s="86"/>
      <c r="QTQ160" s="86"/>
      <c r="QTR160" s="86"/>
      <c r="QTS160" s="86"/>
      <c r="QTT160" s="86"/>
      <c r="QTU160" s="86"/>
      <c r="QTV160" s="86"/>
      <c r="QTW160" s="86"/>
      <c r="QTX160" s="86"/>
      <c r="QTY160" s="86"/>
      <c r="QTZ160" s="86"/>
      <c r="QUA160" s="86"/>
      <c r="QUB160" s="86"/>
      <c r="QUC160" s="86"/>
      <c r="QUD160" s="86"/>
      <c r="QUE160" s="86"/>
      <c r="QUF160" s="86"/>
      <c r="QUG160" s="86"/>
      <c r="QUH160" s="86"/>
      <c r="QUI160" s="86"/>
      <c r="QUJ160" s="86"/>
      <c r="QUK160" s="86"/>
      <c r="QUL160" s="86"/>
      <c r="QUM160" s="86"/>
      <c r="QUN160" s="86"/>
      <c r="QUO160" s="86"/>
      <c r="QUP160" s="86"/>
      <c r="QUQ160" s="86"/>
      <c r="QUR160" s="86"/>
      <c r="QUS160" s="86"/>
      <c r="QUT160" s="86"/>
      <c r="QUU160" s="86"/>
      <c r="QUV160" s="86"/>
      <c r="QUW160" s="86"/>
      <c r="QUX160" s="86"/>
      <c r="QUY160" s="86"/>
      <c r="QUZ160" s="86"/>
      <c r="QVA160" s="86"/>
      <c r="QVB160" s="86"/>
      <c r="QVC160" s="86"/>
      <c r="QVD160" s="86"/>
      <c r="QVE160" s="86"/>
      <c r="QVF160" s="86"/>
      <c r="QVG160" s="86"/>
      <c r="QVH160" s="86"/>
      <c r="QVI160" s="86"/>
      <c r="QVJ160" s="86"/>
      <c r="QVK160" s="86"/>
      <c r="QVL160" s="86"/>
      <c r="QVM160" s="86"/>
      <c r="QVN160" s="86"/>
      <c r="QVO160" s="86"/>
      <c r="QVP160" s="86"/>
      <c r="QVQ160" s="86"/>
      <c r="QVR160" s="86"/>
      <c r="QVS160" s="86"/>
      <c r="QVT160" s="86"/>
      <c r="QVU160" s="86"/>
      <c r="QVV160" s="86"/>
      <c r="QVW160" s="86"/>
      <c r="QVX160" s="86"/>
      <c r="QVY160" s="86"/>
      <c r="QVZ160" s="86"/>
      <c r="QWA160" s="86"/>
      <c r="QWB160" s="86"/>
      <c r="QWC160" s="86"/>
      <c r="QWD160" s="86"/>
      <c r="QWE160" s="86"/>
      <c r="QWF160" s="86"/>
      <c r="QWG160" s="86"/>
      <c r="QWH160" s="86"/>
      <c r="QWI160" s="86"/>
      <c r="QWJ160" s="86"/>
      <c r="QWK160" s="86"/>
      <c r="QWL160" s="86"/>
      <c r="QWM160" s="86"/>
      <c r="QWN160" s="86"/>
      <c r="QWO160" s="86"/>
      <c r="QWP160" s="86"/>
      <c r="QWQ160" s="86"/>
      <c r="QWR160" s="86"/>
      <c r="QWS160" s="86"/>
      <c r="QWT160" s="86"/>
      <c r="QWU160" s="86"/>
      <c r="QWV160" s="86"/>
      <c r="QWW160" s="86"/>
      <c r="QWX160" s="86"/>
      <c r="QWY160" s="86"/>
      <c r="QWZ160" s="86"/>
      <c r="QXA160" s="86"/>
      <c r="QXB160" s="86"/>
      <c r="QXC160" s="86"/>
      <c r="QXD160" s="86"/>
      <c r="QXE160" s="86"/>
      <c r="QXF160" s="86"/>
      <c r="QXG160" s="86"/>
      <c r="QXH160" s="86"/>
      <c r="QXI160" s="86"/>
      <c r="QXJ160" s="86"/>
      <c r="QXK160" s="86"/>
      <c r="QXL160" s="86"/>
      <c r="QXM160" s="86"/>
      <c r="QXN160" s="86"/>
      <c r="QXO160" s="86"/>
      <c r="QXP160" s="86"/>
      <c r="QXQ160" s="86"/>
      <c r="QXR160" s="86"/>
      <c r="QXS160" s="86"/>
      <c r="QXT160" s="86"/>
      <c r="QXU160" s="86"/>
      <c r="QXV160" s="86"/>
      <c r="QXW160" s="86"/>
      <c r="QXX160" s="86"/>
      <c r="QXY160" s="86"/>
      <c r="QXZ160" s="86"/>
      <c r="QYA160" s="86"/>
      <c r="QYB160" s="86"/>
      <c r="QYC160" s="86"/>
      <c r="QYD160" s="86"/>
      <c r="QYE160" s="86"/>
      <c r="QYF160" s="86"/>
      <c r="QYG160" s="86"/>
      <c r="QYH160" s="86"/>
      <c r="QYI160" s="86"/>
      <c r="QYJ160" s="86"/>
      <c r="QYK160" s="86"/>
      <c r="QYL160" s="86"/>
      <c r="QYM160" s="86"/>
      <c r="QYN160" s="86"/>
      <c r="QYO160" s="86"/>
      <c r="QYP160" s="86"/>
      <c r="QYQ160" s="86"/>
      <c r="QYR160" s="86"/>
      <c r="QYS160" s="86"/>
      <c r="QYT160" s="86"/>
      <c r="QYU160" s="86"/>
      <c r="QYV160" s="86"/>
      <c r="QYW160" s="86"/>
      <c r="QYX160" s="86"/>
      <c r="QYY160" s="86"/>
      <c r="QYZ160" s="86"/>
      <c r="QZA160" s="86"/>
      <c r="QZB160" s="86"/>
      <c r="QZC160" s="86"/>
      <c r="QZD160" s="86"/>
      <c r="QZE160" s="86"/>
      <c r="QZF160" s="86"/>
      <c r="QZG160" s="86"/>
      <c r="QZH160" s="86"/>
      <c r="QZI160" s="86"/>
      <c r="QZJ160" s="86"/>
      <c r="QZK160" s="86"/>
      <c r="QZL160" s="86"/>
      <c r="QZM160" s="86"/>
      <c r="QZN160" s="86"/>
      <c r="QZO160" s="86"/>
      <c r="QZP160" s="86"/>
      <c r="QZQ160" s="86"/>
      <c r="QZR160" s="86"/>
      <c r="QZS160" s="86"/>
      <c r="QZT160" s="86"/>
      <c r="QZU160" s="86"/>
      <c r="QZV160" s="86"/>
      <c r="QZW160" s="86"/>
      <c r="QZX160" s="86"/>
      <c r="QZY160" s="86"/>
      <c r="QZZ160" s="86"/>
      <c r="RAA160" s="86"/>
      <c r="RAB160" s="86"/>
      <c r="RAC160" s="86"/>
      <c r="RAD160" s="86"/>
      <c r="RAE160" s="86"/>
      <c r="RAF160" s="86"/>
      <c r="RAG160" s="86"/>
      <c r="RAH160" s="86"/>
      <c r="RAI160" s="86"/>
      <c r="RAJ160" s="86"/>
      <c r="RAK160" s="86"/>
      <c r="RAL160" s="86"/>
      <c r="RAM160" s="86"/>
      <c r="RAN160" s="86"/>
      <c r="RAO160" s="86"/>
      <c r="RAP160" s="86"/>
      <c r="RAQ160" s="86"/>
      <c r="RAR160" s="86"/>
      <c r="RAS160" s="86"/>
      <c r="RAT160" s="86"/>
      <c r="RAU160" s="86"/>
      <c r="RAV160" s="86"/>
      <c r="RAW160" s="86"/>
      <c r="RAX160" s="86"/>
      <c r="RAY160" s="86"/>
      <c r="RAZ160" s="86"/>
      <c r="RBA160" s="86"/>
      <c r="RBB160" s="86"/>
      <c r="RBC160" s="86"/>
      <c r="RBD160" s="86"/>
      <c r="RBE160" s="86"/>
      <c r="RBF160" s="86"/>
      <c r="RBG160" s="86"/>
      <c r="RBH160" s="86"/>
      <c r="RBI160" s="86"/>
      <c r="RBJ160" s="86"/>
      <c r="RBK160" s="86"/>
      <c r="RBL160" s="86"/>
      <c r="RBM160" s="86"/>
      <c r="RBN160" s="86"/>
      <c r="RBO160" s="86"/>
      <c r="RBP160" s="86"/>
      <c r="RBQ160" s="86"/>
      <c r="RBR160" s="86"/>
      <c r="RBS160" s="86"/>
      <c r="RBT160" s="86"/>
      <c r="RBU160" s="86"/>
      <c r="RBV160" s="86"/>
      <c r="RBW160" s="186"/>
      <c r="RBX160" s="186"/>
      <c r="RBY160" s="186"/>
      <c r="RBZ160" s="186"/>
      <c r="RCA160" s="186"/>
      <c r="RCB160" s="186"/>
      <c r="RCC160" s="86"/>
      <c r="RCD160" s="86"/>
      <c r="RCE160" s="86"/>
      <c r="RCF160" s="86"/>
      <c r="RCG160" s="86"/>
      <c r="RCH160" s="86"/>
      <c r="RCI160" s="86"/>
      <c r="RCJ160" s="86"/>
      <c r="RCK160" s="86"/>
      <c r="RCL160" s="86"/>
      <c r="RCM160" s="86"/>
      <c r="RCN160" s="86"/>
      <c r="RCO160" s="86"/>
      <c r="RCP160" s="86"/>
      <c r="RCQ160" s="86"/>
      <c r="RCR160" s="86"/>
      <c r="RCS160" s="86"/>
      <c r="RCT160" s="86"/>
      <c r="RCU160" s="86"/>
      <c r="RCV160" s="86"/>
      <c r="RCW160" s="86"/>
      <c r="RCX160" s="86"/>
      <c r="RCY160" s="86"/>
      <c r="RCZ160" s="86"/>
      <c r="RDA160" s="86"/>
      <c r="RDB160" s="86"/>
      <c r="RDC160" s="86"/>
      <c r="RDD160" s="86"/>
      <c r="RDE160" s="86"/>
      <c r="RDF160" s="86"/>
      <c r="RDG160" s="86"/>
      <c r="RDH160" s="86"/>
      <c r="RDI160" s="86"/>
      <c r="RDJ160" s="86"/>
      <c r="RDK160" s="86"/>
      <c r="RDL160" s="86"/>
      <c r="RDM160" s="86"/>
      <c r="RDN160" s="86"/>
      <c r="RDO160" s="86"/>
      <c r="RDP160" s="86"/>
      <c r="RDQ160" s="86"/>
      <c r="RDR160" s="86"/>
      <c r="RDS160" s="86"/>
      <c r="RDT160" s="86"/>
      <c r="RDU160" s="86"/>
      <c r="RDV160" s="86"/>
      <c r="RDW160" s="86"/>
      <c r="RDX160" s="86"/>
      <c r="RDY160" s="86"/>
      <c r="RDZ160" s="86"/>
      <c r="REA160" s="86"/>
      <c r="REB160" s="86"/>
      <c r="REC160" s="86"/>
      <c r="RED160" s="86"/>
      <c r="REE160" s="86"/>
      <c r="REF160" s="86"/>
      <c r="REG160" s="86"/>
      <c r="REH160" s="86"/>
      <c r="REI160" s="86"/>
      <c r="REJ160" s="86"/>
      <c r="REK160" s="86"/>
      <c r="REL160" s="86"/>
      <c r="REM160" s="86"/>
      <c r="REN160" s="86"/>
      <c r="REO160" s="86"/>
      <c r="REP160" s="86"/>
      <c r="REQ160" s="86"/>
      <c r="RER160" s="86"/>
      <c r="RES160" s="86"/>
      <c r="RET160" s="86"/>
      <c r="REU160" s="86"/>
      <c r="REV160" s="86"/>
      <c r="REW160" s="86"/>
      <c r="REX160" s="86"/>
      <c r="REY160" s="86"/>
      <c r="REZ160" s="86"/>
      <c r="RFA160" s="86"/>
      <c r="RFB160" s="86"/>
      <c r="RFC160" s="86"/>
      <c r="RFD160" s="86"/>
      <c r="RFE160" s="86"/>
      <c r="RFF160" s="86"/>
      <c r="RFG160" s="86"/>
      <c r="RFH160" s="86"/>
      <c r="RFI160" s="86"/>
      <c r="RFJ160" s="86"/>
      <c r="RFK160" s="86"/>
      <c r="RFL160" s="86"/>
      <c r="RFM160" s="86"/>
      <c r="RFN160" s="86"/>
      <c r="RFO160" s="86"/>
      <c r="RFP160" s="86"/>
      <c r="RFQ160" s="86"/>
      <c r="RFR160" s="86"/>
      <c r="RFS160" s="86"/>
      <c r="RFT160" s="86"/>
      <c r="RFU160" s="86"/>
      <c r="RFV160" s="86"/>
      <c r="RFW160" s="86"/>
      <c r="RFX160" s="86"/>
      <c r="RFY160" s="86"/>
      <c r="RFZ160" s="86"/>
      <c r="RGA160" s="86"/>
      <c r="RGB160" s="86"/>
      <c r="RGC160" s="86"/>
      <c r="RGD160" s="86"/>
      <c r="RGE160" s="86"/>
      <c r="RGF160" s="86"/>
      <c r="RGG160" s="86"/>
      <c r="RGH160" s="86"/>
      <c r="RGI160" s="86"/>
      <c r="RGJ160" s="86"/>
      <c r="RGK160" s="86"/>
      <c r="RGL160" s="86"/>
      <c r="RGM160" s="86"/>
      <c r="RGN160" s="86"/>
      <c r="RGO160" s="86"/>
      <c r="RGP160" s="86"/>
      <c r="RGQ160" s="86"/>
      <c r="RGR160" s="86"/>
      <c r="RGS160" s="86"/>
      <c r="RGT160" s="86"/>
      <c r="RGU160" s="86"/>
      <c r="RGV160" s="86"/>
      <c r="RGW160" s="86"/>
      <c r="RGX160" s="86"/>
      <c r="RGY160" s="86"/>
      <c r="RGZ160" s="86"/>
      <c r="RHA160" s="86"/>
      <c r="RHB160" s="86"/>
      <c r="RHC160" s="86"/>
      <c r="RHD160" s="86"/>
      <c r="RHE160" s="86"/>
      <c r="RHF160" s="86"/>
      <c r="RHG160" s="86"/>
      <c r="RHH160" s="86"/>
      <c r="RHI160" s="86"/>
      <c r="RHJ160" s="86"/>
      <c r="RHK160" s="86"/>
      <c r="RHL160" s="86"/>
      <c r="RHM160" s="86"/>
      <c r="RHN160" s="86"/>
      <c r="RHO160" s="86"/>
      <c r="RHP160" s="86"/>
      <c r="RHQ160" s="86"/>
      <c r="RHR160" s="86"/>
      <c r="RHS160" s="86"/>
      <c r="RHT160" s="86"/>
      <c r="RHU160" s="86"/>
      <c r="RHV160" s="86"/>
      <c r="RHW160" s="86"/>
      <c r="RHX160" s="86"/>
      <c r="RHY160" s="86"/>
      <c r="RHZ160" s="86"/>
      <c r="RIA160" s="86"/>
      <c r="RIB160" s="86"/>
      <c r="RIC160" s="86"/>
      <c r="RID160" s="86"/>
      <c r="RIE160" s="86"/>
      <c r="RIF160" s="86"/>
      <c r="RIG160" s="86"/>
      <c r="RIH160" s="86"/>
      <c r="RII160" s="86"/>
      <c r="RIJ160" s="86"/>
      <c r="RIK160" s="86"/>
      <c r="RIL160" s="86"/>
      <c r="RIM160" s="86"/>
      <c r="RIN160" s="86"/>
      <c r="RIO160" s="86"/>
      <c r="RIP160" s="86"/>
      <c r="RIQ160" s="86"/>
      <c r="RIR160" s="86"/>
      <c r="RIS160" s="86"/>
      <c r="RIT160" s="86"/>
      <c r="RIU160" s="86"/>
      <c r="RIV160" s="86"/>
      <c r="RIW160" s="86"/>
      <c r="RIX160" s="86"/>
      <c r="RIY160" s="86"/>
      <c r="RIZ160" s="86"/>
      <c r="RJA160" s="86"/>
      <c r="RJB160" s="86"/>
      <c r="RJC160" s="86"/>
      <c r="RJD160" s="86"/>
      <c r="RJE160" s="86"/>
      <c r="RJF160" s="86"/>
      <c r="RJG160" s="86"/>
      <c r="RJH160" s="86"/>
      <c r="RJI160" s="86"/>
      <c r="RJJ160" s="86"/>
      <c r="RJK160" s="86"/>
      <c r="RJL160" s="86"/>
      <c r="RJM160" s="86"/>
      <c r="RJN160" s="86"/>
      <c r="RJO160" s="86"/>
      <c r="RJP160" s="86"/>
      <c r="RJQ160" s="86"/>
      <c r="RJR160" s="86"/>
      <c r="RJS160" s="86"/>
      <c r="RJT160" s="86"/>
      <c r="RJU160" s="86"/>
      <c r="RJV160" s="86"/>
      <c r="RJW160" s="86"/>
      <c r="RJX160" s="86"/>
      <c r="RJY160" s="86"/>
      <c r="RJZ160" s="86"/>
      <c r="RKA160" s="86"/>
      <c r="RKB160" s="86"/>
      <c r="RKC160" s="86"/>
      <c r="RKD160" s="86"/>
      <c r="RKE160" s="86"/>
      <c r="RKF160" s="86"/>
      <c r="RKG160" s="86"/>
      <c r="RKH160" s="86"/>
      <c r="RKI160" s="86"/>
      <c r="RKJ160" s="86"/>
      <c r="RKK160" s="86"/>
      <c r="RKL160" s="86"/>
      <c r="RKM160" s="86"/>
      <c r="RKN160" s="86"/>
      <c r="RKO160" s="86"/>
      <c r="RKP160" s="86"/>
      <c r="RKQ160" s="86"/>
      <c r="RKR160" s="86"/>
      <c r="RKS160" s="86"/>
      <c r="RKT160" s="86"/>
      <c r="RKU160" s="86"/>
      <c r="RKV160" s="86"/>
      <c r="RKW160" s="86"/>
      <c r="RKX160" s="86"/>
      <c r="RKY160" s="86"/>
      <c r="RKZ160" s="86"/>
      <c r="RLA160" s="86"/>
      <c r="RLB160" s="86"/>
      <c r="RLC160" s="86"/>
      <c r="RLD160" s="86"/>
      <c r="RLE160" s="86"/>
      <c r="RLF160" s="86"/>
      <c r="RLG160" s="86"/>
      <c r="RLH160" s="86"/>
      <c r="RLI160" s="86"/>
      <c r="RLJ160" s="86"/>
      <c r="RLK160" s="86"/>
      <c r="RLL160" s="86"/>
      <c r="RLM160" s="86"/>
      <c r="RLN160" s="86"/>
      <c r="RLO160" s="86"/>
      <c r="RLP160" s="86"/>
      <c r="RLQ160" s="86"/>
      <c r="RLR160" s="86"/>
      <c r="RLS160" s="186"/>
      <c r="RLT160" s="186"/>
      <c r="RLU160" s="186"/>
      <c r="RLV160" s="186"/>
      <c r="RLW160" s="186"/>
      <c r="RLX160" s="186"/>
      <c r="RLY160" s="86"/>
      <c r="RLZ160" s="86"/>
      <c r="RMA160" s="86"/>
      <c r="RMB160" s="86"/>
      <c r="RMC160" s="86"/>
      <c r="RMD160" s="86"/>
      <c r="RME160" s="86"/>
      <c r="RMF160" s="86"/>
      <c r="RMG160" s="86"/>
      <c r="RMH160" s="86"/>
      <c r="RMI160" s="86"/>
      <c r="RMJ160" s="86"/>
      <c r="RMK160" s="86"/>
      <c r="RML160" s="86"/>
      <c r="RMM160" s="86"/>
      <c r="RMN160" s="86"/>
      <c r="RMO160" s="86"/>
      <c r="RMP160" s="86"/>
      <c r="RMQ160" s="86"/>
      <c r="RMR160" s="86"/>
      <c r="RMS160" s="86"/>
      <c r="RMT160" s="86"/>
      <c r="RMU160" s="86"/>
      <c r="RMV160" s="86"/>
      <c r="RMW160" s="86"/>
      <c r="RMX160" s="86"/>
      <c r="RMY160" s="86"/>
      <c r="RMZ160" s="86"/>
      <c r="RNA160" s="86"/>
      <c r="RNB160" s="86"/>
      <c r="RNC160" s="86"/>
      <c r="RND160" s="86"/>
      <c r="RNE160" s="86"/>
      <c r="RNF160" s="86"/>
      <c r="RNG160" s="86"/>
      <c r="RNH160" s="86"/>
      <c r="RNI160" s="86"/>
      <c r="RNJ160" s="86"/>
      <c r="RNK160" s="86"/>
      <c r="RNL160" s="86"/>
      <c r="RNM160" s="86"/>
      <c r="RNN160" s="86"/>
      <c r="RNO160" s="86"/>
      <c r="RNP160" s="86"/>
      <c r="RNQ160" s="86"/>
      <c r="RNR160" s="86"/>
      <c r="RNS160" s="86"/>
      <c r="RNT160" s="86"/>
      <c r="RNU160" s="86"/>
      <c r="RNV160" s="86"/>
      <c r="RNW160" s="86"/>
      <c r="RNX160" s="86"/>
      <c r="RNY160" s="86"/>
      <c r="RNZ160" s="86"/>
      <c r="ROA160" s="86"/>
      <c r="ROB160" s="86"/>
      <c r="ROC160" s="86"/>
      <c r="ROD160" s="86"/>
      <c r="ROE160" s="86"/>
      <c r="ROF160" s="86"/>
      <c r="ROG160" s="86"/>
      <c r="ROH160" s="86"/>
      <c r="ROI160" s="86"/>
      <c r="ROJ160" s="86"/>
      <c r="ROK160" s="86"/>
      <c r="ROL160" s="86"/>
      <c r="ROM160" s="86"/>
      <c r="RON160" s="86"/>
      <c r="ROO160" s="86"/>
      <c r="ROP160" s="86"/>
      <c r="ROQ160" s="86"/>
      <c r="ROR160" s="86"/>
      <c r="ROS160" s="86"/>
      <c r="ROT160" s="86"/>
      <c r="ROU160" s="86"/>
      <c r="ROV160" s="86"/>
      <c r="ROW160" s="86"/>
      <c r="ROX160" s="86"/>
      <c r="ROY160" s="86"/>
      <c r="ROZ160" s="86"/>
      <c r="RPA160" s="86"/>
      <c r="RPB160" s="86"/>
      <c r="RPC160" s="86"/>
      <c r="RPD160" s="86"/>
      <c r="RPE160" s="86"/>
      <c r="RPF160" s="86"/>
      <c r="RPG160" s="86"/>
      <c r="RPH160" s="86"/>
      <c r="RPI160" s="86"/>
      <c r="RPJ160" s="86"/>
      <c r="RPK160" s="86"/>
      <c r="RPL160" s="86"/>
      <c r="RPM160" s="86"/>
      <c r="RPN160" s="86"/>
      <c r="RPO160" s="86"/>
      <c r="RPP160" s="86"/>
      <c r="RPQ160" s="86"/>
      <c r="RPR160" s="86"/>
      <c r="RPS160" s="86"/>
      <c r="RPT160" s="86"/>
      <c r="RPU160" s="86"/>
      <c r="RPV160" s="86"/>
      <c r="RPW160" s="86"/>
      <c r="RPX160" s="86"/>
      <c r="RPY160" s="86"/>
      <c r="RPZ160" s="86"/>
      <c r="RQA160" s="86"/>
      <c r="RQB160" s="86"/>
      <c r="RQC160" s="86"/>
      <c r="RQD160" s="86"/>
      <c r="RQE160" s="86"/>
      <c r="RQF160" s="86"/>
      <c r="RQG160" s="86"/>
      <c r="RQH160" s="86"/>
      <c r="RQI160" s="86"/>
      <c r="RQJ160" s="86"/>
      <c r="RQK160" s="86"/>
      <c r="RQL160" s="86"/>
      <c r="RQM160" s="86"/>
      <c r="RQN160" s="86"/>
      <c r="RQO160" s="86"/>
      <c r="RQP160" s="86"/>
      <c r="RQQ160" s="86"/>
      <c r="RQR160" s="86"/>
      <c r="RQS160" s="86"/>
      <c r="RQT160" s="86"/>
      <c r="RQU160" s="86"/>
      <c r="RQV160" s="86"/>
      <c r="RQW160" s="86"/>
      <c r="RQX160" s="86"/>
      <c r="RQY160" s="86"/>
      <c r="RQZ160" s="86"/>
      <c r="RRA160" s="86"/>
      <c r="RRB160" s="86"/>
      <c r="RRC160" s="86"/>
      <c r="RRD160" s="86"/>
      <c r="RRE160" s="86"/>
      <c r="RRF160" s="86"/>
      <c r="RRG160" s="86"/>
      <c r="RRH160" s="86"/>
      <c r="RRI160" s="86"/>
      <c r="RRJ160" s="86"/>
      <c r="RRK160" s="86"/>
      <c r="RRL160" s="86"/>
      <c r="RRM160" s="86"/>
      <c r="RRN160" s="86"/>
      <c r="RRO160" s="86"/>
      <c r="RRP160" s="86"/>
      <c r="RRQ160" s="86"/>
      <c r="RRR160" s="86"/>
      <c r="RRS160" s="86"/>
      <c r="RRT160" s="86"/>
      <c r="RRU160" s="86"/>
      <c r="RRV160" s="86"/>
      <c r="RRW160" s="86"/>
      <c r="RRX160" s="86"/>
      <c r="RRY160" s="86"/>
      <c r="RRZ160" s="86"/>
      <c r="RSA160" s="86"/>
      <c r="RSB160" s="86"/>
      <c r="RSC160" s="86"/>
      <c r="RSD160" s="86"/>
      <c r="RSE160" s="86"/>
      <c r="RSF160" s="86"/>
      <c r="RSG160" s="86"/>
      <c r="RSH160" s="86"/>
      <c r="RSI160" s="86"/>
      <c r="RSJ160" s="86"/>
      <c r="RSK160" s="86"/>
      <c r="RSL160" s="86"/>
      <c r="RSM160" s="86"/>
      <c r="RSN160" s="86"/>
      <c r="RSO160" s="86"/>
      <c r="RSP160" s="86"/>
      <c r="RSQ160" s="86"/>
      <c r="RSR160" s="86"/>
      <c r="RSS160" s="86"/>
      <c r="RST160" s="86"/>
      <c r="RSU160" s="86"/>
      <c r="RSV160" s="86"/>
      <c r="RSW160" s="86"/>
      <c r="RSX160" s="86"/>
      <c r="RSY160" s="86"/>
      <c r="RSZ160" s="86"/>
      <c r="RTA160" s="86"/>
      <c r="RTB160" s="86"/>
      <c r="RTC160" s="86"/>
      <c r="RTD160" s="86"/>
      <c r="RTE160" s="86"/>
      <c r="RTF160" s="86"/>
      <c r="RTG160" s="86"/>
      <c r="RTH160" s="86"/>
      <c r="RTI160" s="86"/>
      <c r="RTJ160" s="86"/>
      <c r="RTK160" s="86"/>
      <c r="RTL160" s="86"/>
      <c r="RTM160" s="86"/>
      <c r="RTN160" s="86"/>
      <c r="RTO160" s="86"/>
      <c r="RTP160" s="86"/>
      <c r="RTQ160" s="86"/>
      <c r="RTR160" s="86"/>
      <c r="RTS160" s="86"/>
      <c r="RTT160" s="86"/>
      <c r="RTU160" s="86"/>
      <c r="RTV160" s="86"/>
      <c r="RTW160" s="86"/>
      <c r="RTX160" s="86"/>
      <c r="RTY160" s="86"/>
      <c r="RTZ160" s="86"/>
      <c r="RUA160" s="86"/>
      <c r="RUB160" s="86"/>
      <c r="RUC160" s="86"/>
      <c r="RUD160" s="86"/>
      <c r="RUE160" s="86"/>
      <c r="RUF160" s="86"/>
      <c r="RUG160" s="86"/>
      <c r="RUH160" s="86"/>
      <c r="RUI160" s="86"/>
      <c r="RUJ160" s="86"/>
      <c r="RUK160" s="86"/>
      <c r="RUL160" s="86"/>
      <c r="RUM160" s="86"/>
      <c r="RUN160" s="86"/>
      <c r="RUO160" s="86"/>
      <c r="RUP160" s="86"/>
      <c r="RUQ160" s="86"/>
      <c r="RUR160" s="86"/>
      <c r="RUS160" s="86"/>
      <c r="RUT160" s="86"/>
      <c r="RUU160" s="86"/>
      <c r="RUV160" s="86"/>
      <c r="RUW160" s="86"/>
      <c r="RUX160" s="86"/>
      <c r="RUY160" s="86"/>
      <c r="RUZ160" s="86"/>
      <c r="RVA160" s="86"/>
      <c r="RVB160" s="86"/>
      <c r="RVC160" s="86"/>
      <c r="RVD160" s="86"/>
      <c r="RVE160" s="86"/>
      <c r="RVF160" s="86"/>
      <c r="RVG160" s="86"/>
      <c r="RVH160" s="86"/>
      <c r="RVI160" s="86"/>
      <c r="RVJ160" s="86"/>
      <c r="RVK160" s="86"/>
      <c r="RVL160" s="86"/>
      <c r="RVM160" s="86"/>
      <c r="RVN160" s="86"/>
      <c r="RVO160" s="186"/>
      <c r="RVP160" s="186"/>
      <c r="RVQ160" s="186"/>
      <c r="RVR160" s="186"/>
      <c r="RVS160" s="186"/>
      <c r="RVT160" s="186"/>
      <c r="RVU160" s="86"/>
      <c r="RVV160" s="86"/>
      <c r="RVW160" s="86"/>
      <c r="RVX160" s="86"/>
      <c r="RVY160" s="86"/>
      <c r="RVZ160" s="86"/>
      <c r="RWA160" s="86"/>
      <c r="RWB160" s="86"/>
      <c r="RWC160" s="86"/>
      <c r="RWD160" s="86"/>
      <c r="RWE160" s="86"/>
      <c r="RWF160" s="86"/>
      <c r="RWG160" s="86"/>
      <c r="RWH160" s="86"/>
      <c r="RWI160" s="86"/>
      <c r="RWJ160" s="86"/>
      <c r="RWK160" s="86"/>
      <c r="RWL160" s="86"/>
      <c r="RWM160" s="86"/>
      <c r="RWN160" s="86"/>
      <c r="RWO160" s="86"/>
      <c r="RWP160" s="86"/>
      <c r="RWQ160" s="86"/>
      <c r="RWR160" s="86"/>
      <c r="RWS160" s="86"/>
      <c r="RWT160" s="86"/>
      <c r="RWU160" s="86"/>
      <c r="RWV160" s="86"/>
      <c r="RWW160" s="86"/>
      <c r="RWX160" s="86"/>
      <c r="RWY160" s="86"/>
      <c r="RWZ160" s="86"/>
      <c r="RXA160" s="86"/>
      <c r="RXB160" s="86"/>
      <c r="RXC160" s="86"/>
      <c r="RXD160" s="86"/>
      <c r="RXE160" s="86"/>
      <c r="RXF160" s="86"/>
      <c r="RXG160" s="86"/>
      <c r="RXH160" s="86"/>
      <c r="RXI160" s="86"/>
      <c r="RXJ160" s="86"/>
      <c r="RXK160" s="86"/>
      <c r="RXL160" s="86"/>
      <c r="RXM160" s="86"/>
      <c r="RXN160" s="86"/>
      <c r="RXO160" s="86"/>
      <c r="RXP160" s="86"/>
      <c r="RXQ160" s="86"/>
      <c r="RXR160" s="86"/>
      <c r="RXS160" s="86"/>
      <c r="RXT160" s="86"/>
      <c r="RXU160" s="86"/>
      <c r="RXV160" s="86"/>
      <c r="RXW160" s="86"/>
      <c r="RXX160" s="86"/>
      <c r="RXY160" s="86"/>
      <c r="RXZ160" s="86"/>
      <c r="RYA160" s="86"/>
      <c r="RYB160" s="86"/>
      <c r="RYC160" s="86"/>
      <c r="RYD160" s="86"/>
      <c r="RYE160" s="86"/>
      <c r="RYF160" s="86"/>
      <c r="RYG160" s="86"/>
      <c r="RYH160" s="86"/>
      <c r="RYI160" s="86"/>
      <c r="RYJ160" s="86"/>
      <c r="RYK160" s="86"/>
      <c r="RYL160" s="86"/>
      <c r="RYM160" s="86"/>
      <c r="RYN160" s="86"/>
      <c r="RYO160" s="86"/>
      <c r="RYP160" s="86"/>
      <c r="RYQ160" s="86"/>
      <c r="RYR160" s="86"/>
      <c r="RYS160" s="86"/>
      <c r="RYT160" s="86"/>
      <c r="RYU160" s="86"/>
      <c r="RYV160" s="86"/>
      <c r="RYW160" s="86"/>
      <c r="RYX160" s="86"/>
      <c r="RYY160" s="86"/>
      <c r="RYZ160" s="86"/>
      <c r="RZA160" s="86"/>
      <c r="RZB160" s="86"/>
      <c r="RZC160" s="86"/>
      <c r="RZD160" s="86"/>
      <c r="RZE160" s="86"/>
      <c r="RZF160" s="86"/>
      <c r="RZG160" s="86"/>
      <c r="RZH160" s="86"/>
      <c r="RZI160" s="86"/>
      <c r="RZJ160" s="86"/>
      <c r="RZK160" s="86"/>
      <c r="RZL160" s="86"/>
      <c r="RZM160" s="86"/>
      <c r="RZN160" s="86"/>
      <c r="RZO160" s="86"/>
      <c r="RZP160" s="86"/>
      <c r="RZQ160" s="86"/>
      <c r="RZR160" s="86"/>
      <c r="RZS160" s="86"/>
      <c r="RZT160" s="86"/>
      <c r="RZU160" s="86"/>
      <c r="RZV160" s="86"/>
      <c r="RZW160" s="86"/>
      <c r="RZX160" s="86"/>
      <c r="RZY160" s="86"/>
      <c r="RZZ160" s="86"/>
      <c r="SAA160" s="86"/>
      <c r="SAB160" s="86"/>
      <c r="SAC160" s="86"/>
      <c r="SAD160" s="86"/>
      <c r="SAE160" s="86"/>
      <c r="SAF160" s="86"/>
      <c r="SAG160" s="86"/>
      <c r="SAH160" s="86"/>
      <c r="SAI160" s="86"/>
      <c r="SAJ160" s="86"/>
      <c r="SAK160" s="86"/>
      <c r="SAL160" s="86"/>
      <c r="SAM160" s="86"/>
      <c r="SAN160" s="86"/>
      <c r="SAO160" s="86"/>
      <c r="SAP160" s="86"/>
      <c r="SAQ160" s="86"/>
      <c r="SAR160" s="86"/>
      <c r="SAS160" s="86"/>
      <c r="SAT160" s="86"/>
      <c r="SAU160" s="86"/>
      <c r="SAV160" s="86"/>
      <c r="SAW160" s="86"/>
      <c r="SAX160" s="86"/>
      <c r="SAY160" s="86"/>
      <c r="SAZ160" s="86"/>
      <c r="SBA160" s="86"/>
      <c r="SBB160" s="86"/>
      <c r="SBC160" s="86"/>
      <c r="SBD160" s="86"/>
      <c r="SBE160" s="86"/>
      <c r="SBF160" s="86"/>
      <c r="SBG160" s="86"/>
      <c r="SBH160" s="86"/>
      <c r="SBI160" s="86"/>
      <c r="SBJ160" s="86"/>
      <c r="SBK160" s="86"/>
      <c r="SBL160" s="86"/>
      <c r="SBM160" s="86"/>
      <c r="SBN160" s="86"/>
      <c r="SBO160" s="86"/>
      <c r="SBP160" s="86"/>
      <c r="SBQ160" s="86"/>
      <c r="SBR160" s="86"/>
      <c r="SBS160" s="86"/>
      <c r="SBT160" s="86"/>
      <c r="SBU160" s="86"/>
      <c r="SBV160" s="86"/>
      <c r="SBW160" s="86"/>
      <c r="SBX160" s="86"/>
      <c r="SBY160" s="86"/>
      <c r="SBZ160" s="86"/>
      <c r="SCA160" s="86"/>
      <c r="SCB160" s="86"/>
      <c r="SCC160" s="86"/>
      <c r="SCD160" s="86"/>
      <c r="SCE160" s="86"/>
      <c r="SCF160" s="86"/>
      <c r="SCG160" s="86"/>
      <c r="SCH160" s="86"/>
      <c r="SCI160" s="86"/>
      <c r="SCJ160" s="86"/>
      <c r="SCK160" s="86"/>
      <c r="SCL160" s="86"/>
      <c r="SCM160" s="86"/>
      <c r="SCN160" s="86"/>
      <c r="SCO160" s="86"/>
      <c r="SCP160" s="86"/>
      <c r="SCQ160" s="86"/>
      <c r="SCR160" s="86"/>
      <c r="SCS160" s="86"/>
      <c r="SCT160" s="86"/>
      <c r="SCU160" s="86"/>
      <c r="SCV160" s="86"/>
      <c r="SCW160" s="86"/>
      <c r="SCX160" s="86"/>
      <c r="SCY160" s="86"/>
      <c r="SCZ160" s="86"/>
      <c r="SDA160" s="86"/>
      <c r="SDB160" s="86"/>
      <c r="SDC160" s="86"/>
      <c r="SDD160" s="86"/>
      <c r="SDE160" s="86"/>
      <c r="SDF160" s="86"/>
      <c r="SDG160" s="86"/>
      <c r="SDH160" s="86"/>
      <c r="SDI160" s="86"/>
      <c r="SDJ160" s="86"/>
      <c r="SDK160" s="86"/>
      <c r="SDL160" s="86"/>
      <c r="SDM160" s="86"/>
      <c r="SDN160" s="86"/>
      <c r="SDO160" s="86"/>
      <c r="SDP160" s="86"/>
      <c r="SDQ160" s="86"/>
      <c r="SDR160" s="86"/>
      <c r="SDS160" s="86"/>
      <c r="SDT160" s="86"/>
      <c r="SDU160" s="86"/>
      <c r="SDV160" s="86"/>
      <c r="SDW160" s="86"/>
      <c r="SDX160" s="86"/>
      <c r="SDY160" s="86"/>
      <c r="SDZ160" s="86"/>
      <c r="SEA160" s="86"/>
      <c r="SEB160" s="86"/>
      <c r="SEC160" s="86"/>
      <c r="SED160" s="86"/>
      <c r="SEE160" s="86"/>
      <c r="SEF160" s="86"/>
      <c r="SEG160" s="86"/>
      <c r="SEH160" s="86"/>
      <c r="SEI160" s="86"/>
      <c r="SEJ160" s="86"/>
      <c r="SEK160" s="86"/>
      <c r="SEL160" s="86"/>
      <c r="SEM160" s="86"/>
      <c r="SEN160" s="86"/>
      <c r="SEO160" s="86"/>
      <c r="SEP160" s="86"/>
      <c r="SEQ160" s="86"/>
      <c r="SER160" s="86"/>
      <c r="SES160" s="86"/>
      <c r="SET160" s="86"/>
      <c r="SEU160" s="86"/>
      <c r="SEV160" s="86"/>
      <c r="SEW160" s="86"/>
      <c r="SEX160" s="86"/>
      <c r="SEY160" s="86"/>
      <c r="SEZ160" s="86"/>
      <c r="SFA160" s="86"/>
      <c r="SFB160" s="86"/>
      <c r="SFC160" s="86"/>
      <c r="SFD160" s="86"/>
      <c r="SFE160" s="86"/>
      <c r="SFF160" s="86"/>
      <c r="SFG160" s="86"/>
      <c r="SFH160" s="86"/>
      <c r="SFI160" s="86"/>
      <c r="SFJ160" s="86"/>
      <c r="SFK160" s="186"/>
      <c r="SFL160" s="186"/>
      <c r="SFM160" s="186"/>
      <c r="SFN160" s="186"/>
      <c r="SFO160" s="186"/>
      <c r="SFP160" s="186"/>
      <c r="SFQ160" s="86"/>
      <c r="SFR160" s="86"/>
      <c r="SFS160" s="86"/>
      <c r="SFT160" s="86"/>
      <c r="SFU160" s="86"/>
      <c r="SFV160" s="86"/>
      <c r="SFW160" s="86"/>
      <c r="SFX160" s="86"/>
      <c r="SFY160" s="86"/>
      <c r="SFZ160" s="86"/>
      <c r="SGA160" s="86"/>
      <c r="SGB160" s="86"/>
      <c r="SGC160" s="86"/>
      <c r="SGD160" s="86"/>
      <c r="SGE160" s="86"/>
      <c r="SGF160" s="86"/>
      <c r="SGG160" s="86"/>
      <c r="SGH160" s="86"/>
      <c r="SGI160" s="86"/>
      <c r="SGJ160" s="86"/>
      <c r="SGK160" s="86"/>
      <c r="SGL160" s="86"/>
      <c r="SGM160" s="86"/>
      <c r="SGN160" s="86"/>
      <c r="SGO160" s="86"/>
      <c r="SGP160" s="86"/>
      <c r="SGQ160" s="86"/>
      <c r="SGR160" s="86"/>
      <c r="SGS160" s="86"/>
      <c r="SGT160" s="86"/>
      <c r="SGU160" s="86"/>
      <c r="SGV160" s="86"/>
      <c r="SGW160" s="86"/>
      <c r="SGX160" s="86"/>
      <c r="SGY160" s="86"/>
      <c r="SGZ160" s="86"/>
      <c r="SHA160" s="86"/>
      <c r="SHB160" s="86"/>
      <c r="SHC160" s="86"/>
      <c r="SHD160" s="86"/>
      <c r="SHE160" s="86"/>
      <c r="SHF160" s="86"/>
      <c r="SHG160" s="86"/>
      <c r="SHH160" s="86"/>
      <c r="SHI160" s="86"/>
      <c r="SHJ160" s="86"/>
      <c r="SHK160" s="86"/>
      <c r="SHL160" s="86"/>
      <c r="SHM160" s="86"/>
      <c r="SHN160" s="86"/>
      <c r="SHO160" s="86"/>
      <c r="SHP160" s="86"/>
      <c r="SHQ160" s="86"/>
      <c r="SHR160" s="86"/>
      <c r="SHS160" s="86"/>
      <c r="SHT160" s="86"/>
      <c r="SHU160" s="86"/>
      <c r="SHV160" s="86"/>
      <c r="SHW160" s="86"/>
      <c r="SHX160" s="86"/>
      <c r="SHY160" s="86"/>
      <c r="SHZ160" s="86"/>
      <c r="SIA160" s="86"/>
      <c r="SIB160" s="86"/>
      <c r="SIC160" s="86"/>
      <c r="SID160" s="86"/>
      <c r="SIE160" s="86"/>
      <c r="SIF160" s="86"/>
      <c r="SIG160" s="86"/>
      <c r="SIH160" s="86"/>
      <c r="SII160" s="86"/>
      <c r="SIJ160" s="86"/>
      <c r="SIK160" s="86"/>
      <c r="SIL160" s="86"/>
      <c r="SIM160" s="86"/>
      <c r="SIN160" s="86"/>
      <c r="SIO160" s="86"/>
      <c r="SIP160" s="86"/>
      <c r="SIQ160" s="86"/>
      <c r="SIR160" s="86"/>
      <c r="SIS160" s="86"/>
      <c r="SIT160" s="86"/>
      <c r="SIU160" s="86"/>
      <c r="SIV160" s="86"/>
      <c r="SIW160" s="86"/>
      <c r="SIX160" s="86"/>
      <c r="SIY160" s="86"/>
      <c r="SIZ160" s="86"/>
      <c r="SJA160" s="86"/>
      <c r="SJB160" s="86"/>
      <c r="SJC160" s="86"/>
      <c r="SJD160" s="86"/>
      <c r="SJE160" s="86"/>
      <c r="SJF160" s="86"/>
      <c r="SJG160" s="86"/>
      <c r="SJH160" s="86"/>
      <c r="SJI160" s="86"/>
      <c r="SJJ160" s="86"/>
      <c r="SJK160" s="86"/>
      <c r="SJL160" s="86"/>
      <c r="SJM160" s="86"/>
      <c r="SJN160" s="86"/>
      <c r="SJO160" s="86"/>
      <c r="SJP160" s="86"/>
      <c r="SJQ160" s="86"/>
      <c r="SJR160" s="86"/>
      <c r="SJS160" s="86"/>
      <c r="SJT160" s="86"/>
      <c r="SJU160" s="86"/>
      <c r="SJV160" s="86"/>
      <c r="SJW160" s="86"/>
      <c r="SJX160" s="86"/>
      <c r="SJY160" s="86"/>
      <c r="SJZ160" s="86"/>
      <c r="SKA160" s="86"/>
      <c r="SKB160" s="86"/>
      <c r="SKC160" s="86"/>
      <c r="SKD160" s="86"/>
      <c r="SKE160" s="86"/>
      <c r="SKF160" s="86"/>
      <c r="SKG160" s="86"/>
      <c r="SKH160" s="86"/>
      <c r="SKI160" s="86"/>
      <c r="SKJ160" s="86"/>
      <c r="SKK160" s="86"/>
      <c r="SKL160" s="86"/>
      <c r="SKM160" s="86"/>
      <c r="SKN160" s="86"/>
      <c r="SKO160" s="86"/>
      <c r="SKP160" s="86"/>
      <c r="SKQ160" s="86"/>
      <c r="SKR160" s="86"/>
      <c r="SKS160" s="86"/>
      <c r="SKT160" s="86"/>
      <c r="SKU160" s="86"/>
      <c r="SKV160" s="86"/>
      <c r="SKW160" s="86"/>
      <c r="SKX160" s="86"/>
      <c r="SKY160" s="86"/>
      <c r="SKZ160" s="86"/>
      <c r="SLA160" s="86"/>
      <c r="SLB160" s="86"/>
      <c r="SLC160" s="86"/>
      <c r="SLD160" s="86"/>
      <c r="SLE160" s="86"/>
      <c r="SLF160" s="86"/>
      <c r="SLG160" s="86"/>
      <c r="SLH160" s="86"/>
      <c r="SLI160" s="86"/>
      <c r="SLJ160" s="86"/>
      <c r="SLK160" s="86"/>
      <c r="SLL160" s="86"/>
      <c r="SLM160" s="86"/>
      <c r="SLN160" s="86"/>
      <c r="SLO160" s="86"/>
      <c r="SLP160" s="86"/>
      <c r="SLQ160" s="86"/>
      <c r="SLR160" s="86"/>
      <c r="SLS160" s="86"/>
      <c r="SLT160" s="86"/>
      <c r="SLU160" s="86"/>
      <c r="SLV160" s="86"/>
      <c r="SLW160" s="86"/>
      <c r="SLX160" s="86"/>
      <c r="SLY160" s="86"/>
      <c r="SLZ160" s="86"/>
      <c r="SMA160" s="86"/>
      <c r="SMB160" s="86"/>
      <c r="SMC160" s="86"/>
      <c r="SMD160" s="86"/>
      <c r="SME160" s="86"/>
      <c r="SMF160" s="86"/>
      <c r="SMG160" s="86"/>
      <c r="SMH160" s="86"/>
      <c r="SMI160" s="86"/>
      <c r="SMJ160" s="86"/>
      <c r="SMK160" s="86"/>
      <c r="SML160" s="86"/>
      <c r="SMM160" s="86"/>
      <c r="SMN160" s="86"/>
      <c r="SMO160" s="86"/>
      <c r="SMP160" s="86"/>
      <c r="SMQ160" s="86"/>
      <c r="SMR160" s="86"/>
      <c r="SMS160" s="86"/>
      <c r="SMT160" s="86"/>
      <c r="SMU160" s="86"/>
      <c r="SMV160" s="86"/>
      <c r="SMW160" s="86"/>
      <c r="SMX160" s="86"/>
      <c r="SMY160" s="86"/>
      <c r="SMZ160" s="86"/>
      <c r="SNA160" s="86"/>
      <c r="SNB160" s="86"/>
      <c r="SNC160" s="86"/>
      <c r="SND160" s="86"/>
      <c r="SNE160" s="86"/>
      <c r="SNF160" s="86"/>
      <c r="SNG160" s="86"/>
      <c r="SNH160" s="86"/>
      <c r="SNI160" s="86"/>
      <c r="SNJ160" s="86"/>
      <c r="SNK160" s="86"/>
      <c r="SNL160" s="86"/>
      <c r="SNM160" s="86"/>
      <c r="SNN160" s="86"/>
      <c r="SNO160" s="86"/>
      <c r="SNP160" s="86"/>
      <c r="SNQ160" s="86"/>
      <c r="SNR160" s="86"/>
      <c r="SNS160" s="86"/>
      <c r="SNT160" s="86"/>
      <c r="SNU160" s="86"/>
      <c r="SNV160" s="86"/>
      <c r="SNW160" s="86"/>
      <c r="SNX160" s="86"/>
      <c r="SNY160" s="86"/>
      <c r="SNZ160" s="86"/>
      <c r="SOA160" s="86"/>
      <c r="SOB160" s="86"/>
      <c r="SOC160" s="86"/>
      <c r="SOD160" s="86"/>
      <c r="SOE160" s="86"/>
      <c r="SOF160" s="86"/>
      <c r="SOG160" s="86"/>
      <c r="SOH160" s="86"/>
      <c r="SOI160" s="86"/>
      <c r="SOJ160" s="86"/>
      <c r="SOK160" s="86"/>
      <c r="SOL160" s="86"/>
      <c r="SOM160" s="86"/>
      <c r="SON160" s="86"/>
      <c r="SOO160" s="86"/>
      <c r="SOP160" s="86"/>
      <c r="SOQ160" s="86"/>
      <c r="SOR160" s="86"/>
      <c r="SOS160" s="86"/>
      <c r="SOT160" s="86"/>
      <c r="SOU160" s="86"/>
      <c r="SOV160" s="86"/>
      <c r="SOW160" s="86"/>
      <c r="SOX160" s="86"/>
      <c r="SOY160" s="86"/>
      <c r="SOZ160" s="86"/>
      <c r="SPA160" s="86"/>
      <c r="SPB160" s="86"/>
      <c r="SPC160" s="86"/>
      <c r="SPD160" s="86"/>
      <c r="SPE160" s="86"/>
      <c r="SPF160" s="86"/>
      <c r="SPG160" s="186"/>
      <c r="SPH160" s="186"/>
      <c r="SPI160" s="186"/>
      <c r="SPJ160" s="186"/>
      <c r="SPK160" s="186"/>
      <c r="SPL160" s="186"/>
      <c r="SPM160" s="86"/>
      <c r="SPN160" s="86"/>
      <c r="SPO160" s="86"/>
      <c r="SPP160" s="86"/>
      <c r="SPQ160" s="86"/>
      <c r="SPR160" s="86"/>
      <c r="SPS160" s="86"/>
      <c r="SPT160" s="86"/>
      <c r="SPU160" s="86"/>
      <c r="SPV160" s="86"/>
      <c r="SPW160" s="86"/>
      <c r="SPX160" s="86"/>
      <c r="SPY160" s="86"/>
      <c r="SPZ160" s="86"/>
      <c r="SQA160" s="86"/>
      <c r="SQB160" s="86"/>
      <c r="SQC160" s="86"/>
      <c r="SQD160" s="86"/>
      <c r="SQE160" s="86"/>
      <c r="SQF160" s="86"/>
      <c r="SQG160" s="86"/>
      <c r="SQH160" s="86"/>
      <c r="SQI160" s="86"/>
      <c r="SQJ160" s="86"/>
      <c r="SQK160" s="86"/>
      <c r="SQL160" s="86"/>
      <c r="SQM160" s="86"/>
      <c r="SQN160" s="86"/>
      <c r="SQO160" s="86"/>
      <c r="SQP160" s="86"/>
      <c r="SQQ160" s="86"/>
      <c r="SQR160" s="86"/>
      <c r="SQS160" s="86"/>
      <c r="SQT160" s="86"/>
      <c r="SQU160" s="86"/>
      <c r="SQV160" s="86"/>
      <c r="SQW160" s="86"/>
      <c r="SQX160" s="86"/>
      <c r="SQY160" s="86"/>
      <c r="SQZ160" s="86"/>
      <c r="SRA160" s="86"/>
      <c r="SRB160" s="86"/>
      <c r="SRC160" s="86"/>
      <c r="SRD160" s="86"/>
      <c r="SRE160" s="86"/>
      <c r="SRF160" s="86"/>
      <c r="SRG160" s="86"/>
      <c r="SRH160" s="86"/>
      <c r="SRI160" s="86"/>
      <c r="SRJ160" s="86"/>
      <c r="SRK160" s="86"/>
      <c r="SRL160" s="86"/>
      <c r="SRM160" s="86"/>
      <c r="SRN160" s="86"/>
      <c r="SRO160" s="86"/>
      <c r="SRP160" s="86"/>
      <c r="SRQ160" s="86"/>
      <c r="SRR160" s="86"/>
      <c r="SRS160" s="86"/>
      <c r="SRT160" s="86"/>
      <c r="SRU160" s="86"/>
      <c r="SRV160" s="86"/>
      <c r="SRW160" s="86"/>
      <c r="SRX160" s="86"/>
      <c r="SRY160" s="86"/>
      <c r="SRZ160" s="86"/>
      <c r="SSA160" s="86"/>
      <c r="SSB160" s="86"/>
      <c r="SSC160" s="86"/>
      <c r="SSD160" s="86"/>
      <c r="SSE160" s="86"/>
      <c r="SSF160" s="86"/>
      <c r="SSG160" s="86"/>
      <c r="SSH160" s="86"/>
      <c r="SSI160" s="86"/>
      <c r="SSJ160" s="86"/>
      <c r="SSK160" s="86"/>
      <c r="SSL160" s="86"/>
      <c r="SSM160" s="86"/>
      <c r="SSN160" s="86"/>
      <c r="SSO160" s="86"/>
      <c r="SSP160" s="86"/>
      <c r="SSQ160" s="86"/>
      <c r="SSR160" s="86"/>
      <c r="SSS160" s="86"/>
      <c r="SST160" s="86"/>
      <c r="SSU160" s="86"/>
      <c r="SSV160" s="86"/>
      <c r="SSW160" s="86"/>
      <c r="SSX160" s="86"/>
      <c r="SSY160" s="86"/>
      <c r="SSZ160" s="86"/>
      <c r="STA160" s="86"/>
      <c r="STB160" s="86"/>
      <c r="STC160" s="86"/>
      <c r="STD160" s="86"/>
      <c r="STE160" s="86"/>
      <c r="STF160" s="86"/>
      <c r="STG160" s="86"/>
      <c r="STH160" s="86"/>
      <c r="STI160" s="86"/>
      <c r="STJ160" s="86"/>
      <c r="STK160" s="86"/>
      <c r="STL160" s="86"/>
      <c r="STM160" s="86"/>
      <c r="STN160" s="86"/>
      <c r="STO160" s="86"/>
      <c r="STP160" s="86"/>
      <c r="STQ160" s="86"/>
      <c r="STR160" s="86"/>
      <c r="STS160" s="86"/>
      <c r="STT160" s="86"/>
      <c r="STU160" s="86"/>
      <c r="STV160" s="86"/>
      <c r="STW160" s="86"/>
      <c r="STX160" s="86"/>
      <c r="STY160" s="86"/>
      <c r="STZ160" s="86"/>
      <c r="SUA160" s="86"/>
      <c r="SUB160" s="86"/>
      <c r="SUC160" s="86"/>
      <c r="SUD160" s="86"/>
      <c r="SUE160" s="86"/>
      <c r="SUF160" s="86"/>
      <c r="SUG160" s="86"/>
      <c r="SUH160" s="86"/>
      <c r="SUI160" s="86"/>
      <c r="SUJ160" s="86"/>
      <c r="SUK160" s="86"/>
      <c r="SUL160" s="86"/>
      <c r="SUM160" s="86"/>
      <c r="SUN160" s="86"/>
      <c r="SUO160" s="86"/>
      <c r="SUP160" s="86"/>
      <c r="SUQ160" s="86"/>
      <c r="SUR160" s="86"/>
      <c r="SUS160" s="86"/>
      <c r="SUT160" s="86"/>
      <c r="SUU160" s="86"/>
      <c r="SUV160" s="86"/>
      <c r="SUW160" s="86"/>
      <c r="SUX160" s="86"/>
      <c r="SUY160" s="86"/>
      <c r="SUZ160" s="86"/>
      <c r="SVA160" s="86"/>
      <c r="SVB160" s="86"/>
      <c r="SVC160" s="86"/>
      <c r="SVD160" s="86"/>
      <c r="SVE160" s="86"/>
      <c r="SVF160" s="86"/>
      <c r="SVG160" s="86"/>
      <c r="SVH160" s="86"/>
      <c r="SVI160" s="86"/>
      <c r="SVJ160" s="86"/>
      <c r="SVK160" s="86"/>
      <c r="SVL160" s="86"/>
      <c r="SVM160" s="86"/>
      <c r="SVN160" s="86"/>
      <c r="SVO160" s="86"/>
      <c r="SVP160" s="86"/>
      <c r="SVQ160" s="86"/>
      <c r="SVR160" s="86"/>
      <c r="SVS160" s="86"/>
      <c r="SVT160" s="86"/>
      <c r="SVU160" s="86"/>
      <c r="SVV160" s="86"/>
      <c r="SVW160" s="86"/>
      <c r="SVX160" s="86"/>
      <c r="SVY160" s="86"/>
      <c r="SVZ160" s="86"/>
      <c r="SWA160" s="86"/>
      <c r="SWB160" s="86"/>
      <c r="SWC160" s="86"/>
      <c r="SWD160" s="86"/>
      <c r="SWE160" s="86"/>
      <c r="SWF160" s="86"/>
      <c r="SWG160" s="86"/>
      <c r="SWH160" s="86"/>
      <c r="SWI160" s="86"/>
      <c r="SWJ160" s="86"/>
      <c r="SWK160" s="86"/>
      <c r="SWL160" s="86"/>
      <c r="SWM160" s="86"/>
      <c r="SWN160" s="86"/>
      <c r="SWO160" s="86"/>
      <c r="SWP160" s="86"/>
      <c r="SWQ160" s="86"/>
      <c r="SWR160" s="86"/>
      <c r="SWS160" s="86"/>
      <c r="SWT160" s="86"/>
      <c r="SWU160" s="86"/>
      <c r="SWV160" s="86"/>
      <c r="SWW160" s="86"/>
      <c r="SWX160" s="86"/>
      <c r="SWY160" s="86"/>
      <c r="SWZ160" s="86"/>
      <c r="SXA160" s="86"/>
      <c r="SXB160" s="86"/>
      <c r="SXC160" s="86"/>
      <c r="SXD160" s="86"/>
      <c r="SXE160" s="86"/>
      <c r="SXF160" s="86"/>
      <c r="SXG160" s="86"/>
      <c r="SXH160" s="86"/>
      <c r="SXI160" s="86"/>
      <c r="SXJ160" s="86"/>
      <c r="SXK160" s="86"/>
      <c r="SXL160" s="86"/>
      <c r="SXM160" s="86"/>
      <c r="SXN160" s="86"/>
      <c r="SXO160" s="86"/>
      <c r="SXP160" s="86"/>
      <c r="SXQ160" s="86"/>
      <c r="SXR160" s="86"/>
      <c r="SXS160" s="86"/>
      <c r="SXT160" s="86"/>
      <c r="SXU160" s="86"/>
      <c r="SXV160" s="86"/>
      <c r="SXW160" s="86"/>
      <c r="SXX160" s="86"/>
      <c r="SXY160" s="86"/>
      <c r="SXZ160" s="86"/>
      <c r="SYA160" s="86"/>
      <c r="SYB160" s="86"/>
      <c r="SYC160" s="86"/>
      <c r="SYD160" s="86"/>
      <c r="SYE160" s="86"/>
      <c r="SYF160" s="86"/>
      <c r="SYG160" s="86"/>
      <c r="SYH160" s="86"/>
      <c r="SYI160" s="86"/>
      <c r="SYJ160" s="86"/>
      <c r="SYK160" s="86"/>
      <c r="SYL160" s="86"/>
      <c r="SYM160" s="86"/>
      <c r="SYN160" s="86"/>
      <c r="SYO160" s="86"/>
      <c r="SYP160" s="86"/>
      <c r="SYQ160" s="86"/>
      <c r="SYR160" s="86"/>
      <c r="SYS160" s="86"/>
      <c r="SYT160" s="86"/>
      <c r="SYU160" s="86"/>
      <c r="SYV160" s="86"/>
      <c r="SYW160" s="86"/>
      <c r="SYX160" s="86"/>
      <c r="SYY160" s="86"/>
      <c r="SYZ160" s="86"/>
      <c r="SZA160" s="86"/>
      <c r="SZB160" s="86"/>
      <c r="SZC160" s="186"/>
      <c r="SZD160" s="186"/>
      <c r="SZE160" s="186"/>
      <c r="SZF160" s="186"/>
      <c r="SZG160" s="186"/>
      <c r="SZH160" s="186"/>
      <c r="SZI160" s="86"/>
      <c r="SZJ160" s="86"/>
      <c r="SZK160" s="86"/>
      <c r="SZL160" s="86"/>
      <c r="SZM160" s="86"/>
      <c r="SZN160" s="86"/>
      <c r="SZO160" s="86"/>
      <c r="SZP160" s="86"/>
      <c r="SZQ160" s="86"/>
      <c r="SZR160" s="86"/>
      <c r="SZS160" s="86"/>
      <c r="SZT160" s="86"/>
      <c r="SZU160" s="86"/>
      <c r="SZV160" s="86"/>
      <c r="SZW160" s="86"/>
      <c r="SZX160" s="86"/>
      <c r="SZY160" s="86"/>
      <c r="SZZ160" s="86"/>
      <c r="TAA160" s="86"/>
      <c r="TAB160" s="86"/>
      <c r="TAC160" s="86"/>
      <c r="TAD160" s="86"/>
      <c r="TAE160" s="86"/>
      <c r="TAF160" s="86"/>
      <c r="TAG160" s="86"/>
      <c r="TAH160" s="86"/>
      <c r="TAI160" s="86"/>
      <c r="TAJ160" s="86"/>
      <c r="TAK160" s="86"/>
      <c r="TAL160" s="86"/>
      <c r="TAM160" s="86"/>
      <c r="TAN160" s="86"/>
      <c r="TAO160" s="86"/>
      <c r="TAP160" s="86"/>
      <c r="TAQ160" s="86"/>
      <c r="TAR160" s="86"/>
      <c r="TAS160" s="86"/>
      <c r="TAT160" s="86"/>
      <c r="TAU160" s="86"/>
      <c r="TAV160" s="86"/>
      <c r="TAW160" s="86"/>
      <c r="TAX160" s="86"/>
      <c r="TAY160" s="86"/>
      <c r="TAZ160" s="86"/>
      <c r="TBA160" s="86"/>
      <c r="TBB160" s="86"/>
      <c r="TBC160" s="86"/>
      <c r="TBD160" s="86"/>
      <c r="TBE160" s="86"/>
      <c r="TBF160" s="86"/>
      <c r="TBG160" s="86"/>
      <c r="TBH160" s="86"/>
      <c r="TBI160" s="86"/>
      <c r="TBJ160" s="86"/>
      <c r="TBK160" s="86"/>
      <c r="TBL160" s="86"/>
      <c r="TBM160" s="86"/>
      <c r="TBN160" s="86"/>
      <c r="TBO160" s="86"/>
      <c r="TBP160" s="86"/>
      <c r="TBQ160" s="86"/>
      <c r="TBR160" s="86"/>
      <c r="TBS160" s="86"/>
      <c r="TBT160" s="86"/>
      <c r="TBU160" s="86"/>
      <c r="TBV160" s="86"/>
      <c r="TBW160" s="86"/>
      <c r="TBX160" s="86"/>
      <c r="TBY160" s="86"/>
      <c r="TBZ160" s="86"/>
      <c r="TCA160" s="86"/>
      <c r="TCB160" s="86"/>
      <c r="TCC160" s="86"/>
      <c r="TCD160" s="86"/>
      <c r="TCE160" s="86"/>
      <c r="TCF160" s="86"/>
      <c r="TCG160" s="86"/>
      <c r="TCH160" s="86"/>
      <c r="TCI160" s="86"/>
      <c r="TCJ160" s="86"/>
      <c r="TCK160" s="86"/>
      <c r="TCL160" s="86"/>
      <c r="TCM160" s="86"/>
      <c r="TCN160" s="86"/>
      <c r="TCO160" s="86"/>
      <c r="TCP160" s="86"/>
      <c r="TCQ160" s="86"/>
      <c r="TCR160" s="86"/>
      <c r="TCS160" s="86"/>
      <c r="TCT160" s="86"/>
      <c r="TCU160" s="86"/>
      <c r="TCV160" s="86"/>
      <c r="TCW160" s="86"/>
      <c r="TCX160" s="86"/>
      <c r="TCY160" s="86"/>
      <c r="TCZ160" s="86"/>
      <c r="TDA160" s="86"/>
      <c r="TDB160" s="86"/>
      <c r="TDC160" s="86"/>
      <c r="TDD160" s="86"/>
      <c r="TDE160" s="86"/>
      <c r="TDF160" s="86"/>
      <c r="TDG160" s="86"/>
      <c r="TDH160" s="86"/>
      <c r="TDI160" s="86"/>
      <c r="TDJ160" s="86"/>
      <c r="TDK160" s="86"/>
      <c r="TDL160" s="86"/>
      <c r="TDM160" s="86"/>
      <c r="TDN160" s="86"/>
      <c r="TDO160" s="86"/>
      <c r="TDP160" s="86"/>
      <c r="TDQ160" s="86"/>
      <c r="TDR160" s="86"/>
      <c r="TDS160" s="86"/>
      <c r="TDT160" s="86"/>
      <c r="TDU160" s="86"/>
      <c r="TDV160" s="86"/>
      <c r="TDW160" s="86"/>
      <c r="TDX160" s="86"/>
      <c r="TDY160" s="86"/>
      <c r="TDZ160" s="86"/>
      <c r="TEA160" s="86"/>
      <c r="TEB160" s="86"/>
      <c r="TEC160" s="86"/>
      <c r="TED160" s="86"/>
      <c r="TEE160" s="86"/>
      <c r="TEF160" s="86"/>
      <c r="TEG160" s="86"/>
      <c r="TEH160" s="86"/>
      <c r="TEI160" s="86"/>
      <c r="TEJ160" s="86"/>
      <c r="TEK160" s="86"/>
      <c r="TEL160" s="86"/>
      <c r="TEM160" s="86"/>
      <c r="TEN160" s="86"/>
      <c r="TEO160" s="86"/>
      <c r="TEP160" s="86"/>
      <c r="TEQ160" s="86"/>
      <c r="TER160" s="86"/>
      <c r="TES160" s="86"/>
      <c r="TET160" s="86"/>
      <c r="TEU160" s="86"/>
      <c r="TEV160" s="86"/>
      <c r="TEW160" s="86"/>
      <c r="TEX160" s="86"/>
      <c r="TEY160" s="86"/>
      <c r="TEZ160" s="86"/>
      <c r="TFA160" s="86"/>
      <c r="TFB160" s="86"/>
      <c r="TFC160" s="86"/>
      <c r="TFD160" s="86"/>
      <c r="TFE160" s="86"/>
      <c r="TFF160" s="86"/>
      <c r="TFG160" s="86"/>
      <c r="TFH160" s="86"/>
      <c r="TFI160" s="86"/>
      <c r="TFJ160" s="86"/>
      <c r="TFK160" s="86"/>
      <c r="TFL160" s="86"/>
      <c r="TFM160" s="86"/>
      <c r="TFN160" s="86"/>
      <c r="TFO160" s="86"/>
      <c r="TFP160" s="86"/>
      <c r="TFQ160" s="86"/>
      <c r="TFR160" s="86"/>
      <c r="TFS160" s="86"/>
      <c r="TFT160" s="86"/>
      <c r="TFU160" s="86"/>
      <c r="TFV160" s="86"/>
      <c r="TFW160" s="86"/>
      <c r="TFX160" s="86"/>
      <c r="TFY160" s="86"/>
      <c r="TFZ160" s="86"/>
      <c r="TGA160" s="86"/>
      <c r="TGB160" s="86"/>
      <c r="TGC160" s="86"/>
      <c r="TGD160" s="86"/>
      <c r="TGE160" s="86"/>
      <c r="TGF160" s="86"/>
      <c r="TGG160" s="86"/>
      <c r="TGH160" s="86"/>
      <c r="TGI160" s="86"/>
      <c r="TGJ160" s="86"/>
      <c r="TGK160" s="86"/>
      <c r="TGL160" s="86"/>
      <c r="TGM160" s="86"/>
      <c r="TGN160" s="86"/>
      <c r="TGO160" s="86"/>
      <c r="TGP160" s="86"/>
      <c r="TGQ160" s="86"/>
      <c r="TGR160" s="86"/>
      <c r="TGS160" s="86"/>
      <c r="TGT160" s="86"/>
      <c r="TGU160" s="86"/>
      <c r="TGV160" s="86"/>
      <c r="TGW160" s="86"/>
      <c r="TGX160" s="86"/>
      <c r="TGY160" s="86"/>
      <c r="TGZ160" s="86"/>
      <c r="THA160" s="86"/>
      <c r="THB160" s="86"/>
      <c r="THC160" s="86"/>
      <c r="THD160" s="86"/>
      <c r="THE160" s="86"/>
      <c r="THF160" s="86"/>
      <c r="THG160" s="86"/>
      <c r="THH160" s="86"/>
      <c r="THI160" s="86"/>
      <c r="THJ160" s="86"/>
      <c r="THK160" s="86"/>
      <c r="THL160" s="86"/>
      <c r="THM160" s="86"/>
      <c r="THN160" s="86"/>
      <c r="THO160" s="86"/>
      <c r="THP160" s="86"/>
      <c r="THQ160" s="86"/>
      <c r="THR160" s="86"/>
      <c r="THS160" s="86"/>
      <c r="THT160" s="86"/>
      <c r="THU160" s="86"/>
      <c r="THV160" s="86"/>
      <c r="THW160" s="86"/>
      <c r="THX160" s="86"/>
      <c r="THY160" s="86"/>
      <c r="THZ160" s="86"/>
      <c r="TIA160" s="86"/>
      <c r="TIB160" s="86"/>
      <c r="TIC160" s="86"/>
      <c r="TID160" s="86"/>
      <c r="TIE160" s="86"/>
      <c r="TIF160" s="86"/>
      <c r="TIG160" s="86"/>
      <c r="TIH160" s="86"/>
      <c r="TII160" s="86"/>
      <c r="TIJ160" s="86"/>
      <c r="TIK160" s="86"/>
      <c r="TIL160" s="86"/>
      <c r="TIM160" s="86"/>
      <c r="TIN160" s="86"/>
      <c r="TIO160" s="86"/>
      <c r="TIP160" s="86"/>
      <c r="TIQ160" s="86"/>
      <c r="TIR160" s="86"/>
      <c r="TIS160" s="86"/>
      <c r="TIT160" s="86"/>
      <c r="TIU160" s="86"/>
      <c r="TIV160" s="86"/>
      <c r="TIW160" s="86"/>
      <c r="TIX160" s="86"/>
      <c r="TIY160" s="186"/>
      <c r="TIZ160" s="186"/>
      <c r="TJA160" s="186"/>
      <c r="TJB160" s="186"/>
      <c r="TJC160" s="186"/>
      <c r="TJD160" s="186"/>
      <c r="TJE160" s="86"/>
      <c r="TJF160" s="86"/>
      <c r="TJG160" s="86"/>
      <c r="TJH160" s="86"/>
      <c r="TJI160" s="86"/>
      <c r="TJJ160" s="86"/>
      <c r="TJK160" s="86"/>
      <c r="TJL160" s="86"/>
      <c r="TJM160" s="86"/>
      <c r="TJN160" s="86"/>
      <c r="TJO160" s="86"/>
      <c r="TJP160" s="86"/>
      <c r="TJQ160" s="86"/>
      <c r="TJR160" s="86"/>
      <c r="TJS160" s="86"/>
      <c r="TJT160" s="86"/>
      <c r="TJU160" s="86"/>
      <c r="TJV160" s="86"/>
      <c r="TJW160" s="86"/>
      <c r="TJX160" s="86"/>
      <c r="TJY160" s="86"/>
      <c r="TJZ160" s="86"/>
      <c r="TKA160" s="86"/>
      <c r="TKB160" s="86"/>
      <c r="TKC160" s="86"/>
      <c r="TKD160" s="86"/>
      <c r="TKE160" s="86"/>
      <c r="TKF160" s="86"/>
      <c r="TKG160" s="86"/>
      <c r="TKH160" s="86"/>
      <c r="TKI160" s="86"/>
      <c r="TKJ160" s="86"/>
      <c r="TKK160" s="86"/>
      <c r="TKL160" s="86"/>
      <c r="TKM160" s="86"/>
      <c r="TKN160" s="86"/>
      <c r="TKO160" s="86"/>
      <c r="TKP160" s="86"/>
      <c r="TKQ160" s="86"/>
      <c r="TKR160" s="86"/>
      <c r="TKS160" s="86"/>
      <c r="TKT160" s="86"/>
      <c r="TKU160" s="86"/>
      <c r="TKV160" s="86"/>
      <c r="TKW160" s="86"/>
      <c r="TKX160" s="86"/>
      <c r="TKY160" s="86"/>
      <c r="TKZ160" s="86"/>
      <c r="TLA160" s="86"/>
      <c r="TLB160" s="86"/>
      <c r="TLC160" s="86"/>
      <c r="TLD160" s="86"/>
      <c r="TLE160" s="86"/>
      <c r="TLF160" s="86"/>
      <c r="TLG160" s="86"/>
      <c r="TLH160" s="86"/>
      <c r="TLI160" s="86"/>
      <c r="TLJ160" s="86"/>
      <c r="TLK160" s="86"/>
      <c r="TLL160" s="86"/>
      <c r="TLM160" s="86"/>
      <c r="TLN160" s="86"/>
      <c r="TLO160" s="86"/>
      <c r="TLP160" s="86"/>
      <c r="TLQ160" s="86"/>
      <c r="TLR160" s="86"/>
      <c r="TLS160" s="86"/>
      <c r="TLT160" s="86"/>
      <c r="TLU160" s="86"/>
      <c r="TLV160" s="86"/>
      <c r="TLW160" s="86"/>
      <c r="TLX160" s="86"/>
      <c r="TLY160" s="86"/>
      <c r="TLZ160" s="86"/>
      <c r="TMA160" s="86"/>
      <c r="TMB160" s="86"/>
      <c r="TMC160" s="86"/>
      <c r="TMD160" s="86"/>
      <c r="TME160" s="86"/>
      <c r="TMF160" s="86"/>
      <c r="TMG160" s="86"/>
      <c r="TMH160" s="86"/>
      <c r="TMI160" s="86"/>
      <c r="TMJ160" s="86"/>
      <c r="TMK160" s="86"/>
      <c r="TML160" s="86"/>
      <c r="TMM160" s="86"/>
      <c r="TMN160" s="86"/>
      <c r="TMO160" s="86"/>
      <c r="TMP160" s="86"/>
      <c r="TMQ160" s="86"/>
      <c r="TMR160" s="86"/>
      <c r="TMS160" s="86"/>
      <c r="TMT160" s="86"/>
      <c r="TMU160" s="86"/>
      <c r="TMV160" s="86"/>
      <c r="TMW160" s="86"/>
      <c r="TMX160" s="86"/>
      <c r="TMY160" s="86"/>
      <c r="TMZ160" s="86"/>
      <c r="TNA160" s="86"/>
      <c r="TNB160" s="86"/>
      <c r="TNC160" s="86"/>
      <c r="TND160" s="86"/>
      <c r="TNE160" s="86"/>
      <c r="TNF160" s="86"/>
      <c r="TNG160" s="86"/>
      <c r="TNH160" s="86"/>
      <c r="TNI160" s="86"/>
      <c r="TNJ160" s="86"/>
      <c r="TNK160" s="86"/>
      <c r="TNL160" s="86"/>
      <c r="TNM160" s="86"/>
      <c r="TNN160" s="86"/>
      <c r="TNO160" s="86"/>
      <c r="TNP160" s="86"/>
      <c r="TNQ160" s="86"/>
      <c r="TNR160" s="86"/>
      <c r="TNS160" s="86"/>
      <c r="TNT160" s="86"/>
      <c r="TNU160" s="86"/>
      <c r="TNV160" s="86"/>
      <c r="TNW160" s="86"/>
      <c r="TNX160" s="86"/>
      <c r="TNY160" s="86"/>
      <c r="TNZ160" s="86"/>
      <c r="TOA160" s="86"/>
      <c r="TOB160" s="86"/>
      <c r="TOC160" s="86"/>
      <c r="TOD160" s="86"/>
      <c r="TOE160" s="86"/>
      <c r="TOF160" s="86"/>
      <c r="TOG160" s="86"/>
      <c r="TOH160" s="86"/>
      <c r="TOI160" s="86"/>
      <c r="TOJ160" s="86"/>
      <c r="TOK160" s="86"/>
      <c r="TOL160" s="86"/>
      <c r="TOM160" s="86"/>
      <c r="TON160" s="86"/>
      <c r="TOO160" s="86"/>
      <c r="TOP160" s="86"/>
      <c r="TOQ160" s="86"/>
      <c r="TOR160" s="86"/>
      <c r="TOS160" s="86"/>
      <c r="TOT160" s="86"/>
      <c r="TOU160" s="86"/>
      <c r="TOV160" s="86"/>
      <c r="TOW160" s="86"/>
      <c r="TOX160" s="86"/>
      <c r="TOY160" s="86"/>
      <c r="TOZ160" s="86"/>
      <c r="TPA160" s="86"/>
      <c r="TPB160" s="86"/>
      <c r="TPC160" s="86"/>
      <c r="TPD160" s="86"/>
      <c r="TPE160" s="86"/>
      <c r="TPF160" s="86"/>
      <c r="TPG160" s="86"/>
      <c r="TPH160" s="86"/>
      <c r="TPI160" s="86"/>
      <c r="TPJ160" s="86"/>
      <c r="TPK160" s="86"/>
      <c r="TPL160" s="86"/>
      <c r="TPM160" s="86"/>
      <c r="TPN160" s="86"/>
      <c r="TPO160" s="86"/>
      <c r="TPP160" s="86"/>
      <c r="TPQ160" s="86"/>
      <c r="TPR160" s="86"/>
      <c r="TPS160" s="86"/>
      <c r="TPT160" s="86"/>
      <c r="TPU160" s="86"/>
      <c r="TPV160" s="86"/>
      <c r="TPW160" s="86"/>
      <c r="TPX160" s="86"/>
      <c r="TPY160" s="86"/>
      <c r="TPZ160" s="86"/>
      <c r="TQA160" s="86"/>
      <c r="TQB160" s="86"/>
      <c r="TQC160" s="86"/>
      <c r="TQD160" s="86"/>
      <c r="TQE160" s="86"/>
      <c r="TQF160" s="86"/>
      <c r="TQG160" s="86"/>
      <c r="TQH160" s="86"/>
      <c r="TQI160" s="86"/>
      <c r="TQJ160" s="86"/>
      <c r="TQK160" s="86"/>
      <c r="TQL160" s="86"/>
      <c r="TQM160" s="86"/>
      <c r="TQN160" s="86"/>
      <c r="TQO160" s="86"/>
      <c r="TQP160" s="86"/>
      <c r="TQQ160" s="86"/>
      <c r="TQR160" s="86"/>
      <c r="TQS160" s="86"/>
      <c r="TQT160" s="86"/>
      <c r="TQU160" s="86"/>
      <c r="TQV160" s="86"/>
      <c r="TQW160" s="86"/>
      <c r="TQX160" s="86"/>
      <c r="TQY160" s="86"/>
      <c r="TQZ160" s="86"/>
      <c r="TRA160" s="86"/>
      <c r="TRB160" s="86"/>
      <c r="TRC160" s="86"/>
      <c r="TRD160" s="86"/>
      <c r="TRE160" s="86"/>
      <c r="TRF160" s="86"/>
      <c r="TRG160" s="86"/>
      <c r="TRH160" s="86"/>
      <c r="TRI160" s="86"/>
      <c r="TRJ160" s="86"/>
      <c r="TRK160" s="86"/>
      <c r="TRL160" s="86"/>
      <c r="TRM160" s="86"/>
      <c r="TRN160" s="86"/>
      <c r="TRO160" s="86"/>
      <c r="TRP160" s="86"/>
      <c r="TRQ160" s="86"/>
      <c r="TRR160" s="86"/>
      <c r="TRS160" s="86"/>
      <c r="TRT160" s="86"/>
      <c r="TRU160" s="86"/>
      <c r="TRV160" s="86"/>
      <c r="TRW160" s="86"/>
      <c r="TRX160" s="86"/>
      <c r="TRY160" s="86"/>
      <c r="TRZ160" s="86"/>
      <c r="TSA160" s="86"/>
      <c r="TSB160" s="86"/>
      <c r="TSC160" s="86"/>
      <c r="TSD160" s="86"/>
      <c r="TSE160" s="86"/>
      <c r="TSF160" s="86"/>
      <c r="TSG160" s="86"/>
      <c r="TSH160" s="86"/>
      <c r="TSI160" s="86"/>
      <c r="TSJ160" s="86"/>
      <c r="TSK160" s="86"/>
      <c r="TSL160" s="86"/>
      <c r="TSM160" s="86"/>
      <c r="TSN160" s="86"/>
      <c r="TSO160" s="86"/>
      <c r="TSP160" s="86"/>
      <c r="TSQ160" s="86"/>
      <c r="TSR160" s="86"/>
      <c r="TSS160" s="86"/>
      <c r="TST160" s="86"/>
      <c r="TSU160" s="186"/>
      <c r="TSV160" s="186"/>
      <c r="TSW160" s="186"/>
      <c r="TSX160" s="186"/>
      <c r="TSY160" s="186"/>
      <c r="TSZ160" s="186"/>
      <c r="TTA160" s="86"/>
      <c r="TTB160" s="86"/>
      <c r="TTC160" s="86"/>
      <c r="TTD160" s="86"/>
      <c r="TTE160" s="86"/>
      <c r="TTF160" s="86"/>
      <c r="TTG160" s="86"/>
      <c r="TTH160" s="86"/>
      <c r="TTI160" s="86"/>
      <c r="TTJ160" s="86"/>
      <c r="TTK160" s="86"/>
      <c r="TTL160" s="86"/>
      <c r="TTM160" s="86"/>
      <c r="TTN160" s="86"/>
      <c r="TTO160" s="86"/>
      <c r="TTP160" s="86"/>
      <c r="TTQ160" s="86"/>
      <c r="TTR160" s="86"/>
      <c r="TTS160" s="86"/>
      <c r="TTT160" s="86"/>
      <c r="TTU160" s="86"/>
      <c r="TTV160" s="86"/>
      <c r="TTW160" s="86"/>
      <c r="TTX160" s="86"/>
      <c r="TTY160" s="86"/>
      <c r="TTZ160" s="86"/>
      <c r="TUA160" s="86"/>
      <c r="TUB160" s="86"/>
      <c r="TUC160" s="86"/>
      <c r="TUD160" s="86"/>
      <c r="TUE160" s="86"/>
      <c r="TUF160" s="86"/>
      <c r="TUG160" s="86"/>
      <c r="TUH160" s="86"/>
      <c r="TUI160" s="86"/>
      <c r="TUJ160" s="86"/>
      <c r="TUK160" s="86"/>
      <c r="TUL160" s="86"/>
      <c r="TUM160" s="86"/>
      <c r="TUN160" s="86"/>
      <c r="TUO160" s="86"/>
      <c r="TUP160" s="86"/>
      <c r="TUQ160" s="86"/>
      <c r="TUR160" s="86"/>
      <c r="TUS160" s="86"/>
      <c r="TUT160" s="86"/>
      <c r="TUU160" s="86"/>
      <c r="TUV160" s="86"/>
      <c r="TUW160" s="86"/>
      <c r="TUX160" s="86"/>
      <c r="TUY160" s="86"/>
      <c r="TUZ160" s="86"/>
      <c r="TVA160" s="86"/>
      <c r="TVB160" s="86"/>
      <c r="TVC160" s="86"/>
      <c r="TVD160" s="86"/>
      <c r="TVE160" s="86"/>
      <c r="TVF160" s="86"/>
      <c r="TVG160" s="86"/>
      <c r="TVH160" s="86"/>
      <c r="TVI160" s="86"/>
      <c r="TVJ160" s="86"/>
      <c r="TVK160" s="86"/>
      <c r="TVL160" s="86"/>
      <c r="TVM160" s="86"/>
      <c r="TVN160" s="86"/>
      <c r="TVO160" s="86"/>
      <c r="TVP160" s="86"/>
      <c r="TVQ160" s="86"/>
      <c r="TVR160" s="86"/>
      <c r="TVS160" s="86"/>
      <c r="TVT160" s="86"/>
      <c r="TVU160" s="86"/>
      <c r="TVV160" s="86"/>
      <c r="TVW160" s="86"/>
      <c r="TVX160" s="86"/>
      <c r="TVY160" s="86"/>
      <c r="TVZ160" s="86"/>
      <c r="TWA160" s="86"/>
      <c r="TWB160" s="86"/>
      <c r="TWC160" s="86"/>
      <c r="TWD160" s="86"/>
      <c r="TWE160" s="86"/>
      <c r="TWF160" s="86"/>
      <c r="TWG160" s="86"/>
      <c r="TWH160" s="86"/>
      <c r="TWI160" s="86"/>
      <c r="TWJ160" s="86"/>
      <c r="TWK160" s="86"/>
      <c r="TWL160" s="86"/>
      <c r="TWM160" s="86"/>
      <c r="TWN160" s="86"/>
      <c r="TWO160" s="86"/>
      <c r="TWP160" s="86"/>
      <c r="TWQ160" s="86"/>
      <c r="TWR160" s="86"/>
      <c r="TWS160" s="86"/>
      <c r="TWT160" s="86"/>
      <c r="TWU160" s="86"/>
      <c r="TWV160" s="86"/>
      <c r="TWW160" s="86"/>
      <c r="TWX160" s="86"/>
      <c r="TWY160" s="86"/>
      <c r="TWZ160" s="86"/>
      <c r="TXA160" s="86"/>
      <c r="TXB160" s="86"/>
      <c r="TXC160" s="86"/>
      <c r="TXD160" s="86"/>
      <c r="TXE160" s="86"/>
      <c r="TXF160" s="86"/>
      <c r="TXG160" s="86"/>
      <c r="TXH160" s="86"/>
      <c r="TXI160" s="86"/>
      <c r="TXJ160" s="86"/>
      <c r="TXK160" s="86"/>
      <c r="TXL160" s="86"/>
      <c r="TXM160" s="86"/>
      <c r="TXN160" s="86"/>
      <c r="TXO160" s="86"/>
      <c r="TXP160" s="86"/>
      <c r="TXQ160" s="86"/>
      <c r="TXR160" s="86"/>
      <c r="TXS160" s="86"/>
      <c r="TXT160" s="86"/>
      <c r="TXU160" s="86"/>
      <c r="TXV160" s="86"/>
      <c r="TXW160" s="86"/>
      <c r="TXX160" s="86"/>
      <c r="TXY160" s="86"/>
      <c r="TXZ160" s="86"/>
      <c r="TYA160" s="86"/>
      <c r="TYB160" s="86"/>
      <c r="TYC160" s="86"/>
      <c r="TYD160" s="86"/>
      <c r="TYE160" s="86"/>
      <c r="TYF160" s="86"/>
      <c r="TYG160" s="86"/>
      <c r="TYH160" s="86"/>
      <c r="TYI160" s="86"/>
      <c r="TYJ160" s="86"/>
      <c r="TYK160" s="86"/>
      <c r="TYL160" s="86"/>
      <c r="TYM160" s="86"/>
      <c r="TYN160" s="86"/>
      <c r="TYO160" s="86"/>
      <c r="TYP160" s="86"/>
      <c r="TYQ160" s="86"/>
      <c r="TYR160" s="86"/>
      <c r="TYS160" s="86"/>
      <c r="TYT160" s="86"/>
      <c r="TYU160" s="86"/>
      <c r="TYV160" s="86"/>
      <c r="TYW160" s="86"/>
      <c r="TYX160" s="86"/>
      <c r="TYY160" s="86"/>
      <c r="TYZ160" s="86"/>
      <c r="TZA160" s="86"/>
      <c r="TZB160" s="86"/>
      <c r="TZC160" s="86"/>
      <c r="TZD160" s="86"/>
      <c r="TZE160" s="86"/>
      <c r="TZF160" s="86"/>
      <c r="TZG160" s="86"/>
      <c r="TZH160" s="86"/>
      <c r="TZI160" s="86"/>
      <c r="TZJ160" s="86"/>
      <c r="TZK160" s="86"/>
      <c r="TZL160" s="86"/>
      <c r="TZM160" s="86"/>
      <c r="TZN160" s="86"/>
      <c r="TZO160" s="86"/>
      <c r="TZP160" s="86"/>
      <c r="TZQ160" s="86"/>
      <c r="TZR160" s="86"/>
      <c r="TZS160" s="86"/>
      <c r="TZT160" s="86"/>
      <c r="TZU160" s="86"/>
      <c r="TZV160" s="86"/>
      <c r="TZW160" s="86"/>
      <c r="TZX160" s="86"/>
      <c r="TZY160" s="86"/>
      <c r="TZZ160" s="86"/>
      <c r="UAA160" s="86"/>
      <c r="UAB160" s="86"/>
      <c r="UAC160" s="86"/>
      <c r="UAD160" s="86"/>
      <c r="UAE160" s="86"/>
      <c r="UAF160" s="86"/>
      <c r="UAG160" s="86"/>
      <c r="UAH160" s="86"/>
      <c r="UAI160" s="86"/>
      <c r="UAJ160" s="86"/>
      <c r="UAK160" s="86"/>
      <c r="UAL160" s="86"/>
      <c r="UAM160" s="86"/>
      <c r="UAN160" s="86"/>
      <c r="UAO160" s="86"/>
      <c r="UAP160" s="86"/>
      <c r="UAQ160" s="86"/>
      <c r="UAR160" s="86"/>
      <c r="UAS160" s="86"/>
      <c r="UAT160" s="86"/>
      <c r="UAU160" s="86"/>
      <c r="UAV160" s="86"/>
      <c r="UAW160" s="86"/>
      <c r="UAX160" s="86"/>
      <c r="UAY160" s="86"/>
      <c r="UAZ160" s="86"/>
      <c r="UBA160" s="86"/>
      <c r="UBB160" s="86"/>
      <c r="UBC160" s="86"/>
      <c r="UBD160" s="86"/>
      <c r="UBE160" s="86"/>
      <c r="UBF160" s="86"/>
      <c r="UBG160" s="86"/>
      <c r="UBH160" s="86"/>
      <c r="UBI160" s="86"/>
      <c r="UBJ160" s="86"/>
      <c r="UBK160" s="86"/>
      <c r="UBL160" s="86"/>
      <c r="UBM160" s="86"/>
      <c r="UBN160" s="86"/>
      <c r="UBO160" s="86"/>
      <c r="UBP160" s="86"/>
      <c r="UBQ160" s="86"/>
      <c r="UBR160" s="86"/>
      <c r="UBS160" s="86"/>
      <c r="UBT160" s="86"/>
      <c r="UBU160" s="86"/>
      <c r="UBV160" s="86"/>
      <c r="UBW160" s="86"/>
      <c r="UBX160" s="86"/>
      <c r="UBY160" s="86"/>
      <c r="UBZ160" s="86"/>
      <c r="UCA160" s="86"/>
      <c r="UCB160" s="86"/>
      <c r="UCC160" s="86"/>
      <c r="UCD160" s="86"/>
      <c r="UCE160" s="86"/>
      <c r="UCF160" s="86"/>
      <c r="UCG160" s="86"/>
      <c r="UCH160" s="86"/>
      <c r="UCI160" s="86"/>
      <c r="UCJ160" s="86"/>
      <c r="UCK160" s="86"/>
      <c r="UCL160" s="86"/>
      <c r="UCM160" s="86"/>
      <c r="UCN160" s="86"/>
      <c r="UCO160" s="86"/>
      <c r="UCP160" s="86"/>
      <c r="UCQ160" s="186"/>
      <c r="UCR160" s="186"/>
      <c r="UCS160" s="186"/>
      <c r="UCT160" s="186"/>
      <c r="UCU160" s="186"/>
      <c r="UCV160" s="186"/>
      <c r="UCW160" s="86"/>
      <c r="UCX160" s="86"/>
      <c r="UCY160" s="86"/>
      <c r="UCZ160" s="86"/>
      <c r="UDA160" s="86"/>
      <c r="UDB160" s="86"/>
      <c r="UDC160" s="86"/>
      <c r="UDD160" s="86"/>
      <c r="UDE160" s="86"/>
      <c r="UDF160" s="86"/>
      <c r="UDG160" s="86"/>
      <c r="UDH160" s="86"/>
      <c r="UDI160" s="86"/>
      <c r="UDJ160" s="86"/>
      <c r="UDK160" s="86"/>
      <c r="UDL160" s="86"/>
      <c r="UDM160" s="86"/>
      <c r="UDN160" s="86"/>
      <c r="UDO160" s="86"/>
      <c r="UDP160" s="86"/>
      <c r="UDQ160" s="86"/>
      <c r="UDR160" s="86"/>
      <c r="UDS160" s="86"/>
      <c r="UDT160" s="86"/>
      <c r="UDU160" s="86"/>
      <c r="UDV160" s="86"/>
      <c r="UDW160" s="86"/>
      <c r="UDX160" s="86"/>
      <c r="UDY160" s="86"/>
      <c r="UDZ160" s="86"/>
      <c r="UEA160" s="86"/>
      <c r="UEB160" s="86"/>
      <c r="UEC160" s="86"/>
      <c r="UED160" s="86"/>
      <c r="UEE160" s="86"/>
      <c r="UEF160" s="86"/>
      <c r="UEG160" s="86"/>
      <c r="UEH160" s="86"/>
      <c r="UEI160" s="86"/>
      <c r="UEJ160" s="86"/>
      <c r="UEK160" s="86"/>
      <c r="UEL160" s="86"/>
      <c r="UEM160" s="86"/>
      <c r="UEN160" s="86"/>
      <c r="UEO160" s="86"/>
      <c r="UEP160" s="86"/>
      <c r="UEQ160" s="86"/>
      <c r="UER160" s="86"/>
      <c r="UES160" s="86"/>
      <c r="UET160" s="86"/>
      <c r="UEU160" s="86"/>
      <c r="UEV160" s="86"/>
      <c r="UEW160" s="86"/>
      <c r="UEX160" s="86"/>
      <c r="UEY160" s="86"/>
      <c r="UEZ160" s="86"/>
      <c r="UFA160" s="86"/>
      <c r="UFB160" s="86"/>
      <c r="UFC160" s="86"/>
      <c r="UFD160" s="86"/>
      <c r="UFE160" s="86"/>
      <c r="UFF160" s="86"/>
      <c r="UFG160" s="86"/>
      <c r="UFH160" s="86"/>
      <c r="UFI160" s="86"/>
      <c r="UFJ160" s="86"/>
      <c r="UFK160" s="86"/>
      <c r="UFL160" s="86"/>
      <c r="UFM160" s="86"/>
      <c r="UFN160" s="86"/>
      <c r="UFO160" s="86"/>
      <c r="UFP160" s="86"/>
      <c r="UFQ160" s="86"/>
      <c r="UFR160" s="86"/>
      <c r="UFS160" s="86"/>
      <c r="UFT160" s="86"/>
      <c r="UFU160" s="86"/>
      <c r="UFV160" s="86"/>
      <c r="UFW160" s="86"/>
      <c r="UFX160" s="86"/>
      <c r="UFY160" s="86"/>
      <c r="UFZ160" s="86"/>
      <c r="UGA160" s="86"/>
      <c r="UGB160" s="86"/>
      <c r="UGC160" s="86"/>
      <c r="UGD160" s="86"/>
      <c r="UGE160" s="86"/>
      <c r="UGF160" s="86"/>
      <c r="UGG160" s="86"/>
      <c r="UGH160" s="86"/>
      <c r="UGI160" s="86"/>
      <c r="UGJ160" s="86"/>
      <c r="UGK160" s="86"/>
      <c r="UGL160" s="86"/>
      <c r="UGM160" s="86"/>
      <c r="UGN160" s="86"/>
      <c r="UGO160" s="86"/>
      <c r="UGP160" s="86"/>
      <c r="UGQ160" s="86"/>
      <c r="UGR160" s="86"/>
      <c r="UGS160" s="86"/>
      <c r="UGT160" s="86"/>
      <c r="UGU160" s="86"/>
      <c r="UGV160" s="86"/>
      <c r="UGW160" s="86"/>
      <c r="UGX160" s="86"/>
      <c r="UGY160" s="86"/>
      <c r="UGZ160" s="86"/>
      <c r="UHA160" s="86"/>
      <c r="UHB160" s="86"/>
      <c r="UHC160" s="86"/>
      <c r="UHD160" s="86"/>
      <c r="UHE160" s="86"/>
      <c r="UHF160" s="86"/>
      <c r="UHG160" s="86"/>
      <c r="UHH160" s="86"/>
      <c r="UHI160" s="86"/>
      <c r="UHJ160" s="86"/>
      <c r="UHK160" s="86"/>
      <c r="UHL160" s="86"/>
      <c r="UHM160" s="86"/>
      <c r="UHN160" s="86"/>
      <c r="UHO160" s="86"/>
      <c r="UHP160" s="86"/>
      <c r="UHQ160" s="86"/>
      <c r="UHR160" s="86"/>
      <c r="UHS160" s="86"/>
      <c r="UHT160" s="86"/>
      <c r="UHU160" s="86"/>
      <c r="UHV160" s="86"/>
      <c r="UHW160" s="86"/>
      <c r="UHX160" s="86"/>
      <c r="UHY160" s="86"/>
      <c r="UHZ160" s="86"/>
      <c r="UIA160" s="86"/>
      <c r="UIB160" s="86"/>
      <c r="UIC160" s="86"/>
      <c r="UID160" s="86"/>
      <c r="UIE160" s="86"/>
      <c r="UIF160" s="86"/>
      <c r="UIG160" s="86"/>
      <c r="UIH160" s="86"/>
      <c r="UII160" s="86"/>
      <c r="UIJ160" s="86"/>
      <c r="UIK160" s="86"/>
      <c r="UIL160" s="86"/>
      <c r="UIM160" s="86"/>
      <c r="UIN160" s="86"/>
      <c r="UIO160" s="86"/>
      <c r="UIP160" s="86"/>
      <c r="UIQ160" s="86"/>
      <c r="UIR160" s="86"/>
      <c r="UIS160" s="86"/>
      <c r="UIT160" s="86"/>
      <c r="UIU160" s="86"/>
      <c r="UIV160" s="86"/>
      <c r="UIW160" s="86"/>
      <c r="UIX160" s="86"/>
      <c r="UIY160" s="86"/>
      <c r="UIZ160" s="86"/>
      <c r="UJA160" s="86"/>
      <c r="UJB160" s="86"/>
      <c r="UJC160" s="86"/>
      <c r="UJD160" s="86"/>
      <c r="UJE160" s="86"/>
      <c r="UJF160" s="86"/>
      <c r="UJG160" s="86"/>
      <c r="UJH160" s="86"/>
      <c r="UJI160" s="86"/>
      <c r="UJJ160" s="86"/>
      <c r="UJK160" s="86"/>
      <c r="UJL160" s="86"/>
      <c r="UJM160" s="86"/>
      <c r="UJN160" s="86"/>
      <c r="UJO160" s="86"/>
      <c r="UJP160" s="86"/>
      <c r="UJQ160" s="86"/>
      <c r="UJR160" s="86"/>
      <c r="UJS160" s="86"/>
      <c r="UJT160" s="86"/>
      <c r="UJU160" s="86"/>
      <c r="UJV160" s="86"/>
      <c r="UJW160" s="86"/>
      <c r="UJX160" s="86"/>
      <c r="UJY160" s="86"/>
      <c r="UJZ160" s="86"/>
      <c r="UKA160" s="86"/>
      <c r="UKB160" s="86"/>
      <c r="UKC160" s="86"/>
      <c r="UKD160" s="86"/>
      <c r="UKE160" s="86"/>
      <c r="UKF160" s="86"/>
      <c r="UKG160" s="86"/>
      <c r="UKH160" s="86"/>
      <c r="UKI160" s="86"/>
      <c r="UKJ160" s="86"/>
      <c r="UKK160" s="86"/>
      <c r="UKL160" s="86"/>
      <c r="UKM160" s="86"/>
      <c r="UKN160" s="86"/>
      <c r="UKO160" s="86"/>
      <c r="UKP160" s="86"/>
      <c r="UKQ160" s="86"/>
      <c r="UKR160" s="86"/>
      <c r="UKS160" s="86"/>
      <c r="UKT160" s="86"/>
      <c r="UKU160" s="86"/>
      <c r="UKV160" s="86"/>
      <c r="UKW160" s="86"/>
      <c r="UKX160" s="86"/>
      <c r="UKY160" s="86"/>
      <c r="UKZ160" s="86"/>
      <c r="ULA160" s="86"/>
      <c r="ULB160" s="86"/>
      <c r="ULC160" s="86"/>
      <c r="ULD160" s="86"/>
      <c r="ULE160" s="86"/>
      <c r="ULF160" s="86"/>
      <c r="ULG160" s="86"/>
      <c r="ULH160" s="86"/>
      <c r="ULI160" s="86"/>
      <c r="ULJ160" s="86"/>
      <c r="ULK160" s="86"/>
      <c r="ULL160" s="86"/>
      <c r="ULM160" s="86"/>
      <c r="ULN160" s="86"/>
      <c r="ULO160" s="86"/>
      <c r="ULP160" s="86"/>
      <c r="ULQ160" s="86"/>
      <c r="ULR160" s="86"/>
      <c r="ULS160" s="86"/>
      <c r="ULT160" s="86"/>
      <c r="ULU160" s="86"/>
      <c r="ULV160" s="86"/>
      <c r="ULW160" s="86"/>
      <c r="ULX160" s="86"/>
      <c r="ULY160" s="86"/>
      <c r="ULZ160" s="86"/>
      <c r="UMA160" s="86"/>
      <c r="UMB160" s="86"/>
      <c r="UMC160" s="86"/>
      <c r="UMD160" s="86"/>
      <c r="UME160" s="86"/>
      <c r="UMF160" s="86"/>
      <c r="UMG160" s="86"/>
      <c r="UMH160" s="86"/>
      <c r="UMI160" s="86"/>
      <c r="UMJ160" s="86"/>
      <c r="UMK160" s="86"/>
      <c r="UML160" s="86"/>
      <c r="UMM160" s="186"/>
      <c r="UMN160" s="186"/>
      <c r="UMO160" s="186"/>
      <c r="UMP160" s="186"/>
      <c r="UMQ160" s="186"/>
      <c r="UMR160" s="186"/>
      <c r="UMS160" s="86"/>
      <c r="UMT160" s="86"/>
      <c r="UMU160" s="86"/>
      <c r="UMV160" s="86"/>
      <c r="UMW160" s="86"/>
      <c r="UMX160" s="86"/>
      <c r="UMY160" s="86"/>
      <c r="UMZ160" s="86"/>
      <c r="UNA160" s="86"/>
      <c r="UNB160" s="86"/>
      <c r="UNC160" s="86"/>
      <c r="UND160" s="86"/>
      <c r="UNE160" s="86"/>
      <c r="UNF160" s="86"/>
      <c r="UNG160" s="86"/>
      <c r="UNH160" s="86"/>
      <c r="UNI160" s="86"/>
      <c r="UNJ160" s="86"/>
      <c r="UNK160" s="86"/>
      <c r="UNL160" s="86"/>
      <c r="UNM160" s="86"/>
      <c r="UNN160" s="86"/>
      <c r="UNO160" s="86"/>
      <c r="UNP160" s="86"/>
      <c r="UNQ160" s="86"/>
      <c r="UNR160" s="86"/>
      <c r="UNS160" s="86"/>
      <c r="UNT160" s="86"/>
      <c r="UNU160" s="86"/>
      <c r="UNV160" s="86"/>
      <c r="UNW160" s="86"/>
      <c r="UNX160" s="86"/>
      <c r="UNY160" s="86"/>
      <c r="UNZ160" s="86"/>
      <c r="UOA160" s="86"/>
      <c r="UOB160" s="86"/>
      <c r="UOC160" s="86"/>
      <c r="UOD160" s="86"/>
      <c r="UOE160" s="86"/>
      <c r="UOF160" s="86"/>
      <c r="UOG160" s="86"/>
      <c r="UOH160" s="86"/>
      <c r="UOI160" s="86"/>
      <c r="UOJ160" s="86"/>
      <c r="UOK160" s="86"/>
      <c r="UOL160" s="86"/>
      <c r="UOM160" s="86"/>
      <c r="UON160" s="86"/>
      <c r="UOO160" s="86"/>
      <c r="UOP160" s="86"/>
      <c r="UOQ160" s="86"/>
      <c r="UOR160" s="86"/>
      <c r="UOS160" s="86"/>
      <c r="UOT160" s="86"/>
      <c r="UOU160" s="86"/>
      <c r="UOV160" s="86"/>
      <c r="UOW160" s="86"/>
      <c r="UOX160" s="86"/>
      <c r="UOY160" s="86"/>
      <c r="UOZ160" s="86"/>
      <c r="UPA160" s="86"/>
      <c r="UPB160" s="86"/>
      <c r="UPC160" s="86"/>
      <c r="UPD160" s="86"/>
      <c r="UPE160" s="86"/>
      <c r="UPF160" s="86"/>
      <c r="UPG160" s="86"/>
      <c r="UPH160" s="86"/>
      <c r="UPI160" s="86"/>
      <c r="UPJ160" s="86"/>
      <c r="UPK160" s="86"/>
      <c r="UPL160" s="86"/>
      <c r="UPM160" s="86"/>
      <c r="UPN160" s="86"/>
      <c r="UPO160" s="86"/>
      <c r="UPP160" s="86"/>
      <c r="UPQ160" s="86"/>
      <c r="UPR160" s="86"/>
      <c r="UPS160" s="86"/>
      <c r="UPT160" s="86"/>
      <c r="UPU160" s="86"/>
      <c r="UPV160" s="86"/>
      <c r="UPW160" s="86"/>
      <c r="UPX160" s="86"/>
      <c r="UPY160" s="86"/>
      <c r="UPZ160" s="86"/>
      <c r="UQA160" s="86"/>
      <c r="UQB160" s="86"/>
      <c r="UQC160" s="86"/>
      <c r="UQD160" s="86"/>
      <c r="UQE160" s="86"/>
      <c r="UQF160" s="86"/>
      <c r="UQG160" s="86"/>
      <c r="UQH160" s="86"/>
      <c r="UQI160" s="86"/>
      <c r="UQJ160" s="86"/>
      <c r="UQK160" s="86"/>
      <c r="UQL160" s="86"/>
      <c r="UQM160" s="86"/>
      <c r="UQN160" s="86"/>
      <c r="UQO160" s="86"/>
      <c r="UQP160" s="86"/>
      <c r="UQQ160" s="86"/>
      <c r="UQR160" s="86"/>
      <c r="UQS160" s="86"/>
      <c r="UQT160" s="86"/>
      <c r="UQU160" s="86"/>
      <c r="UQV160" s="86"/>
      <c r="UQW160" s="86"/>
      <c r="UQX160" s="86"/>
      <c r="UQY160" s="86"/>
      <c r="UQZ160" s="86"/>
      <c r="URA160" s="86"/>
      <c r="URB160" s="86"/>
      <c r="URC160" s="86"/>
      <c r="URD160" s="86"/>
      <c r="URE160" s="86"/>
      <c r="URF160" s="86"/>
      <c r="URG160" s="86"/>
      <c r="URH160" s="86"/>
      <c r="URI160" s="86"/>
      <c r="URJ160" s="86"/>
      <c r="URK160" s="86"/>
      <c r="URL160" s="86"/>
      <c r="URM160" s="86"/>
      <c r="URN160" s="86"/>
      <c r="URO160" s="86"/>
      <c r="URP160" s="86"/>
      <c r="URQ160" s="86"/>
      <c r="URR160" s="86"/>
      <c r="URS160" s="86"/>
      <c r="URT160" s="86"/>
      <c r="URU160" s="86"/>
      <c r="URV160" s="86"/>
      <c r="URW160" s="86"/>
      <c r="URX160" s="86"/>
      <c r="URY160" s="86"/>
      <c r="URZ160" s="86"/>
      <c r="USA160" s="86"/>
      <c r="USB160" s="86"/>
      <c r="USC160" s="86"/>
      <c r="USD160" s="86"/>
      <c r="USE160" s="86"/>
      <c r="USF160" s="86"/>
      <c r="USG160" s="86"/>
      <c r="USH160" s="86"/>
      <c r="USI160" s="86"/>
      <c r="USJ160" s="86"/>
      <c r="USK160" s="86"/>
      <c r="USL160" s="86"/>
      <c r="USM160" s="86"/>
      <c r="USN160" s="86"/>
      <c r="USO160" s="86"/>
      <c r="USP160" s="86"/>
      <c r="USQ160" s="86"/>
      <c r="USR160" s="86"/>
      <c r="USS160" s="86"/>
      <c r="UST160" s="86"/>
      <c r="USU160" s="86"/>
      <c r="USV160" s="86"/>
      <c r="USW160" s="86"/>
      <c r="USX160" s="86"/>
      <c r="USY160" s="86"/>
      <c r="USZ160" s="86"/>
      <c r="UTA160" s="86"/>
      <c r="UTB160" s="86"/>
      <c r="UTC160" s="86"/>
      <c r="UTD160" s="86"/>
      <c r="UTE160" s="86"/>
      <c r="UTF160" s="86"/>
      <c r="UTG160" s="86"/>
      <c r="UTH160" s="86"/>
      <c r="UTI160" s="86"/>
      <c r="UTJ160" s="86"/>
      <c r="UTK160" s="86"/>
      <c r="UTL160" s="86"/>
      <c r="UTM160" s="86"/>
      <c r="UTN160" s="86"/>
      <c r="UTO160" s="86"/>
      <c r="UTP160" s="86"/>
      <c r="UTQ160" s="86"/>
      <c r="UTR160" s="86"/>
      <c r="UTS160" s="86"/>
      <c r="UTT160" s="86"/>
      <c r="UTU160" s="86"/>
      <c r="UTV160" s="86"/>
      <c r="UTW160" s="86"/>
      <c r="UTX160" s="86"/>
      <c r="UTY160" s="86"/>
      <c r="UTZ160" s="86"/>
      <c r="UUA160" s="86"/>
      <c r="UUB160" s="86"/>
      <c r="UUC160" s="86"/>
      <c r="UUD160" s="86"/>
      <c r="UUE160" s="86"/>
      <c r="UUF160" s="86"/>
      <c r="UUG160" s="86"/>
      <c r="UUH160" s="86"/>
      <c r="UUI160" s="86"/>
      <c r="UUJ160" s="86"/>
      <c r="UUK160" s="86"/>
      <c r="UUL160" s="86"/>
      <c r="UUM160" s="86"/>
      <c r="UUN160" s="86"/>
      <c r="UUO160" s="86"/>
      <c r="UUP160" s="86"/>
      <c r="UUQ160" s="86"/>
      <c r="UUR160" s="86"/>
      <c r="UUS160" s="86"/>
      <c r="UUT160" s="86"/>
      <c r="UUU160" s="86"/>
      <c r="UUV160" s="86"/>
      <c r="UUW160" s="86"/>
      <c r="UUX160" s="86"/>
      <c r="UUY160" s="86"/>
      <c r="UUZ160" s="86"/>
      <c r="UVA160" s="86"/>
      <c r="UVB160" s="86"/>
      <c r="UVC160" s="86"/>
      <c r="UVD160" s="86"/>
      <c r="UVE160" s="86"/>
      <c r="UVF160" s="86"/>
      <c r="UVG160" s="86"/>
      <c r="UVH160" s="86"/>
      <c r="UVI160" s="86"/>
      <c r="UVJ160" s="86"/>
      <c r="UVK160" s="86"/>
      <c r="UVL160" s="86"/>
      <c r="UVM160" s="86"/>
      <c r="UVN160" s="86"/>
      <c r="UVO160" s="86"/>
      <c r="UVP160" s="86"/>
      <c r="UVQ160" s="86"/>
      <c r="UVR160" s="86"/>
      <c r="UVS160" s="86"/>
      <c r="UVT160" s="86"/>
      <c r="UVU160" s="86"/>
      <c r="UVV160" s="86"/>
      <c r="UVW160" s="86"/>
      <c r="UVX160" s="86"/>
      <c r="UVY160" s="86"/>
      <c r="UVZ160" s="86"/>
      <c r="UWA160" s="86"/>
      <c r="UWB160" s="86"/>
      <c r="UWC160" s="86"/>
      <c r="UWD160" s="86"/>
      <c r="UWE160" s="86"/>
      <c r="UWF160" s="86"/>
      <c r="UWG160" s="86"/>
      <c r="UWH160" s="86"/>
      <c r="UWI160" s="186"/>
      <c r="UWJ160" s="186"/>
      <c r="UWK160" s="186"/>
      <c r="UWL160" s="186"/>
      <c r="UWM160" s="186"/>
      <c r="UWN160" s="186"/>
      <c r="UWO160" s="86"/>
      <c r="UWP160" s="86"/>
      <c r="UWQ160" s="86"/>
      <c r="UWR160" s="86"/>
      <c r="UWS160" s="86"/>
      <c r="UWT160" s="86"/>
      <c r="UWU160" s="86"/>
      <c r="UWV160" s="86"/>
      <c r="UWW160" s="86"/>
      <c r="UWX160" s="86"/>
      <c r="UWY160" s="86"/>
      <c r="UWZ160" s="86"/>
      <c r="UXA160" s="86"/>
      <c r="UXB160" s="86"/>
      <c r="UXC160" s="86"/>
      <c r="UXD160" s="86"/>
      <c r="UXE160" s="86"/>
      <c r="UXF160" s="86"/>
      <c r="UXG160" s="86"/>
      <c r="UXH160" s="86"/>
      <c r="UXI160" s="86"/>
      <c r="UXJ160" s="86"/>
      <c r="UXK160" s="86"/>
      <c r="UXL160" s="86"/>
      <c r="UXM160" s="86"/>
      <c r="UXN160" s="86"/>
      <c r="UXO160" s="86"/>
      <c r="UXP160" s="86"/>
      <c r="UXQ160" s="86"/>
      <c r="UXR160" s="86"/>
      <c r="UXS160" s="86"/>
      <c r="UXT160" s="86"/>
      <c r="UXU160" s="86"/>
      <c r="UXV160" s="86"/>
      <c r="UXW160" s="86"/>
      <c r="UXX160" s="86"/>
      <c r="UXY160" s="86"/>
      <c r="UXZ160" s="86"/>
      <c r="UYA160" s="86"/>
      <c r="UYB160" s="86"/>
      <c r="UYC160" s="86"/>
      <c r="UYD160" s="86"/>
      <c r="UYE160" s="86"/>
      <c r="UYF160" s="86"/>
      <c r="UYG160" s="86"/>
      <c r="UYH160" s="86"/>
      <c r="UYI160" s="86"/>
      <c r="UYJ160" s="86"/>
      <c r="UYK160" s="86"/>
      <c r="UYL160" s="86"/>
      <c r="UYM160" s="86"/>
      <c r="UYN160" s="86"/>
      <c r="UYO160" s="86"/>
      <c r="UYP160" s="86"/>
      <c r="UYQ160" s="86"/>
      <c r="UYR160" s="86"/>
      <c r="UYS160" s="86"/>
      <c r="UYT160" s="86"/>
      <c r="UYU160" s="86"/>
      <c r="UYV160" s="86"/>
      <c r="UYW160" s="86"/>
      <c r="UYX160" s="86"/>
      <c r="UYY160" s="86"/>
      <c r="UYZ160" s="86"/>
      <c r="UZA160" s="86"/>
      <c r="UZB160" s="86"/>
      <c r="UZC160" s="86"/>
      <c r="UZD160" s="86"/>
      <c r="UZE160" s="86"/>
      <c r="UZF160" s="86"/>
      <c r="UZG160" s="86"/>
      <c r="UZH160" s="86"/>
      <c r="UZI160" s="86"/>
      <c r="UZJ160" s="86"/>
      <c r="UZK160" s="86"/>
      <c r="UZL160" s="86"/>
      <c r="UZM160" s="86"/>
      <c r="UZN160" s="86"/>
      <c r="UZO160" s="86"/>
      <c r="UZP160" s="86"/>
      <c r="UZQ160" s="86"/>
      <c r="UZR160" s="86"/>
      <c r="UZS160" s="86"/>
      <c r="UZT160" s="86"/>
      <c r="UZU160" s="86"/>
      <c r="UZV160" s="86"/>
      <c r="UZW160" s="86"/>
      <c r="UZX160" s="86"/>
      <c r="UZY160" s="86"/>
      <c r="UZZ160" s="86"/>
      <c r="VAA160" s="86"/>
      <c r="VAB160" s="86"/>
      <c r="VAC160" s="86"/>
      <c r="VAD160" s="86"/>
      <c r="VAE160" s="86"/>
      <c r="VAF160" s="86"/>
      <c r="VAG160" s="86"/>
      <c r="VAH160" s="86"/>
      <c r="VAI160" s="86"/>
      <c r="VAJ160" s="86"/>
      <c r="VAK160" s="86"/>
      <c r="VAL160" s="86"/>
      <c r="VAM160" s="86"/>
      <c r="VAN160" s="86"/>
      <c r="VAO160" s="86"/>
      <c r="VAP160" s="86"/>
      <c r="VAQ160" s="86"/>
      <c r="VAR160" s="86"/>
      <c r="VAS160" s="86"/>
      <c r="VAT160" s="86"/>
      <c r="VAU160" s="86"/>
      <c r="VAV160" s="86"/>
      <c r="VAW160" s="86"/>
      <c r="VAX160" s="86"/>
      <c r="VAY160" s="86"/>
      <c r="VAZ160" s="86"/>
      <c r="VBA160" s="86"/>
      <c r="VBB160" s="86"/>
      <c r="VBC160" s="86"/>
      <c r="VBD160" s="86"/>
      <c r="VBE160" s="86"/>
      <c r="VBF160" s="86"/>
      <c r="VBG160" s="86"/>
      <c r="VBH160" s="86"/>
      <c r="VBI160" s="86"/>
      <c r="VBJ160" s="86"/>
      <c r="VBK160" s="86"/>
      <c r="VBL160" s="86"/>
      <c r="VBM160" s="86"/>
      <c r="VBN160" s="86"/>
      <c r="VBO160" s="86"/>
      <c r="VBP160" s="86"/>
      <c r="VBQ160" s="86"/>
      <c r="VBR160" s="86"/>
      <c r="VBS160" s="86"/>
      <c r="VBT160" s="86"/>
      <c r="VBU160" s="86"/>
      <c r="VBV160" s="86"/>
      <c r="VBW160" s="86"/>
      <c r="VBX160" s="86"/>
      <c r="VBY160" s="86"/>
      <c r="VBZ160" s="86"/>
      <c r="VCA160" s="86"/>
      <c r="VCB160" s="86"/>
      <c r="VCC160" s="86"/>
      <c r="VCD160" s="86"/>
      <c r="VCE160" s="86"/>
      <c r="VCF160" s="86"/>
      <c r="VCG160" s="86"/>
      <c r="VCH160" s="86"/>
      <c r="VCI160" s="86"/>
      <c r="VCJ160" s="86"/>
      <c r="VCK160" s="86"/>
      <c r="VCL160" s="86"/>
      <c r="VCM160" s="86"/>
      <c r="VCN160" s="86"/>
      <c r="VCO160" s="86"/>
      <c r="VCP160" s="86"/>
      <c r="VCQ160" s="86"/>
      <c r="VCR160" s="86"/>
      <c r="VCS160" s="86"/>
      <c r="VCT160" s="86"/>
      <c r="VCU160" s="86"/>
      <c r="VCV160" s="86"/>
      <c r="VCW160" s="86"/>
      <c r="VCX160" s="86"/>
      <c r="VCY160" s="86"/>
      <c r="VCZ160" s="86"/>
      <c r="VDA160" s="86"/>
      <c r="VDB160" s="86"/>
      <c r="VDC160" s="86"/>
      <c r="VDD160" s="86"/>
      <c r="VDE160" s="86"/>
      <c r="VDF160" s="86"/>
      <c r="VDG160" s="86"/>
      <c r="VDH160" s="86"/>
      <c r="VDI160" s="86"/>
      <c r="VDJ160" s="86"/>
      <c r="VDK160" s="86"/>
      <c r="VDL160" s="86"/>
      <c r="VDM160" s="86"/>
      <c r="VDN160" s="86"/>
      <c r="VDO160" s="86"/>
      <c r="VDP160" s="86"/>
      <c r="VDQ160" s="86"/>
      <c r="VDR160" s="86"/>
      <c r="VDS160" s="86"/>
      <c r="VDT160" s="86"/>
      <c r="VDU160" s="86"/>
      <c r="VDV160" s="86"/>
      <c r="VDW160" s="86"/>
      <c r="VDX160" s="86"/>
      <c r="VDY160" s="86"/>
      <c r="VDZ160" s="86"/>
      <c r="VEA160" s="86"/>
      <c r="VEB160" s="86"/>
      <c r="VEC160" s="86"/>
      <c r="VED160" s="86"/>
      <c r="VEE160" s="86"/>
      <c r="VEF160" s="86"/>
      <c r="VEG160" s="86"/>
      <c r="VEH160" s="86"/>
      <c r="VEI160" s="86"/>
      <c r="VEJ160" s="86"/>
      <c r="VEK160" s="86"/>
      <c r="VEL160" s="86"/>
      <c r="VEM160" s="86"/>
      <c r="VEN160" s="86"/>
      <c r="VEO160" s="86"/>
      <c r="VEP160" s="86"/>
      <c r="VEQ160" s="86"/>
      <c r="VER160" s="86"/>
      <c r="VES160" s="86"/>
      <c r="VET160" s="86"/>
      <c r="VEU160" s="86"/>
      <c r="VEV160" s="86"/>
      <c r="VEW160" s="86"/>
      <c r="VEX160" s="86"/>
      <c r="VEY160" s="86"/>
      <c r="VEZ160" s="86"/>
      <c r="VFA160" s="86"/>
      <c r="VFB160" s="86"/>
      <c r="VFC160" s="86"/>
      <c r="VFD160" s="86"/>
      <c r="VFE160" s="86"/>
      <c r="VFF160" s="86"/>
      <c r="VFG160" s="86"/>
      <c r="VFH160" s="86"/>
      <c r="VFI160" s="86"/>
      <c r="VFJ160" s="86"/>
      <c r="VFK160" s="86"/>
      <c r="VFL160" s="86"/>
      <c r="VFM160" s="86"/>
      <c r="VFN160" s="86"/>
      <c r="VFO160" s="86"/>
      <c r="VFP160" s="86"/>
      <c r="VFQ160" s="86"/>
      <c r="VFR160" s="86"/>
      <c r="VFS160" s="86"/>
      <c r="VFT160" s="86"/>
      <c r="VFU160" s="86"/>
      <c r="VFV160" s="86"/>
      <c r="VFW160" s="86"/>
      <c r="VFX160" s="86"/>
      <c r="VFY160" s="86"/>
      <c r="VFZ160" s="86"/>
      <c r="VGA160" s="86"/>
      <c r="VGB160" s="86"/>
      <c r="VGC160" s="86"/>
      <c r="VGD160" s="86"/>
      <c r="VGE160" s="186"/>
      <c r="VGF160" s="186"/>
      <c r="VGG160" s="186"/>
      <c r="VGH160" s="186"/>
      <c r="VGI160" s="186"/>
      <c r="VGJ160" s="186"/>
      <c r="VGK160" s="86"/>
      <c r="VGL160" s="86"/>
      <c r="VGM160" s="86"/>
      <c r="VGN160" s="86"/>
      <c r="VGO160" s="86"/>
      <c r="VGP160" s="86"/>
      <c r="VGQ160" s="86"/>
      <c r="VGR160" s="86"/>
      <c r="VGS160" s="86"/>
      <c r="VGT160" s="86"/>
      <c r="VGU160" s="86"/>
      <c r="VGV160" s="86"/>
      <c r="VGW160" s="86"/>
      <c r="VGX160" s="86"/>
      <c r="VGY160" s="86"/>
      <c r="VGZ160" s="86"/>
      <c r="VHA160" s="86"/>
      <c r="VHB160" s="86"/>
      <c r="VHC160" s="86"/>
      <c r="VHD160" s="86"/>
      <c r="VHE160" s="86"/>
      <c r="VHF160" s="86"/>
      <c r="VHG160" s="86"/>
      <c r="VHH160" s="86"/>
      <c r="VHI160" s="86"/>
      <c r="VHJ160" s="86"/>
      <c r="VHK160" s="86"/>
      <c r="VHL160" s="86"/>
      <c r="VHM160" s="86"/>
      <c r="VHN160" s="86"/>
      <c r="VHO160" s="86"/>
      <c r="VHP160" s="86"/>
      <c r="VHQ160" s="86"/>
      <c r="VHR160" s="86"/>
      <c r="VHS160" s="86"/>
      <c r="VHT160" s="86"/>
      <c r="VHU160" s="86"/>
      <c r="VHV160" s="86"/>
      <c r="VHW160" s="86"/>
      <c r="VHX160" s="86"/>
      <c r="VHY160" s="86"/>
      <c r="VHZ160" s="86"/>
      <c r="VIA160" s="86"/>
      <c r="VIB160" s="86"/>
      <c r="VIC160" s="86"/>
      <c r="VID160" s="86"/>
      <c r="VIE160" s="86"/>
      <c r="VIF160" s="86"/>
      <c r="VIG160" s="86"/>
      <c r="VIH160" s="86"/>
      <c r="VII160" s="86"/>
      <c r="VIJ160" s="86"/>
      <c r="VIK160" s="86"/>
      <c r="VIL160" s="86"/>
      <c r="VIM160" s="86"/>
      <c r="VIN160" s="86"/>
      <c r="VIO160" s="86"/>
      <c r="VIP160" s="86"/>
      <c r="VIQ160" s="86"/>
      <c r="VIR160" s="86"/>
      <c r="VIS160" s="86"/>
      <c r="VIT160" s="86"/>
      <c r="VIU160" s="86"/>
      <c r="VIV160" s="86"/>
      <c r="VIW160" s="86"/>
      <c r="VIX160" s="86"/>
      <c r="VIY160" s="86"/>
      <c r="VIZ160" s="86"/>
      <c r="VJA160" s="86"/>
      <c r="VJB160" s="86"/>
      <c r="VJC160" s="86"/>
      <c r="VJD160" s="86"/>
      <c r="VJE160" s="86"/>
      <c r="VJF160" s="86"/>
      <c r="VJG160" s="86"/>
      <c r="VJH160" s="86"/>
      <c r="VJI160" s="86"/>
      <c r="VJJ160" s="86"/>
      <c r="VJK160" s="86"/>
      <c r="VJL160" s="86"/>
      <c r="VJM160" s="86"/>
      <c r="VJN160" s="86"/>
      <c r="VJO160" s="86"/>
      <c r="VJP160" s="86"/>
      <c r="VJQ160" s="86"/>
      <c r="VJR160" s="86"/>
      <c r="VJS160" s="86"/>
      <c r="VJT160" s="86"/>
      <c r="VJU160" s="86"/>
      <c r="VJV160" s="86"/>
      <c r="VJW160" s="86"/>
      <c r="VJX160" s="86"/>
      <c r="VJY160" s="86"/>
      <c r="VJZ160" s="86"/>
      <c r="VKA160" s="86"/>
      <c r="VKB160" s="86"/>
      <c r="VKC160" s="86"/>
      <c r="VKD160" s="86"/>
      <c r="VKE160" s="86"/>
      <c r="VKF160" s="86"/>
      <c r="VKG160" s="86"/>
      <c r="VKH160" s="86"/>
      <c r="VKI160" s="86"/>
      <c r="VKJ160" s="86"/>
      <c r="VKK160" s="86"/>
      <c r="VKL160" s="86"/>
      <c r="VKM160" s="86"/>
      <c r="VKN160" s="86"/>
      <c r="VKO160" s="86"/>
      <c r="VKP160" s="86"/>
      <c r="VKQ160" s="86"/>
      <c r="VKR160" s="86"/>
      <c r="VKS160" s="86"/>
      <c r="VKT160" s="86"/>
      <c r="VKU160" s="86"/>
      <c r="VKV160" s="86"/>
      <c r="VKW160" s="86"/>
      <c r="VKX160" s="86"/>
      <c r="VKY160" s="86"/>
      <c r="VKZ160" s="86"/>
      <c r="VLA160" s="86"/>
      <c r="VLB160" s="86"/>
      <c r="VLC160" s="86"/>
      <c r="VLD160" s="86"/>
      <c r="VLE160" s="86"/>
      <c r="VLF160" s="86"/>
      <c r="VLG160" s="86"/>
      <c r="VLH160" s="86"/>
      <c r="VLI160" s="86"/>
      <c r="VLJ160" s="86"/>
      <c r="VLK160" s="86"/>
      <c r="VLL160" s="86"/>
      <c r="VLM160" s="86"/>
      <c r="VLN160" s="86"/>
      <c r="VLO160" s="86"/>
      <c r="VLP160" s="86"/>
      <c r="VLQ160" s="86"/>
      <c r="VLR160" s="86"/>
      <c r="VLS160" s="86"/>
      <c r="VLT160" s="86"/>
      <c r="VLU160" s="86"/>
      <c r="VLV160" s="86"/>
      <c r="VLW160" s="86"/>
      <c r="VLX160" s="86"/>
      <c r="VLY160" s="86"/>
      <c r="VLZ160" s="86"/>
      <c r="VMA160" s="86"/>
      <c r="VMB160" s="86"/>
      <c r="VMC160" s="86"/>
      <c r="VMD160" s="86"/>
      <c r="VME160" s="86"/>
      <c r="VMF160" s="86"/>
      <c r="VMG160" s="86"/>
      <c r="VMH160" s="86"/>
      <c r="VMI160" s="86"/>
      <c r="VMJ160" s="86"/>
      <c r="VMK160" s="86"/>
      <c r="VML160" s="86"/>
      <c r="VMM160" s="86"/>
      <c r="VMN160" s="86"/>
      <c r="VMO160" s="86"/>
      <c r="VMP160" s="86"/>
      <c r="VMQ160" s="86"/>
      <c r="VMR160" s="86"/>
      <c r="VMS160" s="86"/>
      <c r="VMT160" s="86"/>
      <c r="VMU160" s="86"/>
      <c r="VMV160" s="86"/>
      <c r="VMW160" s="86"/>
      <c r="VMX160" s="86"/>
      <c r="VMY160" s="86"/>
      <c r="VMZ160" s="86"/>
      <c r="VNA160" s="86"/>
      <c r="VNB160" s="86"/>
      <c r="VNC160" s="86"/>
      <c r="VND160" s="86"/>
      <c r="VNE160" s="86"/>
      <c r="VNF160" s="86"/>
      <c r="VNG160" s="86"/>
      <c r="VNH160" s="86"/>
      <c r="VNI160" s="86"/>
      <c r="VNJ160" s="86"/>
      <c r="VNK160" s="86"/>
      <c r="VNL160" s="86"/>
      <c r="VNM160" s="86"/>
      <c r="VNN160" s="86"/>
      <c r="VNO160" s="86"/>
      <c r="VNP160" s="86"/>
      <c r="VNQ160" s="86"/>
      <c r="VNR160" s="86"/>
      <c r="VNS160" s="86"/>
      <c r="VNT160" s="86"/>
      <c r="VNU160" s="86"/>
      <c r="VNV160" s="86"/>
      <c r="VNW160" s="86"/>
      <c r="VNX160" s="86"/>
      <c r="VNY160" s="86"/>
      <c r="VNZ160" s="86"/>
      <c r="VOA160" s="86"/>
      <c r="VOB160" s="86"/>
      <c r="VOC160" s="86"/>
      <c r="VOD160" s="86"/>
      <c r="VOE160" s="86"/>
      <c r="VOF160" s="86"/>
      <c r="VOG160" s="86"/>
      <c r="VOH160" s="86"/>
      <c r="VOI160" s="86"/>
      <c r="VOJ160" s="86"/>
      <c r="VOK160" s="86"/>
      <c r="VOL160" s="86"/>
      <c r="VOM160" s="86"/>
      <c r="VON160" s="86"/>
      <c r="VOO160" s="86"/>
      <c r="VOP160" s="86"/>
      <c r="VOQ160" s="86"/>
      <c r="VOR160" s="86"/>
      <c r="VOS160" s="86"/>
      <c r="VOT160" s="86"/>
      <c r="VOU160" s="86"/>
      <c r="VOV160" s="86"/>
      <c r="VOW160" s="86"/>
      <c r="VOX160" s="86"/>
      <c r="VOY160" s="86"/>
      <c r="VOZ160" s="86"/>
      <c r="VPA160" s="86"/>
      <c r="VPB160" s="86"/>
      <c r="VPC160" s="86"/>
      <c r="VPD160" s="86"/>
      <c r="VPE160" s="86"/>
      <c r="VPF160" s="86"/>
      <c r="VPG160" s="86"/>
      <c r="VPH160" s="86"/>
      <c r="VPI160" s="86"/>
      <c r="VPJ160" s="86"/>
      <c r="VPK160" s="86"/>
      <c r="VPL160" s="86"/>
      <c r="VPM160" s="86"/>
      <c r="VPN160" s="86"/>
      <c r="VPO160" s="86"/>
      <c r="VPP160" s="86"/>
      <c r="VPQ160" s="86"/>
      <c r="VPR160" s="86"/>
      <c r="VPS160" s="86"/>
      <c r="VPT160" s="86"/>
      <c r="VPU160" s="86"/>
      <c r="VPV160" s="86"/>
      <c r="VPW160" s="86"/>
      <c r="VPX160" s="86"/>
      <c r="VPY160" s="86"/>
      <c r="VPZ160" s="86"/>
      <c r="VQA160" s="186"/>
      <c r="VQB160" s="186"/>
      <c r="VQC160" s="186"/>
      <c r="VQD160" s="186"/>
      <c r="VQE160" s="186"/>
      <c r="VQF160" s="186"/>
      <c r="VQG160" s="86"/>
      <c r="VQH160" s="86"/>
      <c r="VQI160" s="86"/>
      <c r="VQJ160" s="86"/>
      <c r="VQK160" s="86"/>
      <c r="VQL160" s="86"/>
      <c r="VQM160" s="86"/>
      <c r="VQN160" s="86"/>
      <c r="VQO160" s="86"/>
      <c r="VQP160" s="86"/>
      <c r="VQQ160" s="86"/>
      <c r="VQR160" s="86"/>
      <c r="VQS160" s="86"/>
      <c r="VQT160" s="86"/>
      <c r="VQU160" s="86"/>
      <c r="VQV160" s="86"/>
      <c r="VQW160" s="86"/>
      <c r="VQX160" s="86"/>
      <c r="VQY160" s="86"/>
      <c r="VQZ160" s="86"/>
      <c r="VRA160" s="86"/>
      <c r="VRB160" s="86"/>
      <c r="VRC160" s="86"/>
      <c r="VRD160" s="86"/>
      <c r="VRE160" s="86"/>
      <c r="VRF160" s="86"/>
      <c r="VRG160" s="86"/>
      <c r="VRH160" s="86"/>
      <c r="VRI160" s="86"/>
      <c r="VRJ160" s="86"/>
      <c r="VRK160" s="86"/>
      <c r="VRL160" s="86"/>
      <c r="VRM160" s="86"/>
      <c r="VRN160" s="86"/>
      <c r="VRO160" s="86"/>
      <c r="VRP160" s="86"/>
      <c r="VRQ160" s="86"/>
      <c r="VRR160" s="86"/>
      <c r="VRS160" s="86"/>
      <c r="VRT160" s="86"/>
      <c r="VRU160" s="86"/>
      <c r="VRV160" s="86"/>
      <c r="VRW160" s="86"/>
      <c r="VRX160" s="86"/>
      <c r="VRY160" s="86"/>
      <c r="VRZ160" s="86"/>
      <c r="VSA160" s="86"/>
      <c r="VSB160" s="86"/>
      <c r="VSC160" s="86"/>
      <c r="VSD160" s="86"/>
      <c r="VSE160" s="86"/>
      <c r="VSF160" s="86"/>
      <c r="VSG160" s="86"/>
      <c r="VSH160" s="86"/>
      <c r="VSI160" s="86"/>
      <c r="VSJ160" s="86"/>
      <c r="VSK160" s="86"/>
      <c r="VSL160" s="86"/>
      <c r="VSM160" s="86"/>
      <c r="VSN160" s="86"/>
      <c r="VSO160" s="86"/>
      <c r="VSP160" s="86"/>
      <c r="VSQ160" s="86"/>
      <c r="VSR160" s="86"/>
      <c r="VSS160" s="86"/>
      <c r="VST160" s="86"/>
      <c r="VSU160" s="86"/>
      <c r="VSV160" s="86"/>
      <c r="VSW160" s="86"/>
      <c r="VSX160" s="86"/>
      <c r="VSY160" s="86"/>
      <c r="VSZ160" s="86"/>
      <c r="VTA160" s="86"/>
      <c r="VTB160" s="86"/>
      <c r="VTC160" s="86"/>
      <c r="VTD160" s="86"/>
      <c r="VTE160" s="86"/>
      <c r="VTF160" s="86"/>
      <c r="VTG160" s="86"/>
      <c r="VTH160" s="86"/>
      <c r="VTI160" s="86"/>
      <c r="VTJ160" s="86"/>
      <c r="VTK160" s="86"/>
      <c r="VTL160" s="86"/>
      <c r="VTM160" s="86"/>
      <c r="VTN160" s="86"/>
      <c r="VTO160" s="86"/>
      <c r="VTP160" s="86"/>
      <c r="VTQ160" s="86"/>
      <c r="VTR160" s="86"/>
      <c r="VTS160" s="86"/>
      <c r="VTT160" s="86"/>
      <c r="VTU160" s="86"/>
      <c r="VTV160" s="86"/>
      <c r="VTW160" s="86"/>
      <c r="VTX160" s="86"/>
      <c r="VTY160" s="86"/>
      <c r="VTZ160" s="86"/>
      <c r="VUA160" s="86"/>
      <c r="VUB160" s="86"/>
      <c r="VUC160" s="86"/>
      <c r="VUD160" s="86"/>
      <c r="VUE160" s="86"/>
      <c r="VUF160" s="86"/>
      <c r="VUG160" s="86"/>
      <c r="VUH160" s="86"/>
      <c r="VUI160" s="86"/>
      <c r="VUJ160" s="86"/>
      <c r="VUK160" s="86"/>
      <c r="VUL160" s="86"/>
      <c r="VUM160" s="86"/>
      <c r="VUN160" s="86"/>
      <c r="VUO160" s="86"/>
      <c r="VUP160" s="86"/>
      <c r="VUQ160" s="86"/>
      <c r="VUR160" s="86"/>
      <c r="VUS160" s="86"/>
      <c r="VUT160" s="86"/>
      <c r="VUU160" s="86"/>
      <c r="VUV160" s="86"/>
      <c r="VUW160" s="86"/>
      <c r="VUX160" s="86"/>
      <c r="VUY160" s="86"/>
      <c r="VUZ160" s="86"/>
      <c r="VVA160" s="86"/>
      <c r="VVB160" s="86"/>
      <c r="VVC160" s="86"/>
      <c r="VVD160" s="86"/>
      <c r="VVE160" s="86"/>
      <c r="VVF160" s="86"/>
      <c r="VVG160" s="86"/>
      <c r="VVH160" s="86"/>
      <c r="VVI160" s="86"/>
      <c r="VVJ160" s="86"/>
      <c r="VVK160" s="86"/>
      <c r="VVL160" s="86"/>
      <c r="VVM160" s="86"/>
      <c r="VVN160" s="86"/>
      <c r="VVO160" s="86"/>
      <c r="VVP160" s="86"/>
      <c r="VVQ160" s="86"/>
      <c r="VVR160" s="86"/>
      <c r="VVS160" s="86"/>
      <c r="VVT160" s="86"/>
      <c r="VVU160" s="86"/>
      <c r="VVV160" s="86"/>
      <c r="VVW160" s="86"/>
      <c r="VVX160" s="86"/>
      <c r="VVY160" s="86"/>
      <c r="VVZ160" s="86"/>
      <c r="VWA160" s="86"/>
      <c r="VWB160" s="86"/>
      <c r="VWC160" s="86"/>
      <c r="VWD160" s="86"/>
      <c r="VWE160" s="86"/>
      <c r="VWF160" s="86"/>
      <c r="VWG160" s="86"/>
      <c r="VWH160" s="86"/>
      <c r="VWI160" s="86"/>
      <c r="VWJ160" s="86"/>
      <c r="VWK160" s="86"/>
      <c r="VWL160" s="86"/>
      <c r="VWM160" s="86"/>
      <c r="VWN160" s="86"/>
      <c r="VWO160" s="86"/>
      <c r="VWP160" s="86"/>
      <c r="VWQ160" s="86"/>
      <c r="VWR160" s="86"/>
      <c r="VWS160" s="86"/>
      <c r="VWT160" s="86"/>
      <c r="VWU160" s="86"/>
      <c r="VWV160" s="86"/>
      <c r="VWW160" s="86"/>
      <c r="VWX160" s="86"/>
      <c r="VWY160" s="86"/>
      <c r="VWZ160" s="86"/>
      <c r="VXA160" s="86"/>
      <c r="VXB160" s="86"/>
      <c r="VXC160" s="86"/>
      <c r="VXD160" s="86"/>
      <c r="VXE160" s="86"/>
      <c r="VXF160" s="86"/>
      <c r="VXG160" s="86"/>
      <c r="VXH160" s="86"/>
      <c r="VXI160" s="86"/>
      <c r="VXJ160" s="86"/>
      <c r="VXK160" s="86"/>
      <c r="VXL160" s="86"/>
      <c r="VXM160" s="86"/>
      <c r="VXN160" s="86"/>
      <c r="VXO160" s="86"/>
      <c r="VXP160" s="86"/>
      <c r="VXQ160" s="86"/>
      <c r="VXR160" s="86"/>
      <c r="VXS160" s="86"/>
      <c r="VXT160" s="86"/>
      <c r="VXU160" s="86"/>
      <c r="VXV160" s="86"/>
      <c r="VXW160" s="86"/>
      <c r="VXX160" s="86"/>
      <c r="VXY160" s="86"/>
      <c r="VXZ160" s="86"/>
      <c r="VYA160" s="86"/>
      <c r="VYB160" s="86"/>
      <c r="VYC160" s="86"/>
      <c r="VYD160" s="86"/>
      <c r="VYE160" s="86"/>
      <c r="VYF160" s="86"/>
      <c r="VYG160" s="86"/>
      <c r="VYH160" s="86"/>
      <c r="VYI160" s="86"/>
      <c r="VYJ160" s="86"/>
      <c r="VYK160" s="86"/>
      <c r="VYL160" s="86"/>
      <c r="VYM160" s="86"/>
      <c r="VYN160" s="86"/>
      <c r="VYO160" s="86"/>
      <c r="VYP160" s="86"/>
      <c r="VYQ160" s="86"/>
      <c r="VYR160" s="86"/>
      <c r="VYS160" s="86"/>
      <c r="VYT160" s="86"/>
      <c r="VYU160" s="86"/>
      <c r="VYV160" s="86"/>
      <c r="VYW160" s="86"/>
      <c r="VYX160" s="86"/>
      <c r="VYY160" s="86"/>
      <c r="VYZ160" s="86"/>
      <c r="VZA160" s="86"/>
      <c r="VZB160" s="86"/>
      <c r="VZC160" s="86"/>
      <c r="VZD160" s="86"/>
      <c r="VZE160" s="86"/>
      <c r="VZF160" s="86"/>
      <c r="VZG160" s="86"/>
      <c r="VZH160" s="86"/>
      <c r="VZI160" s="86"/>
      <c r="VZJ160" s="86"/>
      <c r="VZK160" s="86"/>
      <c r="VZL160" s="86"/>
      <c r="VZM160" s="86"/>
      <c r="VZN160" s="86"/>
      <c r="VZO160" s="86"/>
      <c r="VZP160" s="86"/>
      <c r="VZQ160" s="86"/>
      <c r="VZR160" s="86"/>
      <c r="VZS160" s="86"/>
      <c r="VZT160" s="86"/>
      <c r="VZU160" s="86"/>
      <c r="VZV160" s="86"/>
      <c r="VZW160" s="186"/>
      <c r="VZX160" s="186"/>
      <c r="VZY160" s="186"/>
      <c r="VZZ160" s="186"/>
      <c r="WAA160" s="186"/>
      <c r="WAB160" s="186"/>
      <c r="WAC160" s="86"/>
      <c r="WAD160" s="86"/>
      <c r="WAE160" s="86"/>
      <c r="WAF160" s="86"/>
      <c r="WAG160" s="86"/>
      <c r="WAH160" s="86"/>
      <c r="WAI160" s="86"/>
      <c r="WAJ160" s="86"/>
      <c r="WAK160" s="86"/>
      <c r="WAL160" s="86"/>
      <c r="WAM160" s="86"/>
      <c r="WAN160" s="86"/>
      <c r="WAO160" s="86"/>
      <c r="WAP160" s="86"/>
      <c r="WAQ160" s="86"/>
      <c r="WAR160" s="86"/>
      <c r="WAS160" s="86"/>
      <c r="WAT160" s="86"/>
      <c r="WAU160" s="86"/>
      <c r="WAV160" s="86"/>
      <c r="WAW160" s="86"/>
      <c r="WAX160" s="86"/>
      <c r="WAY160" s="86"/>
      <c r="WAZ160" s="86"/>
      <c r="WBA160" s="86"/>
      <c r="WBB160" s="86"/>
      <c r="WBC160" s="86"/>
      <c r="WBD160" s="86"/>
      <c r="WBE160" s="86"/>
      <c r="WBF160" s="86"/>
      <c r="WBG160" s="86"/>
      <c r="WBH160" s="86"/>
      <c r="WBI160" s="86"/>
      <c r="WBJ160" s="86"/>
      <c r="WBK160" s="86"/>
      <c r="WBL160" s="86"/>
      <c r="WBM160" s="86"/>
      <c r="WBN160" s="86"/>
      <c r="WBO160" s="86"/>
      <c r="WBP160" s="86"/>
      <c r="WBQ160" s="86"/>
      <c r="WBR160" s="86"/>
      <c r="WBS160" s="86"/>
      <c r="WBT160" s="86"/>
      <c r="WBU160" s="86"/>
      <c r="WBV160" s="86"/>
      <c r="WBW160" s="86"/>
      <c r="WBX160" s="86"/>
      <c r="WBY160" s="86"/>
      <c r="WBZ160" s="86"/>
      <c r="WCA160" s="86"/>
      <c r="WCB160" s="86"/>
      <c r="WCC160" s="86"/>
      <c r="WCD160" s="86"/>
      <c r="WCE160" s="86"/>
      <c r="WCF160" s="86"/>
      <c r="WCG160" s="86"/>
      <c r="WCH160" s="86"/>
      <c r="WCI160" s="86"/>
      <c r="WCJ160" s="86"/>
      <c r="WCK160" s="86"/>
      <c r="WCL160" s="86"/>
      <c r="WCM160" s="86"/>
      <c r="WCN160" s="86"/>
      <c r="WCO160" s="86"/>
      <c r="WCP160" s="86"/>
      <c r="WCQ160" s="86"/>
      <c r="WCR160" s="86"/>
      <c r="WCS160" s="86"/>
      <c r="WCT160" s="86"/>
      <c r="WCU160" s="86"/>
      <c r="WCV160" s="86"/>
      <c r="WCW160" s="86"/>
      <c r="WCX160" s="86"/>
      <c r="WCY160" s="86"/>
      <c r="WCZ160" s="86"/>
      <c r="WDA160" s="86"/>
      <c r="WDB160" s="86"/>
      <c r="WDC160" s="86"/>
      <c r="WDD160" s="86"/>
      <c r="WDE160" s="86"/>
      <c r="WDF160" s="86"/>
      <c r="WDG160" s="86"/>
      <c r="WDH160" s="86"/>
      <c r="WDI160" s="86"/>
      <c r="WDJ160" s="86"/>
      <c r="WDK160" s="86"/>
      <c r="WDL160" s="86"/>
      <c r="WDM160" s="86"/>
      <c r="WDN160" s="86"/>
      <c r="WDO160" s="86"/>
      <c r="WDP160" s="86"/>
      <c r="WDQ160" s="86"/>
      <c r="WDR160" s="86"/>
      <c r="WDS160" s="86"/>
      <c r="WDT160" s="86"/>
      <c r="WDU160" s="86"/>
      <c r="WDV160" s="86"/>
      <c r="WDW160" s="86"/>
      <c r="WDX160" s="86"/>
      <c r="WDY160" s="86"/>
      <c r="WDZ160" s="86"/>
      <c r="WEA160" s="86"/>
      <c r="WEB160" s="86"/>
      <c r="WEC160" s="86"/>
      <c r="WED160" s="86"/>
      <c r="WEE160" s="86"/>
      <c r="WEF160" s="86"/>
      <c r="WEG160" s="86"/>
      <c r="WEH160" s="86"/>
      <c r="WEI160" s="86"/>
      <c r="WEJ160" s="86"/>
      <c r="WEK160" s="86"/>
      <c r="WEL160" s="86"/>
      <c r="WEM160" s="86"/>
      <c r="WEN160" s="86"/>
      <c r="WEO160" s="86"/>
      <c r="WEP160" s="86"/>
      <c r="WEQ160" s="86"/>
      <c r="WER160" s="86"/>
      <c r="WES160" s="86"/>
      <c r="WET160" s="86"/>
      <c r="WEU160" s="86"/>
      <c r="WEV160" s="86"/>
      <c r="WEW160" s="86"/>
      <c r="WEX160" s="86"/>
      <c r="WEY160" s="86"/>
      <c r="WEZ160" s="86"/>
      <c r="WFA160" s="86"/>
      <c r="WFB160" s="86"/>
      <c r="WFC160" s="86"/>
      <c r="WFD160" s="86"/>
      <c r="WFE160" s="86"/>
      <c r="WFF160" s="86"/>
      <c r="WFG160" s="86"/>
      <c r="WFH160" s="86"/>
      <c r="WFI160" s="86"/>
      <c r="WFJ160" s="86"/>
      <c r="WFK160" s="86"/>
      <c r="WFL160" s="86"/>
      <c r="WFM160" s="86"/>
      <c r="WFN160" s="86"/>
      <c r="WFO160" s="86"/>
      <c r="WFP160" s="86"/>
      <c r="WFQ160" s="86"/>
      <c r="WFR160" s="86"/>
      <c r="WFS160" s="86"/>
      <c r="WFT160" s="86"/>
      <c r="WFU160" s="86"/>
      <c r="WFV160" s="86"/>
      <c r="WFW160" s="86"/>
      <c r="WFX160" s="86"/>
      <c r="WFY160" s="86"/>
      <c r="WFZ160" s="86"/>
      <c r="WGA160" s="86"/>
      <c r="WGB160" s="86"/>
      <c r="WGC160" s="86"/>
      <c r="WGD160" s="86"/>
      <c r="WGE160" s="86"/>
      <c r="WGF160" s="86"/>
      <c r="WGG160" s="86"/>
      <c r="WGH160" s="86"/>
      <c r="WGI160" s="86"/>
      <c r="WGJ160" s="86"/>
      <c r="WGK160" s="86"/>
      <c r="WGL160" s="86"/>
      <c r="WGM160" s="86"/>
      <c r="WGN160" s="86"/>
      <c r="WGO160" s="86"/>
      <c r="WGP160" s="86"/>
      <c r="WGQ160" s="86"/>
      <c r="WGR160" s="86"/>
      <c r="WGS160" s="86"/>
      <c r="WGT160" s="86"/>
      <c r="WGU160" s="86"/>
      <c r="WGV160" s="86"/>
      <c r="WGW160" s="86"/>
      <c r="WGX160" s="86"/>
      <c r="WGY160" s="86"/>
      <c r="WGZ160" s="86"/>
      <c r="WHA160" s="86"/>
      <c r="WHB160" s="86"/>
      <c r="WHC160" s="86"/>
      <c r="WHD160" s="86"/>
      <c r="WHE160" s="86"/>
      <c r="WHF160" s="86"/>
      <c r="WHG160" s="86"/>
      <c r="WHH160" s="86"/>
      <c r="WHI160" s="86"/>
      <c r="WHJ160" s="86"/>
      <c r="WHK160" s="86"/>
      <c r="WHL160" s="86"/>
      <c r="WHM160" s="86"/>
      <c r="WHN160" s="86"/>
      <c r="WHO160" s="86"/>
      <c r="WHP160" s="86"/>
      <c r="WHQ160" s="86"/>
      <c r="WHR160" s="86"/>
      <c r="WHS160" s="86"/>
      <c r="WHT160" s="86"/>
      <c r="WHU160" s="86"/>
      <c r="WHV160" s="86"/>
      <c r="WHW160" s="86"/>
      <c r="WHX160" s="86"/>
      <c r="WHY160" s="86"/>
      <c r="WHZ160" s="86"/>
      <c r="WIA160" s="86"/>
      <c r="WIB160" s="86"/>
      <c r="WIC160" s="86"/>
      <c r="WID160" s="86"/>
      <c r="WIE160" s="86"/>
      <c r="WIF160" s="86"/>
      <c r="WIG160" s="86"/>
      <c r="WIH160" s="86"/>
      <c r="WII160" s="86"/>
      <c r="WIJ160" s="86"/>
      <c r="WIK160" s="86"/>
      <c r="WIL160" s="86"/>
      <c r="WIM160" s="86"/>
      <c r="WIN160" s="86"/>
      <c r="WIO160" s="86"/>
      <c r="WIP160" s="86"/>
      <c r="WIQ160" s="86"/>
      <c r="WIR160" s="86"/>
      <c r="WIS160" s="86"/>
      <c r="WIT160" s="86"/>
      <c r="WIU160" s="86"/>
      <c r="WIV160" s="86"/>
      <c r="WIW160" s="86"/>
      <c r="WIX160" s="86"/>
      <c r="WIY160" s="86"/>
      <c r="WIZ160" s="86"/>
      <c r="WJA160" s="86"/>
      <c r="WJB160" s="86"/>
      <c r="WJC160" s="86"/>
      <c r="WJD160" s="86"/>
      <c r="WJE160" s="86"/>
      <c r="WJF160" s="86"/>
      <c r="WJG160" s="86"/>
      <c r="WJH160" s="86"/>
      <c r="WJI160" s="86"/>
      <c r="WJJ160" s="86"/>
      <c r="WJK160" s="86"/>
      <c r="WJL160" s="86"/>
      <c r="WJM160" s="86"/>
      <c r="WJN160" s="86"/>
      <c r="WJO160" s="86"/>
      <c r="WJP160" s="86"/>
      <c r="WJQ160" s="86"/>
      <c r="WJR160" s="86"/>
      <c r="WJS160" s="186"/>
      <c r="WJT160" s="186"/>
      <c r="WJU160" s="186"/>
      <c r="WJV160" s="186"/>
      <c r="WJW160" s="186"/>
      <c r="WJX160" s="186"/>
      <c r="WJY160" s="86"/>
      <c r="WJZ160" s="86"/>
      <c r="WKA160" s="86"/>
      <c r="WKB160" s="86"/>
      <c r="WKC160" s="86"/>
      <c r="WKD160" s="86"/>
      <c r="WKE160" s="86"/>
      <c r="WKF160" s="86"/>
      <c r="WKG160" s="86"/>
      <c r="WKH160" s="86"/>
      <c r="WKI160" s="86"/>
      <c r="WKJ160" s="86"/>
      <c r="WKK160" s="86"/>
      <c r="WKL160" s="86"/>
      <c r="WKM160" s="86"/>
      <c r="WKN160" s="86"/>
      <c r="WKO160" s="86"/>
      <c r="WKP160" s="86"/>
      <c r="WKQ160" s="86"/>
      <c r="WKR160" s="86"/>
      <c r="WKS160" s="86"/>
      <c r="WKT160" s="86"/>
      <c r="WKU160" s="86"/>
      <c r="WKV160" s="86"/>
      <c r="WKW160" s="86"/>
      <c r="WKX160" s="86"/>
      <c r="WKY160" s="86"/>
      <c r="WKZ160" s="86"/>
      <c r="WLA160" s="86"/>
      <c r="WLB160" s="86"/>
      <c r="WLC160" s="86"/>
      <c r="WLD160" s="86"/>
      <c r="WLE160" s="86"/>
      <c r="WLF160" s="86"/>
      <c r="WLG160" s="86"/>
      <c r="WLH160" s="86"/>
      <c r="WLI160" s="86"/>
      <c r="WLJ160" s="86"/>
      <c r="WLK160" s="86"/>
      <c r="WLL160" s="86"/>
      <c r="WLM160" s="86"/>
      <c r="WLN160" s="86"/>
      <c r="WLO160" s="86"/>
      <c r="WLP160" s="86"/>
      <c r="WLQ160" s="86"/>
      <c r="WLR160" s="86"/>
      <c r="WLS160" s="86"/>
      <c r="WLT160" s="86"/>
      <c r="WLU160" s="86"/>
      <c r="WLV160" s="86"/>
      <c r="WLW160" s="86"/>
      <c r="WLX160" s="86"/>
      <c r="WLY160" s="86"/>
      <c r="WLZ160" s="86"/>
      <c r="WMA160" s="86"/>
      <c r="WMB160" s="86"/>
      <c r="WMC160" s="86"/>
      <c r="WMD160" s="86"/>
      <c r="WME160" s="86"/>
      <c r="WMF160" s="86"/>
      <c r="WMG160" s="86"/>
      <c r="WMH160" s="86"/>
      <c r="WMI160" s="86"/>
      <c r="WMJ160" s="86"/>
      <c r="WMK160" s="86"/>
      <c r="WML160" s="86"/>
      <c r="WMM160" s="86"/>
      <c r="WMN160" s="86"/>
      <c r="WMO160" s="86"/>
      <c r="WMP160" s="86"/>
      <c r="WMQ160" s="86"/>
      <c r="WMR160" s="86"/>
      <c r="WMS160" s="86"/>
      <c r="WMT160" s="86"/>
      <c r="WMU160" s="86"/>
      <c r="WMV160" s="86"/>
      <c r="WMW160" s="86"/>
      <c r="WMX160" s="86"/>
      <c r="WMY160" s="86"/>
      <c r="WMZ160" s="86"/>
      <c r="WNA160" s="86"/>
      <c r="WNB160" s="86"/>
      <c r="WNC160" s="86"/>
      <c r="WND160" s="86"/>
      <c r="WNE160" s="86"/>
      <c r="WNF160" s="86"/>
      <c r="WNG160" s="86"/>
      <c r="WNH160" s="86"/>
      <c r="WNI160" s="86"/>
      <c r="WNJ160" s="86"/>
      <c r="WNK160" s="86"/>
      <c r="WNL160" s="86"/>
      <c r="WNM160" s="86"/>
      <c r="WNN160" s="86"/>
      <c r="WNO160" s="86"/>
      <c r="WNP160" s="86"/>
      <c r="WNQ160" s="86"/>
      <c r="WNR160" s="86"/>
      <c r="WNS160" s="86"/>
      <c r="WNT160" s="86"/>
      <c r="WNU160" s="86"/>
      <c r="WNV160" s="86"/>
      <c r="WNW160" s="86"/>
      <c r="WNX160" s="86"/>
      <c r="WNY160" s="86"/>
      <c r="WNZ160" s="86"/>
      <c r="WOA160" s="86"/>
      <c r="WOB160" s="86"/>
      <c r="WOC160" s="86"/>
      <c r="WOD160" s="86"/>
      <c r="WOE160" s="86"/>
      <c r="WOF160" s="86"/>
      <c r="WOG160" s="86"/>
      <c r="WOH160" s="86"/>
      <c r="WOI160" s="86"/>
      <c r="WOJ160" s="86"/>
      <c r="WOK160" s="86"/>
      <c r="WOL160" s="86"/>
      <c r="WOM160" s="86"/>
      <c r="WON160" s="86"/>
      <c r="WOO160" s="86"/>
      <c r="WOP160" s="86"/>
      <c r="WOQ160" s="86"/>
      <c r="WOR160" s="86"/>
      <c r="WOS160" s="86"/>
      <c r="WOT160" s="86"/>
      <c r="WOU160" s="86"/>
      <c r="WOV160" s="86"/>
      <c r="WOW160" s="86"/>
      <c r="WOX160" s="86"/>
      <c r="WOY160" s="86"/>
      <c r="WOZ160" s="86"/>
      <c r="WPA160" s="86"/>
      <c r="WPB160" s="86"/>
      <c r="WPC160" s="86"/>
      <c r="WPD160" s="86"/>
      <c r="WPE160" s="86"/>
      <c r="WPF160" s="86"/>
      <c r="WPG160" s="86"/>
      <c r="WPH160" s="86"/>
      <c r="WPI160" s="86"/>
      <c r="WPJ160" s="86"/>
      <c r="WPK160" s="86"/>
      <c r="WPL160" s="86"/>
      <c r="WPM160" s="86"/>
      <c r="WPN160" s="86"/>
      <c r="WPO160" s="86"/>
      <c r="WPP160" s="86"/>
      <c r="WPQ160" s="86"/>
      <c r="WPR160" s="86"/>
      <c r="WPS160" s="86"/>
      <c r="WPT160" s="86"/>
      <c r="WPU160" s="86"/>
      <c r="WPV160" s="86"/>
      <c r="WPW160" s="86"/>
      <c r="WPX160" s="86"/>
      <c r="WPY160" s="86"/>
      <c r="WPZ160" s="86"/>
      <c r="WQA160" s="86"/>
      <c r="WQB160" s="86"/>
      <c r="WQC160" s="86"/>
      <c r="WQD160" s="86"/>
      <c r="WQE160" s="86"/>
      <c r="WQF160" s="86"/>
      <c r="WQG160" s="86"/>
      <c r="WQH160" s="86"/>
      <c r="WQI160" s="86"/>
      <c r="WQJ160" s="86"/>
      <c r="WQK160" s="86"/>
      <c r="WQL160" s="86"/>
      <c r="WQM160" s="86"/>
      <c r="WQN160" s="86"/>
      <c r="WQO160" s="86"/>
      <c r="WQP160" s="86"/>
      <c r="WQQ160" s="86"/>
      <c r="WQR160" s="86"/>
      <c r="WQS160" s="86"/>
      <c r="WQT160" s="86"/>
      <c r="WQU160" s="86"/>
      <c r="WQV160" s="86"/>
      <c r="WQW160" s="86"/>
      <c r="WQX160" s="86"/>
      <c r="WQY160" s="86"/>
      <c r="WQZ160" s="86"/>
      <c r="WRA160" s="86"/>
      <c r="WRB160" s="86"/>
      <c r="WRC160" s="86"/>
      <c r="WRD160" s="86"/>
      <c r="WRE160" s="86"/>
      <c r="WRF160" s="86"/>
      <c r="WRG160" s="86"/>
      <c r="WRH160" s="86"/>
      <c r="WRI160" s="86"/>
      <c r="WRJ160" s="86"/>
      <c r="WRK160" s="86"/>
      <c r="WRL160" s="86"/>
      <c r="WRM160" s="86"/>
      <c r="WRN160" s="86"/>
      <c r="WRO160" s="86"/>
      <c r="WRP160" s="86"/>
      <c r="WRQ160" s="86"/>
      <c r="WRR160" s="86"/>
      <c r="WRS160" s="86"/>
      <c r="WRT160" s="86"/>
      <c r="WRU160" s="86"/>
      <c r="WRV160" s="86"/>
      <c r="WRW160" s="86"/>
      <c r="WRX160" s="86"/>
      <c r="WRY160" s="86"/>
      <c r="WRZ160" s="86"/>
      <c r="WSA160" s="86"/>
      <c r="WSB160" s="86"/>
      <c r="WSC160" s="86"/>
      <c r="WSD160" s="86"/>
      <c r="WSE160" s="86"/>
      <c r="WSF160" s="86"/>
      <c r="WSG160" s="86"/>
      <c r="WSH160" s="86"/>
      <c r="WSI160" s="86"/>
      <c r="WSJ160" s="86"/>
      <c r="WSK160" s="86"/>
      <c r="WSL160" s="86"/>
      <c r="WSM160" s="86"/>
      <c r="WSN160" s="86"/>
      <c r="WSO160" s="86"/>
      <c r="WSP160" s="86"/>
      <c r="WSQ160" s="86"/>
      <c r="WSR160" s="86"/>
      <c r="WSS160" s="86"/>
      <c r="WST160" s="86"/>
      <c r="WSU160" s="86"/>
      <c r="WSV160" s="86"/>
      <c r="WSW160" s="86"/>
      <c r="WSX160" s="86"/>
      <c r="WSY160" s="86"/>
      <c r="WSZ160" s="86"/>
      <c r="WTA160" s="86"/>
      <c r="WTB160" s="86"/>
      <c r="WTC160" s="86"/>
      <c r="WTD160" s="86"/>
      <c r="WTE160" s="86"/>
      <c r="WTF160" s="86"/>
      <c r="WTG160" s="86"/>
      <c r="WTH160" s="86"/>
      <c r="WTI160" s="86"/>
      <c r="WTJ160" s="86"/>
      <c r="WTK160" s="86"/>
      <c r="WTL160" s="86"/>
      <c r="WTM160" s="86"/>
      <c r="WTN160" s="86"/>
      <c r="WTO160" s="186"/>
      <c r="WTP160" s="186"/>
      <c r="WTQ160" s="186"/>
      <c r="WTR160" s="186"/>
      <c r="WTS160" s="186"/>
      <c r="WTT160" s="186"/>
      <c r="WTU160" s="86"/>
      <c r="WTV160" s="86"/>
      <c r="WTW160" s="86"/>
      <c r="WTX160" s="86"/>
      <c r="WTY160" s="86"/>
      <c r="WTZ160" s="86"/>
      <c r="WUA160" s="86"/>
      <c r="WUB160" s="86"/>
      <c r="WUC160" s="86"/>
      <c r="WUD160" s="86"/>
      <c r="WUE160" s="86"/>
      <c r="WUF160" s="86"/>
      <c r="WUG160" s="86"/>
      <c r="WUH160" s="86"/>
      <c r="WUI160" s="86"/>
      <c r="WUJ160" s="86"/>
      <c r="WUK160" s="86"/>
      <c r="WUL160" s="86"/>
      <c r="WUM160" s="86"/>
      <c r="WUN160" s="86"/>
      <c r="WUO160" s="86"/>
      <c r="WUP160" s="86"/>
      <c r="WUQ160" s="86"/>
      <c r="WUR160" s="86"/>
      <c r="WUS160" s="86"/>
      <c r="WUT160" s="86"/>
      <c r="WUU160" s="86"/>
      <c r="WUV160" s="86"/>
      <c r="WUW160" s="86"/>
      <c r="WUX160" s="86"/>
      <c r="WUY160" s="86"/>
      <c r="WUZ160" s="86"/>
      <c r="WVA160" s="86"/>
      <c r="WVB160" s="86"/>
      <c r="WVC160" s="86"/>
      <c r="WVD160" s="86"/>
      <c r="WVE160" s="86"/>
      <c r="WVF160" s="86"/>
      <c r="WVG160" s="86"/>
      <c r="WVH160" s="86"/>
      <c r="WVI160" s="86"/>
      <c r="WVJ160" s="86"/>
      <c r="WVK160" s="86"/>
      <c r="WVL160" s="86"/>
      <c r="WVM160" s="86"/>
      <c r="WVN160" s="86"/>
      <c r="WVO160" s="86"/>
      <c r="WVP160" s="86"/>
      <c r="WVQ160" s="86"/>
      <c r="WVR160" s="86"/>
      <c r="WVS160" s="86"/>
      <c r="WVT160" s="86"/>
      <c r="WVU160" s="86"/>
      <c r="WVV160" s="86"/>
      <c r="WVW160" s="86"/>
      <c r="WVX160" s="86"/>
      <c r="WVY160" s="86"/>
      <c r="WVZ160" s="86"/>
      <c r="WWA160" s="86"/>
      <c r="WWB160" s="86"/>
      <c r="WWC160" s="86"/>
      <c r="WWD160" s="86"/>
      <c r="WWE160" s="86"/>
      <c r="WWF160" s="86"/>
      <c r="WWG160" s="86"/>
      <c r="WWH160" s="86"/>
      <c r="WWI160" s="86"/>
      <c r="WWJ160" s="86"/>
      <c r="WWK160" s="86"/>
      <c r="WWL160" s="86"/>
      <c r="WWM160" s="86"/>
      <c r="WWN160" s="86"/>
      <c r="WWO160" s="86"/>
      <c r="WWP160" s="86"/>
      <c r="WWQ160" s="86"/>
      <c r="WWR160" s="86"/>
      <c r="WWS160" s="86"/>
      <c r="WWT160" s="86"/>
      <c r="WWU160" s="86"/>
      <c r="WWV160" s="86"/>
      <c r="WWW160" s="86"/>
      <c r="WWX160" s="86"/>
      <c r="WWY160" s="86"/>
      <c r="WWZ160" s="86"/>
      <c r="WXA160" s="86"/>
      <c r="WXB160" s="86"/>
      <c r="WXC160" s="86"/>
      <c r="WXD160" s="86"/>
      <c r="WXE160" s="86"/>
      <c r="WXF160" s="86"/>
      <c r="WXG160" s="86"/>
      <c r="WXH160" s="86"/>
      <c r="WXI160" s="86"/>
      <c r="WXJ160" s="86"/>
      <c r="WXK160" s="86"/>
      <c r="WXL160" s="86"/>
      <c r="WXM160" s="86"/>
      <c r="WXN160" s="86"/>
      <c r="WXO160" s="86"/>
      <c r="WXP160" s="86"/>
      <c r="WXQ160" s="86"/>
      <c r="WXR160" s="86"/>
      <c r="WXS160" s="86"/>
      <c r="WXT160" s="86"/>
      <c r="WXU160" s="86"/>
      <c r="WXV160" s="86"/>
      <c r="WXW160" s="86"/>
      <c r="WXX160" s="86"/>
      <c r="WXY160" s="86"/>
      <c r="WXZ160" s="86"/>
      <c r="WYA160" s="86"/>
      <c r="WYB160" s="86"/>
      <c r="WYC160" s="86"/>
      <c r="WYD160" s="86"/>
      <c r="WYE160" s="86"/>
      <c r="WYF160" s="86"/>
      <c r="WYG160" s="86"/>
      <c r="WYH160" s="86"/>
      <c r="WYI160" s="86"/>
      <c r="WYJ160" s="86"/>
      <c r="WYK160" s="86"/>
      <c r="WYL160" s="86"/>
      <c r="WYM160" s="86"/>
      <c r="WYN160" s="86"/>
      <c r="WYO160" s="86"/>
      <c r="WYP160" s="86"/>
      <c r="WYQ160" s="86"/>
      <c r="WYR160" s="86"/>
      <c r="WYS160" s="86"/>
      <c r="WYT160" s="86"/>
      <c r="WYU160" s="86"/>
      <c r="WYV160" s="86"/>
      <c r="WYW160" s="86"/>
      <c r="WYX160" s="86"/>
      <c r="WYY160" s="86"/>
      <c r="WYZ160" s="86"/>
      <c r="WZA160" s="86"/>
      <c r="WZB160" s="86"/>
      <c r="WZC160" s="86"/>
      <c r="WZD160" s="86"/>
      <c r="WZE160" s="86"/>
      <c r="WZF160" s="86"/>
      <c r="WZG160" s="86"/>
      <c r="WZH160" s="86"/>
      <c r="WZI160" s="86"/>
      <c r="WZJ160" s="86"/>
      <c r="WZK160" s="86"/>
      <c r="WZL160" s="86"/>
      <c r="WZM160" s="86"/>
      <c r="WZN160" s="86"/>
      <c r="WZO160" s="86"/>
      <c r="WZP160" s="86"/>
      <c r="WZQ160" s="86"/>
      <c r="WZR160" s="86"/>
      <c r="WZS160" s="86"/>
      <c r="WZT160" s="86"/>
      <c r="WZU160" s="86"/>
      <c r="WZV160" s="86"/>
      <c r="WZW160" s="86"/>
      <c r="WZX160" s="86"/>
      <c r="WZY160" s="86"/>
      <c r="WZZ160" s="86"/>
      <c r="XAA160" s="86"/>
      <c r="XAB160" s="86"/>
      <c r="XAC160" s="86"/>
      <c r="XAD160" s="86"/>
      <c r="XAE160" s="86"/>
      <c r="XAF160" s="86"/>
      <c r="XAG160" s="86"/>
      <c r="XAH160" s="86"/>
      <c r="XAI160" s="86"/>
      <c r="XAJ160" s="86"/>
      <c r="XAK160" s="86"/>
      <c r="XAL160" s="86"/>
      <c r="XAM160" s="86"/>
      <c r="XAN160" s="86"/>
      <c r="XAO160" s="86"/>
      <c r="XAP160" s="86"/>
      <c r="XAQ160" s="86"/>
      <c r="XAR160" s="86"/>
      <c r="XAS160" s="86"/>
      <c r="XAT160" s="86"/>
      <c r="XAU160" s="86"/>
      <c r="XAV160" s="86"/>
      <c r="XAW160" s="86"/>
      <c r="XAX160" s="86"/>
      <c r="XAY160" s="86"/>
      <c r="XAZ160" s="86"/>
      <c r="XBA160" s="86"/>
      <c r="XBB160" s="86"/>
      <c r="XBC160" s="86"/>
      <c r="XBD160" s="86"/>
      <c r="XBE160" s="86"/>
      <c r="XBF160" s="86"/>
      <c r="XBG160" s="86"/>
      <c r="XBH160" s="86"/>
      <c r="XBI160" s="86"/>
      <c r="XBJ160" s="86"/>
      <c r="XBK160" s="86"/>
      <c r="XBL160" s="86"/>
      <c r="XBM160" s="86"/>
      <c r="XBN160" s="86"/>
      <c r="XBO160" s="86"/>
      <c r="XBP160" s="86"/>
      <c r="XBQ160" s="86"/>
      <c r="XBR160" s="86"/>
      <c r="XBS160" s="86"/>
      <c r="XBT160" s="86"/>
      <c r="XBU160" s="86"/>
      <c r="XBV160" s="86"/>
      <c r="XBW160" s="86"/>
      <c r="XBX160" s="86"/>
      <c r="XBY160" s="86"/>
      <c r="XBZ160" s="86"/>
      <c r="XCA160" s="86"/>
      <c r="XCB160" s="86"/>
      <c r="XCC160" s="86"/>
      <c r="XCD160" s="86"/>
      <c r="XCE160" s="86"/>
      <c r="XCF160" s="86"/>
      <c r="XCG160" s="86"/>
      <c r="XCH160" s="86"/>
      <c r="XCI160" s="86"/>
      <c r="XCJ160" s="86"/>
      <c r="XCK160" s="86"/>
      <c r="XCL160" s="86"/>
      <c r="XCM160" s="86"/>
      <c r="XCN160" s="86"/>
      <c r="XCO160" s="86"/>
      <c r="XCP160" s="86"/>
      <c r="XCQ160" s="86"/>
      <c r="XCR160" s="86"/>
      <c r="XCS160" s="86"/>
      <c r="XCT160" s="86"/>
      <c r="XCU160" s="86"/>
      <c r="XCV160" s="86"/>
      <c r="XCW160" s="86"/>
      <c r="XCX160" s="86"/>
      <c r="XCY160" s="86"/>
      <c r="XCZ160" s="86"/>
      <c r="XDA160" s="86"/>
      <c r="XDB160" s="86"/>
      <c r="XDC160" s="86"/>
      <c r="XDD160" s="86"/>
      <c r="XDE160" s="86"/>
    </row>
    <row r="161" spans="1:16333" s="32" customFormat="1" ht="15.75" x14ac:dyDescent="0.25">
      <c r="A161" s="221"/>
      <c r="B161" s="222"/>
      <c r="C161" s="222"/>
      <c r="D161" s="184"/>
      <c r="E161" s="184"/>
      <c r="F161" s="184"/>
      <c r="H161" s="33"/>
      <c r="I161" s="33"/>
      <c r="J161" s="33"/>
      <c r="K161" s="33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86"/>
      <c r="AO161" s="86"/>
      <c r="AP161" s="86"/>
      <c r="AQ161" s="86"/>
      <c r="AR161" s="86"/>
      <c r="AS161" s="86"/>
      <c r="AT161" s="86"/>
      <c r="AU161" s="86"/>
      <c r="AV161" s="86"/>
      <c r="AW161" s="86"/>
      <c r="AX161" s="86"/>
      <c r="AY161" s="86"/>
      <c r="AZ161" s="86"/>
      <c r="BA161" s="86"/>
      <c r="BB161" s="86"/>
      <c r="BC161" s="86"/>
      <c r="BD161" s="86"/>
      <c r="BE161" s="86"/>
      <c r="BF161" s="86"/>
      <c r="BG161" s="86"/>
      <c r="BH161" s="86"/>
      <c r="BI161" s="86"/>
      <c r="BJ161" s="86"/>
      <c r="BK161" s="86"/>
      <c r="BL161" s="86"/>
      <c r="BM161" s="86"/>
      <c r="BN161" s="86"/>
      <c r="BO161" s="86"/>
      <c r="BP161" s="86"/>
      <c r="BQ161" s="86"/>
      <c r="BR161" s="86"/>
      <c r="BS161" s="86"/>
      <c r="BT161" s="86"/>
      <c r="BU161" s="86"/>
      <c r="BV161" s="86"/>
      <c r="BW161" s="86"/>
      <c r="BX161" s="86"/>
      <c r="BY161" s="86"/>
      <c r="BZ161" s="86"/>
      <c r="CA161" s="86"/>
      <c r="CB161" s="86"/>
      <c r="CC161" s="86"/>
      <c r="CD161" s="86"/>
      <c r="CE161" s="86"/>
      <c r="CF161" s="86"/>
      <c r="CG161" s="86"/>
      <c r="CH161" s="86"/>
      <c r="CI161" s="86"/>
      <c r="CJ161" s="86"/>
      <c r="CK161" s="86"/>
      <c r="CL161" s="86"/>
      <c r="CM161" s="86"/>
      <c r="CN161" s="86"/>
      <c r="CO161" s="86"/>
      <c r="CP161" s="86"/>
      <c r="CQ161" s="86"/>
      <c r="CR161" s="86"/>
      <c r="CS161" s="86"/>
      <c r="CT161" s="86"/>
      <c r="CU161" s="86"/>
      <c r="CV161" s="86"/>
      <c r="CW161" s="86"/>
      <c r="CX161" s="86"/>
      <c r="CY161" s="86"/>
      <c r="CZ161" s="86"/>
      <c r="DA161" s="86"/>
      <c r="DB161" s="86"/>
      <c r="DC161" s="86"/>
      <c r="DD161" s="86"/>
      <c r="DE161" s="86"/>
      <c r="DF161" s="86"/>
      <c r="DG161" s="86"/>
      <c r="DH161" s="86"/>
      <c r="DI161" s="86"/>
      <c r="DJ161" s="86"/>
      <c r="DK161" s="86"/>
      <c r="DL161" s="86"/>
      <c r="DM161" s="86"/>
      <c r="DN161" s="86"/>
      <c r="DO161" s="86"/>
      <c r="DP161" s="86"/>
      <c r="DQ161" s="86"/>
      <c r="DR161" s="86"/>
      <c r="DS161" s="86"/>
      <c r="DT161" s="86"/>
      <c r="DU161" s="86"/>
      <c r="DV161" s="86"/>
      <c r="DW161" s="86"/>
      <c r="DX161" s="86"/>
      <c r="DY161" s="86"/>
      <c r="DZ161" s="86"/>
      <c r="EA161" s="86"/>
      <c r="EB161" s="86"/>
      <c r="EC161" s="86"/>
      <c r="ED161" s="86"/>
      <c r="EE161" s="86"/>
      <c r="EF161" s="86"/>
      <c r="EG161" s="86"/>
      <c r="EH161" s="86"/>
      <c r="EI161" s="86"/>
      <c r="EJ161" s="86"/>
      <c r="EK161" s="86"/>
      <c r="EL161" s="86"/>
      <c r="EM161" s="86"/>
      <c r="EN161" s="86"/>
      <c r="EO161" s="86"/>
      <c r="EP161" s="86"/>
      <c r="EQ161" s="86"/>
      <c r="ER161" s="86"/>
      <c r="ES161" s="86"/>
      <c r="ET161" s="86"/>
      <c r="EU161" s="86"/>
      <c r="EV161" s="86"/>
      <c r="EW161" s="86"/>
      <c r="EX161" s="86"/>
      <c r="EY161" s="86"/>
      <c r="EZ161" s="86"/>
      <c r="FA161" s="86"/>
      <c r="FB161" s="86"/>
      <c r="FC161" s="86"/>
      <c r="FD161" s="86"/>
      <c r="FE161" s="86"/>
      <c r="FF161" s="86"/>
      <c r="FG161" s="86"/>
      <c r="FH161" s="86"/>
      <c r="FI161" s="86"/>
      <c r="FJ161" s="86"/>
      <c r="FK161" s="86"/>
      <c r="FL161" s="86"/>
      <c r="FM161" s="86"/>
      <c r="FN161" s="86"/>
      <c r="FO161" s="86"/>
      <c r="FP161" s="86"/>
      <c r="FQ161" s="86"/>
      <c r="FR161" s="86"/>
      <c r="FS161" s="86"/>
      <c r="FT161" s="86"/>
      <c r="FU161" s="86"/>
      <c r="FV161" s="86"/>
      <c r="FW161" s="86"/>
      <c r="FX161" s="86"/>
      <c r="FY161" s="86"/>
      <c r="FZ161" s="86"/>
      <c r="GA161" s="86"/>
      <c r="GB161" s="86"/>
      <c r="GC161" s="86"/>
      <c r="GD161" s="86"/>
      <c r="GE161" s="86"/>
      <c r="GF161" s="86"/>
      <c r="GG161" s="86"/>
      <c r="GH161" s="86"/>
      <c r="GI161" s="86"/>
      <c r="GJ161" s="86"/>
      <c r="GK161" s="86"/>
      <c r="GL161" s="86"/>
      <c r="GM161" s="86"/>
      <c r="GN161" s="86"/>
      <c r="GO161" s="86"/>
      <c r="GP161" s="86"/>
      <c r="GQ161" s="86"/>
      <c r="GR161" s="86"/>
      <c r="GS161" s="86"/>
      <c r="GT161" s="86"/>
      <c r="GU161" s="86"/>
      <c r="GV161" s="86"/>
      <c r="GW161" s="86"/>
      <c r="GX161" s="86"/>
      <c r="GY161" s="86"/>
      <c r="GZ161" s="86"/>
      <c r="HA161" s="86"/>
      <c r="HB161" s="86"/>
      <c r="HC161" s="186"/>
      <c r="HD161" s="186"/>
      <c r="HE161" s="186"/>
      <c r="HF161" s="186"/>
      <c r="HG161" s="186"/>
      <c r="HH161" s="186"/>
      <c r="HI161" s="86"/>
      <c r="HJ161" s="86"/>
      <c r="HK161" s="86"/>
      <c r="HL161" s="86"/>
      <c r="HM161" s="86"/>
      <c r="HN161" s="86"/>
      <c r="HO161" s="86"/>
      <c r="HP161" s="86"/>
      <c r="HQ161" s="86"/>
      <c r="HR161" s="86"/>
      <c r="HS161" s="86"/>
      <c r="HT161" s="86"/>
      <c r="HU161" s="86"/>
      <c r="HV161" s="86"/>
      <c r="HW161" s="86"/>
      <c r="HX161" s="86"/>
      <c r="HY161" s="86"/>
      <c r="HZ161" s="86"/>
      <c r="IA161" s="86"/>
      <c r="IB161" s="86"/>
      <c r="IC161" s="86"/>
      <c r="ID161" s="86"/>
      <c r="IE161" s="86"/>
      <c r="IF161" s="86"/>
      <c r="IG161" s="86"/>
      <c r="IH161" s="86"/>
      <c r="II161" s="86"/>
      <c r="IJ161" s="86"/>
      <c r="IK161" s="86"/>
      <c r="IL161" s="86"/>
      <c r="IM161" s="86"/>
      <c r="IN161" s="86"/>
      <c r="IO161" s="86"/>
      <c r="IP161" s="86"/>
      <c r="IQ161" s="86"/>
      <c r="IR161" s="86"/>
      <c r="IS161" s="86"/>
      <c r="IT161" s="86"/>
      <c r="IU161" s="86"/>
      <c r="IV161" s="86"/>
      <c r="IW161" s="86"/>
      <c r="IX161" s="86"/>
      <c r="IY161" s="86"/>
      <c r="IZ161" s="86"/>
      <c r="JA161" s="86"/>
      <c r="JB161" s="86"/>
      <c r="JC161" s="86"/>
      <c r="JD161" s="86"/>
      <c r="JE161" s="86"/>
      <c r="JF161" s="86"/>
      <c r="JG161" s="86"/>
      <c r="JH161" s="86"/>
      <c r="JI161" s="86"/>
      <c r="JJ161" s="86"/>
      <c r="JK161" s="86"/>
      <c r="JL161" s="86"/>
      <c r="JM161" s="86"/>
      <c r="JN161" s="86"/>
      <c r="JO161" s="86"/>
      <c r="JP161" s="86"/>
      <c r="JQ161" s="86"/>
      <c r="JR161" s="86"/>
      <c r="JS161" s="86"/>
      <c r="JT161" s="86"/>
      <c r="JU161" s="86"/>
      <c r="JV161" s="86"/>
      <c r="JW161" s="86"/>
      <c r="JX161" s="86"/>
      <c r="JY161" s="86"/>
      <c r="JZ161" s="86"/>
      <c r="KA161" s="86"/>
      <c r="KB161" s="86"/>
      <c r="KC161" s="86"/>
      <c r="KD161" s="86"/>
      <c r="KE161" s="86"/>
      <c r="KF161" s="86"/>
      <c r="KG161" s="86"/>
      <c r="KH161" s="86"/>
      <c r="KI161" s="86"/>
      <c r="KJ161" s="86"/>
      <c r="KK161" s="86"/>
      <c r="KL161" s="86"/>
      <c r="KM161" s="86"/>
      <c r="KN161" s="86"/>
      <c r="KO161" s="86"/>
      <c r="KP161" s="86"/>
      <c r="KQ161" s="86"/>
      <c r="KR161" s="86"/>
      <c r="KS161" s="86"/>
      <c r="KT161" s="86"/>
      <c r="KU161" s="86"/>
      <c r="KV161" s="86"/>
      <c r="KW161" s="86"/>
      <c r="KX161" s="86"/>
      <c r="KY161" s="86"/>
      <c r="KZ161" s="86"/>
      <c r="LA161" s="86"/>
      <c r="LB161" s="86"/>
      <c r="LC161" s="86"/>
      <c r="LD161" s="86"/>
      <c r="LE161" s="86"/>
      <c r="LF161" s="86"/>
      <c r="LG161" s="86"/>
      <c r="LH161" s="86"/>
      <c r="LI161" s="86"/>
      <c r="LJ161" s="86"/>
      <c r="LK161" s="86"/>
      <c r="LL161" s="86"/>
      <c r="LM161" s="86"/>
      <c r="LN161" s="86"/>
      <c r="LO161" s="86"/>
      <c r="LP161" s="86"/>
      <c r="LQ161" s="86"/>
      <c r="LR161" s="86"/>
      <c r="LS161" s="86"/>
      <c r="LT161" s="86"/>
      <c r="LU161" s="86"/>
      <c r="LV161" s="86"/>
      <c r="LW161" s="86"/>
      <c r="LX161" s="86"/>
      <c r="LY161" s="86"/>
      <c r="LZ161" s="86"/>
      <c r="MA161" s="86"/>
      <c r="MB161" s="86"/>
      <c r="MC161" s="86"/>
      <c r="MD161" s="86"/>
      <c r="ME161" s="86"/>
      <c r="MF161" s="86"/>
      <c r="MG161" s="86"/>
      <c r="MH161" s="86"/>
      <c r="MI161" s="86"/>
      <c r="MJ161" s="86"/>
      <c r="MK161" s="86"/>
      <c r="ML161" s="86"/>
      <c r="MM161" s="86"/>
      <c r="MN161" s="86"/>
      <c r="MO161" s="86"/>
      <c r="MP161" s="86"/>
      <c r="MQ161" s="86"/>
      <c r="MR161" s="86"/>
      <c r="MS161" s="86"/>
      <c r="MT161" s="86"/>
      <c r="MU161" s="86"/>
      <c r="MV161" s="86"/>
      <c r="MW161" s="86"/>
      <c r="MX161" s="86"/>
      <c r="MY161" s="86"/>
      <c r="MZ161" s="86"/>
      <c r="NA161" s="86"/>
      <c r="NB161" s="86"/>
      <c r="NC161" s="86"/>
      <c r="ND161" s="86"/>
      <c r="NE161" s="86"/>
      <c r="NF161" s="86"/>
      <c r="NG161" s="86"/>
      <c r="NH161" s="86"/>
      <c r="NI161" s="86"/>
      <c r="NJ161" s="86"/>
      <c r="NK161" s="86"/>
      <c r="NL161" s="86"/>
      <c r="NM161" s="86"/>
      <c r="NN161" s="86"/>
      <c r="NO161" s="86"/>
      <c r="NP161" s="86"/>
      <c r="NQ161" s="86"/>
      <c r="NR161" s="86"/>
      <c r="NS161" s="86"/>
      <c r="NT161" s="86"/>
      <c r="NU161" s="86"/>
      <c r="NV161" s="86"/>
      <c r="NW161" s="86"/>
      <c r="NX161" s="86"/>
      <c r="NY161" s="86"/>
      <c r="NZ161" s="86"/>
      <c r="OA161" s="86"/>
      <c r="OB161" s="86"/>
      <c r="OC161" s="86"/>
      <c r="OD161" s="86"/>
      <c r="OE161" s="86"/>
      <c r="OF161" s="86"/>
      <c r="OG161" s="86"/>
      <c r="OH161" s="86"/>
      <c r="OI161" s="86"/>
      <c r="OJ161" s="86"/>
      <c r="OK161" s="86"/>
      <c r="OL161" s="86"/>
      <c r="OM161" s="86"/>
      <c r="ON161" s="86"/>
      <c r="OO161" s="86"/>
      <c r="OP161" s="86"/>
      <c r="OQ161" s="86"/>
      <c r="OR161" s="86"/>
      <c r="OS161" s="86"/>
      <c r="OT161" s="86"/>
      <c r="OU161" s="86"/>
      <c r="OV161" s="86"/>
      <c r="OW161" s="86"/>
      <c r="OX161" s="86"/>
      <c r="OY161" s="86"/>
      <c r="OZ161" s="86"/>
      <c r="PA161" s="86"/>
      <c r="PB161" s="86"/>
      <c r="PC161" s="86"/>
      <c r="PD161" s="86"/>
      <c r="PE161" s="86"/>
      <c r="PF161" s="86"/>
      <c r="PG161" s="86"/>
      <c r="PH161" s="86"/>
      <c r="PI161" s="86"/>
      <c r="PJ161" s="86"/>
      <c r="PK161" s="86"/>
      <c r="PL161" s="86"/>
      <c r="PM161" s="86"/>
      <c r="PN161" s="86"/>
      <c r="PO161" s="86"/>
      <c r="PP161" s="86"/>
      <c r="PQ161" s="86"/>
      <c r="PR161" s="86"/>
      <c r="PS161" s="86"/>
      <c r="PT161" s="86"/>
      <c r="PU161" s="86"/>
      <c r="PV161" s="86"/>
      <c r="PW161" s="86"/>
      <c r="PX161" s="86"/>
      <c r="PY161" s="86"/>
      <c r="PZ161" s="86"/>
      <c r="QA161" s="86"/>
      <c r="QB161" s="86"/>
      <c r="QC161" s="86"/>
      <c r="QD161" s="86"/>
      <c r="QE161" s="86"/>
      <c r="QF161" s="86"/>
      <c r="QG161" s="86"/>
      <c r="QH161" s="86"/>
      <c r="QI161" s="86"/>
      <c r="QJ161" s="86"/>
      <c r="QK161" s="86"/>
      <c r="QL161" s="86"/>
      <c r="QM161" s="86"/>
      <c r="QN161" s="86"/>
      <c r="QO161" s="86"/>
      <c r="QP161" s="86"/>
      <c r="QQ161" s="86"/>
      <c r="QR161" s="86"/>
      <c r="QS161" s="86"/>
      <c r="QT161" s="86"/>
      <c r="QU161" s="86"/>
      <c r="QV161" s="86"/>
      <c r="QW161" s="86"/>
      <c r="QX161" s="86"/>
      <c r="QY161" s="186"/>
      <c r="QZ161" s="186"/>
      <c r="RA161" s="186"/>
      <c r="RB161" s="186"/>
      <c r="RC161" s="186"/>
      <c r="RD161" s="186"/>
      <c r="RE161" s="86"/>
      <c r="RF161" s="86"/>
      <c r="RG161" s="86"/>
      <c r="RH161" s="86"/>
      <c r="RI161" s="86"/>
      <c r="RJ161" s="86"/>
      <c r="RK161" s="86"/>
      <c r="RL161" s="86"/>
      <c r="RM161" s="86"/>
      <c r="RN161" s="86"/>
      <c r="RO161" s="86"/>
      <c r="RP161" s="86"/>
      <c r="RQ161" s="86"/>
      <c r="RR161" s="86"/>
      <c r="RS161" s="86"/>
      <c r="RT161" s="86"/>
      <c r="RU161" s="86"/>
      <c r="RV161" s="86"/>
      <c r="RW161" s="86"/>
      <c r="RX161" s="86"/>
      <c r="RY161" s="86"/>
      <c r="RZ161" s="86"/>
      <c r="SA161" s="86"/>
      <c r="SB161" s="86"/>
      <c r="SC161" s="86"/>
      <c r="SD161" s="86"/>
      <c r="SE161" s="86"/>
      <c r="SF161" s="86"/>
      <c r="SG161" s="86"/>
      <c r="SH161" s="86"/>
      <c r="SI161" s="86"/>
      <c r="SJ161" s="86"/>
      <c r="SK161" s="86"/>
      <c r="SL161" s="86"/>
      <c r="SM161" s="86"/>
      <c r="SN161" s="86"/>
      <c r="SO161" s="86"/>
      <c r="SP161" s="86"/>
      <c r="SQ161" s="86"/>
      <c r="SR161" s="86"/>
      <c r="SS161" s="86"/>
      <c r="ST161" s="86"/>
      <c r="SU161" s="86"/>
      <c r="SV161" s="86"/>
      <c r="SW161" s="86"/>
      <c r="SX161" s="86"/>
      <c r="SY161" s="86"/>
      <c r="SZ161" s="86"/>
      <c r="TA161" s="86"/>
      <c r="TB161" s="86"/>
      <c r="TC161" s="86"/>
      <c r="TD161" s="86"/>
      <c r="TE161" s="86"/>
      <c r="TF161" s="86"/>
      <c r="TG161" s="86"/>
      <c r="TH161" s="86"/>
      <c r="TI161" s="86"/>
      <c r="TJ161" s="86"/>
      <c r="TK161" s="86"/>
      <c r="TL161" s="86"/>
      <c r="TM161" s="86"/>
      <c r="TN161" s="86"/>
      <c r="TO161" s="86"/>
      <c r="TP161" s="86"/>
      <c r="TQ161" s="86"/>
      <c r="TR161" s="86"/>
      <c r="TS161" s="86"/>
      <c r="TT161" s="86"/>
      <c r="TU161" s="86"/>
      <c r="TV161" s="86"/>
      <c r="TW161" s="86"/>
      <c r="TX161" s="86"/>
      <c r="TY161" s="86"/>
      <c r="TZ161" s="86"/>
      <c r="UA161" s="86"/>
      <c r="UB161" s="86"/>
      <c r="UC161" s="86"/>
      <c r="UD161" s="86"/>
      <c r="UE161" s="86"/>
      <c r="UF161" s="86"/>
      <c r="UG161" s="86"/>
      <c r="UH161" s="86"/>
      <c r="UI161" s="86"/>
      <c r="UJ161" s="86"/>
      <c r="UK161" s="86"/>
      <c r="UL161" s="86"/>
      <c r="UM161" s="86"/>
      <c r="UN161" s="86"/>
      <c r="UO161" s="86"/>
      <c r="UP161" s="86"/>
      <c r="UQ161" s="86"/>
      <c r="UR161" s="86"/>
      <c r="US161" s="86"/>
      <c r="UT161" s="86"/>
      <c r="UU161" s="86"/>
      <c r="UV161" s="86"/>
      <c r="UW161" s="86"/>
      <c r="UX161" s="86"/>
      <c r="UY161" s="86"/>
      <c r="UZ161" s="86"/>
      <c r="VA161" s="86"/>
      <c r="VB161" s="86"/>
      <c r="VC161" s="86"/>
      <c r="VD161" s="86"/>
      <c r="VE161" s="86"/>
      <c r="VF161" s="86"/>
      <c r="VG161" s="86"/>
      <c r="VH161" s="86"/>
      <c r="VI161" s="86"/>
      <c r="VJ161" s="86"/>
      <c r="VK161" s="86"/>
      <c r="VL161" s="86"/>
      <c r="VM161" s="86"/>
      <c r="VN161" s="86"/>
      <c r="VO161" s="86"/>
      <c r="VP161" s="86"/>
      <c r="VQ161" s="86"/>
      <c r="VR161" s="86"/>
      <c r="VS161" s="86"/>
      <c r="VT161" s="86"/>
      <c r="VU161" s="86"/>
      <c r="VV161" s="86"/>
      <c r="VW161" s="86"/>
      <c r="VX161" s="86"/>
      <c r="VY161" s="86"/>
      <c r="VZ161" s="86"/>
      <c r="WA161" s="86"/>
      <c r="WB161" s="86"/>
      <c r="WC161" s="86"/>
      <c r="WD161" s="86"/>
      <c r="WE161" s="86"/>
      <c r="WF161" s="86"/>
      <c r="WG161" s="86"/>
      <c r="WH161" s="86"/>
      <c r="WI161" s="86"/>
      <c r="WJ161" s="86"/>
      <c r="WK161" s="86"/>
      <c r="WL161" s="86"/>
      <c r="WM161" s="86"/>
      <c r="WN161" s="86"/>
      <c r="WO161" s="86"/>
      <c r="WP161" s="86"/>
      <c r="WQ161" s="86"/>
      <c r="WR161" s="86"/>
      <c r="WS161" s="86"/>
      <c r="WT161" s="86"/>
      <c r="WU161" s="86"/>
      <c r="WV161" s="86"/>
      <c r="WW161" s="86"/>
      <c r="WX161" s="86"/>
      <c r="WY161" s="86"/>
      <c r="WZ161" s="86"/>
      <c r="XA161" s="86"/>
      <c r="XB161" s="86"/>
      <c r="XC161" s="86"/>
      <c r="XD161" s="86"/>
      <c r="XE161" s="86"/>
      <c r="XF161" s="86"/>
      <c r="XG161" s="86"/>
      <c r="XH161" s="86"/>
      <c r="XI161" s="86"/>
      <c r="XJ161" s="86"/>
      <c r="XK161" s="86"/>
      <c r="XL161" s="86"/>
      <c r="XM161" s="86"/>
      <c r="XN161" s="86"/>
      <c r="XO161" s="86"/>
      <c r="XP161" s="86"/>
      <c r="XQ161" s="86"/>
      <c r="XR161" s="86"/>
      <c r="XS161" s="86"/>
      <c r="XT161" s="86"/>
      <c r="XU161" s="86"/>
      <c r="XV161" s="86"/>
      <c r="XW161" s="86"/>
      <c r="XX161" s="86"/>
      <c r="XY161" s="86"/>
      <c r="XZ161" s="86"/>
      <c r="YA161" s="86"/>
      <c r="YB161" s="86"/>
      <c r="YC161" s="86"/>
      <c r="YD161" s="86"/>
      <c r="YE161" s="86"/>
      <c r="YF161" s="86"/>
      <c r="YG161" s="86"/>
      <c r="YH161" s="86"/>
      <c r="YI161" s="86"/>
      <c r="YJ161" s="86"/>
      <c r="YK161" s="86"/>
      <c r="YL161" s="86"/>
      <c r="YM161" s="86"/>
      <c r="YN161" s="86"/>
      <c r="YO161" s="86"/>
      <c r="YP161" s="86"/>
      <c r="YQ161" s="86"/>
      <c r="YR161" s="86"/>
      <c r="YS161" s="86"/>
      <c r="YT161" s="86"/>
      <c r="YU161" s="86"/>
      <c r="YV161" s="86"/>
      <c r="YW161" s="86"/>
      <c r="YX161" s="86"/>
      <c r="YY161" s="86"/>
      <c r="YZ161" s="86"/>
      <c r="ZA161" s="86"/>
      <c r="ZB161" s="86"/>
      <c r="ZC161" s="86"/>
      <c r="ZD161" s="86"/>
      <c r="ZE161" s="86"/>
      <c r="ZF161" s="86"/>
      <c r="ZG161" s="86"/>
      <c r="ZH161" s="86"/>
      <c r="ZI161" s="86"/>
      <c r="ZJ161" s="86"/>
      <c r="ZK161" s="86"/>
      <c r="ZL161" s="86"/>
      <c r="ZM161" s="86"/>
      <c r="ZN161" s="86"/>
      <c r="ZO161" s="86"/>
      <c r="ZP161" s="86"/>
      <c r="ZQ161" s="86"/>
      <c r="ZR161" s="86"/>
      <c r="ZS161" s="86"/>
      <c r="ZT161" s="86"/>
      <c r="ZU161" s="86"/>
      <c r="ZV161" s="86"/>
      <c r="ZW161" s="86"/>
      <c r="ZX161" s="86"/>
      <c r="ZY161" s="86"/>
      <c r="ZZ161" s="86"/>
      <c r="AAA161" s="86"/>
      <c r="AAB161" s="86"/>
      <c r="AAC161" s="86"/>
      <c r="AAD161" s="86"/>
      <c r="AAE161" s="86"/>
      <c r="AAF161" s="86"/>
      <c r="AAG161" s="86"/>
      <c r="AAH161" s="86"/>
      <c r="AAI161" s="86"/>
      <c r="AAJ161" s="86"/>
      <c r="AAK161" s="86"/>
      <c r="AAL161" s="86"/>
      <c r="AAM161" s="86"/>
      <c r="AAN161" s="86"/>
      <c r="AAO161" s="86"/>
      <c r="AAP161" s="86"/>
      <c r="AAQ161" s="86"/>
      <c r="AAR161" s="86"/>
      <c r="AAS161" s="86"/>
      <c r="AAT161" s="86"/>
      <c r="AAU161" s="186"/>
      <c r="AAV161" s="186"/>
      <c r="AAW161" s="186"/>
      <c r="AAX161" s="186"/>
      <c r="AAY161" s="186"/>
      <c r="AAZ161" s="186"/>
      <c r="ABA161" s="86"/>
      <c r="ABB161" s="86"/>
      <c r="ABC161" s="86"/>
      <c r="ABD161" s="86"/>
      <c r="ABE161" s="86"/>
      <c r="ABF161" s="86"/>
      <c r="ABG161" s="86"/>
      <c r="ABH161" s="86"/>
      <c r="ABI161" s="86"/>
      <c r="ABJ161" s="86"/>
      <c r="ABK161" s="86"/>
      <c r="ABL161" s="86"/>
      <c r="ABM161" s="86"/>
      <c r="ABN161" s="86"/>
      <c r="ABO161" s="86"/>
      <c r="ABP161" s="86"/>
      <c r="ABQ161" s="86"/>
      <c r="ABR161" s="86"/>
      <c r="ABS161" s="86"/>
      <c r="ABT161" s="86"/>
      <c r="ABU161" s="86"/>
      <c r="ABV161" s="86"/>
      <c r="ABW161" s="86"/>
      <c r="ABX161" s="86"/>
      <c r="ABY161" s="86"/>
      <c r="ABZ161" s="86"/>
      <c r="ACA161" s="86"/>
      <c r="ACB161" s="86"/>
      <c r="ACC161" s="86"/>
      <c r="ACD161" s="86"/>
      <c r="ACE161" s="86"/>
      <c r="ACF161" s="86"/>
      <c r="ACG161" s="86"/>
      <c r="ACH161" s="86"/>
      <c r="ACI161" s="86"/>
      <c r="ACJ161" s="86"/>
      <c r="ACK161" s="86"/>
      <c r="ACL161" s="86"/>
      <c r="ACM161" s="86"/>
      <c r="ACN161" s="86"/>
      <c r="ACO161" s="86"/>
      <c r="ACP161" s="86"/>
      <c r="ACQ161" s="86"/>
      <c r="ACR161" s="86"/>
      <c r="ACS161" s="86"/>
      <c r="ACT161" s="86"/>
      <c r="ACU161" s="86"/>
      <c r="ACV161" s="86"/>
      <c r="ACW161" s="86"/>
      <c r="ACX161" s="86"/>
      <c r="ACY161" s="86"/>
      <c r="ACZ161" s="86"/>
      <c r="ADA161" s="86"/>
      <c r="ADB161" s="86"/>
      <c r="ADC161" s="86"/>
      <c r="ADD161" s="86"/>
      <c r="ADE161" s="86"/>
      <c r="ADF161" s="86"/>
      <c r="ADG161" s="86"/>
      <c r="ADH161" s="86"/>
      <c r="ADI161" s="86"/>
      <c r="ADJ161" s="86"/>
      <c r="ADK161" s="86"/>
      <c r="ADL161" s="86"/>
      <c r="ADM161" s="86"/>
      <c r="ADN161" s="86"/>
      <c r="ADO161" s="86"/>
      <c r="ADP161" s="86"/>
      <c r="ADQ161" s="86"/>
      <c r="ADR161" s="86"/>
      <c r="ADS161" s="86"/>
      <c r="ADT161" s="86"/>
      <c r="ADU161" s="86"/>
      <c r="ADV161" s="86"/>
      <c r="ADW161" s="86"/>
      <c r="ADX161" s="86"/>
      <c r="ADY161" s="86"/>
      <c r="ADZ161" s="86"/>
      <c r="AEA161" s="86"/>
      <c r="AEB161" s="86"/>
      <c r="AEC161" s="86"/>
      <c r="AED161" s="86"/>
      <c r="AEE161" s="86"/>
      <c r="AEF161" s="86"/>
      <c r="AEG161" s="86"/>
      <c r="AEH161" s="86"/>
      <c r="AEI161" s="86"/>
      <c r="AEJ161" s="86"/>
      <c r="AEK161" s="86"/>
      <c r="AEL161" s="86"/>
      <c r="AEM161" s="86"/>
      <c r="AEN161" s="86"/>
      <c r="AEO161" s="86"/>
      <c r="AEP161" s="86"/>
      <c r="AEQ161" s="86"/>
      <c r="AER161" s="86"/>
      <c r="AES161" s="86"/>
      <c r="AET161" s="86"/>
      <c r="AEU161" s="86"/>
      <c r="AEV161" s="86"/>
      <c r="AEW161" s="86"/>
      <c r="AEX161" s="86"/>
      <c r="AEY161" s="86"/>
      <c r="AEZ161" s="86"/>
      <c r="AFA161" s="86"/>
      <c r="AFB161" s="86"/>
      <c r="AFC161" s="86"/>
      <c r="AFD161" s="86"/>
      <c r="AFE161" s="86"/>
      <c r="AFF161" s="86"/>
      <c r="AFG161" s="86"/>
      <c r="AFH161" s="86"/>
      <c r="AFI161" s="86"/>
      <c r="AFJ161" s="86"/>
      <c r="AFK161" s="86"/>
      <c r="AFL161" s="86"/>
      <c r="AFM161" s="86"/>
      <c r="AFN161" s="86"/>
      <c r="AFO161" s="86"/>
      <c r="AFP161" s="86"/>
      <c r="AFQ161" s="86"/>
      <c r="AFR161" s="86"/>
      <c r="AFS161" s="86"/>
      <c r="AFT161" s="86"/>
      <c r="AFU161" s="86"/>
      <c r="AFV161" s="86"/>
      <c r="AFW161" s="86"/>
      <c r="AFX161" s="86"/>
      <c r="AFY161" s="86"/>
      <c r="AFZ161" s="86"/>
      <c r="AGA161" s="86"/>
      <c r="AGB161" s="86"/>
      <c r="AGC161" s="86"/>
      <c r="AGD161" s="86"/>
      <c r="AGE161" s="86"/>
      <c r="AGF161" s="86"/>
      <c r="AGG161" s="86"/>
      <c r="AGH161" s="86"/>
      <c r="AGI161" s="86"/>
      <c r="AGJ161" s="86"/>
      <c r="AGK161" s="86"/>
      <c r="AGL161" s="86"/>
      <c r="AGM161" s="86"/>
      <c r="AGN161" s="86"/>
      <c r="AGO161" s="86"/>
      <c r="AGP161" s="86"/>
      <c r="AGQ161" s="86"/>
      <c r="AGR161" s="86"/>
      <c r="AGS161" s="86"/>
      <c r="AGT161" s="86"/>
      <c r="AGU161" s="86"/>
      <c r="AGV161" s="86"/>
      <c r="AGW161" s="86"/>
      <c r="AGX161" s="86"/>
      <c r="AGY161" s="86"/>
      <c r="AGZ161" s="86"/>
      <c r="AHA161" s="86"/>
      <c r="AHB161" s="86"/>
      <c r="AHC161" s="86"/>
      <c r="AHD161" s="86"/>
      <c r="AHE161" s="86"/>
      <c r="AHF161" s="86"/>
      <c r="AHG161" s="86"/>
      <c r="AHH161" s="86"/>
      <c r="AHI161" s="86"/>
      <c r="AHJ161" s="86"/>
      <c r="AHK161" s="86"/>
      <c r="AHL161" s="86"/>
      <c r="AHM161" s="86"/>
      <c r="AHN161" s="86"/>
      <c r="AHO161" s="86"/>
      <c r="AHP161" s="86"/>
      <c r="AHQ161" s="86"/>
      <c r="AHR161" s="86"/>
      <c r="AHS161" s="86"/>
      <c r="AHT161" s="86"/>
      <c r="AHU161" s="86"/>
      <c r="AHV161" s="86"/>
      <c r="AHW161" s="86"/>
      <c r="AHX161" s="86"/>
      <c r="AHY161" s="86"/>
      <c r="AHZ161" s="86"/>
      <c r="AIA161" s="86"/>
      <c r="AIB161" s="86"/>
      <c r="AIC161" s="86"/>
      <c r="AID161" s="86"/>
      <c r="AIE161" s="86"/>
      <c r="AIF161" s="86"/>
      <c r="AIG161" s="86"/>
      <c r="AIH161" s="86"/>
      <c r="AII161" s="86"/>
      <c r="AIJ161" s="86"/>
      <c r="AIK161" s="86"/>
      <c r="AIL161" s="86"/>
      <c r="AIM161" s="86"/>
      <c r="AIN161" s="86"/>
      <c r="AIO161" s="86"/>
      <c r="AIP161" s="86"/>
      <c r="AIQ161" s="86"/>
      <c r="AIR161" s="86"/>
      <c r="AIS161" s="86"/>
      <c r="AIT161" s="86"/>
      <c r="AIU161" s="86"/>
      <c r="AIV161" s="86"/>
      <c r="AIW161" s="86"/>
      <c r="AIX161" s="86"/>
      <c r="AIY161" s="86"/>
      <c r="AIZ161" s="86"/>
      <c r="AJA161" s="86"/>
      <c r="AJB161" s="86"/>
      <c r="AJC161" s="86"/>
      <c r="AJD161" s="86"/>
      <c r="AJE161" s="86"/>
      <c r="AJF161" s="86"/>
      <c r="AJG161" s="86"/>
      <c r="AJH161" s="86"/>
      <c r="AJI161" s="86"/>
      <c r="AJJ161" s="86"/>
      <c r="AJK161" s="86"/>
      <c r="AJL161" s="86"/>
      <c r="AJM161" s="86"/>
      <c r="AJN161" s="86"/>
      <c r="AJO161" s="86"/>
      <c r="AJP161" s="86"/>
      <c r="AJQ161" s="86"/>
      <c r="AJR161" s="86"/>
      <c r="AJS161" s="86"/>
      <c r="AJT161" s="86"/>
      <c r="AJU161" s="86"/>
      <c r="AJV161" s="86"/>
      <c r="AJW161" s="86"/>
      <c r="AJX161" s="86"/>
      <c r="AJY161" s="86"/>
      <c r="AJZ161" s="86"/>
      <c r="AKA161" s="86"/>
      <c r="AKB161" s="86"/>
      <c r="AKC161" s="86"/>
      <c r="AKD161" s="86"/>
      <c r="AKE161" s="86"/>
      <c r="AKF161" s="86"/>
      <c r="AKG161" s="86"/>
      <c r="AKH161" s="86"/>
      <c r="AKI161" s="86"/>
      <c r="AKJ161" s="86"/>
      <c r="AKK161" s="86"/>
      <c r="AKL161" s="86"/>
      <c r="AKM161" s="86"/>
      <c r="AKN161" s="86"/>
      <c r="AKO161" s="86"/>
      <c r="AKP161" s="86"/>
      <c r="AKQ161" s="186"/>
      <c r="AKR161" s="186"/>
      <c r="AKS161" s="186"/>
      <c r="AKT161" s="186"/>
      <c r="AKU161" s="186"/>
      <c r="AKV161" s="186"/>
      <c r="AKW161" s="86"/>
      <c r="AKX161" s="86"/>
      <c r="AKY161" s="86"/>
      <c r="AKZ161" s="86"/>
      <c r="ALA161" s="86"/>
      <c r="ALB161" s="86"/>
      <c r="ALC161" s="86"/>
      <c r="ALD161" s="86"/>
      <c r="ALE161" s="86"/>
      <c r="ALF161" s="86"/>
      <c r="ALG161" s="86"/>
      <c r="ALH161" s="86"/>
      <c r="ALI161" s="86"/>
      <c r="ALJ161" s="86"/>
      <c r="ALK161" s="86"/>
      <c r="ALL161" s="86"/>
      <c r="ALM161" s="86"/>
      <c r="ALN161" s="86"/>
      <c r="ALO161" s="86"/>
      <c r="ALP161" s="86"/>
      <c r="ALQ161" s="86"/>
      <c r="ALR161" s="86"/>
      <c r="ALS161" s="86"/>
      <c r="ALT161" s="86"/>
      <c r="ALU161" s="86"/>
      <c r="ALV161" s="86"/>
      <c r="ALW161" s="86"/>
      <c r="ALX161" s="86"/>
      <c r="ALY161" s="86"/>
      <c r="ALZ161" s="86"/>
      <c r="AMA161" s="86"/>
      <c r="AMB161" s="86"/>
      <c r="AMC161" s="86"/>
      <c r="AMD161" s="86"/>
      <c r="AME161" s="86"/>
      <c r="AMF161" s="86"/>
      <c r="AMG161" s="86"/>
      <c r="AMH161" s="86"/>
      <c r="AMI161" s="86"/>
      <c r="AMJ161" s="86"/>
      <c r="AMK161" s="86"/>
      <c r="AML161" s="86"/>
      <c r="AMM161" s="86"/>
      <c r="AMN161" s="86"/>
      <c r="AMO161" s="86"/>
      <c r="AMP161" s="86"/>
      <c r="AMQ161" s="86"/>
      <c r="AMR161" s="86"/>
      <c r="AMS161" s="86"/>
      <c r="AMT161" s="86"/>
      <c r="AMU161" s="86"/>
      <c r="AMV161" s="86"/>
      <c r="AMW161" s="86"/>
      <c r="AMX161" s="86"/>
      <c r="AMY161" s="86"/>
      <c r="AMZ161" s="86"/>
      <c r="ANA161" s="86"/>
      <c r="ANB161" s="86"/>
      <c r="ANC161" s="86"/>
      <c r="AND161" s="86"/>
      <c r="ANE161" s="86"/>
      <c r="ANF161" s="86"/>
      <c r="ANG161" s="86"/>
      <c r="ANH161" s="86"/>
      <c r="ANI161" s="86"/>
      <c r="ANJ161" s="86"/>
      <c r="ANK161" s="86"/>
      <c r="ANL161" s="86"/>
      <c r="ANM161" s="86"/>
      <c r="ANN161" s="86"/>
      <c r="ANO161" s="86"/>
      <c r="ANP161" s="86"/>
      <c r="ANQ161" s="86"/>
      <c r="ANR161" s="86"/>
      <c r="ANS161" s="86"/>
      <c r="ANT161" s="86"/>
      <c r="ANU161" s="86"/>
      <c r="ANV161" s="86"/>
      <c r="ANW161" s="86"/>
      <c r="ANX161" s="86"/>
      <c r="ANY161" s="86"/>
      <c r="ANZ161" s="86"/>
      <c r="AOA161" s="86"/>
      <c r="AOB161" s="86"/>
      <c r="AOC161" s="86"/>
      <c r="AOD161" s="86"/>
      <c r="AOE161" s="86"/>
      <c r="AOF161" s="86"/>
      <c r="AOG161" s="86"/>
      <c r="AOH161" s="86"/>
      <c r="AOI161" s="86"/>
      <c r="AOJ161" s="86"/>
      <c r="AOK161" s="86"/>
      <c r="AOL161" s="86"/>
      <c r="AOM161" s="86"/>
      <c r="AON161" s="86"/>
      <c r="AOO161" s="86"/>
      <c r="AOP161" s="86"/>
      <c r="AOQ161" s="86"/>
      <c r="AOR161" s="86"/>
      <c r="AOS161" s="86"/>
      <c r="AOT161" s="86"/>
      <c r="AOU161" s="86"/>
      <c r="AOV161" s="86"/>
      <c r="AOW161" s="86"/>
      <c r="AOX161" s="86"/>
      <c r="AOY161" s="86"/>
      <c r="AOZ161" s="86"/>
      <c r="APA161" s="86"/>
      <c r="APB161" s="86"/>
      <c r="APC161" s="86"/>
      <c r="APD161" s="86"/>
      <c r="APE161" s="86"/>
      <c r="APF161" s="86"/>
      <c r="APG161" s="86"/>
      <c r="APH161" s="86"/>
      <c r="API161" s="86"/>
      <c r="APJ161" s="86"/>
      <c r="APK161" s="86"/>
      <c r="APL161" s="86"/>
      <c r="APM161" s="86"/>
      <c r="APN161" s="86"/>
      <c r="APO161" s="86"/>
      <c r="APP161" s="86"/>
      <c r="APQ161" s="86"/>
      <c r="APR161" s="86"/>
      <c r="APS161" s="86"/>
      <c r="APT161" s="86"/>
      <c r="APU161" s="86"/>
      <c r="APV161" s="86"/>
      <c r="APW161" s="86"/>
      <c r="APX161" s="86"/>
      <c r="APY161" s="86"/>
      <c r="APZ161" s="86"/>
      <c r="AQA161" s="86"/>
      <c r="AQB161" s="86"/>
      <c r="AQC161" s="86"/>
      <c r="AQD161" s="86"/>
      <c r="AQE161" s="86"/>
      <c r="AQF161" s="86"/>
      <c r="AQG161" s="86"/>
      <c r="AQH161" s="86"/>
      <c r="AQI161" s="86"/>
      <c r="AQJ161" s="86"/>
      <c r="AQK161" s="86"/>
      <c r="AQL161" s="86"/>
      <c r="AQM161" s="86"/>
      <c r="AQN161" s="86"/>
      <c r="AQO161" s="86"/>
      <c r="AQP161" s="86"/>
      <c r="AQQ161" s="86"/>
      <c r="AQR161" s="86"/>
      <c r="AQS161" s="86"/>
      <c r="AQT161" s="86"/>
      <c r="AQU161" s="86"/>
      <c r="AQV161" s="86"/>
      <c r="AQW161" s="86"/>
      <c r="AQX161" s="86"/>
      <c r="AQY161" s="86"/>
      <c r="AQZ161" s="86"/>
      <c r="ARA161" s="86"/>
      <c r="ARB161" s="86"/>
      <c r="ARC161" s="86"/>
      <c r="ARD161" s="86"/>
      <c r="ARE161" s="86"/>
      <c r="ARF161" s="86"/>
      <c r="ARG161" s="86"/>
      <c r="ARH161" s="86"/>
      <c r="ARI161" s="86"/>
      <c r="ARJ161" s="86"/>
      <c r="ARK161" s="86"/>
      <c r="ARL161" s="86"/>
      <c r="ARM161" s="86"/>
      <c r="ARN161" s="86"/>
      <c r="ARO161" s="86"/>
      <c r="ARP161" s="86"/>
      <c r="ARQ161" s="86"/>
      <c r="ARR161" s="86"/>
      <c r="ARS161" s="86"/>
      <c r="ART161" s="86"/>
      <c r="ARU161" s="86"/>
      <c r="ARV161" s="86"/>
      <c r="ARW161" s="86"/>
      <c r="ARX161" s="86"/>
      <c r="ARY161" s="86"/>
      <c r="ARZ161" s="86"/>
      <c r="ASA161" s="86"/>
      <c r="ASB161" s="86"/>
      <c r="ASC161" s="86"/>
      <c r="ASD161" s="86"/>
      <c r="ASE161" s="86"/>
      <c r="ASF161" s="86"/>
      <c r="ASG161" s="86"/>
      <c r="ASH161" s="86"/>
      <c r="ASI161" s="86"/>
      <c r="ASJ161" s="86"/>
      <c r="ASK161" s="86"/>
      <c r="ASL161" s="86"/>
      <c r="ASM161" s="86"/>
      <c r="ASN161" s="86"/>
      <c r="ASO161" s="86"/>
      <c r="ASP161" s="86"/>
      <c r="ASQ161" s="86"/>
      <c r="ASR161" s="86"/>
      <c r="ASS161" s="86"/>
      <c r="AST161" s="86"/>
      <c r="ASU161" s="86"/>
      <c r="ASV161" s="86"/>
      <c r="ASW161" s="86"/>
      <c r="ASX161" s="86"/>
      <c r="ASY161" s="86"/>
      <c r="ASZ161" s="86"/>
      <c r="ATA161" s="86"/>
      <c r="ATB161" s="86"/>
      <c r="ATC161" s="86"/>
      <c r="ATD161" s="86"/>
      <c r="ATE161" s="86"/>
      <c r="ATF161" s="86"/>
      <c r="ATG161" s="86"/>
      <c r="ATH161" s="86"/>
      <c r="ATI161" s="86"/>
      <c r="ATJ161" s="86"/>
      <c r="ATK161" s="86"/>
      <c r="ATL161" s="86"/>
      <c r="ATM161" s="86"/>
      <c r="ATN161" s="86"/>
      <c r="ATO161" s="86"/>
      <c r="ATP161" s="86"/>
      <c r="ATQ161" s="86"/>
      <c r="ATR161" s="86"/>
      <c r="ATS161" s="86"/>
      <c r="ATT161" s="86"/>
      <c r="ATU161" s="86"/>
      <c r="ATV161" s="86"/>
      <c r="ATW161" s="86"/>
      <c r="ATX161" s="86"/>
      <c r="ATY161" s="86"/>
      <c r="ATZ161" s="86"/>
      <c r="AUA161" s="86"/>
      <c r="AUB161" s="86"/>
      <c r="AUC161" s="86"/>
      <c r="AUD161" s="86"/>
      <c r="AUE161" s="86"/>
      <c r="AUF161" s="86"/>
      <c r="AUG161" s="86"/>
      <c r="AUH161" s="86"/>
      <c r="AUI161" s="86"/>
      <c r="AUJ161" s="86"/>
      <c r="AUK161" s="86"/>
      <c r="AUL161" s="86"/>
      <c r="AUM161" s="186"/>
      <c r="AUN161" s="186"/>
      <c r="AUO161" s="186"/>
      <c r="AUP161" s="186"/>
      <c r="AUQ161" s="186"/>
      <c r="AUR161" s="186"/>
      <c r="AUS161" s="86"/>
      <c r="AUT161" s="86"/>
      <c r="AUU161" s="86"/>
      <c r="AUV161" s="86"/>
      <c r="AUW161" s="86"/>
      <c r="AUX161" s="86"/>
      <c r="AUY161" s="86"/>
      <c r="AUZ161" s="86"/>
      <c r="AVA161" s="86"/>
      <c r="AVB161" s="86"/>
      <c r="AVC161" s="86"/>
      <c r="AVD161" s="86"/>
      <c r="AVE161" s="86"/>
      <c r="AVF161" s="86"/>
      <c r="AVG161" s="86"/>
      <c r="AVH161" s="86"/>
      <c r="AVI161" s="86"/>
      <c r="AVJ161" s="86"/>
      <c r="AVK161" s="86"/>
      <c r="AVL161" s="86"/>
      <c r="AVM161" s="86"/>
      <c r="AVN161" s="86"/>
      <c r="AVO161" s="86"/>
      <c r="AVP161" s="86"/>
      <c r="AVQ161" s="86"/>
      <c r="AVR161" s="86"/>
      <c r="AVS161" s="86"/>
      <c r="AVT161" s="86"/>
      <c r="AVU161" s="86"/>
      <c r="AVV161" s="86"/>
      <c r="AVW161" s="86"/>
      <c r="AVX161" s="86"/>
      <c r="AVY161" s="86"/>
      <c r="AVZ161" s="86"/>
      <c r="AWA161" s="86"/>
      <c r="AWB161" s="86"/>
      <c r="AWC161" s="86"/>
      <c r="AWD161" s="86"/>
      <c r="AWE161" s="86"/>
      <c r="AWF161" s="86"/>
      <c r="AWG161" s="86"/>
      <c r="AWH161" s="86"/>
      <c r="AWI161" s="86"/>
      <c r="AWJ161" s="86"/>
      <c r="AWK161" s="86"/>
      <c r="AWL161" s="86"/>
      <c r="AWM161" s="86"/>
      <c r="AWN161" s="86"/>
      <c r="AWO161" s="86"/>
      <c r="AWP161" s="86"/>
      <c r="AWQ161" s="86"/>
      <c r="AWR161" s="86"/>
      <c r="AWS161" s="86"/>
      <c r="AWT161" s="86"/>
      <c r="AWU161" s="86"/>
      <c r="AWV161" s="86"/>
      <c r="AWW161" s="86"/>
      <c r="AWX161" s="86"/>
      <c r="AWY161" s="86"/>
      <c r="AWZ161" s="86"/>
      <c r="AXA161" s="86"/>
      <c r="AXB161" s="86"/>
      <c r="AXC161" s="86"/>
      <c r="AXD161" s="86"/>
      <c r="AXE161" s="86"/>
      <c r="AXF161" s="86"/>
      <c r="AXG161" s="86"/>
      <c r="AXH161" s="86"/>
      <c r="AXI161" s="86"/>
      <c r="AXJ161" s="86"/>
      <c r="AXK161" s="86"/>
      <c r="AXL161" s="86"/>
      <c r="AXM161" s="86"/>
      <c r="AXN161" s="86"/>
      <c r="AXO161" s="86"/>
      <c r="AXP161" s="86"/>
      <c r="AXQ161" s="86"/>
      <c r="AXR161" s="86"/>
      <c r="AXS161" s="86"/>
      <c r="AXT161" s="86"/>
      <c r="AXU161" s="86"/>
      <c r="AXV161" s="86"/>
      <c r="AXW161" s="86"/>
      <c r="AXX161" s="86"/>
      <c r="AXY161" s="86"/>
      <c r="AXZ161" s="86"/>
      <c r="AYA161" s="86"/>
      <c r="AYB161" s="86"/>
      <c r="AYC161" s="86"/>
      <c r="AYD161" s="86"/>
      <c r="AYE161" s="86"/>
      <c r="AYF161" s="86"/>
      <c r="AYG161" s="86"/>
      <c r="AYH161" s="86"/>
      <c r="AYI161" s="86"/>
      <c r="AYJ161" s="86"/>
      <c r="AYK161" s="86"/>
      <c r="AYL161" s="86"/>
      <c r="AYM161" s="86"/>
      <c r="AYN161" s="86"/>
      <c r="AYO161" s="86"/>
      <c r="AYP161" s="86"/>
      <c r="AYQ161" s="86"/>
      <c r="AYR161" s="86"/>
      <c r="AYS161" s="86"/>
      <c r="AYT161" s="86"/>
      <c r="AYU161" s="86"/>
      <c r="AYV161" s="86"/>
      <c r="AYW161" s="86"/>
      <c r="AYX161" s="86"/>
      <c r="AYY161" s="86"/>
      <c r="AYZ161" s="86"/>
      <c r="AZA161" s="86"/>
      <c r="AZB161" s="86"/>
      <c r="AZC161" s="86"/>
      <c r="AZD161" s="86"/>
      <c r="AZE161" s="86"/>
      <c r="AZF161" s="86"/>
      <c r="AZG161" s="86"/>
      <c r="AZH161" s="86"/>
      <c r="AZI161" s="86"/>
      <c r="AZJ161" s="86"/>
      <c r="AZK161" s="86"/>
      <c r="AZL161" s="86"/>
      <c r="AZM161" s="86"/>
      <c r="AZN161" s="86"/>
      <c r="AZO161" s="86"/>
      <c r="AZP161" s="86"/>
      <c r="AZQ161" s="86"/>
      <c r="AZR161" s="86"/>
      <c r="AZS161" s="86"/>
      <c r="AZT161" s="86"/>
      <c r="AZU161" s="86"/>
      <c r="AZV161" s="86"/>
      <c r="AZW161" s="86"/>
      <c r="AZX161" s="86"/>
      <c r="AZY161" s="86"/>
      <c r="AZZ161" s="86"/>
      <c r="BAA161" s="86"/>
      <c r="BAB161" s="86"/>
      <c r="BAC161" s="86"/>
      <c r="BAD161" s="86"/>
      <c r="BAE161" s="86"/>
      <c r="BAF161" s="86"/>
      <c r="BAG161" s="86"/>
      <c r="BAH161" s="86"/>
      <c r="BAI161" s="86"/>
      <c r="BAJ161" s="86"/>
      <c r="BAK161" s="86"/>
      <c r="BAL161" s="86"/>
      <c r="BAM161" s="86"/>
      <c r="BAN161" s="86"/>
      <c r="BAO161" s="86"/>
      <c r="BAP161" s="86"/>
      <c r="BAQ161" s="86"/>
      <c r="BAR161" s="86"/>
      <c r="BAS161" s="86"/>
      <c r="BAT161" s="86"/>
      <c r="BAU161" s="86"/>
      <c r="BAV161" s="86"/>
      <c r="BAW161" s="86"/>
      <c r="BAX161" s="86"/>
      <c r="BAY161" s="86"/>
      <c r="BAZ161" s="86"/>
      <c r="BBA161" s="86"/>
      <c r="BBB161" s="86"/>
      <c r="BBC161" s="86"/>
      <c r="BBD161" s="86"/>
      <c r="BBE161" s="86"/>
      <c r="BBF161" s="86"/>
      <c r="BBG161" s="86"/>
      <c r="BBH161" s="86"/>
      <c r="BBI161" s="86"/>
      <c r="BBJ161" s="86"/>
      <c r="BBK161" s="86"/>
      <c r="BBL161" s="86"/>
      <c r="BBM161" s="86"/>
      <c r="BBN161" s="86"/>
      <c r="BBO161" s="86"/>
      <c r="BBP161" s="86"/>
      <c r="BBQ161" s="86"/>
      <c r="BBR161" s="86"/>
      <c r="BBS161" s="86"/>
      <c r="BBT161" s="86"/>
      <c r="BBU161" s="86"/>
      <c r="BBV161" s="86"/>
      <c r="BBW161" s="86"/>
      <c r="BBX161" s="86"/>
      <c r="BBY161" s="86"/>
      <c r="BBZ161" s="86"/>
      <c r="BCA161" s="86"/>
      <c r="BCB161" s="86"/>
      <c r="BCC161" s="86"/>
      <c r="BCD161" s="86"/>
      <c r="BCE161" s="86"/>
      <c r="BCF161" s="86"/>
      <c r="BCG161" s="86"/>
      <c r="BCH161" s="86"/>
      <c r="BCI161" s="86"/>
      <c r="BCJ161" s="86"/>
      <c r="BCK161" s="86"/>
      <c r="BCL161" s="86"/>
      <c r="BCM161" s="86"/>
      <c r="BCN161" s="86"/>
      <c r="BCO161" s="86"/>
      <c r="BCP161" s="86"/>
      <c r="BCQ161" s="86"/>
      <c r="BCR161" s="86"/>
      <c r="BCS161" s="86"/>
      <c r="BCT161" s="86"/>
      <c r="BCU161" s="86"/>
      <c r="BCV161" s="86"/>
      <c r="BCW161" s="86"/>
      <c r="BCX161" s="86"/>
      <c r="BCY161" s="86"/>
      <c r="BCZ161" s="86"/>
      <c r="BDA161" s="86"/>
      <c r="BDB161" s="86"/>
      <c r="BDC161" s="86"/>
      <c r="BDD161" s="86"/>
      <c r="BDE161" s="86"/>
      <c r="BDF161" s="86"/>
      <c r="BDG161" s="86"/>
      <c r="BDH161" s="86"/>
      <c r="BDI161" s="86"/>
      <c r="BDJ161" s="86"/>
      <c r="BDK161" s="86"/>
      <c r="BDL161" s="86"/>
      <c r="BDM161" s="86"/>
      <c r="BDN161" s="86"/>
      <c r="BDO161" s="86"/>
      <c r="BDP161" s="86"/>
      <c r="BDQ161" s="86"/>
      <c r="BDR161" s="86"/>
      <c r="BDS161" s="86"/>
      <c r="BDT161" s="86"/>
      <c r="BDU161" s="86"/>
      <c r="BDV161" s="86"/>
      <c r="BDW161" s="86"/>
      <c r="BDX161" s="86"/>
      <c r="BDY161" s="86"/>
      <c r="BDZ161" s="86"/>
      <c r="BEA161" s="86"/>
      <c r="BEB161" s="86"/>
      <c r="BEC161" s="86"/>
      <c r="BED161" s="86"/>
      <c r="BEE161" s="86"/>
      <c r="BEF161" s="86"/>
      <c r="BEG161" s="86"/>
      <c r="BEH161" s="86"/>
      <c r="BEI161" s="186"/>
      <c r="BEJ161" s="186"/>
      <c r="BEK161" s="186"/>
      <c r="BEL161" s="186"/>
      <c r="BEM161" s="186"/>
      <c r="BEN161" s="186"/>
      <c r="BEO161" s="86"/>
      <c r="BEP161" s="86"/>
      <c r="BEQ161" s="86"/>
      <c r="BER161" s="86"/>
      <c r="BES161" s="86"/>
      <c r="BET161" s="86"/>
      <c r="BEU161" s="86"/>
      <c r="BEV161" s="86"/>
      <c r="BEW161" s="86"/>
      <c r="BEX161" s="86"/>
      <c r="BEY161" s="86"/>
      <c r="BEZ161" s="86"/>
      <c r="BFA161" s="86"/>
      <c r="BFB161" s="86"/>
      <c r="BFC161" s="86"/>
      <c r="BFD161" s="86"/>
      <c r="BFE161" s="86"/>
      <c r="BFF161" s="86"/>
      <c r="BFG161" s="86"/>
      <c r="BFH161" s="86"/>
      <c r="BFI161" s="86"/>
      <c r="BFJ161" s="86"/>
      <c r="BFK161" s="86"/>
      <c r="BFL161" s="86"/>
      <c r="BFM161" s="86"/>
      <c r="BFN161" s="86"/>
      <c r="BFO161" s="86"/>
      <c r="BFP161" s="86"/>
      <c r="BFQ161" s="86"/>
      <c r="BFR161" s="86"/>
      <c r="BFS161" s="86"/>
      <c r="BFT161" s="86"/>
      <c r="BFU161" s="86"/>
      <c r="BFV161" s="86"/>
      <c r="BFW161" s="86"/>
      <c r="BFX161" s="86"/>
      <c r="BFY161" s="86"/>
      <c r="BFZ161" s="86"/>
      <c r="BGA161" s="86"/>
      <c r="BGB161" s="86"/>
      <c r="BGC161" s="86"/>
      <c r="BGD161" s="86"/>
      <c r="BGE161" s="86"/>
      <c r="BGF161" s="86"/>
      <c r="BGG161" s="86"/>
      <c r="BGH161" s="86"/>
      <c r="BGI161" s="86"/>
      <c r="BGJ161" s="86"/>
      <c r="BGK161" s="86"/>
      <c r="BGL161" s="86"/>
      <c r="BGM161" s="86"/>
      <c r="BGN161" s="86"/>
      <c r="BGO161" s="86"/>
      <c r="BGP161" s="86"/>
      <c r="BGQ161" s="86"/>
      <c r="BGR161" s="86"/>
      <c r="BGS161" s="86"/>
      <c r="BGT161" s="86"/>
      <c r="BGU161" s="86"/>
      <c r="BGV161" s="86"/>
      <c r="BGW161" s="86"/>
      <c r="BGX161" s="86"/>
      <c r="BGY161" s="86"/>
      <c r="BGZ161" s="86"/>
      <c r="BHA161" s="86"/>
      <c r="BHB161" s="86"/>
      <c r="BHC161" s="86"/>
      <c r="BHD161" s="86"/>
      <c r="BHE161" s="86"/>
      <c r="BHF161" s="86"/>
      <c r="BHG161" s="86"/>
      <c r="BHH161" s="86"/>
      <c r="BHI161" s="86"/>
      <c r="BHJ161" s="86"/>
      <c r="BHK161" s="86"/>
      <c r="BHL161" s="86"/>
      <c r="BHM161" s="86"/>
      <c r="BHN161" s="86"/>
      <c r="BHO161" s="86"/>
      <c r="BHP161" s="86"/>
      <c r="BHQ161" s="86"/>
      <c r="BHR161" s="86"/>
      <c r="BHS161" s="86"/>
      <c r="BHT161" s="86"/>
      <c r="BHU161" s="86"/>
      <c r="BHV161" s="86"/>
      <c r="BHW161" s="86"/>
      <c r="BHX161" s="86"/>
      <c r="BHY161" s="86"/>
      <c r="BHZ161" s="86"/>
      <c r="BIA161" s="86"/>
      <c r="BIB161" s="86"/>
      <c r="BIC161" s="86"/>
      <c r="BID161" s="86"/>
      <c r="BIE161" s="86"/>
      <c r="BIF161" s="86"/>
      <c r="BIG161" s="86"/>
      <c r="BIH161" s="86"/>
      <c r="BII161" s="86"/>
      <c r="BIJ161" s="86"/>
      <c r="BIK161" s="86"/>
      <c r="BIL161" s="86"/>
      <c r="BIM161" s="86"/>
      <c r="BIN161" s="86"/>
      <c r="BIO161" s="86"/>
      <c r="BIP161" s="86"/>
      <c r="BIQ161" s="86"/>
      <c r="BIR161" s="86"/>
      <c r="BIS161" s="86"/>
      <c r="BIT161" s="86"/>
      <c r="BIU161" s="86"/>
      <c r="BIV161" s="86"/>
      <c r="BIW161" s="86"/>
      <c r="BIX161" s="86"/>
      <c r="BIY161" s="86"/>
      <c r="BIZ161" s="86"/>
      <c r="BJA161" s="86"/>
      <c r="BJB161" s="86"/>
      <c r="BJC161" s="86"/>
      <c r="BJD161" s="86"/>
      <c r="BJE161" s="86"/>
      <c r="BJF161" s="86"/>
      <c r="BJG161" s="86"/>
      <c r="BJH161" s="86"/>
      <c r="BJI161" s="86"/>
      <c r="BJJ161" s="86"/>
      <c r="BJK161" s="86"/>
      <c r="BJL161" s="86"/>
      <c r="BJM161" s="86"/>
      <c r="BJN161" s="86"/>
      <c r="BJO161" s="86"/>
      <c r="BJP161" s="86"/>
      <c r="BJQ161" s="86"/>
      <c r="BJR161" s="86"/>
      <c r="BJS161" s="86"/>
      <c r="BJT161" s="86"/>
      <c r="BJU161" s="86"/>
      <c r="BJV161" s="86"/>
      <c r="BJW161" s="86"/>
      <c r="BJX161" s="86"/>
      <c r="BJY161" s="86"/>
      <c r="BJZ161" s="86"/>
      <c r="BKA161" s="86"/>
      <c r="BKB161" s="86"/>
      <c r="BKC161" s="86"/>
      <c r="BKD161" s="86"/>
      <c r="BKE161" s="86"/>
      <c r="BKF161" s="86"/>
      <c r="BKG161" s="86"/>
      <c r="BKH161" s="86"/>
      <c r="BKI161" s="86"/>
      <c r="BKJ161" s="86"/>
      <c r="BKK161" s="86"/>
      <c r="BKL161" s="86"/>
      <c r="BKM161" s="86"/>
      <c r="BKN161" s="86"/>
      <c r="BKO161" s="86"/>
      <c r="BKP161" s="86"/>
      <c r="BKQ161" s="86"/>
      <c r="BKR161" s="86"/>
      <c r="BKS161" s="86"/>
      <c r="BKT161" s="86"/>
      <c r="BKU161" s="86"/>
      <c r="BKV161" s="86"/>
      <c r="BKW161" s="86"/>
      <c r="BKX161" s="86"/>
      <c r="BKY161" s="86"/>
      <c r="BKZ161" s="86"/>
      <c r="BLA161" s="86"/>
      <c r="BLB161" s="86"/>
      <c r="BLC161" s="86"/>
      <c r="BLD161" s="86"/>
      <c r="BLE161" s="86"/>
      <c r="BLF161" s="86"/>
      <c r="BLG161" s="86"/>
      <c r="BLH161" s="86"/>
      <c r="BLI161" s="86"/>
      <c r="BLJ161" s="86"/>
      <c r="BLK161" s="86"/>
      <c r="BLL161" s="86"/>
      <c r="BLM161" s="86"/>
      <c r="BLN161" s="86"/>
      <c r="BLO161" s="86"/>
      <c r="BLP161" s="86"/>
      <c r="BLQ161" s="86"/>
      <c r="BLR161" s="86"/>
      <c r="BLS161" s="86"/>
      <c r="BLT161" s="86"/>
      <c r="BLU161" s="86"/>
      <c r="BLV161" s="86"/>
      <c r="BLW161" s="86"/>
      <c r="BLX161" s="86"/>
      <c r="BLY161" s="86"/>
      <c r="BLZ161" s="86"/>
      <c r="BMA161" s="86"/>
      <c r="BMB161" s="86"/>
      <c r="BMC161" s="86"/>
      <c r="BMD161" s="86"/>
      <c r="BME161" s="86"/>
      <c r="BMF161" s="86"/>
      <c r="BMG161" s="86"/>
      <c r="BMH161" s="86"/>
      <c r="BMI161" s="86"/>
      <c r="BMJ161" s="86"/>
      <c r="BMK161" s="86"/>
      <c r="BML161" s="86"/>
      <c r="BMM161" s="86"/>
      <c r="BMN161" s="86"/>
      <c r="BMO161" s="86"/>
      <c r="BMP161" s="86"/>
      <c r="BMQ161" s="86"/>
      <c r="BMR161" s="86"/>
      <c r="BMS161" s="86"/>
      <c r="BMT161" s="86"/>
      <c r="BMU161" s="86"/>
      <c r="BMV161" s="86"/>
      <c r="BMW161" s="86"/>
      <c r="BMX161" s="86"/>
      <c r="BMY161" s="86"/>
      <c r="BMZ161" s="86"/>
      <c r="BNA161" s="86"/>
      <c r="BNB161" s="86"/>
      <c r="BNC161" s="86"/>
      <c r="BND161" s="86"/>
      <c r="BNE161" s="86"/>
      <c r="BNF161" s="86"/>
      <c r="BNG161" s="86"/>
      <c r="BNH161" s="86"/>
      <c r="BNI161" s="86"/>
      <c r="BNJ161" s="86"/>
      <c r="BNK161" s="86"/>
      <c r="BNL161" s="86"/>
      <c r="BNM161" s="86"/>
      <c r="BNN161" s="86"/>
      <c r="BNO161" s="86"/>
      <c r="BNP161" s="86"/>
      <c r="BNQ161" s="86"/>
      <c r="BNR161" s="86"/>
      <c r="BNS161" s="86"/>
      <c r="BNT161" s="86"/>
      <c r="BNU161" s="86"/>
      <c r="BNV161" s="86"/>
      <c r="BNW161" s="86"/>
      <c r="BNX161" s="86"/>
      <c r="BNY161" s="86"/>
      <c r="BNZ161" s="86"/>
      <c r="BOA161" s="86"/>
      <c r="BOB161" s="86"/>
      <c r="BOC161" s="86"/>
      <c r="BOD161" s="86"/>
      <c r="BOE161" s="186"/>
      <c r="BOF161" s="186"/>
      <c r="BOG161" s="186"/>
      <c r="BOH161" s="186"/>
      <c r="BOI161" s="186"/>
      <c r="BOJ161" s="186"/>
      <c r="BOK161" s="86"/>
      <c r="BOL161" s="86"/>
      <c r="BOM161" s="86"/>
      <c r="BON161" s="86"/>
      <c r="BOO161" s="86"/>
      <c r="BOP161" s="86"/>
      <c r="BOQ161" s="86"/>
      <c r="BOR161" s="86"/>
      <c r="BOS161" s="86"/>
      <c r="BOT161" s="86"/>
      <c r="BOU161" s="86"/>
      <c r="BOV161" s="86"/>
      <c r="BOW161" s="86"/>
      <c r="BOX161" s="86"/>
      <c r="BOY161" s="86"/>
      <c r="BOZ161" s="86"/>
      <c r="BPA161" s="86"/>
      <c r="BPB161" s="86"/>
      <c r="BPC161" s="86"/>
      <c r="BPD161" s="86"/>
      <c r="BPE161" s="86"/>
      <c r="BPF161" s="86"/>
      <c r="BPG161" s="86"/>
      <c r="BPH161" s="86"/>
      <c r="BPI161" s="86"/>
      <c r="BPJ161" s="86"/>
      <c r="BPK161" s="86"/>
      <c r="BPL161" s="86"/>
      <c r="BPM161" s="86"/>
      <c r="BPN161" s="86"/>
      <c r="BPO161" s="86"/>
      <c r="BPP161" s="86"/>
      <c r="BPQ161" s="86"/>
      <c r="BPR161" s="86"/>
      <c r="BPS161" s="86"/>
      <c r="BPT161" s="86"/>
      <c r="BPU161" s="86"/>
      <c r="BPV161" s="86"/>
      <c r="BPW161" s="86"/>
      <c r="BPX161" s="86"/>
      <c r="BPY161" s="86"/>
      <c r="BPZ161" s="86"/>
      <c r="BQA161" s="86"/>
      <c r="BQB161" s="86"/>
      <c r="BQC161" s="86"/>
      <c r="BQD161" s="86"/>
      <c r="BQE161" s="86"/>
      <c r="BQF161" s="86"/>
      <c r="BQG161" s="86"/>
      <c r="BQH161" s="86"/>
      <c r="BQI161" s="86"/>
      <c r="BQJ161" s="86"/>
      <c r="BQK161" s="86"/>
      <c r="BQL161" s="86"/>
      <c r="BQM161" s="86"/>
      <c r="BQN161" s="86"/>
      <c r="BQO161" s="86"/>
      <c r="BQP161" s="86"/>
      <c r="BQQ161" s="86"/>
      <c r="BQR161" s="86"/>
      <c r="BQS161" s="86"/>
      <c r="BQT161" s="86"/>
      <c r="BQU161" s="86"/>
      <c r="BQV161" s="86"/>
      <c r="BQW161" s="86"/>
      <c r="BQX161" s="86"/>
      <c r="BQY161" s="86"/>
      <c r="BQZ161" s="86"/>
      <c r="BRA161" s="86"/>
      <c r="BRB161" s="86"/>
      <c r="BRC161" s="86"/>
      <c r="BRD161" s="86"/>
      <c r="BRE161" s="86"/>
      <c r="BRF161" s="86"/>
      <c r="BRG161" s="86"/>
      <c r="BRH161" s="86"/>
      <c r="BRI161" s="86"/>
      <c r="BRJ161" s="86"/>
      <c r="BRK161" s="86"/>
      <c r="BRL161" s="86"/>
      <c r="BRM161" s="86"/>
      <c r="BRN161" s="86"/>
      <c r="BRO161" s="86"/>
      <c r="BRP161" s="86"/>
      <c r="BRQ161" s="86"/>
      <c r="BRR161" s="86"/>
      <c r="BRS161" s="86"/>
      <c r="BRT161" s="86"/>
      <c r="BRU161" s="86"/>
      <c r="BRV161" s="86"/>
      <c r="BRW161" s="86"/>
      <c r="BRX161" s="86"/>
      <c r="BRY161" s="86"/>
      <c r="BRZ161" s="86"/>
      <c r="BSA161" s="86"/>
      <c r="BSB161" s="86"/>
      <c r="BSC161" s="86"/>
      <c r="BSD161" s="86"/>
      <c r="BSE161" s="86"/>
      <c r="BSF161" s="86"/>
      <c r="BSG161" s="86"/>
      <c r="BSH161" s="86"/>
      <c r="BSI161" s="86"/>
      <c r="BSJ161" s="86"/>
      <c r="BSK161" s="86"/>
      <c r="BSL161" s="86"/>
      <c r="BSM161" s="86"/>
      <c r="BSN161" s="86"/>
      <c r="BSO161" s="86"/>
      <c r="BSP161" s="86"/>
      <c r="BSQ161" s="86"/>
      <c r="BSR161" s="86"/>
      <c r="BSS161" s="86"/>
      <c r="BST161" s="86"/>
      <c r="BSU161" s="86"/>
      <c r="BSV161" s="86"/>
      <c r="BSW161" s="86"/>
      <c r="BSX161" s="86"/>
      <c r="BSY161" s="86"/>
      <c r="BSZ161" s="86"/>
      <c r="BTA161" s="86"/>
      <c r="BTB161" s="86"/>
      <c r="BTC161" s="86"/>
      <c r="BTD161" s="86"/>
      <c r="BTE161" s="86"/>
      <c r="BTF161" s="86"/>
      <c r="BTG161" s="86"/>
      <c r="BTH161" s="86"/>
      <c r="BTI161" s="86"/>
      <c r="BTJ161" s="86"/>
      <c r="BTK161" s="86"/>
      <c r="BTL161" s="86"/>
      <c r="BTM161" s="86"/>
      <c r="BTN161" s="86"/>
      <c r="BTO161" s="86"/>
      <c r="BTP161" s="86"/>
      <c r="BTQ161" s="86"/>
      <c r="BTR161" s="86"/>
      <c r="BTS161" s="86"/>
      <c r="BTT161" s="86"/>
      <c r="BTU161" s="86"/>
      <c r="BTV161" s="86"/>
      <c r="BTW161" s="86"/>
      <c r="BTX161" s="86"/>
      <c r="BTY161" s="86"/>
      <c r="BTZ161" s="86"/>
      <c r="BUA161" s="86"/>
      <c r="BUB161" s="86"/>
      <c r="BUC161" s="86"/>
      <c r="BUD161" s="86"/>
      <c r="BUE161" s="86"/>
      <c r="BUF161" s="86"/>
      <c r="BUG161" s="86"/>
      <c r="BUH161" s="86"/>
      <c r="BUI161" s="86"/>
      <c r="BUJ161" s="86"/>
      <c r="BUK161" s="86"/>
      <c r="BUL161" s="86"/>
      <c r="BUM161" s="86"/>
      <c r="BUN161" s="86"/>
      <c r="BUO161" s="86"/>
      <c r="BUP161" s="86"/>
      <c r="BUQ161" s="86"/>
      <c r="BUR161" s="86"/>
      <c r="BUS161" s="86"/>
      <c r="BUT161" s="86"/>
      <c r="BUU161" s="86"/>
      <c r="BUV161" s="86"/>
      <c r="BUW161" s="86"/>
      <c r="BUX161" s="86"/>
      <c r="BUY161" s="86"/>
      <c r="BUZ161" s="86"/>
      <c r="BVA161" s="86"/>
      <c r="BVB161" s="86"/>
      <c r="BVC161" s="86"/>
      <c r="BVD161" s="86"/>
      <c r="BVE161" s="86"/>
      <c r="BVF161" s="86"/>
      <c r="BVG161" s="86"/>
      <c r="BVH161" s="86"/>
      <c r="BVI161" s="86"/>
      <c r="BVJ161" s="86"/>
      <c r="BVK161" s="86"/>
      <c r="BVL161" s="86"/>
      <c r="BVM161" s="86"/>
      <c r="BVN161" s="86"/>
      <c r="BVO161" s="86"/>
      <c r="BVP161" s="86"/>
      <c r="BVQ161" s="86"/>
      <c r="BVR161" s="86"/>
      <c r="BVS161" s="86"/>
      <c r="BVT161" s="86"/>
      <c r="BVU161" s="86"/>
      <c r="BVV161" s="86"/>
      <c r="BVW161" s="86"/>
      <c r="BVX161" s="86"/>
      <c r="BVY161" s="86"/>
      <c r="BVZ161" s="86"/>
      <c r="BWA161" s="86"/>
      <c r="BWB161" s="86"/>
      <c r="BWC161" s="86"/>
      <c r="BWD161" s="86"/>
      <c r="BWE161" s="86"/>
      <c r="BWF161" s="86"/>
      <c r="BWG161" s="86"/>
      <c r="BWH161" s="86"/>
      <c r="BWI161" s="86"/>
      <c r="BWJ161" s="86"/>
      <c r="BWK161" s="86"/>
      <c r="BWL161" s="86"/>
      <c r="BWM161" s="86"/>
      <c r="BWN161" s="86"/>
      <c r="BWO161" s="86"/>
      <c r="BWP161" s="86"/>
      <c r="BWQ161" s="86"/>
      <c r="BWR161" s="86"/>
      <c r="BWS161" s="86"/>
      <c r="BWT161" s="86"/>
      <c r="BWU161" s="86"/>
      <c r="BWV161" s="86"/>
      <c r="BWW161" s="86"/>
      <c r="BWX161" s="86"/>
      <c r="BWY161" s="86"/>
      <c r="BWZ161" s="86"/>
      <c r="BXA161" s="86"/>
      <c r="BXB161" s="86"/>
      <c r="BXC161" s="86"/>
      <c r="BXD161" s="86"/>
      <c r="BXE161" s="86"/>
      <c r="BXF161" s="86"/>
      <c r="BXG161" s="86"/>
      <c r="BXH161" s="86"/>
      <c r="BXI161" s="86"/>
      <c r="BXJ161" s="86"/>
      <c r="BXK161" s="86"/>
      <c r="BXL161" s="86"/>
      <c r="BXM161" s="86"/>
      <c r="BXN161" s="86"/>
      <c r="BXO161" s="86"/>
      <c r="BXP161" s="86"/>
      <c r="BXQ161" s="86"/>
      <c r="BXR161" s="86"/>
      <c r="BXS161" s="86"/>
      <c r="BXT161" s="86"/>
      <c r="BXU161" s="86"/>
      <c r="BXV161" s="86"/>
      <c r="BXW161" s="86"/>
      <c r="BXX161" s="86"/>
      <c r="BXY161" s="86"/>
      <c r="BXZ161" s="86"/>
      <c r="BYA161" s="186"/>
      <c r="BYB161" s="186"/>
      <c r="BYC161" s="186"/>
      <c r="BYD161" s="186"/>
      <c r="BYE161" s="186"/>
      <c r="BYF161" s="186"/>
      <c r="BYG161" s="86"/>
      <c r="BYH161" s="86"/>
      <c r="BYI161" s="86"/>
      <c r="BYJ161" s="86"/>
      <c r="BYK161" s="86"/>
      <c r="BYL161" s="86"/>
      <c r="BYM161" s="86"/>
      <c r="BYN161" s="86"/>
      <c r="BYO161" s="86"/>
      <c r="BYP161" s="86"/>
      <c r="BYQ161" s="86"/>
      <c r="BYR161" s="86"/>
      <c r="BYS161" s="86"/>
      <c r="BYT161" s="86"/>
      <c r="BYU161" s="86"/>
      <c r="BYV161" s="86"/>
      <c r="BYW161" s="86"/>
      <c r="BYX161" s="86"/>
      <c r="BYY161" s="86"/>
      <c r="BYZ161" s="86"/>
      <c r="BZA161" s="86"/>
      <c r="BZB161" s="86"/>
      <c r="BZC161" s="86"/>
      <c r="BZD161" s="86"/>
      <c r="BZE161" s="86"/>
      <c r="BZF161" s="86"/>
      <c r="BZG161" s="86"/>
      <c r="BZH161" s="86"/>
      <c r="BZI161" s="86"/>
      <c r="BZJ161" s="86"/>
      <c r="BZK161" s="86"/>
      <c r="BZL161" s="86"/>
      <c r="BZM161" s="86"/>
      <c r="BZN161" s="86"/>
      <c r="BZO161" s="86"/>
      <c r="BZP161" s="86"/>
      <c r="BZQ161" s="86"/>
      <c r="BZR161" s="86"/>
      <c r="BZS161" s="86"/>
      <c r="BZT161" s="86"/>
      <c r="BZU161" s="86"/>
      <c r="BZV161" s="86"/>
      <c r="BZW161" s="86"/>
      <c r="BZX161" s="86"/>
      <c r="BZY161" s="86"/>
      <c r="BZZ161" s="86"/>
      <c r="CAA161" s="86"/>
      <c r="CAB161" s="86"/>
      <c r="CAC161" s="86"/>
      <c r="CAD161" s="86"/>
      <c r="CAE161" s="86"/>
      <c r="CAF161" s="86"/>
      <c r="CAG161" s="86"/>
      <c r="CAH161" s="86"/>
      <c r="CAI161" s="86"/>
      <c r="CAJ161" s="86"/>
      <c r="CAK161" s="86"/>
      <c r="CAL161" s="86"/>
      <c r="CAM161" s="86"/>
      <c r="CAN161" s="86"/>
      <c r="CAO161" s="86"/>
      <c r="CAP161" s="86"/>
      <c r="CAQ161" s="86"/>
      <c r="CAR161" s="86"/>
      <c r="CAS161" s="86"/>
      <c r="CAT161" s="86"/>
      <c r="CAU161" s="86"/>
      <c r="CAV161" s="86"/>
      <c r="CAW161" s="86"/>
      <c r="CAX161" s="86"/>
      <c r="CAY161" s="86"/>
      <c r="CAZ161" s="86"/>
      <c r="CBA161" s="86"/>
      <c r="CBB161" s="86"/>
      <c r="CBC161" s="86"/>
      <c r="CBD161" s="86"/>
      <c r="CBE161" s="86"/>
      <c r="CBF161" s="86"/>
      <c r="CBG161" s="86"/>
      <c r="CBH161" s="86"/>
      <c r="CBI161" s="86"/>
      <c r="CBJ161" s="86"/>
      <c r="CBK161" s="86"/>
      <c r="CBL161" s="86"/>
      <c r="CBM161" s="86"/>
      <c r="CBN161" s="86"/>
      <c r="CBO161" s="86"/>
      <c r="CBP161" s="86"/>
      <c r="CBQ161" s="86"/>
      <c r="CBR161" s="86"/>
      <c r="CBS161" s="86"/>
      <c r="CBT161" s="86"/>
      <c r="CBU161" s="86"/>
      <c r="CBV161" s="86"/>
      <c r="CBW161" s="86"/>
      <c r="CBX161" s="86"/>
      <c r="CBY161" s="86"/>
      <c r="CBZ161" s="86"/>
      <c r="CCA161" s="86"/>
      <c r="CCB161" s="86"/>
      <c r="CCC161" s="86"/>
      <c r="CCD161" s="86"/>
      <c r="CCE161" s="86"/>
      <c r="CCF161" s="86"/>
      <c r="CCG161" s="86"/>
      <c r="CCH161" s="86"/>
      <c r="CCI161" s="86"/>
      <c r="CCJ161" s="86"/>
      <c r="CCK161" s="86"/>
      <c r="CCL161" s="86"/>
      <c r="CCM161" s="86"/>
      <c r="CCN161" s="86"/>
      <c r="CCO161" s="86"/>
      <c r="CCP161" s="86"/>
      <c r="CCQ161" s="86"/>
      <c r="CCR161" s="86"/>
      <c r="CCS161" s="86"/>
      <c r="CCT161" s="86"/>
      <c r="CCU161" s="86"/>
      <c r="CCV161" s="86"/>
      <c r="CCW161" s="86"/>
      <c r="CCX161" s="86"/>
      <c r="CCY161" s="86"/>
      <c r="CCZ161" s="86"/>
      <c r="CDA161" s="86"/>
      <c r="CDB161" s="86"/>
      <c r="CDC161" s="86"/>
      <c r="CDD161" s="86"/>
      <c r="CDE161" s="86"/>
      <c r="CDF161" s="86"/>
      <c r="CDG161" s="86"/>
      <c r="CDH161" s="86"/>
      <c r="CDI161" s="86"/>
      <c r="CDJ161" s="86"/>
      <c r="CDK161" s="86"/>
      <c r="CDL161" s="86"/>
      <c r="CDM161" s="86"/>
      <c r="CDN161" s="86"/>
      <c r="CDO161" s="86"/>
      <c r="CDP161" s="86"/>
      <c r="CDQ161" s="86"/>
      <c r="CDR161" s="86"/>
      <c r="CDS161" s="86"/>
      <c r="CDT161" s="86"/>
      <c r="CDU161" s="86"/>
      <c r="CDV161" s="86"/>
      <c r="CDW161" s="86"/>
      <c r="CDX161" s="86"/>
      <c r="CDY161" s="86"/>
      <c r="CDZ161" s="86"/>
      <c r="CEA161" s="86"/>
      <c r="CEB161" s="86"/>
      <c r="CEC161" s="86"/>
      <c r="CED161" s="86"/>
      <c r="CEE161" s="86"/>
      <c r="CEF161" s="86"/>
      <c r="CEG161" s="86"/>
      <c r="CEH161" s="86"/>
      <c r="CEI161" s="86"/>
      <c r="CEJ161" s="86"/>
      <c r="CEK161" s="86"/>
      <c r="CEL161" s="86"/>
      <c r="CEM161" s="86"/>
      <c r="CEN161" s="86"/>
      <c r="CEO161" s="86"/>
      <c r="CEP161" s="86"/>
      <c r="CEQ161" s="86"/>
      <c r="CER161" s="86"/>
      <c r="CES161" s="86"/>
      <c r="CET161" s="86"/>
      <c r="CEU161" s="86"/>
      <c r="CEV161" s="86"/>
      <c r="CEW161" s="86"/>
      <c r="CEX161" s="86"/>
      <c r="CEY161" s="86"/>
      <c r="CEZ161" s="86"/>
      <c r="CFA161" s="86"/>
      <c r="CFB161" s="86"/>
      <c r="CFC161" s="86"/>
      <c r="CFD161" s="86"/>
      <c r="CFE161" s="86"/>
      <c r="CFF161" s="86"/>
      <c r="CFG161" s="86"/>
      <c r="CFH161" s="86"/>
      <c r="CFI161" s="86"/>
      <c r="CFJ161" s="86"/>
      <c r="CFK161" s="86"/>
      <c r="CFL161" s="86"/>
      <c r="CFM161" s="86"/>
      <c r="CFN161" s="86"/>
      <c r="CFO161" s="86"/>
      <c r="CFP161" s="86"/>
      <c r="CFQ161" s="86"/>
      <c r="CFR161" s="86"/>
      <c r="CFS161" s="86"/>
      <c r="CFT161" s="86"/>
      <c r="CFU161" s="86"/>
      <c r="CFV161" s="86"/>
      <c r="CFW161" s="86"/>
      <c r="CFX161" s="86"/>
      <c r="CFY161" s="86"/>
      <c r="CFZ161" s="86"/>
      <c r="CGA161" s="86"/>
      <c r="CGB161" s="86"/>
      <c r="CGC161" s="86"/>
      <c r="CGD161" s="86"/>
      <c r="CGE161" s="86"/>
      <c r="CGF161" s="86"/>
      <c r="CGG161" s="86"/>
      <c r="CGH161" s="86"/>
      <c r="CGI161" s="86"/>
      <c r="CGJ161" s="86"/>
      <c r="CGK161" s="86"/>
      <c r="CGL161" s="86"/>
      <c r="CGM161" s="86"/>
      <c r="CGN161" s="86"/>
      <c r="CGO161" s="86"/>
      <c r="CGP161" s="86"/>
      <c r="CGQ161" s="86"/>
      <c r="CGR161" s="86"/>
      <c r="CGS161" s="86"/>
      <c r="CGT161" s="86"/>
      <c r="CGU161" s="86"/>
      <c r="CGV161" s="86"/>
      <c r="CGW161" s="86"/>
      <c r="CGX161" s="86"/>
      <c r="CGY161" s="86"/>
      <c r="CGZ161" s="86"/>
      <c r="CHA161" s="86"/>
      <c r="CHB161" s="86"/>
      <c r="CHC161" s="86"/>
      <c r="CHD161" s="86"/>
      <c r="CHE161" s="86"/>
      <c r="CHF161" s="86"/>
      <c r="CHG161" s="86"/>
      <c r="CHH161" s="86"/>
      <c r="CHI161" s="86"/>
      <c r="CHJ161" s="86"/>
      <c r="CHK161" s="86"/>
      <c r="CHL161" s="86"/>
      <c r="CHM161" s="86"/>
      <c r="CHN161" s="86"/>
      <c r="CHO161" s="86"/>
      <c r="CHP161" s="86"/>
      <c r="CHQ161" s="86"/>
      <c r="CHR161" s="86"/>
      <c r="CHS161" s="86"/>
      <c r="CHT161" s="86"/>
      <c r="CHU161" s="86"/>
      <c r="CHV161" s="86"/>
      <c r="CHW161" s="186"/>
      <c r="CHX161" s="186"/>
      <c r="CHY161" s="186"/>
      <c r="CHZ161" s="186"/>
      <c r="CIA161" s="186"/>
      <c r="CIB161" s="186"/>
      <c r="CIC161" s="86"/>
      <c r="CID161" s="86"/>
      <c r="CIE161" s="86"/>
      <c r="CIF161" s="86"/>
      <c r="CIG161" s="86"/>
      <c r="CIH161" s="86"/>
      <c r="CII161" s="86"/>
      <c r="CIJ161" s="86"/>
      <c r="CIK161" s="86"/>
      <c r="CIL161" s="86"/>
      <c r="CIM161" s="86"/>
      <c r="CIN161" s="86"/>
      <c r="CIO161" s="86"/>
      <c r="CIP161" s="86"/>
      <c r="CIQ161" s="86"/>
      <c r="CIR161" s="86"/>
      <c r="CIS161" s="86"/>
      <c r="CIT161" s="86"/>
      <c r="CIU161" s="86"/>
      <c r="CIV161" s="86"/>
      <c r="CIW161" s="86"/>
      <c r="CIX161" s="86"/>
      <c r="CIY161" s="86"/>
      <c r="CIZ161" s="86"/>
      <c r="CJA161" s="86"/>
      <c r="CJB161" s="86"/>
      <c r="CJC161" s="86"/>
      <c r="CJD161" s="86"/>
      <c r="CJE161" s="86"/>
      <c r="CJF161" s="86"/>
      <c r="CJG161" s="86"/>
      <c r="CJH161" s="86"/>
      <c r="CJI161" s="86"/>
      <c r="CJJ161" s="86"/>
      <c r="CJK161" s="86"/>
      <c r="CJL161" s="86"/>
      <c r="CJM161" s="86"/>
      <c r="CJN161" s="86"/>
      <c r="CJO161" s="86"/>
      <c r="CJP161" s="86"/>
      <c r="CJQ161" s="86"/>
      <c r="CJR161" s="86"/>
      <c r="CJS161" s="86"/>
      <c r="CJT161" s="86"/>
      <c r="CJU161" s="86"/>
      <c r="CJV161" s="86"/>
      <c r="CJW161" s="86"/>
      <c r="CJX161" s="86"/>
      <c r="CJY161" s="86"/>
      <c r="CJZ161" s="86"/>
      <c r="CKA161" s="86"/>
      <c r="CKB161" s="86"/>
      <c r="CKC161" s="86"/>
      <c r="CKD161" s="86"/>
      <c r="CKE161" s="86"/>
      <c r="CKF161" s="86"/>
      <c r="CKG161" s="86"/>
      <c r="CKH161" s="86"/>
      <c r="CKI161" s="86"/>
      <c r="CKJ161" s="86"/>
      <c r="CKK161" s="86"/>
      <c r="CKL161" s="86"/>
      <c r="CKM161" s="86"/>
      <c r="CKN161" s="86"/>
      <c r="CKO161" s="86"/>
      <c r="CKP161" s="86"/>
      <c r="CKQ161" s="86"/>
      <c r="CKR161" s="86"/>
      <c r="CKS161" s="86"/>
      <c r="CKT161" s="86"/>
      <c r="CKU161" s="86"/>
      <c r="CKV161" s="86"/>
      <c r="CKW161" s="86"/>
      <c r="CKX161" s="86"/>
      <c r="CKY161" s="86"/>
      <c r="CKZ161" s="86"/>
      <c r="CLA161" s="86"/>
      <c r="CLB161" s="86"/>
      <c r="CLC161" s="86"/>
      <c r="CLD161" s="86"/>
      <c r="CLE161" s="86"/>
      <c r="CLF161" s="86"/>
      <c r="CLG161" s="86"/>
      <c r="CLH161" s="86"/>
      <c r="CLI161" s="86"/>
      <c r="CLJ161" s="86"/>
      <c r="CLK161" s="86"/>
      <c r="CLL161" s="86"/>
      <c r="CLM161" s="86"/>
      <c r="CLN161" s="86"/>
      <c r="CLO161" s="86"/>
      <c r="CLP161" s="86"/>
      <c r="CLQ161" s="86"/>
      <c r="CLR161" s="86"/>
      <c r="CLS161" s="86"/>
      <c r="CLT161" s="86"/>
      <c r="CLU161" s="86"/>
      <c r="CLV161" s="86"/>
      <c r="CLW161" s="86"/>
      <c r="CLX161" s="86"/>
      <c r="CLY161" s="86"/>
      <c r="CLZ161" s="86"/>
      <c r="CMA161" s="86"/>
      <c r="CMB161" s="86"/>
      <c r="CMC161" s="86"/>
      <c r="CMD161" s="86"/>
      <c r="CME161" s="86"/>
      <c r="CMF161" s="86"/>
      <c r="CMG161" s="86"/>
      <c r="CMH161" s="86"/>
      <c r="CMI161" s="86"/>
      <c r="CMJ161" s="86"/>
      <c r="CMK161" s="86"/>
      <c r="CML161" s="86"/>
      <c r="CMM161" s="86"/>
      <c r="CMN161" s="86"/>
      <c r="CMO161" s="86"/>
      <c r="CMP161" s="86"/>
      <c r="CMQ161" s="86"/>
      <c r="CMR161" s="86"/>
      <c r="CMS161" s="86"/>
      <c r="CMT161" s="86"/>
      <c r="CMU161" s="86"/>
      <c r="CMV161" s="86"/>
      <c r="CMW161" s="86"/>
      <c r="CMX161" s="86"/>
      <c r="CMY161" s="86"/>
      <c r="CMZ161" s="86"/>
      <c r="CNA161" s="86"/>
      <c r="CNB161" s="86"/>
      <c r="CNC161" s="86"/>
      <c r="CND161" s="86"/>
      <c r="CNE161" s="86"/>
      <c r="CNF161" s="86"/>
      <c r="CNG161" s="86"/>
      <c r="CNH161" s="86"/>
      <c r="CNI161" s="86"/>
      <c r="CNJ161" s="86"/>
      <c r="CNK161" s="86"/>
      <c r="CNL161" s="86"/>
      <c r="CNM161" s="86"/>
      <c r="CNN161" s="86"/>
      <c r="CNO161" s="86"/>
      <c r="CNP161" s="86"/>
      <c r="CNQ161" s="86"/>
      <c r="CNR161" s="86"/>
      <c r="CNS161" s="86"/>
      <c r="CNT161" s="86"/>
      <c r="CNU161" s="86"/>
      <c r="CNV161" s="86"/>
      <c r="CNW161" s="86"/>
      <c r="CNX161" s="86"/>
      <c r="CNY161" s="86"/>
      <c r="CNZ161" s="86"/>
      <c r="COA161" s="86"/>
      <c r="COB161" s="86"/>
      <c r="COC161" s="86"/>
      <c r="COD161" s="86"/>
      <c r="COE161" s="86"/>
      <c r="COF161" s="86"/>
      <c r="COG161" s="86"/>
      <c r="COH161" s="86"/>
      <c r="COI161" s="86"/>
      <c r="COJ161" s="86"/>
      <c r="COK161" s="86"/>
      <c r="COL161" s="86"/>
      <c r="COM161" s="86"/>
      <c r="CON161" s="86"/>
      <c r="COO161" s="86"/>
      <c r="COP161" s="86"/>
      <c r="COQ161" s="86"/>
      <c r="COR161" s="86"/>
      <c r="COS161" s="86"/>
      <c r="COT161" s="86"/>
      <c r="COU161" s="86"/>
      <c r="COV161" s="86"/>
      <c r="COW161" s="86"/>
      <c r="COX161" s="86"/>
      <c r="COY161" s="86"/>
      <c r="COZ161" s="86"/>
      <c r="CPA161" s="86"/>
      <c r="CPB161" s="86"/>
      <c r="CPC161" s="86"/>
      <c r="CPD161" s="86"/>
      <c r="CPE161" s="86"/>
      <c r="CPF161" s="86"/>
      <c r="CPG161" s="86"/>
      <c r="CPH161" s="86"/>
      <c r="CPI161" s="86"/>
      <c r="CPJ161" s="86"/>
      <c r="CPK161" s="86"/>
      <c r="CPL161" s="86"/>
      <c r="CPM161" s="86"/>
      <c r="CPN161" s="86"/>
      <c r="CPO161" s="86"/>
      <c r="CPP161" s="86"/>
      <c r="CPQ161" s="86"/>
      <c r="CPR161" s="86"/>
      <c r="CPS161" s="86"/>
      <c r="CPT161" s="86"/>
      <c r="CPU161" s="86"/>
      <c r="CPV161" s="86"/>
      <c r="CPW161" s="86"/>
      <c r="CPX161" s="86"/>
      <c r="CPY161" s="86"/>
      <c r="CPZ161" s="86"/>
      <c r="CQA161" s="86"/>
      <c r="CQB161" s="86"/>
      <c r="CQC161" s="86"/>
      <c r="CQD161" s="86"/>
      <c r="CQE161" s="86"/>
      <c r="CQF161" s="86"/>
      <c r="CQG161" s="86"/>
      <c r="CQH161" s="86"/>
      <c r="CQI161" s="86"/>
      <c r="CQJ161" s="86"/>
      <c r="CQK161" s="86"/>
      <c r="CQL161" s="86"/>
      <c r="CQM161" s="86"/>
      <c r="CQN161" s="86"/>
      <c r="CQO161" s="86"/>
      <c r="CQP161" s="86"/>
      <c r="CQQ161" s="86"/>
      <c r="CQR161" s="86"/>
      <c r="CQS161" s="86"/>
      <c r="CQT161" s="86"/>
      <c r="CQU161" s="86"/>
      <c r="CQV161" s="86"/>
      <c r="CQW161" s="86"/>
      <c r="CQX161" s="86"/>
      <c r="CQY161" s="86"/>
      <c r="CQZ161" s="86"/>
      <c r="CRA161" s="86"/>
      <c r="CRB161" s="86"/>
      <c r="CRC161" s="86"/>
      <c r="CRD161" s="86"/>
      <c r="CRE161" s="86"/>
      <c r="CRF161" s="86"/>
      <c r="CRG161" s="86"/>
      <c r="CRH161" s="86"/>
      <c r="CRI161" s="86"/>
      <c r="CRJ161" s="86"/>
      <c r="CRK161" s="86"/>
      <c r="CRL161" s="86"/>
      <c r="CRM161" s="86"/>
      <c r="CRN161" s="86"/>
      <c r="CRO161" s="86"/>
      <c r="CRP161" s="86"/>
      <c r="CRQ161" s="86"/>
      <c r="CRR161" s="86"/>
      <c r="CRS161" s="186"/>
      <c r="CRT161" s="186"/>
      <c r="CRU161" s="186"/>
      <c r="CRV161" s="186"/>
      <c r="CRW161" s="186"/>
      <c r="CRX161" s="186"/>
      <c r="CRY161" s="86"/>
      <c r="CRZ161" s="86"/>
      <c r="CSA161" s="86"/>
      <c r="CSB161" s="86"/>
      <c r="CSC161" s="86"/>
      <c r="CSD161" s="86"/>
      <c r="CSE161" s="86"/>
      <c r="CSF161" s="86"/>
      <c r="CSG161" s="86"/>
      <c r="CSH161" s="86"/>
      <c r="CSI161" s="86"/>
      <c r="CSJ161" s="86"/>
      <c r="CSK161" s="86"/>
      <c r="CSL161" s="86"/>
      <c r="CSM161" s="86"/>
      <c r="CSN161" s="86"/>
      <c r="CSO161" s="86"/>
      <c r="CSP161" s="86"/>
      <c r="CSQ161" s="86"/>
      <c r="CSR161" s="86"/>
      <c r="CSS161" s="86"/>
      <c r="CST161" s="86"/>
      <c r="CSU161" s="86"/>
      <c r="CSV161" s="86"/>
      <c r="CSW161" s="86"/>
      <c r="CSX161" s="86"/>
      <c r="CSY161" s="86"/>
      <c r="CSZ161" s="86"/>
      <c r="CTA161" s="86"/>
      <c r="CTB161" s="86"/>
      <c r="CTC161" s="86"/>
      <c r="CTD161" s="86"/>
      <c r="CTE161" s="86"/>
      <c r="CTF161" s="86"/>
      <c r="CTG161" s="86"/>
      <c r="CTH161" s="86"/>
      <c r="CTI161" s="86"/>
      <c r="CTJ161" s="86"/>
      <c r="CTK161" s="86"/>
      <c r="CTL161" s="86"/>
      <c r="CTM161" s="86"/>
      <c r="CTN161" s="86"/>
      <c r="CTO161" s="86"/>
      <c r="CTP161" s="86"/>
      <c r="CTQ161" s="86"/>
      <c r="CTR161" s="86"/>
      <c r="CTS161" s="86"/>
      <c r="CTT161" s="86"/>
      <c r="CTU161" s="86"/>
      <c r="CTV161" s="86"/>
      <c r="CTW161" s="86"/>
      <c r="CTX161" s="86"/>
      <c r="CTY161" s="86"/>
      <c r="CTZ161" s="86"/>
      <c r="CUA161" s="86"/>
      <c r="CUB161" s="86"/>
      <c r="CUC161" s="86"/>
      <c r="CUD161" s="86"/>
      <c r="CUE161" s="86"/>
      <c r="CUF161" s="86"/>
      <c r="CUG161" s="86"/>
      <c r="CUH161" s="86"/>
      <c r="CUI161" s="86"/>
      <c r="CUJ161" s="86"/>
      <c r="CUK161" s="86"/>
      <c r="CUL161" s="86"/>
      <c r="CUM161" s="86"/>
      <c r="CUN161" s="86"/>
      <c r="CUO161" s="86"/>
      <c r="CUP161" s="86"/>
      <c r="CUQ161" s="86"/>
      <c r="CUR161" s="86"/>
      <c r="CUS161" s="86"/>
      <c r="CUT161" s="86"/>
      <c r="CUU161" s="86"/>
      <c r="CUV161" s="86"/>
      <c r="CUW161" s="86"/>
      <c r="CUX161" s="86"/>
      <c r="CUY161" s="86"/>
      <c r="CUZ161" s="86"/>
      <c r="CVA161" s="86"/>
      <c r="CVB161" s="86"/>
      <c r="CVC161" s="86"/>
      <c r="CVD161" s="86"/>
      <c r="CVE161" s="86"/>
      <c r="CVF161" s="86"/>
      <c r="CVG161" s="86"/>
      <c r="CVH161" s="86"/>
      <c r="CVI161" s="86"/>
      <c r="CVJ161" s="86"/>
      <c r="CVK161" s="86"/>
      <c r="CVL161" s="86"/>
      <c r="CVM161" s="86"/>
      <c r="CVN161" s="86"/>
      <c r="CVO161" s="86"/>
      <c r="CVP161" s="86"/>
      <c r="CVQ161" s="86"/>
      <c r="CVR161" s="86"/>
      <c r="CVS161" s="86"/>
      <c r="CVT161" s="86"/>
      <c r="CVU161" s="86"/>
      <c r="CVV161" s="86"/>
      <c r="CVW161" s="86"/>
      <c r="CVX161" s="86"/>
      <c r="CVY161" s="86"/>
      <c r="CVZ161" s="86"/>
      <c r="CWA161" s="86"/>
      <c r="CWB161" s="86"/>
      <c r="CWC161" s="86"/>
      <c r="CWD161" s="86"/>
      <c r="CWE161" s="86"/>
      <c r="CWF161" s="86"/>
      <c r="CWG161" s="86"/>
      <c r="CWH161" s="86"/>
      <c r="CWI161" s="86"/>
      <c r="CWJ161" s="86"/>
      <c r="CWK161" s="86"/>
      <c r="CWL161" s="86"/>
      <c r="CWM161" s="86"/>
      <c r="CWN161" s="86"/>
      <c r="CWO161" s="86"/>
      <c r="CWP161" s="86"/>
      <c r="CWQ161" s="86"/>
      <c r="CWR161" s="86"/>
      <c r="CWS161" s="86"/>
      <c r="CWT161" s="86"/>
      <c r="CWU161" s="86"/>
      <c r="CWV161" s="86"/>
      <c r="CWW161" s="86"/>
      <c r="CWX161" s="86"/>
      <c r="CWY161" s="86"/>
      <c r="CWZ161" s="86"/>
      <c r="CXA161" s="86"/>
      <c r="CXB161" s="86"/>
      <c r="CXC161" s="86"/>
      <c r="CXD161" s="86"/>
      <c r="CXE161" s="86"/>
      <c r="CXF161" s="86"/>
      <c r="CXG161" s="86"/>
      <c r="CXH161" s="86"/>
      <c r="CXI161" s="86"/>
      <c r="CXJ161" s="86"/>
      <c r="CXK161" s="86"/>
      <c r="CXL161" s="86"/>
      <c r="CXM161" s="86"/>
      <c r="CXN161" s="86"/>
      <c r="CXO161" s="86"/>
      <c r="CXP161" s="86"/>
      <c r="CXQ161" s="86"/>
      <c r="CXR161" s="86"/>
      <c r="CXS161" s="86"/>
      <c r="CXT161" s="86"/>
      <c r="CXU161" s="86"/>
      <c r="CXV161" s="86"/>
      <c r="CXW161" s="86"/>
      <c r="CXX161" s="86"/>
      <c r="CXY161" s="86"/>
      <c r="CXZ161" s="86"/>
      <c r="CYA161" s="86"/>
      <c r="CYB161" s="86"/>
      <c r="CYC161" s="86"/>
      <c r="CYD161" s="86"/>
      <c r="CYE161" s="86"/>
      <c r="CYF161" s="86"/>
      <c r="CYG161" s="86"/>
      <c r="CYH161" s="86"/>
      <c r="CYI161" s="86"/>
      <c r="CYJ161" s="86"/>
      <c r="CYK161" s="86"/>
      <c r="CYL161" s="86"/>
      <c r="CYM161" s="86"/>
      <c r="CYN161" s="86"/>
      <c r="CYO161" s="86"/>
      <c r="CYP161" s="86"/>
      <c r="CYQ161" s="86"/>
      <c r="CYR161" s="86"/>
      <c r="CYS161" s="86"/>
      <c r="CYT161" s="86"/>
      <c r="CYU161" s="86"/>
      <c r="CYV161" s="86"/>
      <c r="CYW161" s="86"/>
      <c r="CYX161" s="86"/>
      <c r="CYY161" s="86"/>
      <c r="CYZ161" s="86"/>
      <c r="CZA161" s="86"/>
      <c r="CZB161" s="86"/>
      <c r="CZC161" s="86"/>
      <c r="CZD161" s="86"/>
      <c r="CZE161" s="86"/>
      <c r="CZF161" s="86"/>
      <c r="CZG161" s="86"/>
      <c r="CZH161" s="86"/>
      <c r="CZI161" s="86"/>
      <c r="CZJ161" s="86"/>
      <c r="CZK161" s="86"/>
      <c r="CZL161" s="86"/>
      <c r="CZM161" s="86"/>
      <c r="CZN161" s="86"/>
      <c r="CZO161" s="86"/>
      <c r="CZP161" s="86"/>
      <c r="CZQ161" s="86"/>
      <c r="CZR161" s="86"/>
      <c r="CZS161" s="86"/>
      <c r="CZT161" s="86"/>
      <c r="CZU161" s="86"/>
      <c r="CZV161" s="86"/>
      <c r="CZW161" s="86"/>
      <c r="CZX161" s="86"/>
      <c r="CZY161" s="86"/>
      <c r="CZZ161" s="86"/>
      <c r="DAA161" s="86"/>
      <c r="DAB161" s="86"/>
      <c r="DAC161" s="86"/>
      <c r="DAD161" s="86"/>
      <c r="DAE161" s="86"/>
      <c r="DAF161" s="86"/>
      <c r="DAG161" s="86"/>
      <c r="DAH161" s="86"/>
      <c r="DAI161" s="86"/>
      <c r="DAJ161" s="86"/>
      <c r="DAK161" s="86"/>
      <c r="DAL161" s="86"/>
      <c r="DAM161" s="86"/>
      <c r="DAN161" s="86"/>
      <c r="DAO161" s="86"/>
      <c r="DAP161" s="86"/>
      <c r="DAQ161" s="86"/>
      <c r="DAR161" s="86"/>
      <c r="DAS161" s="86"/>
      <c r="DAT161" s="86"/>
      <c r="DAU161" s="86"/>
      <c r="DAV161" s="86"/>
      <c r="DAW161" s="86"/>
      <c r="DAX161" s="86"/>
      <c r="DAY161" s="86"/>
      <c r="DAZ161" s="86"/>
      <c r="DBA161" s="86"/>
      <c r="DBB161" s="86"/>
      <c r="DBC161" s="86"/>
      <c r="DBD161" s="86"/>
      <c r="DBE161" s="86"/>
      <c r="DBF161" s="86"/>
      <c r="DBG161" s="86"/>
      <c r="DBH161" s="86"/>
      <c r="DBI161" s="86"/>
      <c r="DBJ161" s="86"/>
      <c r="DBK161" s="86"/>
      <c r="DBL161" s="86"/>
      <c r="DBM161" s="86"/>
      <c r="DBN161" s="86"/>
      <c r="DBO161" s="186"/>
      <c r="DBP161" s="186"/>
      <c r="DBQ161" s="186"/>
      <c r="DBR161" s="186"/>
      <c r="DBS161" s="186"/>
      <c r="DBT161" s="186"/>
      <c r="DBU161" s="86"/>
      <c r="DBV161" s="86"/>
      <c r="DBW161" s="86"/>
      <c r="DBX161" s="86"/>
      <c r="DBY161" s="86"/>
      <c r="DBZ161" s="86"/>
      <c r="DCA161" s="86"/>
      <c r="DCB161" s="86"/>
      <c r="DCC161" s="86"/>
      <c r="DCD161" s="86"/>
      <c r="DCE161" s="86"/>
      <c r="DCF161" s="86"/>
      <c r="DCG161" s="86"/>
      <c r="DCH161" s="86"/>
      <c r="DCI161" s="86"/>
      <c r="DCJ161" s="86"/>
      <c r="DCK161" s="86"/>
      <c r="DCL161" s="86"/>
      <c r="DCM161" s="86"/>
      <c r="DCN161" s="86"/>
      <c r="DCO161" s="86"/>
      <c r="DCP161" s="86"/>
      <c r="DCQ161" s="86"/>
      <c r="DCR161" s="86"/>
      <c r="DCS161" s="86"/>
      <c r="DCT161" s="86"/>
      <c r="DCU161" s="86"/>
      <c r="DCV161" s="86"/>
      <c r="DCW161" s="86"/>
      <c r="DCX161" s="86"/>
      <c r="DCY161" s="86"/>
      <c r="DCZ161" s="86"/>
      <c r="DDA161" s="86"/>
      <c r="DDB161" s="86"/>
      <c r="DDC161" s="86"/>
      <c r="DDD161" s="86"/>
      <c r="DDE161" s="86"/>
      <c r="DDF161" s="86"/>
      <c r="DDG161" s="86"/>
      <c r="DDH161" s="86"/>
      <c r="DDI161" s="86"/>
      <c r="DDJ161" s="86"/>
      <c r="DDK161" s="86"/>
      <c r="DDL161" s="86"/>
      <c r="DDM161" s="86"/>
      <c r="DDN161" s="86"/>
      <c r="DDO161" s="86"/>
      <c r="DDP161" s="86"/>
      <c r="DDQ161" s="86"/>
      <c r="DDR161" s="86"/>
      <c r="DDS161" s="86"/>
      <c r="DDT161" s="86"/>
      <c r="DDU161" s="86"/>
      <c r="DDV161" s="86"/>
      <c r="DDW161" s="86"/>
      <c r="DDX161" s="86"/>
      <c r="DDY161" s="86"/>
      <c r="DDZ161" s="86"/>
      <c r="DEA161" s="86"/>
      <c r="DEB161" s="86"/>
      <c r="DEC161" s="86"/>
      <c r="DED161" s="86"/>
      <c r="DEE161" s="86"/>
      <c r="DEF161" s="86"/>
      <c r="DEG161" s="86"/>
      <c r="DEH161" s="86"/>
      <c r="DEI161" s="86"/>
      <c r="DEJ161" s="86"/>
      <c r="DEK161" s="86"/>
      <c r="DEL161" s="86"/>
      <c r="DEM161" s="86"/>
      <c r="DEN161" s="86"/>
      <c r="DEO161" s="86"/>
      <c r="DEP161" s="86"/>
      <c r="DEQ161" s="86"/>
      <c r="DER161" s="86"/>
      <c r="DES161" s="86"/>
      <c r="DET161" s="86"/>
      <c r="DEU161" s="86"/>
      <c r="DEV161" s="86"/>
      <c r="DEW161" s="86"/>
      <c r="DEX161" s="86"/>
      <c r="DEY161" s="86"/>
      <c r="DEZ161" s="86"/>
      <c r="DFA161" s="86"/>
      <c r="DFB161" s="86"/>
      <c r="DFC161" s="86"/>
      <c r="DFD161" s="86"/>
      <c r="DFE161" s="86"/>
      <c r="DFF161" s="86"/>
      <c r="DFG161" s="86"/>
      <c r="DFH161" s="86"/>
      <c r="DFI161" s="86"/>
      <c r="DFJ161" s="86"/>
      <c r="DFK161" s="86"/>
      <c r="DFL161" s="86"/>
      <c r="DFM161" s="86"/>
      <c r="DFN161" s="86"/>
      <c r="DFO161" s="86"/>
      <c r="DFP161" s="86"/>
      <c r="DFQ161" s="86"/>
      <c r="DFR161" s="86"/>
      <c r="DFS161" s="86"/>
      <c r="DFT161" s="86"/>
      <c r="DFU161" s="86"/>
      <c r="DFV161" s="86"/>
      <c r="DFW161" s="86"/>
      <c r="DFX161" s="86"/>
      <c r="DFY161" s="86"/>
      <c r="DFZ161" s="86"/>
      <c r="DGA161" s="86"/>
      <c r="DGB161" s="86"/>
      <c r="DGC161" s="86"/>
      <c r="DGD161" s="86"/>
      <c r="DGE161" s="86"/>
      <c r="DGF161" s="86"/>
      <c r="DGG161" s="86"/>
      <c r="DGH161" s="86"/>
      <c r="DGI161" s="86"/>
      <c r="DGJ161" s="86"/>
      <c r="DGK161" s="86"/>
      <c r="DGL161" s="86"/>
      <c r="DGM161" s="86"/>
      <c r="DGN161" s="86"/>
      <c r="DGO161" s="86"/>
      <c r="DGP161" s="86"/>
      <c r="DGQ161" s="86"/>
      <c r="DGR161" s="86"/>
      <c r="DGS161" s="86"/>
      <c r="DGT161" s="86"/>
      <c r="DGU161" s="86"/>
      <c r="DGV161" s="86"/>
      <c r="DGW161" s="86"/>
      <c r="DGX161" s="86"/>
      <c r="DGY161" s="86"/>
      <c r="DGZ161" s="86"/>
      <c r="DHA161" s="86"/>
      <c r="DHB161" s="86"/>
      <c r="DHC161" s="86"/>
      <c r="DHD161" s="86"/>
      <c r="DHE161" s="86"/>
      <c r="DHF161" s="86"/>
      <c r="DHG161" s="86"/>
      <c r="DHH161" s="86"/>
      <c r="DHI161" s="86"/>
      <c r="DHJ161" s="86"/>
      <c r="DHK161" s="86"/>
      <c r="DHL161" s="86"/>
      <c r="DHM161" s="86"/>
      <c r="DHN161" s="86"/>
      <c r="DHO161" s="86"/>
      <c r="DHP161" s="86"/>
      <c r="DHQ161" s="86"/>
      <c r="DHR161" s="86"/>
      <c r="DHS161" s="86"/>
      <c r="DHT161" s="86"/>
      <c r="DHU161" s="86"/>
      <c r="DHV161" s="86"/>
      <c r="DHW161" s="86"/>
      <c r="DHX161" s="86"/>
      <c r="DHY161" s="86"/>
      <c r="DHZ161" s="86"/>
      <c r="DIA161" s="86"/>
      <c r="DIB161" s="86"/>
      <c r="DIC161" s="86"/>
      <c r="DID161" s="86"/>
      <c r="DIE161" s="86"/>
      <c r="DIF161" s="86"/>
      <c r="DIG161" s="86"/>
      <c r="DIH161" s="86"/>
      <c r="DII161" s="86"/>
      <c r="DIJ161" s="86"/>
      <c r="DIK161" s="86"/>
      <c r="DIL161" s="86"/>
      <c r="DIM161" s="86"/>
      <c r="DIN161" s="86"/>
      <c r="DIO161" s="86"/>
      <c r="DIP161" s="86"/>
      <c r="DIQ161" s="86"/>
      <c r="DIR161" s="86"/>
      <c r="DIS161" s="86"/>
      <c r="DIT161" s="86"/>
      <c r="DIU161" s="86"/>
      <c r="DIV161" s="86"/>
      <c r="DIW161" s="86"/>
      <c r="DIX161" s="86"/>
      <c r="DIY161" s="86"/>
      <c r="DIZ161" s="86"/>
      <c r="DJA161" s="86"/>
      <c r="DJB161" s="86"/>
      <c r="DJC161" s="86"/>
      <c r="DJD161" s="86"/>
      <c r="DJE161" s="86"/>
      <c r="DJF161" s="86"/>
      <c r="DJG161" s="86"/>
      <c r="DJH161" s="86"/>
      <c r="DJI161" s="86"/>
      <c r="DJJ161" s="86"/>
      <c r="DJK161" s="86"/>
      <c r="DJL161" s="86"/>
      <c r="DJM161" s="86"/>
      <c r="DJN161" s="86"/>
      <c r="DJO161" s="86"/>
      <c r="DJP161" s="86"/>
      <c r="DJQ161" s="86"/>
      <c r="DJR161" s="86"/>
      <c r="DJS161" s="86"/>
      <c r="DJT161" s="86"/>
      <c r="DJU161" s="86"/>
      <c r="DJV161" s="86"/>
      <c r="DJW161" s="86"/>
      <c r="DJX161" s="86"/>
      <c r="DJY161" s="86"/>
      <c r="DJZ161" s="86"/>
      <c r="DKA161" s="86"/>
      <c r="DKB161" s="86"/>
      <c r="DKC161" s="86"/>
      <c r="DKD161" s="86"/>
      <c r="DKE161" s="86"/>
      <c r="DKF161" s="86"/>
      <c r="DKG161" s="86"/>
      <c r="DKH161" s="86"/>
      <c r="DKI161" s="86"/>
      <c r="DKJ161" s="86"/>
      <c r="DKK161" s="86"/>
      <c r="DKL161" s="86"/>
      <c r="DKM161" s="86"/>
      <c r="DKN161" s="86"/>
      <c r="DKO161" s="86"/>
      <c r="DKP161" s="86"/>
      <c r="DKQ161" s="86"/>
      <c r="DKR161" s="86"/>
      <c r="DKS161" s="86"/>
      <c r="DKT161" s="86"/>
      <c r="DKU161" s="86"/>
      <c r="DKV161" s="86"/>
      <c r="DKW161" s="86"/>
      <c r="DKX161" s="86"/>
      <c r="DKY161" s="86"/>
      <c r="DKZ161" s="86"/>
      <c r="DLA161" s="86"/>
      <c r="DLB161" s="86"/>
      <c r="DLC161" s="86"/>
      <c r="DLD161" s="86"/>
      <c r="DLE161" s="86"/>
      <c r="DLF161" s="86"/>
      <c r="DLG161" s="86"/>
      <c r="DLH161" s="86"/>
      <c r="DLI161" s="86"/>
      <c r="DLJ161" s="86"/>
      <c r="DLK161" s="186"/>
      <c r="DLL161" s="186"/>
      <c r="DLM161" s="186"/>
      <c r="DLN161" s="186"/>
      <c r="DLO161" s="186"/>
      <c r="DLP161" s="186"/>
      <c r="DLQ161" s="86"/>
      <c r="DLR161" s="86"/>
      <c r="DLS161" s="86"/>
      <c r="DLT161" s="86"/>
      <c r="DLU161" s="86"/>
      <c r="DLV161" s="86"/>
      <c r="DLW161" s="86"/>
      <c r="DLX161" s="86"/>
      <c r="DLY161" s="86"/>
      <c r="DLZ161" s="86"/>
      <c r="DMA161" s="86"/>
      <c r="DMB161" s="86"/>
      <c r="DMC161" s="86"/>
      <c r="DMD161" s="86"/>
      <c r="DME161" s="86"/>
      <c r="DMF161" s="86"/>
      <c r="DMG161" s="86"/>
      <c r="DMH161" s="86"/>
      <c r="DMI161" s="86"/>
      <c r="DMJ161" s="86"/>
      <c r="DMK161" s="86"/>
      <c r="DML161" s="86"/>
      <c r="DMM161" s="86"/>
      <c r="DMN161" s="86"/>
      <c r="DMO161" s="86"/>
      <c r="DMP161" s="86"/>
      <c r="DMQ161" s="86"/>
      <c r="DMR161" s="86"/>
      <c r="DMS161" s="86"/>
      <c r="DMT161" s="86"/>
      <c r="DMU161" s="86"/>
      <c r="DMV161" s="86"/>
      <c r="DMW161" s="86"/>
      <c r="DMX161" s="86"/>
      <c r="DMY161" s="86"/>
      <c r="DMZ161" s="86"/>
      <c r="DNA161" s="86"/>
      <c r="DNB161" s="86"/>
      <c r="DNC161" s="86"/>
      <c r="DND161" s="86"/>
      <c r="DNE161" s="86"/>
      <c r="DNF161" s="86"/>
      <c r="DNG161" s="86"/>
      <c r="DNH161" s="86"/>
      <c r="DNI161" s="86"/>
      <c r="DNJ161" s="86"/>
      <c r="DNK161" s="86"/>
      <c r="DNL161" s="86"/>
      <c r="DNM161" s="86"/>
      <c r="DNN161" s="86"/>
      <c r="DNO161" s="86"/>
      <c r="DNP161" s="86"/>
      <c r="DNQ161" s="86"/>
      <c r="DNR161" s="86"/>
      <c r="DNS161" s="86"/>
      <c r="DNT161" s="86"/>
      <c r="DNU161" s="86"/>
      <c r="DNV161" s="86"/>
      <c r="DNW161" s="86"/>
      <c r="DNX161" s="86"/>
      <c r="DNY161" s="86"/>
      <c r="DNZ161" s="86"/>
      <c r="DOA161" s="86"/>
      <c r="DOB161" s="86"/>
      <c r="DOC161" s="86"/>
      <c r="DOD161" s="86"/>
      <c r="DOE161" s="86"/>
      <c r="DOF161" s="86"/>
      <c r="DOG161" s="86"/>
      <c r="DOH161" s="86"/>
      <c r="DOI161" s="86"/>
      <c r="DOJ161" s="86"/>
      <c r="DOK161" s="86"/>
      <c r="DOL161" s="86"/>
      <c r="DOM161" s="86"/>
      <c r="DON161" s="86"/>
      <c r="DOO161" s="86"/>
      <c r="DOP161" s="86"/>
      <c r="DOQ161" s="86"/>
      <c r="DOR161" s="86"/>
      <c r="DOS161" s="86"/>
      <c r="DOT161" s="86"/>
      <c r="DOU161" s="86"/>
      <c r="DOV161" s="86"/>
      <c r="DOW161" s="86"/>
      <c r="DOX161" s="86"/>
      <c r="DOY161" s="86"/>
      <c r="DOZ161" s="86"/>
      <c r="DPA161" s="86"/>
      <c r="DPB161" s="86"/>
      <c r="DPC161" s="86"/>
      <c r="DPD161" s="86"/>
      <c r="DPE161" s="86"/>
      <c r="DPF161" s="86"/>
      <c r="DPG161" s="86"/>
      <c r="DPH161" s="86"/>
      <c r="DPI161" s="86"/>
      <c r="DPJ161" s="86"/>
      <c r="DPK161" s="86"/>
      <c r="DPL161" s="86"/>
      <c r="DPM161" s="86"/>
      <c r="DPN161" s="86"/>
      <c r="DPO161" s="86"/>
      <c r="DPP161" s="86"/>
      <c r="DPQ161" s="86"/>
      <c r="DPR161" s="86"/>
      <c r="DPS161" s="86"/>
      <c r="DPT161" s="86"/>
      <c r="DPU161" s="86"/>
      <c r="DPV161" s="86"/>
      <c r="DPW161" s="86"/>
      <c r="DPX161" s="86"/>
      <c r="DPY161" s="86"/>
      <c r="DPZ161" s="86"/>
      <c r="DQA161" s="86"/>
      <c r="DQB161" s="86"/>
      <c r="DQC161" s="86"/>
      <c r="DQD161" s="86"/>
      <c r="DQE161" s="86"/>
      <c r="DQF161" s="86"/>
      <c r="DQG161" s="86"/>
      <c r="DQH161" s="86"/>
      <c r="DQI161" s="86"/>
      <c r="DQJ161" s="86"/>
      <c r="DQK161" s="86"/>
      <c r="DQL161" s="86"/>
      <c r="DQM161" s="86"/>
      <c r="DQN161" s="86"/>
      <c r="DQO161" s="86"/>
      <c r="DQP161" s="86"/>
      <c r="DQQ161" s="86"/>
      <c r="DQR161" s="86"/>
      <c r="DQS161" s="86"/>
      <c r="DQT161" s="86"/>
      <c r="DQU161" s="86"/>
      <c r="DQV161" s="86"/>
      <c r="DQW161" s="86"/>
      <c r="DQX161" s="86"/>
      <c r="DQY161" s="86"/>
      <c r="DQZ161" s="86"/>
      <c r="DRA161" s="86"/>
      <c r="DRB161" s="86"/>
      <c r="DRC161" s="86"/>
      <c r="DRD161" s="86"/>
      <c r="DRE161" s="86"/>
      <c r="DRF161" s="86"/>
      <c r="DRG161" s="86"/>
      <c r="DRH161" s="86"/>
      <c r="DRI161" s="86"/>
      <c r="DRJ161" s="86"/>
      <c r="DRK161" s="86"/>
      <c r="DRL161" s="86"/>
      <c r="DRM161" s="86"/>
      <c r="DRN161" s="86"/>
      <c r="DRO161" s="86"/>
      <c r="DRP161" s="86"/>
      <c r="DRQ161" s="86"/>
      <c r="DRR161" s="86"/>
      <c r="DRS161" s="86"/>
      <c r="DRT161" s="86"/>
      <c r="DRU161" s="86"/>
      <c r="DRV161" s="86"/>
      <c r="DRW161" s="86"/>
      <c r="DRX161" s="86"/>
      <c r="DRY161" s="86"/>
      <c r="DRZ161" s="86"/>
      <c r="DSA161" s="86"/>
      <c r="DSB161" s="86"/>
      <c r="DSC161" s="86"/>
      <c r="DSD161" s="86"/>
      <c r="DSE161" s="86"/>
      <c r="DSF161" s="86"/>
      <c r="DSG161" s="86"/>
      <c r="DSH161" s="86"/>
      <c r="DSI161" s="86"/>
      <c r="DSJ161" s="86"/>
      <c r="DSK161" s="86"/>
      <c r="DSL161" s="86"/>
      <c r="DSM161" s="86"/>
      <c r="DSN161" s="86"/>
      <c r="DSO161" s="86"/>
      <c r="DSP161" s="86"/>
      <c r="DSQ161" s="86"/>
      <c r="DSR161" s="86"/>
      <c r="DSS161" s="86"/>
      <c r="DST161" s="86"/>
      <c r="DSU161" s="86"/>
      <c r="DSV161" s="86"/>
      <c r="DSW161" s="86"/>
      <c r="DSX161" s="86"/>
      <c r="DSY161" s="86"/>
      <c r="DSZ161" s="86"/>
      <c r="DTA161" s="86"/>
      <c r="DTB161" s="86"/>
      <c r="DTC161" s="86"/>
      <c r="DTD161" s="86"/>
      <c r="DTE161" s="86"/>
      <c r="DTF161" s="86"/>
      <c r="DTG161" s="86"/>
      <c r="DTH161" s="86"/>
      <c r="DTI161" s="86"/>
      <c r="DTJ161" s="86"/>
      <c r="DTK161" s="86"/>
      <c r="DTL161" s="86"/>
      <c r="DTM161" s="86"/>
      <c r="DTN161" s="86"/>
      <c r="DTO161" s="86"/>
      <c r="DTP161" s="86"/>
      <c r="DTQ161" s="86"/>
      <c r="DTR161" s="86"/>
      <c r="DTS161" s="86"/>
      <c r="DTT161" s="86"/>
      <c r="DTU161" s="86"/>
      <c r="DTV161" s="86"/>
      <c r="DTW161" s="86"/>
      <c r="DTX161" s="86"/>
      <c r="DTY161" s="86"/>
      <c r="DTZ161" s="86"/>
      <c r="DUA161" s="86"/>
      <c r="DUB161" s="86"/>
      <c r="DUC161" s="86"/>
      <c r="DUD161" s="86"/>
      <c r="DUE161" s="86"/>
      <c r="DUF161" s="86"/>
      <c r="DUG161" s="86"/>
      <c r="DUH161" s="86"/>
      <c r="DUI161" s="86"/>
      <c r="DUJ161" s="86"/>
      <c r="DUK161" s="86"/>
      <c r="DUL161" s="86"/>
      <c r="DUM161" s="86"/>
      <c r="DUN161" s="86"/>
      <c r="DUO161" s="86"/>
      <c r="DUP161" s="86"/>
      <c r="DUQ161" s="86"/>
      <c r="DUR161" s="86"/>
      <c r="DUS161" s="86"/>
      <c r="DUT161" s="86"/>
      <c r="DUU161" s="86"/>
      <c r="DUV161" s="86"/>
      <c r="DUW161" s="86"/>
      <c r="DUX161" s="86"/>
      <c r="DUY161" s="86"/>
      <c r="DUZ161" s="86"/>
      <c r="DVA161" s="86"/>
      <c r="DVB161" s="86"/>
      <c r="DVC161" s="86"/>
      <c r="DVD161" s="86"/>
      <c r="DVE161" s="86"/>
      <c r="DVF161" s="86"/>
      <c r="DVG161" s="186"/>
      <c r="DVH161" s="186"/>
      <c r="DVI161" s="186"/>
      <c r="DVJ161" s="186"/>
      <c r="DVK161" s="186"/>
      <c r="DVL161" s="186"/>
      <c r="DVM161" s="86"/>
      <c r="DVN161" s="86"/>
      <c r="DVO161" s="86"/>
      <c r="DVP161" s="86"/>
      <c r="DVQ161" s="86"/>
      <c r="DVR161" s="86"/>
      <c r="DVS161" s="86"/>
      <c r="DVT161" s="86"/>
      <c r="DVU161" s="86"/>
      <c r="DVV161" s="86"/>
      <c r="DVW161" s="86"/>
      <c r="DVX161" s="86"/>
      <c r="DVY161" s="86"/>
      <c r="DVZ161" s="86"/>
      <c r="DWA161" s="86"/>
      <c r="DWB161" s="86"/>
      <c r="DWC161" s="86"/>
      <c r="DWD161" s="86"/>
      <c r="DWE161" s="86"/>
      <c r="DWF161" s="86"/>
      <c r="DWG161" s="86"/>
      <c r="DWH161" s="86"/>
      <c r="DWI161" s="86"/>
      <c r="DWJ161" s="86"/>
      <c r="DWK161" s="86"/>
      <c r="DWL161" s="86"/>
      <c r="DWM161" s="86"/>
      <c r="DWN161" s="86"/>
      <c r="DWO161" s="86"/>
      <c r="DWP161" s="86"/>
      <c r="DWQ161" s="86"/>
      <c r="DWR161" s="86"/>
      <c r="DWS161" s="86"/>
      <c r="DWT161" s="86"/>
      <c r="DWU161" s="86"/>
      <c r="DWV161" s="86"/>
      <c r="DWW161" s="86"/>
      <c r="DWX161" s="86"/>
      <c r="DWY161" s="86"/>
      <c r="DWZ161" s="86"/>
      <c r="DXA161" s="86"/>
      <c r="DXB161" s="86"/>
      <c r="DXC161" s="86"/>
      <c r="DXD161" s="86"/>
      <c r="DXE161" s="86"/>
      <c r="DXF161" s="86"/>
      <c r="DXG161" s="86"/>
      <c r="DXH161" s="86"/>
      <c r="DXI161" s="86"/>
      <c r="DXJ161" s="86"/>
      <c r="DXK161" s="86"/>
      <c r="DXL161" s="86"/>
      <c r="DXM161" s="86"/>
      <c r="DXN161" s="86"/>
      <c r="DXO161" s="86"/>
      <c r="DXP161" s="86"/>
      <c r="DXQ161" s="86"/>
      <c r="DXR161" s="86"/>
      <c r="DXS161" s="86"/>
      <c r="DXT161" s="86"/>
      <c r="DXU161" s="86"/>
      <c r="DXV161" s="86"/>
      <c r="DXW161" s="86"/>
      <c r="DXX161" s="86"/>
      <c r="DXY161" s="86"/>
      <c r="DXZ161" s="86"/>
      <c r="DYA161" s="86"/>
      <c r="DYB161" s="86"/>
      <c r="DYC161" s="86"/>
      <c r="DYD161" s="86"/>
      <c r="DYE161" s="86"/>
      <c r="DYF161" s="86"/>
      <c r="DYG161" s="86"/>
      <c r="DYH161" s="86"/>
      <c r="DYI161" s="86"/>
      <c r="DYJ161" s="86"/>
      <c r="DYK161" s="86"/>
      <c r="DYL161" s="86"/>
      <c r="DYM161" s="86"/>
      <c r="DYN161" s="86"/>
      <c r="DYO161" s="86"/>
      <c r="DYP161" s="86"/>
      <c r="DYQ161" s="86"/>
      <c r="DYR161" s="86"/>
      <c r="DYS161" s="86"/>
      <c r="DYT161" s="86"/>
      <c r="DYU161" s="86"/>
      <c r="DYV161" s="86"/>
      <c r="DYW161" s="86"/>
      <c r="DYX161" s="86"/>
      <c r="DYY161" s="86"/>
      <c r="DYZ161" s="86"/>
      <c r="DZA161" s="86"/>
      <c r="DZB161" s="86"/>
      <c r="DZC161" s="86"/>
      <c r="DZD161" s="86"/>
      <c r="DZE161" s="86"/>
      <c r="DZF161" s="86"/>
      <c r="DZG161" s="86"/>
      <c r="DZH161" s="86"/>
      <c r="DZI161" s="86"/>
      <c r="DZJ161" s="86"/>
      <c r="DZK161" s="86"/>
      <c r="DZL161" s="86"/>
      <c r="DZM161" s="86"/>
      <c r="DZN161" s="86"/>
      <c r="DZO161" s="86"/>
      <c r="DZP161" s="86"/>
      <c r="DZQ161" s="86"/>
      <c r="DZR161" s="86"/>
      <c r="DZS161" s="86"/>
      <c r="DZT161" s="86"/>
      <c r="DZU161" s="86"/>
      <c r="DZV161" s="86"/>
      <c r="DZW161" s="86"/>
      <c r="DZX161" s="86"/>
      <c r="DZY161" s="86"/>
      <c r="DZZ161" s="86"/>
      <c r="EAA161" s="86"/>
      <c r="EAB161" s="86"/>
      <c r="EAC161" s="86"/>
      <c r="EAD161" s="86"/>
      <c r="EAE161" s="86"/>
      <c r="EAF161" s="86"/>
      <c r="EAG161" s="86"/>
      <c r="EAH161" s="86"/>
      <c r="EAI161" s="86"/>
      <c r="EAJ161" s="86"/>
      <c r="EAK161" s="86"/>
      <c r="EAL161" s="86"/>
      <c r="EAM161" s="86"/>
      <c r="EAN161" s="86"/>
      <c r="EAO161" s="86"/>
      <c r="EAP161" s="86"/>
      <c r="EAQ161" s="86"/>
      <c r="EAR161" s="86"/>
      <c r="EAS161" s="86"/>
      <c r="EAT161" s="86"/>
      <c r="EAU161" s="86"/>
      <c r="EAV161" s="86"/>
      <c r="EAW161" s="86"/>
      <c r="EAX161" s="86"/>
      <c r="EAY161" s="86"/>
      <c r="EAZ161" s="86"/>
      <c r="EBA161" s="86"/>
      <c r="EBB161" s="86"/>
      <c r="EBC161" s="86"/>
      <c r="EBD161" s="86"/>
      <c r="EBE161" s="86"/>
      <c r="EBF161" s="86"/>
      <c r="EBG161" s="86"/>
      <c r="EBH161" s="86"/>
      <c r="EBI161" s="86"/>
      <c r="EBJ161" s="86"/>
      <c r="EBK161" s="86"/>
      <c r="EBL161" s="86"/>
      <c r="EBM161" s="86"/>
      <c r="EBN161" s="86"/>
      <c r="EBO161" s="86"/>
      <c r="EBP161" s="86"/>
      <c r="EBQ161" s="86"/>
      <c r="EBR161" s="86"/>
      <c r="EBS161" s="86"/>
      <c r="EBT161" s="86"/>
      <c r="EBU161" s="86"/>
      <c r="EBV161" s="86"/>
      <c r="EBW161" s="86"/>
      <c r="EBX161" s="86"/>
      <c r="EBY161" s="86"/>
      <c r="EBZ161" s="86"/>
      <c r="ECA161" s="86"/>
      <c r="ECB161" s="86"/>
      <c r="ECC161" s="86"/>
      <c r="ECD161" s="86"/>
      <c r="ECE161" s="86"/>
      <c r="ECF161" s="86"/>
      <c r="ECG161" s="86"/>
      <c r="ECH161" s="86"/>
      <c r="ECI161" s="86"/>
      <c r="ECJ161" s="86"/>
      <c r="ECK161" s="86"/>
      <c r="ECL161" s="86"/>
      <c r="ECM161" s="86"/>
      <c r="ECN161" s="86"/>
      <c r="ECO161" s="86"/>
      <c r="ECP161" s="86"/>
      <c r="ECQ161" s="86"/>
      <c r="ECR161" s="86"/>
      <c r="ECS161" s="86"/>
      <c r="ECT161" s="86"/>
      <c r="ECU161" s="86"/>
      <c r="ECV161" s="86"/>
      <c r="ECW161" s="86"/>
      <c r="ECX161" s="86"/>
      <c r="ECY161" s="86"/>
      <c r="ECZ161" s="86"/>
      <c r="EDA161" s="86"/>
      <c r="EDB161" s="86"/>
      <c r="EDC161" s="86"/>
      <c r="EDD161" s="86"/>
      <c r="EDE161" s="86"/>
      <c r="EDF161" s="86"/>
      <c r="EDG161" s="86"/>
      <c r="EDH161" s="86"/>
      <c r="EDI161" s="86"/>
      <c r="EDJ161" s="86"/>
      <c r="EDK161" s="86"/>
      <c r="EDL161" s="86"/>
      <c r="EDM161" s="86"/>
      <c r="EDN161" s="86"/>
      <c r="EDO161" s="86"/>
      <c r="EDP161" s="86"/>
      <c r="EDQ161" s="86"/>
      <c r="EDR161" s="86"/>
      <c r="EDS161" s="86"/>
      <c r="EDT161" s="86"/>
      <c r="EDU161" s="86"/>
      <c r="EDV161" s="86"/>
      <c r="EDW161" s="86"/>
      <c r="EDX161" s="86"/>
      <c r="EDY161" s="86"/>
      <c r="EDZ161" s="86"/>
      <c r="EEA161" s="86"/>
      <c r="EEB161" s="86"/>
      <c r="EEC161" s="86"/>
      <c r="EED161" s="86"/>
      <c r="EEE161" s="86"/>
      <c r="EEF161" s="86"/>
      <c r="EEG161" s="86"/>
      <c r="EEH161" s="86"/>
      <c r="EEI161" s="86"/>
      <c r="EEJ161" s="86"/>
      <c r="EEK161" s="86"/>
      <c r="EEL161" s="86"/>
      <c r="EEM161" s="86"/>
      <c r="EEN161" s="86"/>
      <c r="EEO161" s="86"/>
      <c r="EEP161" s="86"/>
      <c r="EEQ161" s="86"/>
      <c r="EER161" s="86"/>
      <c r="EES161" s="86"/>
      <c r="EET161" s="86"/>
      <c r="EEU161" s="86"/>
      <c r="EEV161" s="86"/>
      <c r="EEW161" s="86"/>
      <c r="EEX161" s="86"/>
      <c r="EEY161" s="86"/>
      <c r="EEZ161" s="86"/>
      <c r="EFA161" s="86"/>
      <c r="EFB161" s="86"/>
      <c r="EFC161" s="186"/>
      <c r="EFD161" s="186"/>
      <c r="EFE161" s="186"/>
      <c r="EFF161" s="186"/>
      <c r="EFG161" s="186"/>
      <c r="EFH161" s="186"/>
      <c r="EFI161" s="86"/>
      <c r="EFJ161" s="86"/>
      <c r="EFK161" s="86"/>
      <c r="EFL161" s="86"/>
      <c r="EFM161" s="86"/>
      <c r="EFN161" s="86"/>
      <c r="EFO161" s="86"/>
      <c r="EFP161" s="86"/>
      <c r="EFQ161" s="86"/>
      <c r="EFR161" s="86"/>
      <c r="EFS161" s="86"/>
      <c r="EFT161" s="86"/>
      <c r="EFU161" s="86"/>
      <c r="EFV161" s="86"/>
      <c r="EFW161" s="86"/>
      <c r="EFX161" s="86"/>
      <c r="EFY161" s="86"/>
      <c r="EFZ161" s="86"/>
      <c r="EGA161" s="86"/>
      <c r="EGB161" s="86"/>
      <c r="EGC161" s="86"/>
      <c r="EGD161" s="86"/>
      <c r="EGE161" s="86"/>
      <c r="EGF161" s="86"/>
      <c r="EGG161" s="86"/>
      <c r="EGH161" s="86"/>
      <c r="EGI161" s="86"/>
      <c r="EGJ161" s="86"/>
      <c r="EGK161" s="86"/>
      <c r="EGL161" s="86"/>
      <c r="EGM161" s="86"/>
      <c r="EGN161" s="86"/>
      <c r="EGO161" s="86"/>
      <c r="EGP161" s="86"/>
      <c r="EGQ161" s="86"/>
      <c r="EGR161" s="86"/>
      <c r="EGS161" s="86"/>
      <c r="EGT161" s="86"/>
      <c r="EGU161" s="86"/>
      <c r="EGV161" s="86"/>
      <c r="EGW161" s="86"/>
      <c r="EGX161" s="86"/>
      <c r="EGY161" s="86"/>
      <c r="EGZ161" s="86"/>
      <c r="EHA161" s="86"/>
      <c r="EHB161" s="86"/>
      <c r="EHC161" s="86"/>
      <c r="EHD161" s="86"/>
      <c r="EHE161" s="86"/>
      <c r="EHF161" s="86"/>
      <c r="EHG161" s="86"/>
      <c r="EHH161" s="86"/>
      <c r="EHI161" s="86"/>
      <c r="EHJ161" s="86"/>
      <c r="EHK161" s="86"/>
      <c r="EHL161" s="86"/>
      <c r="EHM161" s="86"/>
      <c r="EHN161" s="86"/>
      <c r="EHO161" s="86"/>
      <c r="EHP161" s="86"/>
      <c r="EHQ161" s="86"/>
      <c r="EHR161" s="86"/>
      <c r="EHS161" s="86"/>
      <c r="EHT161" s="86"/>
      <c r="EHU161" s="86"/>
      <c r="EHV161" s="86"/>
      <c r="EHW161" s="86"/>
      <c r="EHX161" s="86"/>
      <c r="EHY161" s="86"/>
      <c r="EHZ161" s="86"/>
      <c r="EIA161" s="86"/>
      <c r="EIB161" s="86"/>
      <c r="EIC161" s="86"/>
      <c r="EID161" s="86"/>
      <c r="EIE161" s="86"/>
      <c r="EIF161" s="86"/>
      <c r="EIG161" s="86"/>
      <c r="EIH161" s="86"/>
      <c r="EII161" s="86"/>
      <c r="EIJ161" s="86"/>
      <c r="EIK161" s="86"/>
      <c r="EIL161" s="86"/>
      <c r="EIM161" s="86"/>
      <c r="EIN161" s="86"/>
      <c r="EIO161" s="86"/>
      <c r="EIP161" s="86"/>
      <c r="EIQ161" s="86"/>
      <c r="EIR161" s="86"/>
      <c r="EIS161" s="86"/>
      <c r="EIT161" s="86"/>
      <c r="EIU161" s="86"/>
      <c r="EIV161" s="86"/>
      <c r="EIW161" s="86"/>
      <c r="EIX161" s="86"/>
      <c r="EIY161" s="86"/>
      <c r="EIZ161" s="86"/>
      <c r="EJA161" s="86"/>
      <c r="EJB161" s="86"/>
      <c r="EJC161" s="86"/>
      <c r="EJD161" s="86"/>
      <c r="EJE161" s="86"/>
      <c r="EJF161" s="86"/>
      <c r="EJG161" s="86"/>
      <c r="EJH161" s="86"/>
      <c r="EJI161" s="86"/>
      <c r="EJJ161" s="86"/>
      <c r="EJK161" s="86"/>
      <c r="EJL161" s="86"/>
      <c r="EJM161" s="86"/>
      <c r="EJN161" s="86"/>
      <c r="EJO161" s="86"/>
      <c r="EJP161" s="86"/>
      <c r="EJQ161" s="86"/>
      <c r="EJR161" s="86"/>
      <c r="EJS161" s="86"/>
      <c r="EJT161" s="86"/>
      <c r="EJU161" s="86"/>
      <c r="EJV161" s="86"/>
      <c r="EJW161" s="86"/>
      <c r="EJX161" s="86"/>
      <c r="EJY161" s="86"/>
      <c r="EJZ161" s="86"/>
      <c r="EKA161" s="86"/>
      <c r="EKB161" s="86"/>
      <c r="EKC161" s="86"/>
      <c r="EKD161" s="86"/>
      <c r="EKE161" s="86"/>
      <c r="EKF161" s="86"/>
      <c r="EKG161" s="86"/>
      <c r="EKH161" s="86"/>
      <c r="EKI161" s="86"/>
      <c r="EKJ161" s="86"/>
      <c r="EKK161" s="86"/>
      <c r="EKL161" s="86"/>
      <c r="EKM161" s="86"/>
      <c r="EKN161" s="86"/>
      <c r="EKO161" s="86"/>
      <c r="EKP161" s="86"/>
      <c r="EKQ161" s="86"/>
      <c r="EKR161" s="86"/>
      <c r="EKS161" s="86"/>
      <c r="EKT161" s="86"/>
      <c r="EKU161" s="86"/>
      <c r="EKV161" s="86"/>
      <c r="EKW161" s="86"/>
      <c r="EKX161" s="86"/>
      <c r="EKY161" s="86"/>
      <c r="EKZ161" s="86"/>
      <c r="ELA161" s="86"/>
      <c r="ELB161" s="86"/>
      <c r="ELC161" s="86"/>
      <c r="ELD161" s="86"/>
      <c r="ELE161" s="86"/>
      <c r="ELF161" s="86"/>
      <c r="ELG161" s="86"/>
      <c r="ELH161" s="86"/>
      <c r="ELI161" s="86"/>
      <c r="ELJ161" s="86"/>
      <c r="ELK161" s="86"/>
      <c r="ELL161" s="86"/>
      <c r="ELM161" s="86"/>
      <c r="ELN161" s="86"/>
      <c r="ELO161" s="86"/>
      <c r="ELP161" s="86"/>
      <c r="ELQ161" s="86"/>
      <c r="ELR161" s="86"/>
      <c r="ELS161" s="86"/>
      <c r="ELT161" s="86"/>
      <c r="ELU161" s="86"/>
      <c r="ELV161" s="86"/>
      <c r="ELW161" s="86"/>
      <c r="ELX161" s="86"/>
      <c r="ELY161" s="86"/>
      <c r="ELZ161" s="86"/>
      <c r="EMA161" s="86"/>
      <c r="EMB161" s="86"/>
      <c r="EMC161" s="86"/>
      <c r="EMD161" s="86"/>
      <c r="EME161" s="86"/>
      <c r="EMF161" s="86"/>
      <c r="EMG161" s="86"/>
      <c r="EMH161" s="86"/>
      <c r="EMI161" s="86"/>
      <c r="EMJ161" s="86"/>
      <c r="EMK161" s="86"/>
      <c r="EML161" s="86"/>
      <c r="EMM161" s="86"/>
      <c r="EMN161" s="86"/>
      <c r="EMO161" s="86"/>
      <c r="EMP161" s="86"/>
      <c r="EMQ161" s="86"/>
      <c r="EMR161" s="86"/>
      <c r="EMS161" s="86"/>
      <c r="EMT161" s="86"/>
      <c r="EMU161" s="86"/>
      <c r="EMV161" s="86"/>
      <c r="EMW161" s="86"/>
      <c r="EMX161" s="86"/>
      <c r="EMY161" s="86"/>
      <c r="EMZ161" s="86"/>
      <c r="ENA161" s="86"/>
      <c r="ENB161" s="86"/>
      <c r="ENC161" s="86"/>
      <c r="END161" s="86"/>
      <c r="ENE161" s="86"/>
      <c r="ENF161" s="86"/>
      <c r="ENG161" s="86"/>
      <c r="ENH161" s="86"/>
      <c r="ENI161" s="86"/>
      <c r="ENJ161" s="86"/>
      <c r="ENK161" s="86"/>
      <c r="ENL161" s="86"/>
      <c r="ENM161" s="86"/>
      <c r="ENN161" s="86"/>
      <c r="ENO161" s="86"/>
      <c r="ENP161" s="86"/>
      <c r="ENQ161" s="86"/>
      <c r="ENR161" s="86"/>
      <c r="ENS161" s="86"/>
      <c r="ENT161" s="86"/>
      <c r="ENU161" s="86"/>
      <c r="ENV161" s="86"/>
      <c r="ENW161" s="86"/>
      <c r="ENX161" s="86"/>
      <c r="ENY161" s="86"/>
      <c r="ENZ161" s="86"/>
      <c r="EOA161" s="86"/>
      <c r="EOB161" s="86"/>
      <c r="EOC161" s="86"/>
      <c r="EOD161" s="86"/>
      <c r="EOE161" s="86"/>
      <c r="EOF161" s="86"/>
      <c r="EOG161" s="86"/>
      <c r="EOH161" s="86"/>
      <c r="EOI161" s="86"/>
      <c r="EOJ161" s="86"/>
      <c r="EOK161" s="86"/>
      <c r="EOL161" s="86"/>
      <c r="EOM161" s="86"/>
      <c r="EON161" s="86"/>
      <c r="EOO161" s="86"/>
      <c r="EOP161" s="86"/>
      <c r="EOQ161" s="86"/>
      <c r="EOR161" s="86"/>
      <c r="EOS161" s="86"/>
      <c r="EOT161" s="86"/>
      <c r="EOU161" s="86"/>
      <c r="EOV161" s="86"/>
      <c r="EOW161" s="86"/>
      <c r="EOX161" s="86"/>
      <c r="EOY161" s="186"/>
      <c r="EOZ161" s="186"/>
      <c r="EPA161" s="186"/>
      <c r="EPB161" s="186"/>
      <c r="EPC161" s="186"/>
      <c r="EPD161" s="186"/>
      <c r="EPE161" s="86"/>
      <c r="EPF161" s="86"/>
      <c r="EPG161" s="86"/>
      <c r="EPH161" s="86"/>
      <c r="EPI161" s="86"/>
      <c r="EPJ161" s="86"/>
      <c r="EPK161" s="86"/>
      <c r="EPL161" s="86"/>
      <c r="EPM161" s="86"/>
      <c r="EPN161" s="86"/>
      <c r="EPO161" s="86"/>
      <c r="EPP161" s="86"/>
      <c r="EPQ161" s="86"/>
      <c r="EPR161" s="86"/>
      <c r="EPS161" s="86"/>
      <c r="EPT161" s="86"/>
      <c r="EPU161" s="86"/>
      <c r="EPV161" s="86"/>
      <c r="EPW161" s="86"/>
      <c r="EPX161" s="86"/>
      <c r="EPY161" s="86"/>
      <c r="EPZ161" s="86"/>
      <c r="EQA161" s="86"/>
      <c r="EQB161" s="86"/>
      <c r="EQC161" s="86"/>
      <c r="EQD161" s="86"/>
      <c r="EQE161" s="86"/>
      <c r="EQF161" s="86"/>
      <c r="EQG161" s="86"/>
      <c r="EQH161" s="86"/>
      <c r="EQI161" s="86"/>
      <c r="EQJ161" s="86"/>
      <c r="EQK161" s="86"/>
      <c r="EQL161" s="86"/>
      <c r="EQM161" s="86"/>
      <c r="EQN161" s="86"/>
      <c r="EQO161" s="86"/>
      <c r="EQP161" s="86"/>
      <c r="EQQ161" s="86"/>
      <c r="EQR161" s="86"/>
      <c r="EQS161" s="86"/>
      <c r="EQT161" s="86"/>
      <c r="EQU161" s="86"/>
      <c r="EQV161" s="86"/>
      <c r="EQW161" s="86"/>
      <c r="EQX161" s="86"/>
      <c r="EQY161" s="86"/>
      <c r="EQZ161" s="86"/>
      <c r="ERA161" s="86"/>
      <c r="ERB161" s="86"/>
      <c r="ERC161" s="86"/>
      <c r="ERD161" s="86"/>
      <c r="ERE161" s="86"/>
      <c r="ERF161" s="86"/>
      <c r="ERG161" s="86"/>
      <c r="ERH161" s="86"/>
      <c r="ERI161" s="86"/>
      <c r="ERJ161" s="86"/>
      <c r="ERK161" s="86"/>
      <c r="ERL161" s="86"/>
      <c r="ERM161" s="86"/>
      <c r="ERN161" s="86"/>
      <c r="ERO161" s="86"/>
      <c r="ERP161" s="86"/>
      <c r="ERQ161" s="86"/>
      <c r="ERR161" s="86"/>
      <c r="ERS161" s="86"/>
      <c r="ERT161" s="86"/>
      <c r="ERU161" s="86"/>
      <c r="ERV161" s="86"/>
      <c r="ERW161" s="86"/>
      <c r="ERX161" s="86"/>
      <c r="ERY161" s="86"/>
      <c r="ERZ161" s="86"/>
      <c r="ESA161" s="86"/>
      <c r="ESB161" s="86"/>
      <c r="ESC161" s="86"/>
      <c r="ESD161" s="86"/>
      <c r="ESE161" s="86"/>
      <c r="ESF161" s="86"/>
      <c r="ESG161" s="86"/>
      <c r="ESH161" s="86"/>
      <c r="ESI161" s="86"/>
      <c r="ESJ161" s="86"/>
      <c r="ESK161" s="86"/>
      <c r="ESL161" s="86"/>
      <c r="ESM161" s="86"/>
      <c r="ESN161" s="86"/>
      <c r="ESO161" s="86"/>
      <c r="ESP161" s="86"/>
      <c r="ESQ161" s="86"/>
      <c r="ESR161" s="86"/>
      <c r="ESS161" s="86"/>
      <c r="EST161" s="86"/>
      <c r="ESU161" s="86"/>
      <c r="ESV161" s="86"/>
      <c r="ESW161" s="86"/>
      <c r="ESX161" s="86"/>
      <c r="ESY161" s="86"/>
      <c r="ESZ161" s="86"/>
      <c r="ETA161" s="86"/>
      <c r="ETB161" s="86"/>
      <c r="ETC161" s="86"/>
      <c r="ETD161" s="86"/>
      <c r="ETE161" s="86"/>
      <c r="ETF161" s="86"/>
      <c r="ETG161" s="86"/>
      <c r="ETH161" s="86"/>
      <c r="ETI161" s="86"/>
      <c r="ETJ161" s="86"/>
      <c r="ETK161" s="86"/>
      <c r="ETL161" s="86"/>
      <c r="ETM161" s="86"/>
      <c r="ETN161" s="86"/>
      <c r="ETO161" s="86"/>
      <c r="ETP161" s="86"/>
      <c r="ETQ161" s="86"/>
      <c r="ETR161" s="86"/>
      <c r="ETS161" s="86"/>
      <c r="ETT161" s="86"/>
      <c r="ETU161" s="86"/>
      <c r="ETV161" s="86"/>
      <c r="ETW161" s="86"/>
      <c r="ETX161" s="86"/>
      <c r="ETY161" s="86"/>
      <c r="ETZ161" s="86"/>
      <c r="EUA161" s="86"/>
      <c r="EUB161" s="86"/>
      <c r="EUC161" s="86"/>
      <c r="EUD161" s="86"/>
      <c r="EUE161" s="86"/>
      <c r="EUF161" s="86"/>
      <c r="EUG161" s="86"/>
      <c r="EUH161" s="86"/>
      <c r="EUI161" s="86"/>
      <c r="EUJ161" s="86"/>
      <c r="EUK161" s="86"/>
      <c r="EUL161" s="86"/>
      <c r="EUM161" s="86"/>
      <c r="EUN161" s="86"/>
      <c r="EUO161" s="86"/>
      <c r="EUP161" s="86"/>
      <c r="EUQ161" s="86"/>
      <c r="EUR161" s="86"/>
      <c r="EUS161" s="86"/>
      <c r="EUT161" s="86"/>
      <c r="EUU161" s="86"/>
      <c r="EUV161" s="86"/>
      <c r="EUW161" s="86"/>
      <c r="EUX161" s="86"/>
      <c r="EUY161" s="86"/>
      <c r="EUZ161" s="86"/>
      <c r="EVA161" s="86"/>
      <c r="EVB161" s="86"/>
      <c r="EVC161" s="86"/>
      <c r="EVD161" s="86"/>
      <c r="EVE161" s="86"/>
      <c r="EVF161" s="86"/>
      <c r="EVG161" s="86"/>
      <c r="EVH161" s="86"/>
      <c r="EVI161" s="86"/>
      <c r="EVJ161" s="86"/>
      <c r="EVK161" s="86"/>
      <c r="EVL161" s="86"/>
      <c r="EVM161" s="86"/>
      <c r="EVN161" s="86"/>
      <c r="EVO161" s="86"/>
      <c r="EVP161" s="86"/>
      <c r="EVQ161" s="86"/>
      <c r="EVR161" s="86"/>
      <c r="EVS161" s="86"/>
      <c r="EVT161" s="86"/>
      <c r="EVU161" s="86"/>
      <c r="EVV161" s="86"/>
      <c r="EVW161" s="86"/>
      <c r="EVX161" s="86"/>
      <c r="EVY161" s="86"/>
      <c r="EVZ161" s="86"/>
      <c r="EWA161" s="86"/>
      <c r="EWB161" s="86"/>
      <c r="EWC161" s="86"/>
      <c r="EWD161" s="86"/>
      <c r="EWE161" s="86"/>
      <c r="EWF161" s="86"/>
      <c r="EWG161" s="86"/>
      <c r="EWH161" s="86"/>
      <c r="EWI161" s="86"/>
      <c r="EWJ161" s="86"/>
      <c r="EWK161" s="86"/>
      <c r="EWL161" s="86"/>
      <c r="EWM161" s="86"/>
      <c r="EWN161" s="86"/>
      <c r="EWO161" s="86"/>
      <c r="EWP161" s="86"/>
      <c r="EWQ161" s="86"/>
      <c r="EWR161" s="86"/>
      <c r="EWS161" s="86"/>
      <c r="EWT161" s="86"/>
      <c r="EWU161" s="86"/>
      <c r="EWV161" s="86"/>
      <c r="EWW161" s="86"/>
      <c r="EWX161" s="86"/>
      <c r="EWY161" s="86"/>
      <c r="EWZ161" s="86"/>
      <c r="EXA161" s="86"/>
      <c r="EXB161" s="86"/>
      <c r="EXC161" s="86"/>
      <c r="EXD161" s="86"/>
      <c r="EXE161" s="86"/>
      <c r="EXF161" s="86"/>
      <c r="EXG161" s="86"/>
      <c r="EXH161" s="86"/>
      <c r="EXI161" s="86"/>
      <c r="EXJ161" s="86"/>
      <c r="EXK161" s="86"/>
      <c r="EXL161" s="86"/>
      <c r="EXM161" s="86"/>
      <c r="EXN161" s="86"/>
      <c r="EXO161" s="86"/>
      <c r="EXP161" s="86"/>
      <c r="EXQ161" s="86"/>
      <c r="EXR161" s="86"/>
      <c r="EXS161" s="86"/>
      <c r="EXT161" s="86"/>
      <c r="EXU161" s="86"/>
      <c r="EXV161" s="86"/>
      <c r="EXW161" s="86"/>
      <c r="EXX161" s="86"/>
      <c r="EXY161" s="86"/>
      <c r="EXZ161" s="86"/>
      <c r="EYA161" s="86"/>
      <c r="EYB161" s="86"/>
      <c r="EYC161" s="86"/>
      <c r="EYD161" s="86"/>
      <c r="EYE161" s="86"/>
      <c r="EYF161" s="86"/>
      <c r="EYG161" s="86"/>
      <c r="EYH161" s="86"/>
      <c r="EYI161" s="86"/>
      <c r="EYJ161" s="86"/>
      <c r="EYK161" s="86"/>
      <c r="EYL161" s="86"/>
      <c r="EYM161" s="86"/>
      <c r="EYN161" s="86"/>
      <c r="EYO161" s="86"/>
      <c r="EYP161" s="86"/>
      <c r="EYQ161" s="86"/>
      <c r="EYR161" s="86"/>
      <c r="EYS161" s="86"/>
      <c r="EYT161" s="86"/>
      <c r="EYU161" s="186"/>
      <c r="EYV161" s="186"/>
      <c r="EYW161" s="186"/>
      <c r="EYX161" s="186"/>
      <c r="EYY161" s="186"/>
      <c r="EYZ161" s="186"/>
      <c r="EZA161" s="86"/>
      <c r="EZB161" s="86"/>
      <c r="EZC161" s="86"/>
      <c r="EZD161" s="86"/>
      <c r="EZE161" s="86"/>
      <c r="EZF161" s="86"/>
      <c r="EZG161" s="86"/>
      <c r="EZH161" s="86"/>
      <c r="EZI161" s="86"/>
      <c r="EZJ161" s="86"/>
      <c r="EZK161" s="86"/>
      <c r="EZL161" s="86"/>
      <c r="EZM161" s="86"/>
      <c r="EZN161" s="86"/>
      <c r="EZO161" s="86"/>
      <c r="EZP161" s="86"/>
      <c r="EZQ161" s="86"/>
      <c r="EZR161" s="86"/>
      <c r="EZS161" s="86"/>
      <c r="EZT161" s="86"/>
      <c r="EZU161" s="86"/>
      <c r="EZV161" s="86"/>
      <c r="EZW161" s="86"/>
      <c r="EZX161" s="86"/>
      <c r="EZY161" s="86"/>
      <c r="EZZ161" s="86"/>
      <c r="FAA161" s="86"/>
      <c r="FAB161" s="86"/>
      <c r="FAC161" s="86"/>
      <c r="FAD161" s="86"/>
      <c r="FAE161" s="86"/>
      <c r="FAF161" s="86"/>
      <c r="FAG161" s="86"/>
      <c r="FAH161" s="86"/>
      <c r="FAI161" s="86"/>
      <c r="FAJ161" s="86"/>
      <c r="FAK161" s="86"/>
      <c r="FAL161" s="86"/>
      <c r="FAM161" s="86"/>
      <c r="FAN161" s="86"/>
      <c r="FAO161" s="86"/>
      <c r="FAP161" s="86"/>
      <c r="FAQ161" s="86"/>
      <c r="FAR161" s="86"/>
      <c r="FAS161" s="86"/>
      <c r="FAT161" s="86"/>
      <c r="FAU161" s="86"/>
      <c r="FAV161" s="86"/>
      <c r="FAW161" s="86"/>
      <c r="FAX161" s="86"/>
      <c r="FAY161" s="86"/>
      <c r="FAZ161" s="86"/>
      <c r="FBA161" s="86"/>
      <c r="FBB161" s="86"/>
      <c r="FBC161" s="86"/>
      <c r="FBD161" s="86"/>
      <c r="FBE161" s="86"/>
      <c r="FBF161" s="86"/>
      <c r="FBG161" s="86"/>
      <c r="FBH161" s="86"/>
      <c r="FBI161" s="86"/>
      <c r="FBJ161" s="86"/>
      <c r="FBK161" s="86"/>
      <c r="FBL161" s="86"/>
      <c r="FBM161" s="86"/>
      <c r="FBN161" s="86"/>
      <c r="FBO161" s="86"/>
      <c r="FBP161" s="86"/>
      <c r="FBQ161" s="86"/>
      <c r="FBR161" s="86"/>
      <c r="FBS161" s="86"/>
      <c r="FBT161" s="86"/>
      <c r="FBU161" s="86"/>
      <c r="FBV161" s="86"/>
      <c r="FBW161" s="86"/>
      <c r="FBX161" s="86"/>
      <c r="FBY161" s="86"/>
      <c r="FBZ161" s="86"/>
      <c r="FCA161" s="86"/>
      <c r="FCB161" s="86"/>
      <c r="FCC161" s="86"/>
      <c r="FCD161" s="86"/>
      <c r="FCE161" s="86"/>
      <c r="FCF161" s="86"/>
      <c r="FCG161" s="86"/>
      <c r="FCH161" s="86"/>
      <c r="FCI161" s="86"/>
      <c r="FCJ161" s="86"/>
      <c r="FCK161" s="86"/>
      <c r="FCL161" s="86"/>
      <c r="FCM161" s="86"/>
      <c r="FCN161" s="86"/>
      <c r="FCO161" s="86"/>
      <c r="FCP161" s="86"/>
      <c r="FCQ161" s="86"/>
      <c r="FCR161" s="86"/>
      <c r="FCS161" s="86"/>
      <c r="FCT161" s="86"/>
      <c r="FCU161" s="86"/>
      <c r="FCV161" s="86"/>
      <c r="FCW161" s="86"/>
      <c r="FCX161" s="86"/>
      <c r="FCY161" s="86"/>
      <c r="FCZ161" s="86"/>
      <c r="FDA161" s="86"/>
      <c r="FDB161" s="86"/>
      <c r="FDC161" s="86"/>
      <c r="FDD161" s="86"/>
      <c r="FDE161" s="86"/>
      <c r="FDF161" s="86"/>
      <c r="FDG161" s="86"/>
      <c r="FDH161" s="86"/>
      <c r="FDI161" s="86"/>
      <c r="FDJ161" s="86"/>
      <c r="FDK161" s="86"/>
      <c r="FDL161" s="86"/>
      <c r="FDM161" s="86"/>
      <c r="FDN161" s="86"/>
      <c r="FDO161" s="86"/>
      <c r="FDP161" s="86"/>
      <c r="FDQ161" s="86"/>
      <c r="FDR161" s="86"/>
      <c r="FDS161" s="86"/>
      <c r="FDT161" s="86"/>
      <c r="FDU161" s="86"/>
      <c r="FDV161" s="86"/>
      <c r="FDW161" s="86"/>
      <c r="FDX161" s="86"/>
      <c r="FDY161" s="86"/>
      <c r="FDZ161" s="86"/>
      <c r="FEA161" s="86"/>
      <c r="FEB161" s="86"/>
      <c r="FEC161" s="86"/>
      <c r="FED161" s="86"/>
      <c r="FEE161" s="86"/>
      <c r="FEF161" s="86"/>
      <c r="FEG161" s="86"/>
      <c r="FEH161" s="86"/>
      <c r="FEI161" s="86"/>
      <c r="FEJ161" s="86"/>
      <c r="FEK161" s="86"/>
      <c r="FEL161" s="86"/>
      <c r="FEM161" s="86"/>
      <c r="FEN161" s="86"/>
      <c r="FEO161" s="86"/>
      <c r="FEP161" s="86"/>
      <c r="FEQ161" s="86"/>
      <c r="FER161" s="86"/>
      <c r="FES161" s="86"/>
      <c r="FET161" s="86"/>
      <c r="FEU161" s="86"/>
      <c r="FEV161" s="86"/>
      <c r="FEW161" s="86"/>
      <c r="FEX161" s="86"/>
      <c r="FEY161" s="86"/>
      <c r="FEZ161" s="86"/>
      <c r="FFA161" s="86"/>
      <c r="FFB161" s="86"/>
      <c r="FFC161" s="86"/>
      <c r="FFD161" s="86"/>
      <c r="FFE161" s="86"/>
      <c r="FFF161" s="86"/>
      <c r="FFG161" s="86"/>
      <c r="FFH161" s="86"/>
      <c r="FFI161" s="86"/>
      <c r="FFJ161" s="86"/>
      <c r="FFK161" s="86"/>
      <c r="FFL161" s="86"/>
      <c r="FFM161" s="86"/>
      <c r="FFN161" s="86"/>
      <c r="FFO161" s="86"/>
      <c r="FFP161" s="86"/>
      <c r="FFQ161" s="86"/>
      <c r="FFR161" s="86"/>
      <c r="FFS161" s="86"/>
      <c r="FFT161" s="86"/>
      <c r="FFU161" s="86"/>
      <c r="FFV161" s="86"/>
      <c r="FFW161" s="86"/>
      <c r="FFX161" s="86"/>
      <c r="FFY161" s="86"/>
      <c r="FFZ161" s="86"/>
      <c r="FGA161" s="86"/>
      <c r="FGB161" s="86"/>
      <c r="FGC161" s="86"/>
      <c r="FGD161" s="86"/>
      <c r="FGE161" s="86"/>
      <c r="FGF161" s="86"/>
      <c r="FGG161" s="86"/>
      <c r="FGH161" s="86"/>
      <c r="FGI161" s="86"/>
      <c r="FGJ161" s="86"/>
      <c r="FGK161" s="86"/>
      <c r="FGL161" s="86"/>
      <c r="FGM161" s="86"/>
      <c r="FGN161" s="86"/>
      <c r="FGO161" s="86"/>
      <c r="FGP161" s="86"/>
      <c r="FGQ161" s="86"/>
      <c r="FGR161" s="86"/>
      <c r="FGS161" s="86"/>
      <c r="FGT161" s="86"/>
      <c r="FGU161" s="86"/>
      <c r="FGV161" s="86"/>
      <c r="FGW161" s="86"/>
      <c r="FGX161" s="86"/>
      <c r="FGY161" s="86"/>
      <c r="FGZ161" s="86"/>
      <c r="FHA161" s="86"/>
      <c r="FHB161" s="86"/>
      <c r="FHC161" s="86"/>
      <c r="FHD161" s="86"/>
      <c r="FHE161" s="86"/>
      <c r="FHF161" s="86"/>
      <c r="FHG161" s="86"/>
      <c r="FHH161" s="86"/>
      <c r="FHI161" s="86"/>
      <c r="FHJ161" s="86"/>
      <c r="FHK161" s="86"/>
      <c r="FHL161" s="86"/>
      <c r="FHM161" s="86"/>
      <c r="FHN161" s="86"/>
      <c r="FHO161" s="86"/>
      <c r="FHP161" s="86"/>
      <c r="FHQ161" s="86"/>
      <c r="FHR161" s="86"/>
      <c r="FHS161" s="86"/>
      <c r="FHT161" s="86"/>
      <c r="FHU161" s="86"/>
      <c r="FHV161" s="86"/>
      <c r="FHW161" s="86"/>
      <c r="FHX161" s="86"/>
      <c r="FHY161" s="86"/>
      <c r="FHZ161" s="86"/>
      <c r="FIA161" s="86"/>
      <c r="FIB161" s="86"/>
      <c r="FIC161" s="86"/>
      <c r="FID161" s="86"/>
      <c r="FIE161" s="86"/>
      <c r="FIF161" s="86"/>
      <c r="FIG161" s="86"/>
      <c r="FIH161" s="86"/>
      <c r="FII161" s="86"/>
      <c r="FIJ161" s="86"/>
      <c r="FIK161" s="86"/>
      <c r="FIL161" s="86"/>
      <c r="FIM161" s="86"/>
      <c r="FIN161" s="86"/>
      <c r="FIO161" s="86"/>
      <c r="FIP161" s="86"/>
      <c r="FIQ161" s="186"/>
      <c r="FIR161" s="186"/>
      <c r="FIS161" s="186"/>
      <c r="FIT161" s="186"/>
      <c r="FIU161" s="186"/>
      <c r="FIV161" s="186"/>
      <c r="FIW161" s="86"/>
      <c r="FIX161" s="86"/>
      <c r="FIY161" s="86"/>
      <c r="FIZ161" s="86"/>
      <c r="FJA161" s="86"/>
      <c r="FJB161" s="86"/>
      <c r="FJC161" s="86"/>
      <c r="FJD161" s="86"/>
      <c r="FJE161" s="86"/>
      <c r="FJF161" s="86"/>
      <c r="FJG161" s="86"/>
      <c r="FJH161" s="86"/>
      <c r="FJI161" s="86"/>
      <c r="FJJ161" s="86"/>
      <c r="FJK161" s="86"/>
      <c r="FJL161" s="86"/>
      <c r="FJM161" s="86"/>
      <c r="FJN161" s="86"/>
      <c r="FJO161" s="86"/>
      <c r="FJP161" s="86"/>
      <c r="FJQ161" s="86"/>
      <c r="FJR161" s="86"/>
      <c r="FJS161" s="86"/>
      <c r="FJT161" s="86"/>
      <c r="FJU161" s="86"/>
      <c r="FJV161" s="86"/>
      <c r="FJW161" s="86"/>
      <c r="FJX161" s="86"/>
      <c r="FJY161" s="86"/>
      <c r="FJZ161" s="86"/>
      <c r="FKA161" s="86"/>
      <c r="FKB161" s="86"/>
      <c r="FKC161" s="86"/>
      <c r="FKD161" s="86"/>
      <c r="FKE161" s="86"/>
      <c r="FKF161" s="86"/>
      <c r="FKG161" s="86"/>
      <c r="FKH161" s="86"/>
      <c r="FKI161" s="86"/>
      <c r="FKJ161" s="86"/>
      <c r="FKK161" s="86"/>
      <c r="FKL161" s="86"/>
      <c r="FKM161" s="86"/>
      <c r="FKN161" s="86"/>
      <c r="FKO161" s="86"/>
      <c r="FKP161" s="86"/>
      <c r="FKQ161" s="86"/>
      <c r="FKR161" s="86"/>
      <c r="FKS161" s="86"/>
      <c r="FKT161" s="86"/>
      <c r="FKU161" s="86"/>
      <c r="FKV161" s="86"/>
      <c r="FKW161" s="86"/>
      <c r="FKX161" s="86"/>
      <c r="FKY161" s="86"/>
      <c r="FKZ161" s="86"/>
      <c r="FLA161" s="86"/>
      <c r="FLB161" s="86"/>
      <c r="FLC161" s="86"/>
      <c r="FLD161" s="86"/>
      <c r="FLE161" s="86"/>
      <c r="FLF161" s="86"/>
      <c r="FLG161" s="86"/>
      <c r="FLH161" s="86"/>
      <c r="FLI161" s="86"/>
      <c r="FLJ161" s="86"/>
      <c r="FLK161" s="86"/>
      <c r="FLL161" s="86"/>
      <c r="FLM161" s="86"/>
      <c r="FLN161" s="86"/>
      <c r="FLO161" s="86"/>
      <c r="FLP161" s="86"/>
      <c r="FLQ161" s="86"/>
      <c r="FLR161" s="86"/>
      <c r="FLS161" s="86"/>
      <c r="FLT161" s="86"/>
      <c r="FLU161" s="86"/>
      <c r="FLV161" s="86"/>
      <c r="FLW161" s="86"/>
      <c r="FLX161" s="86"/>
      <c r="FLY161" s="86"/>
      <c r="FLZ161" s="86"/>
      <c r="FMA161" s="86"/>
      <c r="FMB161" s="86"/>
      <c r="FMC161" s="86"/>
      <c r="FMD161" s="86"/>
      <c r="FME161" s="86"/>
      <c r="FMF161" s="86"/>
      <c r="FMG161" s="86"/>
      <c r="FMH161" s="86"/>
      <c r="FMI161" s="86"/>
      <c r="FMJ161" s="86"/>
      <c r="FMK161" s="86"/>
      <c r="FML161" s="86"/>
      <c r="FMM161" s="86"/>
      <c r="FMN161" s="86"/>
      <c r="FMO161" s="86"/>
      <c r="FMP161" s="86"/>
      <c r="FMQ161" s="86"/>
      <c r="FMR161" s="86"/>
      <c r="FMS161" s="86"/>
      <c r="FMT161" s="86"/>
      <c r="FMU161" s="86"/>
      <c r="FMV161" s="86"/>
      <c r="FMW161" s="86"/>
      <c r="FMX161" s="86"/>
      <c r="FMY161" s="86"/>
      <c r="FMZ161" s="86"/>
      <c r="FNA161" s="86"/>
      <c r="FNB161" s="86"/>
      <c r="FNC161" s="86"/>
      <c r="FND161" s="86"/>
      <c r="FNE161" s="86"/>
      <c r="FNF161" s="86"/>
      <c r="FNG161" s="86"/>
      <c r="FNH161" s="86"/>
      <c r="FNI161" s="86"/>
      <c r="FNJ161" s="86"/>
      <c r="FNK161" s="86"/>
      <c r="FNL161" s="86"/>
      <c r="FNM161" s="86"/>
      <c r="FNN161" s="86"/>
      <c r="FNO161" s="86"/>
      <c r="FNP161" s="86"/>
      <c r="FNQ161" s="86"/>
      <c r="FNR161" s="86"/>
      <c r="FNS161" s="86"/>
      <c r="FNT161" s="86"/>
      <c r="FNU161" s="86"/>
      <c r="FNV161" s="86"/>
      <c r="FNW161" s="86"/>
      <c r="FNX161" s="86"/>
      <c r="FNY161" s="86"/>
      <c r="FNZ161" s="86"/>
      <c r="FOA161" s="86"/>
      <c r="FOB161" s="86"/>
      <c r="FOC161" s="86"/>
      <c r="FOD161" s="86"/>
      <c r="FOE161" s="86"/>
      <c r="FOF161" s="86"/>
      <c r="FOG161" s="86"/>
      <c r="FOH161" s="86"/>
      <c r="FOI161" s="86"/>
      <c r="FOJ161" s="86"/>
      <c r="FOK161" s="86"/>
      <c r="FOL161" s="86"/>
      <c r="FOM161" s="86"/>
      <c r="FON161" s="86"/>
      <c r="FOO161" s="86"/>
      <c r="FOP161" s="86"/>
      <c r="FOQ161" s="86"/>
      <c r="FOR161" s="86"/>
      <c r="FOS161" s="86"/>
      <c r="FOT161" s="86"/>
      <c r="FOU161" s="86"/>
      <c r="FOV161" s="86"/>
      <c r="FOW161" s="86"/>
      <c r="FOX161" s="86"/>
      <c r="FOY161" s="86"/>
      <c r="FOZ161" s="86"/>
      <c r="FPA161" s="86"/>
      <c r="FPB161" s="86"/>
      <c r="FPC161" s="86"/>
      <c r="FPD161" s="86"/>
      <c r="FPE161" s="86"/>
      <c r="FPF161" s="86"/>
      <c r="FPG161" s="86"/>
      <c r="FPH161" s="86"/>
      <c r="FPI161" s="86"/>
      <c r="FPJ161" s="86"/>
      <c r="FPK161" s="86"/>
      <c r="FPL161" s="86"/>
      <c r="FPM161" s="86"/>
      <c r="FPN161" s="86"/>
      <c r="FPO161" s="86"/>
      <c r="FPP161" s="86"/>
      <c r="FPQ161" s="86"/>
      <c r="FPR161" s="86"/>
      <c r="FPS161" s="86"/>
      <c r="FPT161" s="86"/>
      <c r="FPU161" s="86"/>
      <c r="FPV161" s="86"/>
      <c r="FPW161" s="86"/>
      <c r="FPX161" s="86"/>
      <c r="FPY161" s="86"/>
      <c r="FPZ161" s="86"/>
      <c r="FQA161" s="86"/>
      <c r="FQB161" s="86"/>
      <c r="FQC161" s="86"/>
      <c r="FQD161" s="86"/>
      <c r="FQE161" s="86"/>
      <c r="FQF161" s="86"/>
      <c r="FQG161" s="86"/>
      <c r="FQH161" s="86"/>
      <c r="FQI161" s="86"/>
      <c r="FQJ161" s="86"/>
      <c r="FQK161" s="86"/>
      <c r="FQL161" s="86"/>
      <c r="FQM161" s="86"/>
      <c r="FQN161" s="86"/>
      <c r="FQO161" s="86"/>
      <c r="FQP161" s="86"/>
      <c r="FQQ161" s="86"/>
      <c r="FQR161" s="86"/>
      <c r="FQS161" s="86"/>
      <c r="FQT161" s="86"/>
      <c r="FQU161" s="86"/>
      <c r="FQV161" s="86"/>
      <c r="FQW161" s="86"/>
      <c r="FQX161" s="86"/>
      <c r="FQY161" s="86"/>
      <c r="FQZ161" s="86"/>
      <c r="FRA161" s="86"/>
      <c r="FRB161" s="86"/>
      <c r="FRC161" s="86"/>
      <c r="FRD161" s="86"/>
      <c r="FRE161" s="86"/>
      <c r="FRF161" s="86"/>
      <c r="FRG161" s="86"/>
      <c r="FRH161" s="86"/>
      <c r="FRI161" s="86"/>
      <c r="FRJ161" s="86"/>
      <c r="FRK161" s="86"/>
      <c r="FRL161" s="86"/>
      <c r="FRM161" s="86"/>
      <c r="FRN161" s="86"/>
      <c r="FRO161" s="86"/>
      <c r="FRP161" s="86"/>
      <c r="FRQ161" s="86"/>
      <c r="FRR161" s="86"/>
      <c r="FRS161" s="86"/>
      <c r="FRT161" s="86"/>
      <c r="FRU161" s="86"/>
      <c r="FRV161" s="86"/>
      <c r="FRW161" s="86"/>
      <c r="FRX161" s="86"/>
      <c r="FRY161" s="86"/>
      <c r="FRZ161" s="86"/>
      <c r="FSA161" s="86"/>
      <c r="FSB161" s="86"/>
      <c r="FSC161" s="86"/>
      <c r="FSD161" s="86"/>
      <c r="FSE161" s="86"/>
      <c r="FSF161" s="86"/>
      <c r="FSG161" s="86"/>
      <c r="FSH161" s="86"/>
      <c r="FSI161" s="86"/>
      <c r="FSJ161" s="86"/>
      <c r="FSK161" s="86"/>
      <c r="FSL161" s="86"/>
      <c r="FSM161" s="186"/>
      <c r="FSN161" s="186"/>
      <c r="FSO161" s="186"/>
      <c r="FSP161" s="186"/>
      <c r="FSQ161" s="186"/>
      <c r="FSR161" s="186"/>
      <c r="FSS161" s="86"/>
      <c r="FST161" s="86"/>
      <c r="FSU161" s="86"/>
      <c r="FSV161" s="86"/>
      <c r="FSW161" s="86"/>
      <c r="FSX161" s="86"/>
      <c r="FSY161" s="86"/>
      <c r="FSZ161" s="86"/>
      <c r="FTA161" s="86"/>
      <c r="FTB161" s="86"/>
      <c r="FTC161" s="86"/>
      <c r="FTD161" s="86"/>
      <c r="FTE161" s="86"/>
      <c r="FTF161" s="86"/>
      <c r="FTG161" s="86"/>
      <c r="FTH161" s="86"/>
      <c r="FTI161" s="86"/>
      <c r="FTJ161" s="86"/>
      <c r="FTK161" s="86"/>
      <c r="FTL161" s="86"/>
      <c r="FTM161" s="86"/>
      <c r="FTN161" s="86"/>
      <c r="FTO161" s="86"/>
      <c r="FTP161" s="86"/>
      <c r="FTQ161" s="86"/>
      <c r="FTR161" s="86"/>
      <c r="FTS161" s="86"/>
      <c r="FTT161" s="86"/>
      <c r="FTU161" s="86"/>
      <c r="FTV161" s="86"/>
      <c r="FTW161" s="86"/>
      <c r="FTX161" s="86"/>
      <c r="FTY161" s="86"/>
      <c r="FTZ161" s="86"/>
      <c r="FUA161" s="86"/>
      <c r="FUB161" s="86"/>
      <c r="FUC161" s="86"/>
      <c r="FUD161" s="86"/>
      <c r="FUE161" s="86"/>
      <c r="FUF161" s="86"/>
      <c r="FUG161" s="86"/>
      <c r="FUH161" s="86"/>
      <c r="FUI161" s="86"/>
      <c r="FUJ161" s="86"/>
      <c r="FUK161" s="86"/>
      <c r="FUL161" s="86"/>
      <c r="FUM161" s="86"/>
      <c r="FUN161" s="86"/>
      <c r="FUO161" s="86"/>
      <c r="FUP161" s="86"/>
      <c r="FUQ161" s="86"/>
      <c r="FUR161" s="86"/>
      <c r="FUS161" s="86"/>
      <c r="FUT161" s="86"/>
      <c r="FUU161" s="86"/>
      <c r="FUV161" s="86"/>
      <c r="FUW161" s="86"/>
      <c r="FUX161" s="86"/>
      <c r="FUY161" s="86"/>
      <c r="FUZ161" s="86"/>
      <c r="FVA161" s="86"/>
      <c r="FVB161" s="86"/>
      <c r="FVC161" s="86"/>
      <c r="FVD161" s="86"/>
      <c r="FVE161" s="86"/>
      <c r="FVF161" s="86"/>
      <c r="FVG161" s="86"/>
      <c r="FVH161" s="86"/>
      <c r="FVI161" s="86"/>
      <c r="FVJ161" s="86"/>
      <c r="FVK161" s="86"/>
      <c r="FVL161" s="86"/>
      <c r="FVM161" s="86"/>
      <c r="FVN161" s="86"/>
      <c r="FVO161" s="86"/>
      <c r="FVP161" s="86"/>
      <c r="FVQ161" s="86"/>
      <c r="FVR161" s="86"/>
      <c r="FVS161" s="86"/>
      <c r="FVT161" s="86"/>
      <c r="FVU161" s="86"/>
      <c r="FVV161" s="86"/>
      <c r="FVW161" s="86"/>
      <c r="FVX161" s="86"/>
      <c r="FVY161" s="86"/>
      <c r="FVZ161" s="86"/>
      <c r="FWA161" s="86"/>
      <c r="FWB161" s="86"/>
      <c r="FWC161" s="86"/>
      <c r="FWD161" s="86"/>
      <c r="FWE161" s="86"/>
      <c r="FWF161" s="86"/>
      <c r="FWG161" s="86"/>
      <c r="FWH161" s="86"/>
      <c r="FWI161" s="86"/>
      <c r="FWJ161" s="86"/>
      <c r="FWK161" s="86"/>
      <c r="FWL161" s="86"/>
      <c r="FWM161" s="86"/>
      <c r="FWN161" s="86"/>
      <c r="FWO161" s="86"/>
      <c r="FWP161" s="86"/>
      <c r="FWQ161" s="86"/>
      <c r="FWR161" s="86"/>
      <c r="FWS161" s="86"/>
      <c r="FWT161" s="86"/>
      <c r="FWU161" s="86"/>
      <c r="FWV161" s="86"/>
      <c r="FWW161" s="86"/>
      <c r="FWX161" s="86"/>
      <c r="FWY161" s="86"/>
      <c r="FWZ161" s="86"/>
      <c r="FXA161" s="86"/>
      <c r="FXB161" s="86"/>
      <c r="FXC161" s="86"/>
      <c r="FXD161" s="86"/>
      <c r="FXE161" s="86"/>
      <c r="FXF161" s="86"/>
      <c r="FXG161" s="86"/>
      <c r="FXH161" s="86"/>
      <c r="FXI161" s="86"/>
      <c r="FXJ161" s="86"/>
      <c r="FXK161" s="86"/>
      <c r="FXL161" s="86"/>
      <c r="FXM161" s="86"/>
      <c r="FXN161" s="86"/>
      <c r="FXO161" s="86"/>
      <c r="FXP161" s="86"/>
      <c r="FXQ161" s="86"/>
      <c r="FXR161" s="86"/>
      <c r="FXS161" s="86"/>
      <c r="FXT161" s="86"/>
      <c r="FXU161" s="86"/>
      <c r="FXV161" s="86"/>
      <c r="FXW161" s="86"/>
      <c r="FXX161" s="86"/>
      <c r="FXY161" s="86"/>
      <c r="FXZ161" s="86"/>
      <c r="FYA161" s="86"/>
      <c r="FYB161" s="86"/>
      <c r="FYC161" s="86"/>
      <c r="FYD161" s="86"/>
      <c r="FYE161" s="86"/>
      <c r="FYF161" s="86"/>
      <c r="FYG161" s="86"/>
      <c r="FYH161" s="86"/>
      <c r="FYI161" s="86"/>
      <c r="FYJ161" s="86"/>
      <c r="FYK161" s="86"/>
      <c r="FYL161" s="86"/>
      <c r="FYM161" s="86"/>
      <c r="FYN161" s="86"/>
      <c r="FYO161" s="86"/>
      <c r="FYP161" s="86"/>
      <c r="FYQ161" s="86"/>
      <c r="FYR161" s="86"/>
      <c r="FYS161" s="86"/>
      <c r="FYT161" s="86"/>
      <c r="FYU161" s="86"/>
      <c r="FYV161" s="86"/>
      <c r="FYW161" s="86"/>
      <c r="FYX161" s="86"/>
      <c r="FYY161" s="86"/>
      <c r="FYZ161" s="86"/>
      <c r="FZA161" s="86"/>
      <c r="FZB161" s="86"/>
      <c r="FZC161" s="86"/>
      <c r="FZD161" s="86"/>
      <c r="FZE161" s="86"/>
      <c r="FZF161" s="86"/>
      <c r="FZG161" s="86"/>
      <c r="FZH161" s="86"/>
      <c r="FZI161" s="86"/>
      <c r="FZJ161" s="86"/>
      <c r="FZK161" s="86"/>
      <c r="FZL161" s="86"/>
      <c r="FZM161" s="86"/>
      <c r="FZN161" s="86"/>
      <c r="FZO161" s="86"/>
      <c r="FZP161" s="86"/>
      <c r="FZQ161" s="86"/>
      <c r="FZR161" s="86"/>
      <c r="FZS161" s="86"/>
      <c r="FZT161" s="86"/>
      <c r="FZU161" s="86"/>
      <c r="FZV161" s="86"/>
      <c r="FZW161" s="86"/>
      <c r="FZX161" s="86"/>
      <c r="FZY161" s="86"/>
      <c r="FZZ161" s="86"/>
      <c r="GAA161" s="86"/>
      <c r="GAB161" s="86"/>
      <c r="GAC161" s="86"/>
      <c r="GAD161" s="86"/>
      <c r="GAE161" s="86"/>
      <c r="GAF161" s="86"/>
      <c r="GAG161" s="86"/>
      <c r="GAH161" s="86"/>
      <c r="GAI161" s="86"/>
      <c r="GAJ161" s="86"/>
      <c r="GAK161" s="86"/>
      <c r="GAL161" s="86"/>
      <c r="GAM161" s="86"/>
      <c r="GAN161" s="86"/>
      <c r="GAO161" s="86"/>
      <c r="GAP161" s="86"/>
      <c r="GAQ161" s="86"/>
      <c r="GAR161" s="86"/>
      <c r="GAS161" s="86"/>
      <c r="GAT161" s="86"/>
      <c r="GAU161" s="86"/>
      <c r="GAV161" s="86"/>
      <c r="GAW161" s="86"/>
      <c r="GAX161" s="86"/>
      <c r="GAY161" s="86"/>
      <c r="GAZ161" s="86"/>
      <c r="GBA161" s="86"/>
      <c r="GBB161" s="86"/>
      <c r="GBC161" s="86"/>
      <c r="GBD161" s="86"/>
      <c r="GBE161" s="86"/>
      <c r="GBF161" s="86"/>
      <c r="GBG161" s="86"/>
      <c r="GBH161" s="86"/>
      <c r="GBI161" s="86"/>
      <c r="GBJ161" s="86"/>
      <c r="GBK161" s="86"/>
      <c r="GBL161" s="86"/>
      <c r="GBM161" s="86"/>
      <c r="GBN161" s="86"/>
      <c r="GBO161" s="86"/>
      <c r="GBP161" s="86"/>
      <c r="GBQ161" s="86"/>
      <c r="GBR161" s="86"/>
      <c r="GBS161" s="86"/>
      <c r="GBT161" s="86"/>
      <c r="GBU161" s="86"/>
      <c r="GBV161" s="86"/>
      <c r="GBW161" s="86"/>
      <c r="GBX161" s="86"/>
      <c r="GBY161" s="86"/>
      <c r="GBZ161" s="86"/>
      <c r="GCA161" s="86"/>
      <c r="GCB161" s="86"/>
      <c r="GCC161" s="86"/>
      <c r="GCD161" s="86"/>
      <c r="GCE161" s="86"/>
      <c r="GCF161" s="86"/>
      <c r="GCG161" s="86"/>
      <c r="GCH161" s="86"/>
      <c r="GCI161" s="186"/>
      <c r="GCJ161" s="186"/>
      <c r="GCK161" s="186"/>
      <c r="GCL161" s="186"/>
      <c r="GCM161" s="186"/>
      <c r="GCN161" s="186"/>
      <c r="GCO161" s="86"/>
      <c r="GCP161" s="86"/>
      <c r="GCQ161" s="86"/>
      <c r="GCR161" s="86"/>
      <c r="GCS161" s="86"/>
      <c r="GCT161" s="86"/>
      <c r="GCU161" s="86"/>
      <c r="GCV161" s="86"/>
      <c r="GCW161" s="86"/>
      <c r="GCX161" s="86"/>
      <c r="GCY161" s="86"/>
      <c r="GCZ161" s="86"/>
      <c r="GDA161" s="86"/>
      <c r="GDB161" s="86"/>
      <c r="GDC161" s="86"/>
      <c r="GDD161" s="86"/>
      <c r="GDE161" s="86"/>
      <c r="GDF161" s="86"/>
      <c r="GDG161" s="86"/>
      <c r="GDH161" s="86"/>
      <c r="GDI161" s="86"/>
      <c r="GDJ161" s="86"/>
      <c r="GDK161" s="86"/>
      <c r="GDL161" s="86"/>
      <c r="GDM161" s="86"/>
      <c r="GDN161" s="86"/>
      <c r="GDO161" s="86"/>
      <c r="GDP161" s="86"/>
      <c r="GDQ161" s="86"/>
      <c r="GDR161" s="86"/>
      <c r="GDS161" s="86"/>
      <c r="GDT161" s="86"/>
      <c r="GDU161" s="86"/>
      <c r="GDV161" s="86"/>
      <c r="GDW161" s="86"/>
      <c r="GDX161" s="86"/>
      <c r="GDY161" s="86"/>
      <c r="GDZ161" s="86"/>
      <c r="GEA161" s="86"/>
      <c r="GEB161" s="86"/>
      <c r="GEC161" s="86"/>
      <c r="GED161" s="86"/>
      <c r="GEE161" s="86"/>
      <c r="GEF161" s="86"/>
      <c r="GEG161" s="86"/>
      <c r="GEH161" s="86"/>
      <c r="GEI161" s="86"/>
      <c r="GEJ161" s="86"/>
      <c r="GEK161" s="86"/>
      <c r="GEL161" s="86"/>
      <c r="GEM161" s="86"/>
      <c r="GEN161" s="86"/>
      <c r="GEO161" s="86"/>
      <c r="GEP161" s="86"/>
      <c r="GEQ161" s="86"/>
      <c r="GER161" s="86"/>
      <c r="GES161" s="86"/>
      <c r="GET161" s="86"/>
      <c r="GEU161" s="86"/>
      <c r="GEV161" s="86"/>
      <c r="GEW161" s="86"/>
      <c r="GEX161" s="86"/>
      <c r="GEY161" s="86"/>
      <c r="GEZ161" s="86"/>
      <c r="GFA161" s="86"/>
      <c r="GFB161" s="86"/>
      <c r="GFC161" s="86"/>
      <c r="GFD161" s="86"/>
      <c r="GFE161" s="86"/>
      <c r="GFF161" s="86"/>
      <c r="GFG161" s="86"/>
      <c r="GFH161" s="86"/>
      <c r="GFI161" s="86"/>
      <c r="GFJ161" s="86"/>
      <c r="GFK161" s="86"/>
      <c r="GFL161" s="86"/>
      <c r="GFM161" s="86"/>
      <c r="GFN161" s="86"/>
      <c r="GFO161" s="86"/>
      <c r="GFP161" s="86"/>
      <c r="GFQ161" s="86"/>
      <c r="GFR161" s="86"/>
      <c r="GFS161" s="86"/>
      <c r="GFT161" s="86"/>
      <c r="GFU161" s="86"/>
      <c r="GFV161" s="86"/>
      <c r="GFW161" s="86"/>
      <c r="GFX161" s="86"/>
      <c r="GFY161" s="86"/>
      <c r="GFZ161" s="86"/>
      <c r="GGA161" s="86"/>
      <c r="GGB161" s="86"/>
      <c r="GGC161" s="86"/>
      <c r="GGD161" s="86"/>
      <c r="GGE161" s="86"/>
      <c r="GGF161" s="86"/>
      <c r="GGG161" s="86"/>
      <c r="GGH161" s="86"/>
      <c r="GGI161" s="86"/>
      <c r="GGJ161" s="86"/>
      <c r="GGK161" s="86"/>
      <c r="GGL161" s="86"/>
      <c r="GGM161" s="86"/>
      <c r="GGN161" s="86"/>
      <c r="GGO161" s="86"/>
      <c r="GGP161" s="86"/>
      <c r="GGQ161" s="86"/>
      <c r="GGR161" s="86"/>
      <c r="GGS161" s="86"/>
      <c r="GGT161" s="86"/>
      <c r="GGU161" s="86"/>
      <c r="GGV161" s="86"/>
      <c r="GGW161" s="86"/>
      <c r="GGX161" s="86"/>
      <c r="GGY161" s="86"/>
      <c r="GGZ161" s="86"/>
      <c r="GHA161" s="86"/>
      <c r="GHB161" s="86"/>
      <c r="GHC161" s="86"/>
      <c r="GHD161" s="86"/>
      <c r="GHE161" s="86"/>
      <c r="GHF161" s="86"/>
      <c r="GHG161" s="86"/>
      <c r="GHH161" s="86"/>
      <c r="GHI161" s="86"/>
      <c r="GHJ161" s="86"/>
      <c r="GHK161" s="86"/>
      <c r="GHL161" s="86"/>
      <c r="GHM161" s="86"/>
      <c r="GHN161" s="86"/>
      <c r="GHO161" s="86"/>
      <c r="GHP161" s="86"/>
      <c r="GHQ161" s="86"/>
      <c r="GHR161" s="86"/>
      <c r="GHS161" s="86"/>
      <c r="GHT161" s="86"/>
      <c r="GHU161" s="86"/>
      <c r="GHV161" s="86"/>
      <c r="GHW161" s="86"/>
      <c r="GHX161" s="86"/>
      <c r="GHY161" s="86"/>
      <c r="GHZ161" s="86"/>
      <c r="GIA161" s="86"/>
      <c r="GIB161" s="86"/>
      <c r="GIC161" s="86"/>
      <c r="GID161" s="86"/>
      <c r="GIE161" s="86"/>
      <c r="GIF161" s="86"/>
      <c r="GIG161" s="86"/>
      <c r="GIH161" s="86"/>
      <c r="GII161" s="86"/>
      <c r="GIJ161" s="86"/>
      <c r="GIK161" s="86"/>
      <c r="GIL161" s="86"/>
      <c r="GIM161" s="86"/>
      <c r="GIN161" s="86"/>
      <c r="GIO161" s="86"/>
      <c r="GIP161" s="86"/>
      <c r="GIQ161" s="86"/>
      <c r="GIR161" s="86"/>
      <c r="GIS161" s="86"/>
      <c r="GIT161" s="86"/>
      <c r="GIU161" s="86"/>
      <c r="GIV161" s="86"/>
      <c r="GIW161" s="86"/>
      <c r="GIX161" s="86"/>
      <c r="GIY161" s="86"/>
      <c r="GIZ161" s="86"/>
      <c r="GJA161" s="86"/>
      <c r="GJB161" s="86"/>
      <c r="GJC161" s="86"/>
      <c r="GJD161" s="86"/>
      <c r="GJE161" s="86"/>
      <c r="GJF161" s="86"/>
      <c r="GJG161" s="86"/>
      <c r="GJH161" s="86"/>
      <c r="GJI161" s="86"/>
      <c r="GJJ161" s="86"/>
      <c r="GJK161" s="86"/>
      <c r="GJL161" s="86"/>
      <c r="GJM161" s="86"/>
      <c r="GJN161" s="86"/>
      <c r="GJO161" s="86"/>
      <c r="GJP161" s="86"/>
      <c r="GJQ161" s="86"/>
      <c r="GJR161" s="86"/>
      <c r="GJS161" s="86"/>
      <c r="GJT161" s="86"/>
      <c r="GJU161" s="86"/>
      <c r="GJV161" s="86"/>
      <c r="GJW161" s="86"/>
      <c r="GJX161" s="86"/>
      <c r="GJY161" s="86"/>
      <c r="GJZ161" s="86"/>
      <c r="GKA161" s="86"/>
      <c r="GKB161" s="86"/>
      <c r="GKC161" s="86"/>
      <c r="GKD161" s="86"/>
      <c r="GKE161" s="86"/>
      <c r="GKF161" s="86"/>
      <c r="GKG161" s="86"/>
      <c r="GKH161" s="86"/>
      <c r="GKI161" s="86"/>
      <c r="GKJ161" s="86"/>
      <c r="GKK161" s="86"/>
      <c r="GKL161" s="86"/>
      <c r="GKM161" s="86"/>
      <c r="GKN161" s="86"/>
      <c r="GKO161" s="86"/>
      <c r="GKP161" s="86"/>
      <c r="GKQ161" s="86"/>
      <c r="GKR161" s="86"/>
      <c r="GKS161" s="86"/>
      <c r="GKT161" s="86"/>
      <c r="GKU161" s="86"/>
      <c r="GKV161" s="86"/>
      <c r="GKW161" s="86"/>
      <c r="GKX161" s="86"/>
      <c r="GKY161" s="86"/>
      <c r="GKZ161" s="86"/>
      <c r="GLA161" s="86"/>
      <c r="GLB161" s="86"/>
      <c r="GLC161" s="86"/>
      <c r="GLD161" s="86"/>
      <c r="GLE161" s="86"/>
      <c r="GLF161" s="86"/>
      <c r="GLG161" s="86"/>
      <c r="GLH161" s="86"/>
      <c r="GLI161" s="86"/>
      <c r="GLJ161" s="86"/>
      <c r="GLK161" s="86"/>
      <c r="GLL161" s="86"/>
      <c r="GLM161" s="86"/>
      <c r="GLN161" s="86"/>
      <c r="GLO161" s="86"/>
      <c r="GLP161" s="86"/>
      <c r="GLQ161" s="86"/>
      <c r="GLR161" s="86"/>
      <c r="GLS161" s="86"/>
      <c r="GLT161" s="86"/>
      <c r="GLU161" s="86"/>
      <c r="GLV161" s="86"/>
      <c r="GLW161" s="86"/>
      <c r="GLX161" s="86"/>
      <c r="GLY161" s="86"/>
      <c r="GLZ161" s="86"/>
      <c r="GMA161" s="86"/>
      <c r="GMB161" s="86"/>
      <c r="GMC161" s="86"/>
      <c r="GMD161" s="86"/>
      <c r="GME161" s="186"/>
      <c r="GMF161" s="186"/>
      <c r="GMG161" s="186"/>
      <c r="GMH161" s="186"/>
      <c r="GMI161" s="186"/>
      <c r="GMJ161" s="186"/>
      <c r="GMK161" s="86"/>
      <c r="GML161" s="86"/>
      <c r="GMM161" s="86"/>
      <c r="GMN161" s="86"/>
      <c r="GMO161" s="86"/>
      <c r="GMP161" s="86"/>
      <c r="GMQ161" s="86"/>
      <c r="GMR161" s="86"/>
      <c r="GMS161" s="86"/>
      <c r="GMT161" s="86"/>
      <c r="GMU161" s="86"/>
      <c r="GMV161" s="86"/>
      <c r="GMW161" s="86"/>
      <c r="GMX161" s="86"/>
      <c r="GMY161" s="86"/>
      <c r="GMZ161" s="86"/>
      <c r="GNA161" s="86"/>
      <c r="GNB161" s="86"/>
      <c r="GNC161" s="86"/>
      <c r="GND161" s="86"/>
      <c r="GNE161" s="86"/>
      <c r="GNF161" s="86"/>
      <c r="GNG161" s="86"/>
      <c r="GNH161" s="86"/>
      <c r="GNI161" s="86"/>
      <c r="GNJ161" s="86"/>
      <c r="GNK161" s="86"/>
      <c r="GNL161" s="86"/>
      <c r="GNM161" s="86"/>
      <c r="GNN161" s="86"/>
      <c r="GNO161" s="86"/>
      <c r="GNP161" s="86"/>
      <c r="GNQ161" s="86"/>
      <c r="GNR161" s="86"/>
      <c r="GNS161" s="86"/>
      <c r="GNT161" s="86"/>
      <c r="GNU161" s="86"/>
      <c r="GNV161" s="86"/>
      <c r="GNW161" s="86"/>
      <c r="GNX161" s="86"/>
      <c r="GNY161" s="86"/>
      <c r="GNZ161" s="86"/>
      <c r="GOA161" s="86"/>
      <c r="GOB161" s="86"/>
      <c r="GOC161" s="86"/>
      <c r="GOD161" s="86"/>
      <c r="GOE161" s="86"/>
      <c r="GOF161" s="86"/>
      <c r="GOG161" s="86"/>
      <c r="GOH161" s="86"/>
      <c r="GOI161" s="86"/>
      <c r="GOJ161" s="86"/>
      <c r="GOK161" s="86"/>
      <c r="GOL161" s="86"/>
      <c r="GOM161" s="86"/>
      <c r="GON161" s="86"/>
      <c r="GOO161" s="86"/>
      <c r="GOP161" s="86"/>
      <c r="GOQ161" s="86"/>
      <c r="GOR161" s="86"/>
      <c r="GOS161" s="86"/>
      <c r="GOT161" s="86"/>
      <c r="GOU161" s="86"/>
      <c r="GOV161" s="86"/>
      <c r="GOW161" s="86"/>
      <c r="GOX161" s="86"/>
      <c r="GOY161" s="86"/>
      <c r="GOZ161" s="86"/>
      <c r="GPA161" s="86"/>
      <c r="GPB161" s="86"/>
      <c r="GPC161" s="86"/>
      <c r="GPD161" s="86"/>
      <c r="GPE161" s="86"/>
      <c r="GPF161" s="86"/>
      <c r="GPG161" s="86"/>
      <c r="GPH161" s="86"/>
      <c r="GPI161" s="86"/>
      <c r="GPJ161" s="86"/>
      <c r="GPK161" s="86"/>
      <c r="GPL161" s="86"/>
      <c r="GPM161" s="86"/>
      <c r="GPN161" s="86"/>
      <c r="GPO161" s="86"/>
      <c r="GPP161" s="86"/>
      <c r="GPQ161" s="86"/>
      <c r="GPR161" s="86"/>
      <c r="GPS161" s="86"/>
      <c r="GPT161" s="86"/>
      <c r="GPU161" s="86"/>
      <c r="GPV161" s="86"/>
      <c r="GPW161" s="86"/>
      <c r="GPX161" s="86"/>
      <c r="GPY161" s="86"/>
      <c r="GPZ161" s="86"/>
      <c r="GQA161" s="86"/>
      <c r="GQB161" s="86"/>
      <c r="GQC161" s="86"/>
      <c r="GQD161" s="86"/>
      <c r="GQE161" s="86"/>
      <c r="GQF161" s="86"/>
      <c r="GQG161" s="86"/>
      <c r="GQH161" s="86"/>
      <c r="GQI161" s="86"/>
      <c r="GQJ161" s="86"/>
      <c r="GQK161" s="86"/>
      <c r="GQL161" s="86"/>
      <c r="GQM161" s="86"/>
      <c r="GQN161" s="86"/>
      <c r="GQO161" s="86"/>
      <c r="GQP161" s="86"/>
      <c r="GQQ161" s="86"/>
      <c r="GQR161" s="86"/>
      <c r="GQS161" s="86"/>
      <c r="GQT161" s="86"/>
      <c r="GQU161" s="86"/>
      <c r="GQV161" s="86"/>
      <c r="GQW161" s="86"/>
      <c r="GQX161" s="86"/>
      <c r="GQY161" s="86"/>
      <c r="GQZ161" s="86"/>
      <c r="GRA161" s="86"/>
      <c r="GRB161" s="86"/>
      <c r="GRC161" s="86"/>
      <c r="GRD161" s="86"/>
      <c r="GRE161" s="86"/>
      <c r="GRF161" s="86"/>
      <c r="GRG161" s="86"/>
      <c r="GRH161" s="86"/>
      <c r="GRI161" s="86"/>
      <c r="GRJ161" s="86"/>
      <c r="GRK161" s="86"/>
      <c r="GRL161" s="86"/>
      <c r="GRM161" s="86"/>
      <c r="GRN161" s="86"/>
      <c r="GRO161" s="86"/>
      <c r="GRP161" s="86"/>
      <c r="GRQ161" s="86"/>
      <c r="GRR161" s="86"/>
      <c r="GRS161" s="86"/>
      <c r="GRT161" s="86"/>
      <c r="GRU161" s="86"/>
      <c r="GRV161" s="86"/>
      <c r="GRW161" s="86"/>
      <c r="GRX161" s="86"/>
      <c r="GRY161" s="86"/>
      <c r="GRZ161" s="86"/>
      <c r="GSA161" s="86"/>
      <c r="GSB161" s="86"/>
      <c r="GSC161" s="86"/>
      <c r="GSD161" s="86"/>
      <c r="GSE161" s="86"/>
      <c r="GSF161" s="86"/>
      <c r="GSG161" s="86"/>
      <c r="GSH161" s="86"/>
      <c r="GSI161" s="86"/>
      <c r="GSJ161" s="86"/>
      <c r="GSK161" s="86"/>
      <c r="GSL161" s="86"/>
      <c r="GSM161" s="86"/>
      <c r="GSN161" s="86"/>
      <c r="GSO161" s="86"/>
      <c r="GSP161" s="86"/>
      <c r="GSQ161" s="86"/>
      <c r="GSR161" s="86"/>
      <c r="GSS161" s="86"/>
      <c r="GST161" s="86"/>
      <c r="GSU161" s="86"/>
      <c r="GSV161" s="86"/>
      <c r="GSW161" s="86"/>
      <c r="GSX161" s="86"/>
      <c r="GSY161" s="86"/>
      <c r="GSZ161" s="86"/>
      <c r="GTA161" s="86"/>
      <c r="GTB161" s="86"/>
      <c r="GTC161" s="86"/>
      <c r="GTD161" s="86"/>
      <c r="GTE161" s="86"/>
      <c r="GTF161" s="86"/>
      <c r="GTG161" s="86"/>
      <c r="GTH161" s="86"/>
      <c r="GTI161" s="86"/>
      <c r="GTJ161" s="86"/>
      <c r="GTK161" s="86"/>
      <c r="GTL161" s="86"/>
      <c r="GTM161" s="86"/>
      <c r="GTN161" s="86"/>
      <c r="GTO161" s="86"/>
      <c r="GTP161" s="86"/>
      <c r="GTQ161" s="86"/>
      <c r="GTR161" s="86"/>
      <c r="GTS161" s="86"/>
      <c r="GTT161" s="86"/>
      <c r="GTU161" s="86"/>
      <c r="GTV161" s="86"/>
      <c r="GTW161" s="86"/>
      <c r="GTX161" s="86"/>
      <c r="GTY161" s="86"/>
      <c r="GTZ161" s="86"/>
      <c r="GUA161" s="86"/>
      <c r="GUB161" s="86"/>
      <c r="GUC161" s="86"/>
      <c r="GUD161" s="86"/>
      <c r="GUE161" s="86"/>
      <c r="GUF161" s="86"/>
      <c r="GUG161" s="86"/>
      <c r="GUH161" s="86"/>
      <c r="GUI161" s="86"/>
      <c r="GUJ161" s="86"/>
      <c r="GUK161" s="86"/>
      <c r="GUL161" s="86"/>
      <c r="GUM161" s="86"/>
      <c r="GUN161" s="86"/>
      <c r="GUO161" s="86"/>
      <c r="GUP161" s="86"/>
      <c r="GUQ161" s="86"/>
      <c r="GUR161" s="86"/>
      <c r="GUS161" s="86"/>
      <c r="GUT161" s="86"/>
      <c r="GUU161" s="86"/>
      <c r="GUV161" s="86"/>
      <c r="GUW161" s="86"/>
      <c r="GUX161" s="86"/>
      <c r="GUY161" s="86"/>
      <c r="GUZ161" s="86"/>
      <c r="GVA161" s="86"/>
      <c r="GVB161" s="86"/>
      <c r="GVC161" s="86"/>
      <c r="GVD161" s="86"/>
      <c r="GVE161" s="86"/>
      <c r="GVF161" s="86"/>
      <c r="GVG161" s="86"/>
      <c r="GVH161" s="86"/>
      <c r="GVI161" s="86"/>
      <c r="GVJ161" s="86"/>
      <c r="GVK161" s="86"/>
      <c r="GVL161" s="86"/>
      <c r="GVM161" s="86"/>
      <c r="GVN161" s="86"/>
      <c r="GVO161" s="86"/>
      <c r="GVP161" s="86"/>
      <c r="GVQ161" s="86"/>
      <c r="GVR161" s="86"/>
      <c r="GVS161" s="86"/>
      <c r="GVT161" s="86"/>
      <c r="GVU161" s="86"/>
      <c r="GVV161" s="86"/>
      <c r="GVW161" s="86"/>
      <c r="GVX161" s="86"/>
      <c r="GVY161" s="86"/>
      <c r="GVZ161" s="86"/>
      <c r="GWA161" s="186"/>
      <c r="GWB161" s="186"/>
      <c r="GWC161" s="186"/>
      <c r="GWD161" s="186"/>
      <c r="GWE161" s="186"/>
      <c r="GWF161" s="186"/>
      <c r="GWG161" s="86"/>
      <c r="GWH161" s="86"/>
      <c r="GWI161" s="86"/>
      <c r="GWJ161" s="86"/>
      <c r="GWK161" s="86"/>
      <c r="GWL161" s="86"/>
      <c r="GWM161" s="86"/>
      <c r="GWN161" s="86"/>
      <c r="GWO161" s="86"/>
      <c r="GWP161" s="86"/>
      <c r="GWQ161" s="86"/>
      <c r="GWR161" s="86"/>
      <c r="GWS161" s="86"/>
      <c r="GWT161" s="86"/>
      <c r="GWU161" s="86"/>
      <c r="GWV161" s="86"/>
      <c r="GWW161" s="86"/>
      <c r="GWX161" s="86"/>
      <c r="GWY161" s="86"/>
      <c r="GWZ161" s="86"/>
      <c r="GXA161" s="86"/>
      <c r="GXB161" s="86"/>
      <c r="GXC161" s="86"/>
      <c r="GXD161" s="86"/>
      <c r="GXE161" s="86"/>
      <c r="GXF161" s="86"/>
      <c r="GXG161" s="86"/>
      <c r="GXH161" s="86"/>
      <c r="GXI161" s="86"/>
      <c r="GXJ161" s="86"/>
      <c r="GXK161" s="86"/>
      <c r="GXL161" s="86"/>
      <c r="GXM161" s="86"/>
      <c r="GXN161" s="86"/>
      <c r="GXO161" s="86"/>
      <c r="GXP161" s="86"/>
      <c r="GXQ161" s="86"/>
      <c r="GXR161" s="86"/>
      <c r="GXS161" s="86"/>
      <c r="GXT161" s="86"/>
      <c r="GXU161" s="86"/>
      <c r="GXV161" s="86"/>
      <c r="GXW161" s="86"/>
      <c r="GXX161" s="86"/>
      <c r="GXY161" s="86"/>
      <c r="GXZ161" s="86"/>
      <c r="GYA161" s="86"/>
      <c r="GYB161" s="86"/>
      <c r="GYC161" s="86"/>
      <c r="GYD161" s="86"/>
      <c r="GYE161" s="86"/>
      <c r="GYF161" s="86"/>
      <c r="GYG161" s="86"/>
      <c r="GYH161" s="86"/>
      <c r="GYI161" s="86"/>
      <c r="GYJ161" s="86"/>
      <c r="GYK161" s="86"/>
      <c r="GYL161" s="86"/>
      <c r="GYM161" s="86"/>
      <c r="GYN161" s="86"/>
      <c r="GYO161" s="86"/>
      <c r="GYP161" s="86"/>
      <c r="GYQ161" s="86"/>
      <c r="GYR161" s="86"/>
      <c r="GYS161" s="86"/>
      <c r="GYT161" s="86"/>
      <c r="GYU161" s="86"/>
      <c r="GYV161" s="86"/>
      <c r="GYW161" s="86"/>
      <c r="GYX161" s="86"/>
      <c r="GYY161" s="86"/>
      <c r="GYZ161" s="86"/>
      <c r="GZA161" s="86"/>
      <c r="GZB161" s="86"/>
      <c r="GZC161" s="86"/>
      <c r="GZD161" s="86"/>
      <c r="GZE161" s="86"/>
      <c r="GZF161" s="86"/>
      <c r="GZG161" s="86"/>
      <c r="GZH161" s="86"/>
      <c r="GZI161" s="86"/>
      <c r="GZJ161" s="86"/>
      <c r="GZK161" s="86"/>
      <c r="GZL161" s="86"/>
      <c r="GZM161" s="86"/>
      <c r="GZN161" s="86"/>
      <c r="GZO161" s="86"/>
      <c r="GZP161" s="86"/>
      <c r="GZQ161" s="86"/>
      <c r="GZR161" s="86"/>
      <c r="GZS161" s="86"/>
      <c r="GZT161" s="86"/>
      <c r="GZU161" s="86"/>
      <c r="GZV161" s="86"/>
      <c r="GZW161" s="86"/>
      <c r="GZX161" s="86"/>
      <c r="GZY161" s="86"/>
      <c r="GZZ161" s="86"/>
      <c r="HAA161" s="86"/>
      <c r="HAB161" s="86"/>
      <c r="HAC161" s="86"/>
      <c r="HAD161" s="86"/>
      <c r="HAE161" s="86"/>
      <c r="HAF161" s="86"/>
      <c r="HAG161" s="86"/>
      <c r="HAH161" s="86"/>
      <c r="HAI161" s="86"/>
      <c r="HAJ161" s="86"/>
      <c r="HAK161" s="86"/>
      <c r="HAL161" s="86"/>
      <c r="HAM161" s="86"/>
      <c r="HAN161" s="86"/>
      <c r="HAO161" s="86"/>
      <c r="HAP161" s="86"/>
      <c r="HAQ161" s="86"/>
      <c r="HAR161" s="86"/>
      <c r="HAS161" s="86"/>
      <c r="HAT161" s="86"/>
      <c r="HAU161" s="86"/>
      <c r="HAV161" s="86"/>
      <c r="HAW161" s="86"/>
      <c r="HAX161" s="86"/>
      <c r="HAY161" s="86"/>
      <c r="HAZ161" s="86"/>
      <c r="HBA161" s="86"/>
      <c r="HBB161" s="86"/>
      <c r="HBC161" s="86"/>
      <c r="HBD161" s="86"/>
      <c r="HBE161" s="86"/>
      <c r="HBF161" s="86"/>
      <c r="HBG161" s="86"/>
      <c r="HBH161" s="86"/>
      <c r="HBI161" s="86"/>
      <c r="HBJ161" s="86"/>
      <c r="HBK161" s="86"/>
      <c r="HBL161" s="86"/>
      <c r="HBM161" s="86"/>
      <c r="HBN161" s="86"/>
      <c r="HBO161" s="86"/>
      <c r="HBP161" s="86"/>
      <c r="HBQ161" s="86"/>
      <c r="HBR161" s="86"/>
      <c r="HBS161" s="86"/>
      <c r="HBT161" s="86"/>
      <c r="HBU161" s="86"/>
      <c r="HBV161" s="86"/>
      <c r="HBW161" s="86"/>
      <c r="HBX161" s="86"/>
      <c r="HBY161" s="86"/>
      <c r="HBZ161" s="86"/>
      <c r="HCA161" s="86"/>
      <c r="HCB161" s="86"/>
      <c r="HCC161" s="86"/>
      <c r="HCD161" s="86"/>
      <c r="HCE161" s="86"/>
      <c r="HCF161" s="86"/>
      <c r="HCG161" s="86"/>
      <c r="HCH161" s="86"/>
      <c r="HCI161" s="86"/>
      <c r="HCJ161" s="86"/>
      <c r="HCK161" s="86"/>
      <c r="HCL161" s="86"/>
      <c r="HCM161" s="86"/>
      <c r="HCN161" s="86"/>
      <c r="HCO161" s="86"/>
      <c r="HCP161" s="86"/>
      <c r="HCQ161" s="86"/>
      <c r="HCR161" s="86"/>
      <c r="HCS161" s="86"/>
      <c r="HCT161" s="86"/>
      <c r="HCU161" s="86"/>
      <c r="HCV161" s="86"/>
      <c r="HCW161" s="86"/>
      <c r="HCX161" s="86"/>
      <c r="HCY161" s="86"/>
      <c r="HCZ161" s="86"/>
      <c r="HDA161" s="86"/>
      <c r="HDB161" s="86"/>
      <c r="HDC161" s="86"/>
      <c r="HDD161" s="86"/>
      <c r="HDE161" s="86"/>
      <c r="HDF161" s="86"/>
      <c r="HDG161" s="86"/>
      <c r="HDH161" s="86"/>
      <c r="HDI161" s="86"/>
      <c r="HDJ161" s="86"/>
      <c r="HDK161" s="86"/>
      <c r="HDL161" s="86"/>
      <c r="HDM161" s="86"/>
      <c r="HDN161" s="86"/>
      <c r="HDO161" s="86"/>
      <c r="HDP161" s="86"/>
      <c r="HDQ161" s="86"/>
      <c r="HDR161" s="86"/>
      <c r="HDS161" s="86"/>
      <c r="HDT161" s="86"/>
      <c r="HDU161" s="86"/>
      <c r="HDV161" s="86"/>
      <c r="HDW161" s="86"/>
      <c r="HDX161" s="86"/>
      <c r="HDY161" s="86"/>
      <c r="HDZ161" s="86"/>
      <c r="HEA161" s="86"/>
      <c r="HEB161" s="86"/>
      <c r="HEC161" s="86"/>
      <c r="HED161" s="86"/>
      <c r="HEE161" s="86"/>
      <c r="HEF161" s="86"/>
      <c r="HEG161" s="86"/>
      <c r="HEH161" s="86"/>
      <c r="HEI161" s="86"/>
      <c r="HEJ161" s="86"/>
      <c r="HEK161" s="86"/>
      <c r="HEL161" s="86"/>
      <c r="HEM161" s="86"/>
      <c r="HEN161" s="86"/>
      <c r="HEO161" s="86"/>
      <c r="HEP161" s="86"/>
      <c r="HEQ161" s="86"/>
      <c r="HER161" s="86"/>
      <c r="HES161" s="86"/>
      <c r="HET161" s="86"/>
      <c r="HEU161" s="86"/>
      <c r="HEV161" s="86"/>
      <c r="HEW161" s="86"/>
      <c r="HEX161" s="86"/>
      <c r="HEY161" s="86"/>
      <c r="HEZ161" s="86"/>
      <c r="HFA161" s="86"/>
      <c r="HFB161" s="86"/>
      <c r="HFC161" s="86"/>
      <c r="HFD161" s="86"/>
      <c r="HFE161" s="86"/>
      <c r="HFF161" s="86"/>
      <c r="HFG161" s="86"/>
      <c r="HFH161" s="86"/>
      <c r="HFI161" s="86"/>
      <c r="HFJ161" s="86"/>
      <c r="HFK161" s="86"/>
      <c r="HFL161" s="86"/>
      <c r="HFM161" s="86"/>
      <c r="HFN161" s="86"/>
      <c r="HFO161" s="86"/>
      <c r="HFP161" s="86"/>
      <c r="HFQ161" s="86"/>
      <c r="HFR161" s="86"/>
      <c r="HFS161" s="86"/>
      <c r="HFT161" s="86"/>
      <c r="HFU161" s="86"/>
      <c r="HFV161" s="86"/>
      <c r="HFW161" s="186"/>
      <c r="HFX161" s="186"/>
      <c r="HFY161" s="186"/>
      <c r="HFZ161" s="186"/>
      <c r="HGA161" s="186"/>
      <c r="HGB161" s="186"/>
      <c r="HGC161" s="86"/>
      <c r="HGD161" s="86"/>
      <c r="HGE161" s="86"/>
      <c r="HGF161" s="86"/>
      <c r="HGG161" s="86"/>
      <c r="HGH161" s="86"/>
      <c r="HGI161" s="86"/>
      <c r="HGJ161" s="86"/>
      <c r="HGK161" s="86"/>
      <c r="HGL161" s="86"/>
      <c r="HGM161" s="86"/>
      <c r="HGN161" s="86"/>
      <c r="HGO161" s="86"/>
      <c r="HGP161" s="86"/>
      <c r="HGQ161" s="86"/>
      <c r="HGR161" s="86"/>
      <c r="HGS161" s="86"/>
      <c r="HGT161" s="86"/>
      <c r="HGU161" s="86"/>
      <c r="HGV161" s="86"/>
      <c r="HGW161" s="86"/>
      <c r="HGX161" s="86"/>
      <c r="HGY161" s="86"/>
      <c r="HGZ161" s="86"/>
      <c r="HHA161" s="86"/>
      <c r="HHB161" s="86"/>
      <c r="HHC161" s="86"/>
      <c r="HHD161" s="86"/>
      <c r="HHE161" s="86"/>
      <c r="HHF161" s="86"/>
      <c r="HHG161" s="86"/>
      <c r="HHH161" s="86"/>
      <c r="HHI161" s="86"/>
      <c r="HHJ161" s="86"/>
      <c r="HHK161" s="86"/>
      <c r="HHL161" s="86"/>
      <c r="HHM161" s="86"/>
      <c r="HHN161" s="86"/>
      <c r="HHO161" s="86"/>
      <c r="HHP161" s="86"/>
      <c r="HHQ161" s="86"/>
      <c r="HHR161" s="86"/>
      <c r="HHS161" s="86"/>
      <c r="HHT161" s="86"/>
      <c r="HHU161" s="86"/>
      <c r="HHV161" s="86"/>
      <c r="HHW161" s="86"/>
      <c r="HHX161" s="86"/>
      <c r="HHY161" s="86"/>
      <c r="HHZ161" s="86"/>
      <c r="HIA161" s="86"/>
      <c r="HIB161" s="86"/>
      <c r="HIC161" s="86"/>
      <c r="HID161" s="86"/>
      <c r="HIE161" s="86"/>
      <c r="HIF161" s="86"/>
      <c r="HIG161" s="86"/>
      <c r="HIH161" s="86"/>
      <c r="HII161" s="86"/>
      <c r="HIJ161" s="86"/>
      <c r="HIK161" s="86"/>
      <c r="HIL161" s="86"/>
      <c r="HIM161" s="86"/>
      <c r="HIN161" s="86"/>
      <c r="HIO161" s="86"/>
      <c r="HIP161" s="86"/>
      <c r="HIQ161" s="86"/>
      <c r="HIR161" s="86"/>
      <c r="HIS161" s="86"/>
      <c r="HIT161" s="86"/>
      <c r="HIU161" s="86"/>
      <c r="HIV161" s="86"/>
      <c r="HIW161" s="86"/>
      <c r="HIX161" s="86"/>
      <c r="HIY161" s="86"/>
      <c r="HIZ161" s="86"/>
      <c r="HJA161" s="86"/>
      <c r="HJB161" s="86"/>
      <c r="HJC161" s="86"/>
      <c r="HJD161" s="86"/>
      <c r="HJE161" s="86"/>
      <c r="HJF161" s="86"/>
      <c r="HJG161" s="86"/>
      <c r="HJH161" s="86"/>
      <c r="HJI161" s="86"/>
      <c r="HJJ161" s="86"/>
      <c r="HJK161" s="86"/>
      <c r="HJL161" s="86"/>
      <c r="HJM161" s="86"/>
      <c r="HJN161" s="86"/>
      <c r="HJO161" s="86"/>
      <c r="HJP161" s="86"/>
      <c r="HJQ161" s="86"/>
      <c r="HJR161" s="86"/>
      <c r="HJS161" s="86"/>
      <c r="HJT161" s="86"/>
      <c r="HJU161" s="86"/>
      <c r="HJV161" s="86"/>
      <c r="HJW161" s="86"/>
      <c r="HJX161" s="86"/>
      <c r="HJY161" s="86"/>
      <c r="HJZ161" s="86"/>
      <c r="HKA161" s="86"/>
      <c r="HKB161" s="86"/>
      <c r="HKC161" s="86"/>
      <c r="HKD161" s="86"/>
      <c r="HKE161" s="86"/>
      <c r="HKF161" s="86"/>
      <c r="HKG161" s="86"/>
      <c r="HKH161" s="86"/>
      <c r="HKI161" s="86"/>
      <c r="HKJ161" s="86"/>
      <c r="HKK161" s="86"/>
      <c r="HKL161" s="86"/>
      <c r="HKM161" s="86"/>
      <c r="HKN161" s="86"/>
      <c r="HKO161" s="86"/>
      <c r="HKP161" s="86"/>
      <c r="HKQ161" s="86"/>
      <c r="HKR161" s="86"/>
      <c r="HKS161" s="86"/>
      <c r="HKT161" s="86"/>
      <c r="HKU161" s="86"/>
      <c r="HKV161" s="86"/>
      <c r="HKW161" s="86"/>
      <c r="HKX161" s="86"/>
      <c r="HKY161" s="86"/>
      <c r="HKZ161" s="86"/>
      <c r="HLA161" s="86"/>
      <c r="HLB161" s="86"/>
      <c r="HLC161" s="86"/>
      <c r="HLD161" s="86"/>
      <c r="HLE161" s="86"/>
      <c r="HLF161" s="86"/>
      <c r="HLG161" s="86"/>
      <c r="HLH161" s="86"/>
      <c r="HLI161" s="86"/>
      <c r="HLJ161" s="86"/>
      <c r="HLK161" s="86"/>
      <c r="HLL161" s="86"/>
      <c r="HLM161" s="86"/>
      <c r="HLN161" s="86"/>
      <c r="HLO161" s="86"/>
      <c r="HLP161" s="86"/>
      <c r="HLQ161" s="86"/>
      <c r="HLR161" s="86"/>
      <c r="HLS161" s="86"/>
      <c r="HLT161" s="86"/>
      <c r="HLU161" s="86"/>
      <c r="HLV161" s="86"/>
      <c r="HLW161" s="86"/>
      <c r="HLX161" s="86"/>
      <c r="HLY161" s="86"/>
      <c r="HLZ161" s="86"/>
      <c r="HMA161" s="86"/>
      <c r="HMB161" s="86"/>
      <c r="HMC161" s="86"/>
      <c r="HMD161" s="86"/>
      <c r="HME161" s="86"/>
      <c r="HMF161" s="86"/>
      <c r="HMG161" s="86"/>
      <c r="HMH161" s="86"/>
      <c r="HMI161" s="86"/>
      <c r="HMJ161" s="86"/>
      <c r="HMK161" s="86"/>
      <c r="HML161" s="86"/>
      <c r="HMM161" s="86"/>
      <c r="HMN161" s="86"/>
      <c r="HMO161" s="86"/>
      <c r="HMP161" s="86"/>
      <c r="HMQ161" s="86"/>
      <c r="HMR161" s="86"/>
      <c r="HMS161" s="86"/>
      <c r="HMT161" s="86"/>
      <c r="HMU161" s="86"/>
      <c r="HMV161" s="86"/>
      <c r="HMW161" s="86"/>
      <c r="HMX161" s="86"/>
      <c r="HMY161" s="86"/>
      <c r="HMZ161" s="86"/>
      <c r="HNA161" s="86"/>
      <c r="HNB161" s="86"/>
      <c r="HNC161" s="86"/>
      <c r="HND161" s="86"/>
      <c r="HNE161" s="86"/>
      <c r="HNF161" s="86"/>
      <c r="HNG161" s="86"/>
      <c r="HNH161" s="86"/>
      <c r="HNI161" s="86"/>
      <c r="HNJ161" s="86"/>
      <c r="HNK161" s="86"/>
      <c r="HNL161" s="86"/>
      <c r="HNM161" s="86"/>
      <c r="HNN161" s="86"/>
      <c r="HNO161" s="86"/>
      <c r="HNP161" s="86"/>
      <c r="HNQ161" s="86"/>
      <c r="HNR161" s="86"/>
      <c r="HNS161" s="86"/>
      <c r="HNT161" s="86"/>
      <c r="HNU161" s="86"/>
      <c r="HNV161" s="86"/>
      <c r="HNW161" s="86"/>
      <c r="HNX161" s="86"/>
      <c r="HNY161" s="86"/>
      <c r="HNZ161" s="86"/>
      <c r="HOA161" s="86"/>
      <c r="HOB161" s="86"/>
      <c r="HOC161" s="86"/>
      <c r="HOD161" s="86"/>
      <c r="HOE161" s="86"/>
      <c r="HOF161" s="86"/>
      <c r="HOG161" s="86"/>
      <c r="HOH161" s="86"/>
      <c r="HOI161" s="86"/>
      <c r="HOJ161" s="86"/>
      <c r="HOK161" s="86"/>
      <c r="HOL161" s="86"/>
      <c r="HOM161" s="86"/>
      <c r="HON161" s="86"/>
      <c r="HOO161" s="86"/>
      <c r="HOP161" s="86"/>
      <c r="HOQ161" s="86"/>
      <c r="HOR161" s="86"/>
      <c r="HOS161" s="86"/>
      <c r="HOT161" s="86"/>
      <c r="HOU161" s="86"/>
      <c r="HOV161" s="86"/>
      <c r="HOW161" s="86"/>
      <c r="HOX161" s="86"/>
      <c r="HOY161" s="86"/>
      <c r="HOZ161" s="86"/>
      <c r="HPA161" s="86"/>
      <c r="HPB161" s="86"/>
      <c r="HPC161" s="86"/>
      <c r="HPD161" s="86"/>
      <c r="HPE161" s="86"/>
      <c r="HPF161" s="86"/>
      <c r="HPG161" s="86"/>
      <c r="HPH161" s="86"/>
      <c r="HPI161" s="86"/>
      <c r="HPJ161" s="86"/>
      <c r="HPK161" s="86"/>
      <c r="HPL161" s="86"/>
      <c r="HPM161" s="86"/>
      <c r="HPN161" s="86"/>
      <c r="HPO161" s="86"/>
      <c r="HPP161" s="86"/>
      <c r="HPQ161" s="86"/>
      <c r="HPR161" s="86"/>
      <c r="HPS161" s="186"/>
      <c r="HPT161" s="186"/>
      <c r="HPU161" s="186"/>
      <c r="HPV161" s="186"/>
      <c r="HPW161" s="186"/>
      <c r="HPX161" s="186"/>
      <c r="HPY161" s="86"/>
      <c r="HPZ161" s="86"/>
      <c r="HQA161" s="86"/>
      <c r="HQB161" s="86"/>
      <c r="HQC161" s="86"/>
      <c r="HQD161" s="86"/>
      <c r="HQE161" s="86"/>
      <c r="HQF161" s="86"/>
      <c r="HQG161" s="86"/>
      <c r="HQH161" s="86"/>
      <c r="HQI161" s="86"/>
      <c r="HQJ161" s="86"/>
      <c r="HQK161" s="86"/>
      <c r="HQL161" s="86"/>
      <c r="HQM161" s="86"/>
      <c r="HQN161" s="86"/>
      <c r="HQO161" s="86"/>
      <c r="HQP161" s="86"/>
      <c r="HQQ161" s="86"/>
      <c r="HQR161" s="86"/>
      <c r="HQS161" s="86"/>
      <c r="HQT161" s="86"/>
      <c r="HQU161" s="86"/>
      <c r="HQV161" s="86"/>
      <c r="HQW161" s="86"/>
      <c r="HQX161" s="86"/>
      <c r="HQY161" s="86"/>
      <c r="HQZ161" s="86"/>
      <c r="HRA161" s="86"/>
      <c r="HRB161" s="86"/>
      <c r="HRC161" s="86"/>
      <c r="HRD161" s="86"/>
      <c r="HRE161" s="86"/>
      <c r="HRF161" s="86"/>
      <c r="HRG161" s="86"/>
      <c r="HRH161" s="86"/>
      <c r="HRI161" s="86"/>
      <c r="HRJ161" s="86"/>
      <c r="HRK161" s="86"/>
      <c r="HRL161" s="86"/>
      <c r="HRM161" s="86"/>
      <c r="HRN161" s="86"/>
      <c r="HRO161" s="86"/>
      <c r="HRP161" s="86"/>
      <c r="HRQ161" s="86"/>
      <c r="HRR161" s="86"/>
      <c r="HRS161" s="86"/>
      <c r="HRT161" s="86"/>
      <c r="HRU161" s="86"/>
      <c r="HRV161" s="86"/>
      <c r="HRW161" s="86"/>
      <c r="HRX161" s="86"/>
      <c r="HRY161" s="86"/>
      <c r="HRZ161" s="86"/>
      <c r="HSA161" s="86"/>
      <c r="HSB161" s="86"/>
      <c r="HSC161" s="86"/>
      <c r="HSD161" s="86"/>
      <c r="HSE161" s="86"/>
      <c r="HSF161" s="86"/>
      <c r="HSG161" s="86"/>
      <c r="HSH161" s="86"/>
      <c r="HSI161" s="86"/>
      <c r="HSJ161" s="86"/>
      <c r="HSK161" s="86"/>
      <c r="HSL161" s="86"/>
      <c r="HSM161" s="86"/>
      <c r="HSN161" s="86"/>
      <c r="HSO161" s="86"/>
      <c r="HSP161" s="86"/>
      <c r="HSQ161" s="86"/>
      <c r="HSR161" s="86"/>
      <c r="HSS161" s="86"/>
      <c r="HST161" s="86"/>
      <c r="HSU161" s="86"/>
      <c r="HSV161" s="86"/>
      <c r="HSW161" s="86"/>
      <c r="HSX161" s="86"/>
      <c r="HSY161" s="86"/>
      <c r="HSZ161" s="86"/>
      <c r="HTA161" s="86"/>
      <c r="HTB161" s="86"/>
      <c r="HTC161" s="86"/>
      <c r="HTD161" s="86"/>
      <c r="HTE161" s="86"/>
      <c r="HTF161" s="86"/>
      <c r="HTG161" s="86"/>
      <c r="HTH161" s="86"/>
      <c r="HTI161" s="86"/>
      <c r="HTJ161" s="86"/>
      <c r="HTK161" s="86"/>
      <c r="HTL161" s="86"/>
      <c r="HTM161" s="86"/>
      <c r="HTN161" s="86"/>
      <c r="HTO161" s="86"/>
      <c r="HTP161" s="86"/>
      <c r="HTQ161" s="86"/>
      <c r="HTR161" s="86"/>
      <c r="HTS161" s="86"/>
      <c r="HTT161" s="86"/>
      <c r="HTU161" s="86"/>
      <c r="HTV161" s="86"/>
      <c r="HTW161" s="86"/>
      <c r="HTX161" s="86"/>
      <c r="HTY161" s="86"/>
      <c r="HTZ161" s="86"/>
      <c r="HUA161" s="86"/>
      <c r="HUB161" s="86"/>
      <c r="HUC161" s="86"/>
      <c r="HUD161" s="86"/>
      <c r="HUE161" s="86"/>
      <c r="HUF161" s="86"/>
      <c r="HUG161" s="86"/>
      <c r="HUH161" s="86"/>
      <c r="HUI161" s="86"/>
      <c r="HUJ161" s="86"/>
      <c r="HUK161" s="86"/>
      <c r="HUL161" s="86"/>
      <c r="HUM161" s="86"/>
      <c r="HUN161" s="86"/>
      <c r="HUO161" s="86"/>
      <c r="HUP161" s="86"/>
      <c r="HUQ161" s="86"/>
      <c r="HUR161" s="86"/>
      <c r="HUS161" s="86"/>
      <c r="HUT161" s="86"/>
      <c r="HUU161" s="86"/>
      <c r="HUV161" s="86"/>
      <c r="HUW161" s="86"/>
      <c r="HUX161" s="86"/>
      <c r="HUY161" s="86"/>
      <c r="HUZ161" s="86"/>
      <c r="HVA161" s="86"/>
      <c r="HVB161" s="86"/>
      <c r="HVC161" s="86"/>
      <c r="HVD161" s="86"/>
      <c r="HVE161" s="86"/>
      <c r="HVF161" s="86"/>
      <c r="HVG161" s="86"/>
      <c r="HVH161" s="86"/>
      <c r="HVI161" s="86"/>
      <c r="HVJ161" s="86"/>
      <c r="HVK161" s="86"/>
      <c r="HVL161" s="86"/>
      <c r="HVM161" s="86"/>
      <c r="HVN161" s="86"/>
      <c r="HVO161" s="86"/>
      <c r="HVP161" s="86"/>
      <c r="HVQ161" s="86"/>
      <c r="HVR161" s="86"/>
      <c r="HVS161" s="86"/>
      <c r="HVT161" s="86"/>
      <c r="HVU161" s="86"/>
      <c r="HVV161" s="86"/>
      <c r="HVW161" s="86"/>
      <c r="HVX161" s="86"/>
      <c r="HVY161" s="86"/>
      <c r="HVZ161" s="86"/>
      <c r="HWA161" s="86"/>
      <c r="HWB161" s="86"/>
      <c r="HWC161" s="86"/>
      <c r="HWD161" s="86"/>
      <c r="HWE161" s="86"/>
      <c r="HWF161" s="86"/>
      <c r="HWG161" s="86"/>
      <c r="HWH161" s="86"/>
      <c r="HWI161" s="86"/>
      <c r="HWJ161" s="86"/>
      <c r="HWK161" s="86"/>
      <c r="HWL161" s="86"/>
      <c r="HWM161" s="86"/>
      <c r="HWN161" s="86"/>
      <c r="HWO161" s="86"/>
      <c r="HWP161" s="86"/>
      <c r="HWQ161" s="86"/>
      <c r="HWR161" s="86"/>
      <c r="HWS161" s="86"/>
      <c r="HWT161" s="86"/>
      <c r="HWU161" s="86"/>
      <c r="HWV161" s="86"/>
      <c r="HWW161" s="86"/>
      <c r="HWX161" s="86"/>
      <c r="HWY161" s="86"/>
      <c r="HWZ161" s="86"/>
      <c r="HXA161" s="86"/>
      <c r="HXB161" s="86"/>
      <c r="HXC161" s="86"/>
      <c r="HXD161" s="86"/>
      <c r="HXE161" s="86"/>
      <c r="HXF161" s="86"/>
      <c r="HXG161" s="86"/>
      <c r="HXH161" s="86"/>
      <c r="HXI161" s="86"/>
      <c r="HXJ161" s="86"/>
      <c r="HXK161" s="86"/>
      <c r="HXL161" s="86"/>
      <c r="HXM161" s="86"/>
      <c r="HXN161" s="86"/>
      <c r="HXO161" s="86"/>
      <c r="HXP161" s="86"/>
      <c r="HXQ161" s="86"/>
      <c r="HXR161" s="86"/>
      <c r="HXS161" s="86"/>
      <c r="HXT161" s="86"/>
      <c r="HXU161" s="86"/>
      <c r="HXV161" s="86"/>
      <c r="HXW161" s="86"/>
      <c r="HXX161" s="86"/>
      <c r="HXY161" s="86"/>
      <c r="HXZ161" s="86"/>
      <c r="HYA161" s="86"/>
      <c r="HYB161" s="86"/>
      <c r="HYC161" s="86"/>
      <c r="HYD161" s="86"/>
      <c r="HYE161" s="86"/>
      <c r="HYF161" s="86"/>
      <c r="HYG161" s="86"/>
      <c r="HYH161" s="86"/>
      <c r="HYI161" s="86"/>
      <c r="HYJ161" s="86"/>
      <c r="HYK161" s="86"/>
      <c r="HYL161" s="86"/>
      <c r="HYM161" s="86"/>
      <c r="HYN161" s="86"/>
      <c r="HYO161" s="86"/>
      <c r="HYP161" s="86"/>
      <c r="HYQ161" s="86"/>
      <c r="HYR161" s="86"/>
      <c r="HYS161" s="86"/>
      <c r="HYT161" s="86"/>
      <c r="HYU161" s="86"/>
      <c r="HYV161" s="86"/>
      <c r="HYW161" s="86"/>
      <c r="HYX161" s="86"/>
      <c r="HYY161" s="86"/>
      <c r="HYZ161" s="86"/>
      <c r="HZA161" s="86"/>
      <c r="HZB161" s="86"/>
      <c r="HZC161" s="86"/>
      <c r="HZD161" s="86"/>
      <c r="HZE161" s="86"/>
      <c r="HZF161" s="86"/>
      <c r="HZG161" s="86"/>
      <c r="HZH161" s="86"/>
      <c r="HZI161" s="86"/>
      <c r="HZJ161" s="86"/>
      <c r="HZK161" s="86"/>
      <c r="HZL161" s="86"/>
      <c r="HZM161" s="86"/>
      <c r="HZN161" s="86"/>
      <c r="HZO161" s="186"/>
      <c r="HZP161" s="186"/>
      <c r="HZQ161" s="186"/>
      <c r="HZR161" s="186"/>
      <c r="HZS161" s="186"/>
      <c r="HZT161" s="186"/>
      <c r="HZU161" s="86"/>
      <c r="HZV161" s="86"/>
      <c r="HZW161" s="86"/>
      <c r="HZX161" s="86"/>
      <c r="HZY161" s="86"/>
      <c r="HZZ161" s="86"/>
      <c r="IAA161" s="86"/>
      <c r="IAB161" s="86"/>
      <c r="IAC161" s="86"/>
      <c r="IAD161" s="86"/>
      <c r="IAE161" s="86"/>
      <c r="IAF161" s="86"/>
      <c r="IAG161" s="86"/>
      <c r="IAH161" s="86"/>
      <c r="IAI161" s="86"/>
      <c r="IAJ161" s="86"/>
      <c r="IAK161" s="86"/>
      <c r="IAL161" s="86"/>
      <c r="IAM161" s="86"/>
      <c r="IAN161" s="86"/>
      <c r="IAO161" s="86"/>
      <c r="IAP161" s="86"/>
      <c r="IAQ161" s="86"/>
      <c r="IAR161" s="86"/>
      <c r="IAS161" s="86"/>
      <c r="IAT161" s="86"/>
      <c r="IAU161" s="86"/>
      <c r="IAV161" s="86"/>
      <c r="IAW161" s="86"/>
      <c r="IAX161" s="86"/>
      <c r="IAY161" s="86"/>
      <c r="IAZ161" s="86"/>
      <c r="IBA161" s="86"/>
      <c r="IBB161" s="86"/>
      <c r="IBC161" s="86"/>
      <c r="IBD161" s="86"/>
      <c r="IBE161" s="86"/>
      <c r="IBF161" s="86"/>
      <c r="IBG161" s="86"/>
      <c r="IBH161" s="86"/>
      <c r="IBI161" s="86"/>
      <c r="IBJ161" s="86"/>
      <c r="IBK161" s="86"/>
      <c r="IBL161" s="86"/>
      <c r="IBM161" s="86"/>
      <c r="IBN161" s="86"/>
      <c r="IBO161" s="86"/>
      <c r="IBP161" s="86"/>
      <c r="IBQ161" s="86"/>
      <c r="IBR161" s="86"/>
      <c r="IBS161" s="86"/>
      <c r="IBT161" s="86"/>
      <c r="IBU161" s="86"/>
      <c r="IBV161" s="86"/>
      <c r="IBW161" s="86"/>
      <c r="IBX161" s="86"/>
      <c r="IBY161" s="86"/>
      <c r="IBZ161" s="86"/>
      <c r="ICA161" s="86"/>
      <c r="ICB161" s="86"/>
      <c r="ICC161" s="86"/>
      <c r="ICD161" s="86"/>
      <c r="ICE161" s="86"/>
      <c r="ICF161" s="86"/>
      <c r="ICG161" s="86"/>
      <c r="ICH161" s="86"/>
      <c r="ICI161" s="86"/>
      <c r="ICJ161" s="86"/>
      <c r="ICK161" s="86"/>
      <c r="ICL161" s="86"/>
      <c r="ICM161" s="86"/>
      <c r="ICN161" s="86"/>
      <c r="ICO161" s="86"/>
      <c r="ICP161" s="86"/>
      <c r="ICQ161" s="86"/>
      <c r="ICR161" s="86"/>
      <c r="ICS161" s="86"/>
      <c r="ICT161" s="86"/>
      <c r="ICU161" s="86"/>
      <c r="ICV161" s="86"/>
      <c r="ICW161" s="86"/>
      <c r="ICX161" s="86"/>
      <c r="ICY161" s="86"/>
      <c r="ICZ161" s="86"/>
      <c r="IDA161" s="86"/>
      <c r="IDB161" s="86"/>
      <c r="IDC161" s="86"/>
      <c r="IDD161" s="86"/>
      <c r="IDE161" s="86"/>
      <c r="IDF161" s="86"/>
      <c r="IDG161" s="86"/>
      <c r="IDH161" s="86"/>
      <c r="IDI161" s="86"/>
      <c r="IDJ161" s="86"/>
      <c r="IDK161" s="86"/>
      <c r="IDL161" s="86"/>
      <c r="IDM161" s="86"/>
      <c r="IDN161" s="86"/>
      <c r="IDO161" s="86"/>
      <c r="IDP161" s="86"/>
      <c r="IDQ161" s="86"/>
      <c r="IDR161" s="86"/>
      <c r="IDS161" s="86"/>
      <c r="IDT161" s="86"/>
      <c r="IDU161" s="86"/>
      <c r="IDV161" s="86"/>
      <c r="IDW161" s="86"/>
      <c r="IDX161" s="86"/>
      <c r="IDY161" s="86"/>
      <c r="IDZ161" s="86"/>
      <c r="IEA161" s="86"/>
      <c r="IEB161" s="86"/>
      <c r="IEC161" s="86"/>
      <c r="IED161" s="86"/>
      <c r="IEE161" s="86"/>
      <c r="IEF161" s="86"/>
      <c r="IEG161" s="86"/>
      <c r="IEH161" s="86"/>
      <c r="IEI161" s="86"/>
      <c r="IEJ161" s="86"/>
      <c r="IEK161" s="86"/>
      <c r="IEL161" s="86"/>
      <c r="IEM161" s="86"/>
      <c r="IEN161" s="86"/>
      <c r="IEO161" s="86"/>
      <c r="IEP161" s="86"/>
      <c r="IEQ161" s="86"/>
      <c r="IER161" s="86"/>
      <c r="IES161" s="86"/>
      <c r="IET161" s="86"/>
      <c r="IEU161" s="86"/>
      <c r="IEV161" s="86"/>
      <c r="IEW161" s="86"/>
      <c r="IEX161" s="86"/>
      <c r="IEY161" s="86"/>
      <c r="IEZ161" s="86"/>
      <c r="IFA161" s="86"/>
      <c r="IFB161" s="86"/>
      <c r="IFC161" s="86"/>
      <c r="IFD161" s="86"/>
      <c r="IFE161" s="86"/>
      <c r="IFF161" s="86"/>
      <c r="IFG161" s="86"/>
      <c r="IFH161" s="86"/>
      <c r="IFI161" s="86"/>
      <c r="IFJ161" s="86"/>
      <c r="IFK161" s="86"/>
      <c r="IFL161" s="86"/>
      <c r="IFM161" s="86"/>
      <c r="IFN161" s="86"/>
      <c r="IFO161" s="86"/>
      <c r="IFP161" s="86"/>
      <c r="IFQ161" s="86"/>
      <c r="IFR161" s="86"/>
      <c r="IFS161" s="86"/>
      <c r="IFT161" s="86"/>
      <c r="IFU161" s="86"/>
      <c r="IFV161" s="86"/>
      <c r="IFW161" s="86"/>
      <c r="IFX161" s="86"/>
      <c r="IFY161" s="86"/>
      <c r="IFZ161" s="86"/>
      <c r="IGA161" s="86"/>
      <c r="IGB161" s="86"/>
      <c r="IGC161" s="86"/>
      <c r="IGD161" s="86"/>
      <c r="IGE161" s="86"/>
      <c r="IGF161" s="86"/>
      <c r="IGG161" s="86"/>
      <c r="IGH161" s="86"/>
      <c r="IGI161" s="86"/>
      <c r="IGJ161" s="86"/>
      <c r="IGK161" s="86"/>
      <c r="IGL161" s="86"/>
      <c r="IGM161" s="86"/>
      <c r="IGN161" s="86"/>
      <c r="IGO161" s="86"/>
      <c r="IGP161" s="86"/>
      <c r="IGQ161" s="86"/>
      <c r="IGR161" s="86"/>
      <c r="IGS161" s="86"/>
      <c r="IGT161" s="86"/>
      <c r="IGU161" s="86"/>
      <c r="IGV161" s="86"/>
      <c r="IGW161" s="86"/>
      <c r="IGX161" s="86"/>
      <c r="IGY161" s="86"/>
      <c r="IGZ161" s="86"/>
      <c r="IHA161" s="86"/>
      <c r="IHB161" s="86"/>
      <c r="IHC161" s="86"/>
      <c r="IHD161" s="86"/>
      <c r="IHE161" s="86"/>
      <c r="IHF161" s="86"/>
      <c r="IHG161" s="86"/>
      <c r="IHH161" s="86"/>
      <c r="IHI161" s="86"/>
      <c r="IHJ161" s="86"/>
      <c r="IHK161" s="86"/>
      <c r="IHL161" s="86"/>
      <c r="IHM161" s="86"/>
      <c r="IHN161" s="86"/>
      <c r="IHO161" s="86"/>
      <c r="IHP161" s="86"/>
      <c r="IHQ161" s="86"/>
      <c r="IHR161" s="86"/>
      <c r="IHS161" s="86"/>
      <c r="IHT161" s="86"/>
      <c r="IHU161" s="86"/>
      <c r="IHV161" s="86"/>
      <c r="IHW161" s="86"/>
      <c r="IHX161" s="86"/>
      <c r="IHY161" s="86"/>
      <c r="IHZ161" s="86"/>
      <c r="IIA161" s="86"/>
      <c r="IIB161" s="86"/>
      <c r="IIC161" s="86"/>
      <c r="IID161" s="86"/>
      <c r="IIE161" s="86"/>
      <c r="IIF161" s="86"/>
      <c r="IIG161" s="86"/>
      <c r="IIH161" s="86"/>
      <c r="III161" s="86"/>
      <c r="IIJ161" s="86"/>
      <c r="IIK161" s="86"/>
      <c r="IIL161" s="86"/>
      <c r="IIM161" s="86"/>
      <c r="IIN161" s="86"/>
      <c r="IIO161" s="86"/>
      <c r="IIP161" s="86"/>
      <c r="IIQ161" s="86"/>
      <c r="IIR161" s="86"/>
      <c r="IIS161" s="86"/>
      <c r="IIT161" s="86"/>
      <c r="IIU161" s="86"/>
      <c r="IIV161" s="86"/>
      <c r="IIW161" s="86"/>
      <c r="IIX161" s="86"/>
      <c r="IIY161" s="86"/>
      <c r="IIZ161" s="86"/>
      <c r="IJA161" s="86"/>
      <c r="IJB161" s="86"/>
      <c r="IJC161" s="86"/>
      <c r="IJD161" s="86"/>
      <c r="IJE161" s="86"/>
      <c r="IJF161" s="86"/>
      <c r="IJG161" s="86"/>
      <c r="IJH161" s="86"/>
      <c r="IJI161" s="86"/>
      <c r="IJJ161" s="86"/>
      <c r="IJK161" s="186"/>
      <c r="IJL161" s="186"/>
      <c r="IJM161" s="186"/>
      <c r="IJN161" s="186"/>
      <c r="IJO161" s="186"/>
      <c r="IJP161" s="186"/>
      <c r="IJQ161" s="86"/>
      <c r="IJR161" s="86"/>
      <c r="IJS161" s="86"/>
      <c r="IJT161" s="86"/>
      <c r="IJU161" s="86"/>
      <c r="IJV161" s="86"/>
      <c r="IJW161" s="86"/>
      <c r="IJX161" s="86"/>
      <c r="IJY161" s="86"/>
      <c r="IJZ161" s="86"/>
      <c r="IKA161" s="86"/>
      <c r="IKB161" s="86"/>
      <c r="IKC161" s="86"/>
      <c r="IKD161" s="86"/>
      <c r="IKE161" s="86"/>
      <c r="IKF161" s="86"/>
      <c r="IKG161" s="86"/>
      <c r="IKH161" s="86"/>
      <c r="IKI161" s="86"/>
      <c r="IKJ161" s="86"/>
      <c r="IKK161" s="86"/>
      <c r="IKL161" s="86"/>
      <c r="IKM161" s="86"/>
      <c r="IKN161" s="86"/>
      <c r="IKO161" s="86"/>
      <c r="IKP161" s="86"/>
      <c r="IKQ161" s="86"/>
      <c r="IKR161" s="86"/>
      <c r="IKS161" s="86"/>
      <c r="IKT161" s="86"/>
      <c r="IKU161" s="86"/>
      <c r="IKV161" s="86"/>
      <c r="IKW161" s="86"/>
      <c r="IKX161" s="86"/>
      <c r="IKY161" s="86"/>
      <c r="IKZ161" s="86"/>
      <c r="ILA161" s="86"/>
      <c r="ILB161" s="86"/>
      <c r="ILC161" s="86"/>
      <c r="ILD161" s="86"/>
      <c r="ILE161" s="86"/>
      <c r="ILF161" s="86"/>
      <c r="ILG161" s="86"/>
      <c r="ILH161" s="86"/>
      <c r="ILI161" s="86"/>
      <c r="ILJ161" s="86"/>
      <c r="ILK161" s="86"/>
      <c r="ILL161" s="86"/>
      <c r="ILM161" s="86"/>
      <c r="ILN161" s="86"/>
      <c r="ILO161" s="86"/>
      <c r="ILP161" s="86"/>
      <c r="ILQ161" s="86"/>
      <c r="ILR161" s="86"/>
      <c r="ILS161" s="86"/>
      <c r="ILT161" s="86"/>
      <c r="ILU161" s="86"/>
      <c r="ILV161" s="86"/>
      <c r="ILW161" s="86"/>
      <c r="ILX161" s="86"/>
      <c r="ILY161" s="86"/>
      <c r="ILZ161" s="86"/>
      <c r="IMA161" s="86"/>
      <c r="IMB161" s="86"/>
      <c r="IMC161" s="86"/>
      <c r="IMD161" s="86"/>
      <c r="IME161" s="86"/>
      <c r="IMF161" s="86"/>
      <c r="IMG161" s="86"/>
      <c r="IMH161" s="86"/>
      <c r="IMI161" s="86"/>
      <c r="IMJ161" s="86"/>
      <c r="IMK161" s="86"/>
      <c r="IML161" s="86"/>
      <c r="IMM161" s="86"/>
      <c r="IMN161" s="86"/>
      <c r="IMO161" s="86"/>
      <c r="IMP161" s="86"/>
      <c r="IMQ161" s="86"/>
      <c r="IMR161" s="86"/>
      <c r="IMS161" s="86"/>
      <c r="IMT161" s="86"/>
      <c r="IMU161" s="86"/>
      <c r="IMV161" s="86"/>
      <c r="IMW161" s="86"/>
      <c r="IMX161" s="86"/>
      <c r="IMY161" s="86"/>
      <c r="IMZ161" s="86"/>
      <c r="INA161" s="86"/>
      <c r="INB161" s="86"/>
      <c r="INC161" s="86"/>
      <c r="IND161" s="86"/>
      <c r="INE161" s="86"/>
      <c r="INF161" s="86"/>
      <c r="ING161" s="86"/>
      <c r="INH161" s="86"/>
      <c r="INI161" s="86"/>
      <c r="INJ161" s="86"/>
      <c r="INK161" s="86"/>
      <c r="INL161" s="86"/>
      <c r="INM161" s="86"/>
      <c r="INN161" s="86"/>
      <c r="INO161" s="86"/>
      <c r="INP161" s="86"/>
      <c r="INQ161" s="86"/>
      <c r="INR161" s="86"/>
      <c r="INS161" s="86"/>
      <c r="INT161" s="86"/>
      <c r="INU161" s="86"/>
      <c r="INV161" s="86"/>
      <c r="INW161" s="86"/>
      <c r="INX161" s="86"/>
      <c r="INY161" s="86"/>
      <c r="INZ161" s="86"/>
      <c r="IOA161" s="86"/>
      <c r="IOB161" s="86"/>
      <c r="IOC161" s="86"/>
      <c r="IOD161" s="86"/>
      <c r="IOE161" s="86"/>
      <c r="IOF161" s="86"/>
      <c r="IOG161" s="86"/>
      <c r="IOH161" s="86"/>
      <c r="IOI161" s="86"/>
      <c r="IOJ161" s="86"/>
      <c r="IOK161" s="86"/>
      <c r="IOL161" s="86"/>
      <c r="IOM161" s="86"/>
      <c r="ION161" s="86"/>
      <c r="IOO161" s="86"/>
      <c r="IOP161" s="86"/>
      <c r="IOQ161" s="86"/>
      <c r="IOR161" s="86"/>
      <c r="IOS161" s="86"/>
      <c r="IOT161" s="86"/>
      <c r="IOU161" s="86"/>
      <c r="IOV161" s="86"/>
      <c r="IOW161" s="86"/>
      <c r="IOX161" s="86"/>
      <c r="IOY161" s="86"/>
      <c r="IOZ161" s="86"/>
      <c r="IPA161" s="86"/>
      <c r="IPB161" s="86"/>
      <c r="IPC161" s="86"/>
      <c r="IPD161" s="86"/>
      <c r="IPE161" s="86"/>
      <c r="IPF161" s="86"/>
      <c r="IPG161" s="86"/>
      <c r="IPH161" s="86"/>
      <c r="IPI161" s="86"/>
      <c r="IPJ161" s="86"/>
      <c r="IPK161" s="86"/>
      <c r="IPL161" s="86"/>
      <c r="IPM161" s="86"/>
      <c r="IPN161" s="86"/>
      <c r="IPO161" s="86"/>
      <c r="IPP161" s="86"/>
      <c r="IPQ161" s="86"/>
      <c r="IPR161" s="86"/>
      <c r="IPS161" s="86"/>
      <c r="IPT161" s="86"/>
      <c r="IPU161" s="86"/>
      <c r="IPV161" s="86"/>
      <c r="IPW161" s="86"/>
      <c r="IPX161" s="86"/>
      <c r="IPY161" s="86"/>
      <c r="IPZ161" s="86"/>
      <c r="IQA161" s="86"/>
      <c r="IQB161" s="86"/>
      <c r="IQC161" s="86"/>
      <c r="IQD161" s="86"/>
      <c r="IQE161" s="86"/>
      <c r="IQF161" s="86"/>
      <c r="IQG161" s="86"/>
      <c r="IQH161" s="86"/>
      <c r="IQI161" s="86"/>
      <c r="IQJ161" s="86"/>
      <c r="IQK161" s="86"/>
      <c r="IQL161" s="86"/>
      <c r="IQM161" s="86"/>
      <c r="IQN161" s="86"/>
      <c r="IQO161" s="86"/>
      <c r="IQP161" s="86"/>
      <c r="IQQ161" s="86"/>
      <c r="IQR161" s="86"/>
      <c r="IQS161" s="86"/>
      <c r="IQT161" s="86"/>
      <c r="IQU161" s="86"/>
      <c r="IQV161" s="86"/>
      <c r="IQW161" s="86"/>
      <c r="IQX161" s="86"/>
      <c r="IQY161" s="86"/>
      <c r="IQZ161" s="86"/>
      <c r="IRA161" s="86"/>
      <c r="IRB161" s="86"/>
      <c r="IRC161" s="86"/>
      <c r="IRD161" s="86"/>
      <c r="IRE161" s="86"/>
      <c r="IRF161" s="86"/>
      <c r="IRG161" s="86"/>
      <c r="IRH161" s="86"/>
      <c r="IRI161" s="86"/>
      <c r="IRJ161" s="86"/>
      <c r="IRK161" s="86"/>
      <c r="IRL161" s="86"/>
      <c r="IRM161" s="86"/>
      <c r="IRN161" s="86"/>
      <c r="IRO161" s="86"/>
      <c r="IRP161" s="86"/>
      <c r="IRQ161" s="86"/>
      <c r="IRR161" s="86"/>
      <c r="IRS161" s="86"/>
      <c r="IRT161" s="86"/>
      <c r="IRU161" s="86"/>
      <c r="IRV161" s="86"/>
      <c r="IRW161" s="86"/>
      <c r="IRX161" s="86"/>
      <c r="IRY161" s="86"/>
      <c r="IRZ161" s="86"/>
      <c r="ISA161" s="86"/>
      <c r="ISB161" s="86"/>
      <c r="ISC161" s="86"/>
      <c r="ISD161" s="86"/>
      <c r="ISE161" s="86"/>
      <c r="ISF161" s="86"/>
      <c r="ISG161" s="86"/>
      <c r="ISH161" s="86"/>
      <c r="ISI161" s="86"/>
      <c r="ISJ161" s="86"/>
      <c r="ISK161" s="86"/>
      <c r="ISL161" s="86"/>
      <c r="ISM161" s="86"/>
      <c r="ISN161" s="86"/>
      <c r="ISO161" s="86"/>
      <c r="ISP161" s="86"/>
      <c r="ISQ161" s="86"/>
      <c r="ISR161" s="86"/>
      <c r="ISS161" s="86"/>
      <c r="IST161" s="86"/>
      <c r="ISU161" s="86"/>
      <c r="ISV161" s="86"/>
      <c r="ISW161" s="86"/>
      <c r="ISX161" s="86"/>
      <c r="ISY161" s="86"/>
      <c r="ISZ161" s="86"/>
      <c r="ITA161" s="86"/>
      <c r="ITB161" s="86"/>
      <c r="ITC161" s="86"/>
      <c r="ITD161" s="86"/>
      <c r="ITE161" s="86"/>
      <c r="ITF161" s="86"/>
      <c r="ITG161" s="186"/>
      <c r="ITH161" s="186"/>
      <c r="ITI161" s="186"/>
      <c r="ITJ161" s="186"/>
      <c r="ITK161" s="186"/>
      <c r="ITL161" s="186"/>
      <c r="ITM161" s="86"/>
      <c r="ITN161" s="86"/>
      <c r="ITO161" s="86"/>
      <c r="ITP161" s="86"/>
      <c r="ITQ161" s="86"/>
      <c r="ITR161" s="86"/>
      <c r="ITS161" s="86"/>
      <c r="ITT161" s="86"/>
      <c r="ITU161" s="86"/>
      <c r="ITV161" s="86"/>
      <c r="ITW161" s="86"/>
      <c r="ITX161" s="86"/>
      <c r="ITY161" s="86"/>
      <c r="ITZ161" s="86"/>
      <c r="IUA161" s="86"/>
      <c r="IUB161" s="86"/>
      <c r="IUC161" s="86"/>
      <c r="IUD161" s="86"/>
      <c r="IUE161" s="86"/>
      <c r="IUF161" s="86"/>
      <c r="IUG161" s="86"/>
      <c r="IUH161" s="86"/>
      <c r="IUI161" s="86"/>
      <c r="IUJ161" s="86"/>
      <c r="IUK161" s="86"/>
      <c r="IUL161" s="86"/>
      <c r="IUM161" s="86"/>
      <c r="IUN161" s="86"/>
      <c r="IUO161" s="86"/>
      <c r="IUP161" s="86"/>
      <c r="IUQ161" s="86"/>
      <c r="IUR161" s="86"/>
      <c r="IUS161" s="86"/>
      <c r="IUT161" s="86"/>
      <c r="IUU161" s="86"/>
      <c r="IUV161" s="86"/>
      <c r="IUW161" s="86"/>
      <c r="IUX161" s="86"/>
      <c r="IUY161" s="86"/>
      <c r="IUZ161" s="86"/>
      <c r="IVA161" s="86"/>
      <c r="IVB161" s="86"/>
      <c r="IVC161" s="86"/>
      <c r="IVD161" s="86"/>
      <c r="IVE161" s="86"/>
      <c r="IVF161" s="86"/>
      <c r="IVG161" s="86"/>
      <c r="IVH161" s="86"/>
      <c r="IVI161" s="86"/>
      <c r="IVJ161" s="86"/>
      <c r="IVK161" s="86"/>
      <c r="IVL161" s="86"/>
      <c r="IVM161" s="86"/>
      <c r="IVN161" s="86"/>
      <c r="IVO161" s="86"/>
      <c r="IVP161" s="86"/>
      <c r="IVQ161" s="86"/>
      <c r="IVR161" s="86"/>
      <c r="IVS161" s="86"/>
      <c r="IVT161" s="86"/>
      <c r="IVU161" s="86"/>
      <c r="IVV161" s="86"/>
      <c r="IVW161" s="86"/>
      <c r="IVX161" s="86"/>
      <c r="IVY161" s="86"/>
      <c r="IVZ161" s="86"/>
      <c r="IWA161" s="86"/>
      <c r="IWB161" s="86"/>
      <c r="IWC161" s="86"/>
      <c r="IWD161" s="86"/>
      <c r="IWE161" s="86"/>
      <c r="IWF161" s="86"/>
      <c r="IWG161" s="86"/>
      <c r="IWH161" s="86"/>
      <c r="IWI161" s="86"/>
      <c r="IWJ161" s="86"/>
      <c r="IWK161" s="86"/>
      <c r="IWL161" s="86"/>
      <c r="IWM161" s="86"/>
      <c r="IWN161" s="86"/>
      <c r="IWO161" s="86"/>
      <c r="IWP161" s="86"/>
      <c r="IWQ161" s="86"/>
      <c r="IWR161" s="86"/>
      <c r="IWS161" s="86"/>
      <c r="IWT161" s="86"/>
      <c r="IWU161" s="86"/>
      <c r="IWV161" s="86"/>
      <c r="IWW161" s="86"/>
      <c r="IWX161" s="86"/>
      <c r="IWY161" s="86"/>
      <c r="IWZ161" s="86"/>
      <c r="IXA161" s="86"/>
      <c r="IXB161" s="86"/>
      <c r="IXC161" s="86"/>
      <c r="IXD161" s="86"/>
      <c r="IXE161" s="86"/>
      <c r="IXF161" s="86"/>
      <c r="IXG161" s="86"/>
      <c r="IXH161" s="86"/>
      <c r="IXI161" s="86"/>
      <c r="IXJ161" s="86"/>
      <c r="IXK161" s="86"/>
      <c r="IXL161" s="86"/>
      <c r="IXM161" s="86"/>
      <c r="IXN161" s="86"/>
      <c r="IXO161" s="86"/>
      <c r="IXP161" s="86"/>
      <c r="IXQ161" s="86"/>
      <c r="IXR161" s="86"/>
      <c r="IXS161" s="86"/>
      <c r="IXT161" s="86"/>
      <c r="IXU161" s="86"/>
      <c r="IXV161" s="86"/>
      <c r="IXW161" s="86"/>
      <c r="IXX161" s="86"/>
      <c r="IXY161" s="86"/>
      <c r="IXZ161" s="86"/>
      <c r="IYA161" s="86"/>
      <c r="IYB161" s="86"/>
      <c r="IYC161" s="86"/>
      <c r="IYD161" s="86"/>
      <c r="IYE161" s="86"/>
      <c r="IYF161" s="86"/>
      <c r="IYG161" s="86"/>
      <c r="IYH161" s="86"/>
      <c r="IYI161" s="86"/>
      <c r="IYJ161" s="86"/>
      <c r="IYK161" s="86"/>
      <c r="IYL161" s="86"/>
      <c r="IYM161" s="86"/>
      <c r="IYN161" s="86"/>
      <c r="IYO161" s="86"/>
      <c r="IYP161" s="86"/>
      <c r="IYQ161" s="86"/>
      <c r="IYR161" s="86"/>
      <c r="IYS161" s="86"/>
      <c r="IYT161" s="86"/>
      <c r="IYU161" s="86"/>
      <c r="IYV161" s="86"/>
      <c r="IYW161" s="86"/>
      <c r="IYX161" s="86"/>
      <c r="IYY161" s="86"/>
      <c r="IYZ161" s="86"/>
      <c r="IZA161" s="86"/>
      <c r="IZB161" s="86"/>
      <c r="IZC161" s="86"/>
      <c r="IZD161" s="86"/>
      <c r="IZE161" s="86"/>
      <c r="IZF161" s="86"/>
      <c r="IZG161" s="86"/>
      <c r="IZH161" s="86"/>
      <c r="IZI161" s="86"/>
      <c r="IZJ161" s="86"/>
      <c r="IZK161" s="86"/>
      <c r="IZL161" s="86"/>
      <c r="IZM161" s="86"/>
      <c r="IZN161" s="86"/>
      <c r="IZO161" s="86"/>
      <c r="IZP161" s="86"/>
      <c r="IZQ161" s="86"/>
      <c r="IZR161" s="86"/>
      <c r="IZS161" s="86"/>
      <c r="IZT161" s="86"/>
      <c r="IZU161" s="86"/>
      <c r="IZV161" s="86"/>
      <c r="IZW161" s="86"/>
      <c r="IZX161" s="86"/>
      <c r="IZY161" s="86"/>
      <c r="IZZ161" s="86"/>
      <c r="JAA161" s="86"/>
      <c r="JAB161" s="86"/>
      <c r="JAC161" s="86"/>
      <c r="JAD161" s="86"/>
      <c r="JAE161" s="86"/>
      <c r="JAF161" s="86"/>
      <c r="JAG161" s="86"/>
      <c r="JAH161" s="86"/>
      <c r="JAI161" s="86"/>
      <c r="JAJ161" s="86"/>
      <c r="JAK161" s="86"/>
      <c r="JAL161" s="86"/>
      <c r="JAM161" s="86"/>
      <c r="JAN161" s="86"/>
      <c r="JAO161" s="86"/>
      <c r="JAP161" s="86"/>
      <c r="JAQ161" s="86"/>
      <c r="JAR161" s="86"/>
      <c r="JAS161" s="86"/>
      <c r="JAT161" s="86"/>
      <c r="JAU161" s="86"/>
      <c r="JAV161" s="86"/>
      <c r="JAW161" s="86"/>
      <c r="JAX161" s="86"/>
      <c r="JAY161" s="86"/>
      <c r="JAZ161" s="86"/>
      <c r="JBA161" s="86"/>
      <c r="JBB161" s="86"/>
      <c r="JBC161" s="86"/>
      <c r="JBD161" s="86"/>
      <c r="JBE161" s="86"/>
      <c r="JBF161" s="86"/>
      <c r="JBG161" s="86"/>
      <c r="JBH161" s="86"/>
      <c r="JBI161" s="86"/>
      <c r="JBJ161" s="86"/>
      <c r="JBK161" s="86"/>
      <c r="JBL161" s="86"/>
      <c r="JBM161" s="86"/>
      <c r="JBN161" s="86"/>
      <c r="JBO161" s="86"/>
      <c r="JBP161" s="86"/>
      <c r="JBQ161" s="86"/>
      <c r="JBR161" s="86"/>
      <c r="JBS161" s="86"/>
      <c r="JBT161" s="86"/>
      <c r="JBU161" s="86"/>
      <c r="JBV161" s="86"/>
      <c r="JBW161" s="86"/>
      <c r="JBX161" s="86"/>
      <c r="JBY161" s="86"/>
      <c r="JBZ161" s="86"/>
      <c r="JCA161" s="86"/>
      <c r="JCB161" s="86"/>
      <c r="JCC161" s="86"/>
      <c r="JCD161" s="86"/>
      <c r="JCE161" s="86"/>
      <c r="JCF161" s="86"/>
      <c r="JCG161" s="86"/>
      <c r="JCH161" s="86"/>
      <c r="JCI161" s="86"/>
      <c r="JCJ161" s="86"/>
      <c r="JCK161" s="86"/>
      <c r="JCL161" s="86"/>
      <c r="JCM161" s="86"/>
      <c r="JCN161" s="86"/>
      <c r="JCO161" s="86"/>
      <c r="JCP161" s="86"/>
      <c r="JCQ161" s="86"/>
      <c r="JCR161" s="86"/>
      <c r="JCS161" s="86"/>
      <c r="JCT161" s="86"/>
      <c r="JCU161" s="86"/>
      <c r="JCV161" s="86"/>
      <c r="JCW161" s="86"/>
      <c r="JCX161" s="86"/>
      <c r="JCY161" s="86"/>
      <c r="JCZ161" s="86"/>
      <c r="JDA161" s="86"/>
      <c r="JDB161" s="86"/>
      <c r="JDC161" s="186"/>
      <c r="JDD161" s="186"/>
      <c r="JDE161" s="186"/>
      <c r="JDF161" s="186"/>
      <c r="JDG161" s="186"/>
      <c r="JDH161" s="186"/>
      <c r="JDI161" s="86"/>
      <c r="JDJ161" s="86"/>
      <c r="JDK161" s="86"/>
      <c r="JDL161" s="86"/>
      <c r="JDM161" s="86"/>
      <c r="JDN161" s="86"/>
      <c r="JDO161" s="86"/>
      <c r="JDP161" s="86"/>
      <c r="JDQ161" s="86"/>
      <c r="JDR161" s="86"/>
      <c r="JDS161" s="86"/>
      <c r="JDT161" s="86"/>
      <c r="JDU161" s="86"/>
      <c r="JDV161" s="86"/>
      <c r="JDW161" s="86"/>
      <c r="JDX161" s="86"/>
      <c r="JDY161" s="86"/>
      <c r="JDZ161" s="86"/>
      <c r="JEA161" s="86"/>
      <c r="JEB161" s="86"/>
      <c r="JEC161" s="86"/>
      <c r="JED161" s="86"/>
      <c r="JEE161" s="86"/>
      <c r="JEF161" s="86"/>
      <c r="JEG161" s="86"/>
      <c r="JEH161" s="86"/>
      <c r="JEI161" s="86"/>
      <c r="JEJ161" s="86"/>
      <c r="JEK161" s="86"/>
      <c r="JEL161" s="86"/>
      <c r="JEM161" s="86"/>
      <c r="JEN161" s="86"/>
      <c r="JEO161" s="86"/>
      <c r="JEP161" s="86"/>
      <c r="JEQ161" s="86"/>
      <c r="JER161" s="86"/>
      <c r="JES161" s="86"/>
      <c r="JET161" s="86"/>
      <c r="JEU161" s="86"/>
      <c r="JEV161" s="86"/>
      <c r="JEW161" s="86"/>
      <c r="JEX161" s="86"/>
      <c r="JEY161" s="86"/>
      <c r="JEZ161" s="86"/>
      <c r="JFA161" s="86"/>
      <c r="JFB161" s="86"/>
      <c r="JFC161" s="86"/>
      <c r="JFD161" s="86"/>
      <c r="JFE161" s="86"/>
      <c r="JFF161" s="86"/>
      <c r="JFG161" s="86"/>
      <c r="JFH161" s="86"/>
      <c r="JFI161" s="86"/>
      <c r="JFJ161" s="86"/>
      <c r="JFK161" s="86"/>
      <c r="JFL161" s="86"/>
      <c r="JFM161" s="86"/>
      <c r="JFN161" s="86"/>
      <c r="JFO161" s="86"/>
      <c r="JFP161" s="86"/>
      <c r="JFQ161" s="86"/>
      <c r="JFR161" s="86"/>
      <c r="JFS161" s="86"/>
      <c r="JFT161" s="86"/>
      <c r="JFU161" s="86"/>
      <c r="JFV161" s="86"/>
      <c r="JFW161" s="86"/>
      <c r="JFX161" s="86"/>
      <c r="JFY161" s="86"/>
      <c r="JFZ161" s="86"/>
      <c r="JGA161" s="86"/>
      <c r="JGB161" s="86"/>
      <c r="JGC161" s="86"/>
      <c r="JGD161" s="86"/>
      <c r="JGE161" s="86"/>
      <c r="JGF161" s="86"/>
      <c r="JGG161" s="86"/>
      <c r="JGH161" s="86"/>
      <c r="JGI161" s="86"/>
      <c r="JGJ161" s="86"/>
      <c r="JGK161" s="86"/>
      <c r="JGL161" s="86"/>
      <c r="JGM161" s="86"/>
      <c r="JGN161" s="86"/>
      <c r="JGO161" s="86"/>
      <c r="JGP161" s="86"/>
      <c r="JGQ161" s="86"/>
      <c r="JGR161" s="86"/>
      <c r="JGS161" s="86"/>
      <c r="JGT161" s="86"/>
      <c r="JGU161" s="86"/>
      <c r="JGV161" s="86"/>
      <c r="JGW161" s="86"/>
      <c r="JGX161" s="86"/>
      <c r="JGY161" s="86"/>
      <c r="JGZ161" s="86"/>
      <c r="JHA161" s="86"/>
      <c r="JHB161" s="86"/>
      <c r="JHC161" s="86"/>
      <c r="JHD161" s="86"/>
      <c r="JHE161" s="86"/>
      <c r="JHF161" s="86"/>
      <c r="JHG161" s="86"/>
      <c r="JHH161" s="86"/>
      <c r="JHI161" s="86"/>
      <c r="JHJ161" s="86"/>
      <c r="JHK161" s="86"/>
      <c r="JHL161" s="86"/>
      <c r="JHM161" s="86"/>
      <c r="JHN161" s="86"/>
      <c r="JHO161" s="86"/>
      <c r="JHP161" s="86"/>
      <c r="JHQ161" s="86"/>
      <c r="JHR161" s="86"/>
      <c r="JHS161" s="86"/>
      <c r="JHT161" s="86"/>
      <c r="JHU161" s="86"/>
      <c r="JHV161" s="86"/>
      <c r="JHW161" s="86"/>
      <c r="JHX161" s="86"/>
      <c r="JHY161" s="86"/>
      <c r="JHZ161" s="86"/>
      <c r="JIA161" s="86"/>
      <c r="JIB161" s="86"/>
      <c r="JIC161" s="86"/>
      <c r="JID161" s="86"/>
      <c r="JIE161" s="86"/>
      <c r="JIF161" s="86"/>
      <c r="JIG161" s="86"/>
      <c r="JIH161" s="86"/>
      <c r="JII161" s="86"/>
      <c r="JIJ161" s="86"/>
      <c r="JIK161" s="86"/>
      <c r="JIL161" s="86"/>
      <c r="JIM161" s="86"/>
      <c r="JIN161" s="86"/>
      <c r="JIO161" s="86"/>
      <c r="JIP161" s="86"/>
      <c r="JIQ161" s="86"/>
      <c r="JIR161" s="86"/>
      <c r="JIS161" s="86"/>
      <c r="JIT161" s="86"/>
      <c r="JIU161" s="86"/>
      <c r="JIV161" s="86"/>
      <c r="JIW161" s="86"/>
      <c r="JIX161" s="86"/>
      <c r="JIY161" s="86"/>
      <c r="JIZ161" s="86"/>
      <c r="JJA161" s="86"/>
      <c r="JJB161" s="86"/>
      <c r="JJC161" s="86"/>
      <c r="JJD161" s="86"/>
      <c r="JJE161" s="86"/>
      <c r="JJF161" s="86"/>
      <c r="JJG161" s="86"/>
      <c r="JJH161" s="86"/>
      <c r="JJI161" s="86"/>
      <c r="JJJ161" s="86"/>
      <c r="JJK161" s="86"/>
      <c r="JJL161" s="86"/>
      <c r="JJM161" s="86"/>
      <c r="JJN161" s="86"/>
      <c r="JJO161" s="86"/>
      <c r="JJP161" s="86"/>
      <c r="JJQ161" s="86"/>
      <c r="JJR161" s="86"/>
      <c r="JJS161" s="86"/>
      <c r="JJT161" s="86"/>
      <c r="JJU161" s="86"/>
      <c r="JJV161" s="86"/>
      <c r="JJW161" s="86"/>
      <c r="JJX161" s="86"/>
      <c r="JJY161" s="86"/>
      <c r="JJZ161" s="86"/>
      <c r="JKA161" s="86"/>
      <c r="JKB161" s="86"/>
      <c r="JKC161" s="86"/>
      <c r="JKD161" s="86"/>
      <c r="JKE161" s="86"/>
      <c r="JKF161" s="86"/>
      <c r="JKG161" s="86"/>
      <c r="JKH161" s="86"/>
      <c r="JKI161" s="86"/>
      <c r="JKJ161" s="86"/>
      <c r="JKK161" s="86"/>
      <c r="JKL161" s="86"/>
      <c r="JKM161" s="86"/>
      <c r="JKN161" s="86"/>
      <c r="JKO161" s="86"/>
      <c r="JKP161" s="86"/>
      <c r="JKQ161" s="86"/>
      <c r="JKR161" s="86"/>
      <c r="JKS161" s="86"/>
      <c r="JKT161" s="86"/>
      <c r="JKU161" s="86"/>
      <c r="JKV161" s="86"/>
      <c r="JKW161" s="86"/>
      <c r="JKX161" s="86"/>
      <c r="JKY161" s="86"/>
      <c r="JKZ161" s="86"/>
      <c r="JLA161" s="86"/>
      <c r="JLB161" s="86"/>
      <c r="JLC161" s="86"/>
      <c r="JLD161" s="86"/>
      <c r="JLE161" s="86"/>
      <c r="JLF161" s="86"/>
      <c r="JLG161" s="86"/>
      <c r="JLH161" s="86"/>
      <c r="JLI161" s="86"/>
      <c r="JLJ161" s="86"/>
      <c r="JLK161" s="86"/>
      <c r="JLL161" s="86"/>
      <c r="JLM161" s="86"/>
      <c r="JLN161" s="86"/>
      <c r="JLO161" s="86"/>
      <c r="JLP161" s="86"/>
      <c r="JLQ161" s="86"/>
      <c r="JLR161" s="86"/>
      <c r="JLS161" s="86"/>
      <c r="JLT161" s="86"/>
      <c r="JLU161" s="86"/>
      <c r="JLV161" s="86"/>
      <c r="JLW161" s="86"/>
      <c r="JLX161" s="86"/>
      <c r="JLY161" s="86"/>
      <c r="JLZ161" s="86"/>
      <c r="JMA161" s="86"/>
      <c r="JMB161" s="86"/>
      <c r="JMC161" s="86"/>
      <c r="JMD161" s="86"/>
      <c r="JME161" s="86"/>
      <c r="JMF161" s="86"/>
      <c r="JMG161" s="86"/>
      <c r="JMH161" s="86"/>
      <c r="JMI161" s="86"/>
      <c r="JMJ161" s="86"/>
      <c r="JMK161" s="86"/>
      <c r="JML161" s="86"/>
      <c r="JMM161" s="86"/>
      <c r="JMN161" s="86"/>
      <c r="JMO161" s="86"/>
      <c r="JMP161" s="86"/>
      <c r="JMQ161" s="86"/>
      <c r="JMR161" s="86"/>
      <c r="JMS161" s="86"/>
      <c r="JMT161" s="86"/>
      <c r="JMU161" s="86"/>
      <c r="JMV161" s="86"/>
      <c r="JMW161" s="86"/>
      <c r="JMX161" s="86"/>
      <c r="JMY161" s="186"/>
      <c r="JMZ161" s="186"/>
      <c r="JNA161" s="186"/>
      <c r="JNB161" s="186"/>
      <c r="JNC161" s="186"/>
      <c r="JND161" s="186"/>
      <c r="JNE161" s="86"/>
      <c r="JNF161" s="86"/>
      <c r="JNG161" s="86"/>
      <c r="JNH161" s="86"/>
      <c r="JNI161" s="86"/>
      <c r="JNJ161" s="86"/>
      <c r="JNK161" s="86"/>
      <c r="JNL161" s="86"/>
      <c r="JNM161" s="86"/>
      <c r="JNN161" s="86"/>
      <c r="JNO161" s="86"/>
      <c r="JNP161" s="86"/>
      <c r="JNQ161" s="86"/>
      <c r="JNR161" s="86"/>
      <c r="JNS161" s="86"/>
      <c r="JNT161" s="86"/>
      <c r="JNU161" s="86"/>
      <c r="JNV161" s="86"/>
      <c r="JNW161" s="86"/>
      <c r="JNX161" s="86"/>
      <c r="JNY161" s="86"/>
      <c r="JNZ161" s="86"/>
      <c r="JOA161" s="86"/>
      <c r="JOB161" s="86"/>
      <c r="JOC161" s="86"/>
      <c r="JOD161" s="86"/>
      <c r="JOE161" s="86"/>
      <c r="JOF161" s="86"/>
      <c r="JOG161" s="86"/>
      <c r="JOH161" s="86"/>
      <c r="JOI161" s="86"/>
      <c r="JOJ161" s="86"/>
      <c r="JOK161" s="86"/>
      <c r="JOL161" s="86"/>
      <c r="JOM161" s="86"/>
      <c r="JON161" s="86"/>
      <c r="JOO161" s="86"/>
      <c r="JOP161" s="86"/>
      <c r="JOQ161" s="86"/>
      <c r="JOR161" s="86"/>
      <c r="JOS161" s="86"/>
      <c r="JOT161" s="86"/>
      <c r="JOU161" s="86"/>
      <c r="JOV161" s="86"/>
      <c r="JOW161" s="86"/>
      <c r="JOX161" s="86"/>
      <c r="JOY161" s="86"/>
      <c r="JOZ161" s="86"/>
      <c r="JPA161" s="86"/>
      <c r="JPB161" s="86"/>
      <c r="JPC161" s="86"/>
      <c r="JPD161" s="86"/>
      <c r="JPE161" s="86"/>
      <c r="JPF161" s="86"/>
      <c r="JPG161" s="86"/>
      <c r="JPH161" s="86"/>
      <c r="JPI161" s="86"/>
      <c r="JPJ161" s="86"/>
      <c r="JPK161" s="86"/>
      <c r="JPL161" s="86"/>
      <c r="JPM161" s="86"/>
      <c r="JPN161" s="86"/>
      <c r="JPO161" s="86"/>
      <c r="JPP161" s="86"/>
      <c r="JPQ161" s="86"/>
      <c r="JPR161" s="86"/>
      <c r="JPS161" s="86"/>
      <c r="JPT161" s="86"/>
      <c r="JPU161" s="86"/>
      <c r="JPV161" s="86"/>
      <c r="JPW161" s="86"/>
      <c r="JPX161" s="86"/>
      <c r="JPY161" s="86"/>
      <c r="JPZ161" s="86"/>
      <c r="JQA161" s="86"/>
      <c r="JQB161" s="86"/>
      <c r="JQC161" s="86"/>
      <c r="JQD161" s="86"/>
      <c r="JQE161" s="86"/>
      <c r="JQF161" s="86"/>
      <c r="JQG161" s="86"/>
      <c r="JQH161" s="86"/>
      <c r="JQI161" s="86"/>
      <c r="JQJ161" s="86"/>
      <c r="JQK161" s="86"/>
      <c r="JQL161" s="86"/>
      <c r="JQM161" s="86"/>
      <c r="JQN161" s="86"/>
      <c r="JQO161" s="86"/>
      <c r="JQP161" s="86"/>
      <c r="JQQ161" s="86"/>
      <c r="JQR161" s="86"/>
      <c r="JQS161" s="86"/>
      <c r="JQT161" s="86"/>
      <c r="JQU161" s="86"/>
      <c r="JQV161" s="86"/>
      <c r="JQW161" s="86"/>
      <c r="JQX161" s="86"/>
      <c r="JQY161" s="86"/>
      <c r="JQZ161" s="86"/>
      <c r="JRA161" s="86"/>
      <c r="JRB161" s="86"/>
      <c r="JRC161" s="86"/>
      <c r="JRD161" s="86"/>
      <c r="JRE161" s="86"/>
      <c r="JRF161" s="86"/>
      <c r="JRG161" s="86"/>
      <c r="JRH161" s="86"/>
      <c r="JRI161" s="86"/>
      <c r="JRJ161" s="86"/>
      <c r="JRK161" s="86"/>
      <c r="JRL161" s="86"/>
      <c r="JRM161" s="86"/>
      <c r="JRN161" s="86"/>
      <c r="JRO161" s="86"/>
      <c r="JRP161" s="86"/>
      <c r="JRQ161" s="86"/>
      <c r="JRR161" s="86"/>
      <c r="JRS161" s="86"/>
      <c r="JRT161" s="86"/>
      <c r="JRU161" s="86"/>
      <c r="JRV161" s="86"/>
      <c r="JRW161" s="86"/>
      <c r="JRX161" s="86"/>
      <c r="JRY161" s="86"/>
      <c r="JRZ161" s="86"/>
      <c r="JSA161" s="86"/>
      <c r="JSB161" s="86"/>
      <c r="JSC161" s="86"/>
      <c r="JSD161" s="86"/>
      <c r="JSE161" s="86"/>
      <c r="JSF161" s="86"/>
      <c r="JSG161" s="86"/>
      <c r="JSH161" s="86"/>
      <c r="JSI161" s="86"/>
      <c r="JSJ161" s="86"/>
      <c r="JSK161" s="86"/>
      <c r="JSL161" s="86"/>
      <c r="JSM161" s="86"/>
      <c r="JSN161" s="86"/>
      <c r="JSO161" s="86"/>
      <c r="JSP161" s="86"/>
      <c r="JSQ161" s="86"/>
      <c r="JSR161" s="86"/>
      <c r="JSS161" s="86"/>
      <c r="JST161" s="86"/>
      <c r="JSU161" s="86"/>
      <c r="JSV161" s="86"/>
      <c r="JSW161" s="86"/>
      <c r="JSX161" s="86"/>
      <c r="JSY161" s="86"/>
      <c r="JSZ161" s="86"/>
      <c r="JTA161" s="86"/>
      <c r="JTB161" s="86"/>
      <c r="JTC161" s="86"/>
      <c r="JTD161" s="86"/>
      <c r="JTE161" s="86"/>
      <c r="JTF161" s="86"/>
      <c r="JTG161" s="86"/>
      <c r="JTH161" s="86"/>
      <c r="JTI161" s="86"/>
      <c r="JTJ161" s="86"/>
      <c r="JTK161" s="86"/>
      <c r="JTL161" s="86"/>
      <c r="JTM161" s="86"/>
      <c r="JTN161" s="86"/>
      <c r="JTO161" s="86"/>
      <c r="JTP161" s="86"/>
      <c r="JTQ161" s="86"/>
      <c r="JTR161" s="86"/>
      <c r="JTS161" s="86"/>
      <c r="JTT161" s="86"/>
      <c r="JTU161" s="86"/>
      <c r="JTV161" s="86"/>
      <c r="JTW161" s="86"/>
      <c r="JTX161" s="86"/>
      <c r="JTY161" s="86"/>
      <c r="JTZ161" s="86"/>
      <c r="JUA161" s="86"/>
      <c r="JUB161" s="86"/>
      <c r="JUC161" s="86"/>
      <c r="JUD161" s="86"/>
      <c r="JUE161" s="86"/>
      <c r="JUF161" s="86"/>
      <c r="JUG161" s="86"/>
      <c r="JUH161" s="86"/>
      <c r="JUI161" s="86"/>
      <c r="JUJ161" s="86"/>
      <c r="JUK161" s="86"/>
      <c r="JUL161" s="86"/>
      <c r="JUM161" s="86"/>
      <c r="JUN161" s="86"/>
      <c r="JUO161" s="86"/>
      <c r="JUP161" s="86"/>
      <c r="JUQ161" s="86"/>
      <c r="JUR161" s="86"/>
      <c r="JUS161" s="86"/>
      <c r="JUT161" s="86"/>
      <c r="JUU161" s="86"/>
      <c r="JUV161" s="86"/>
      <c r="JUW161" s="86"/>
      <c r="JUX161" s="86"/>
      <c r="JUY161" s="86"/>
      <c r="JUZ161" s="86"/>
      <c r="JVA161" s="86"/>
      <c r="JVB161" s="86"/>
      <c r="JVC161" s="86"/>
      <c r="JVD161" s="86"/>
      <c r="JVE161" s="86"/>
      <c r="JVF161" s="86"/>
      <c r="JVG161" s="86"/>
      <c r="JVH161" s="86"/>
      <c r="JVI161" s="86"/>
      <c r="JVJ161" s="86"/>
      <c r="JVK161" s="86"/>
      <c r="JVL161" s="86"/>
      <c r="JVM161" s="86"/>
      <c r="JVN161" s="86"/>
      <c r="JVO161" s="86"/>
      <c r="JVP161" s="86"/>
      <c r="JVQ161" s="86"/>
      <c r="JVR161" s="86"/>
      <c r="JVS161" s="86"/>
      <c r="JVT161" s="86"/>
      <c r="JVU161" s="86"/>
      <c r="JVV161" s="86"/>
      <c r="JVW161" s="86"/>
      <c r="JVX161" s="86"/>
      <c r="JVY161" s="86"/>
      <c r="JVZ161" s="86"/>
      <c r="JWA161" s="86"/>
      <c r="JWB161" s="86"/>
      <c r="JWC161" s="86"/>
      <c r="JWD161" s="86"/>
      <c r="JWE161" s="86"/>
      <c r="JWF161" s="86"/>
      <c r="JWG161" s="86"/>
      <c r="JWH161" s="86"/>
      <c r="JWI161" s="86"/>
      <c r="JWJ161" s="86"/>
      <c r="JWK161" s="86"/>
      <c r="JWL161" s="86"/>
      <c r="JWM161" s="86"/>
      <c r="JWN161" s="86"/>
      <c r="JWO161" s="86"/>
      <c r="JWP161" s="86"/>
      <c r="JWQ161" s="86"/>
      <c r="JWR161" s="86"/>
      <c r="JWS161" s="86"/>
      <c r="JWT161" s="86"/>
      <c r="JWU161" s="186"/>
      <c r="JWV161" s="186"/>
      <c r="JWW161" s="186"/>
      <c r="JWX161" s="186"/>
      <c r="JWY161" s="186"/>
      <c r="JWZ161" s="186"/>
      <c r="JXA161" s="86"/>
      <c r="JXB161" s="86"/>
      <c r="JXC161" s="86"/>
      <c r="JXD161" s="86"/>
      <c r="JXE161" s="86"/>
      <c r="JXF161" s="86"/>
      <c r="JXG161" s="86"/>
      <c r="JXH161" s="86"/>
      <c r="JXI161" s="86"/>
      <c r="JXJ161" s="86"/>
      <c r="JXK161" s="86"/>
      <c r="JXL161" s="86"/>
      <c r="JXM161" s="86"/>
      <c r="JXN161" s="86"/>
      <c r="JXO161" s="86"/>
      <c r="JXP161" s="86"/>
      <c r="JXQ161" s="86"/>
      <c r="JXR161" s="86"/>
      <c r="JXS161" s="86"/>
      <c r="JXT161" s="86"/>
      <c r="JXU161" s="86"/>
      <c r="JXV161" s="86"/>
      <c r="JXW161" s="86"/>
      <c r="JXX161" s="86"/>
      <c r="JXY161" s="86"/>
      <c r="JXZ161" s="86"/>
      <c r="JYA161" s="86"/>
      <c r="JYB161" s="86"/>
      <c r="JYC161" s="86"/>
      <c r="JYD161" s="86"/>
      <c r="JYE161" s="86"/>
      <c r="JYF161" s="86"/>
      <c r="JYG161" s="86"/>
      <c r="JYH161" s="86"/>
      <c r="JYI161" s="86"/>
      <c r="JYJ161" s="86"/>
      <c r="JYK161" s="86"/>
      <c r="JYL161" s="86"/>
      <c r="JYM161" s="86"/>
      <c r="JYN161" s="86"/>
      <c r="JYO161" s="86"/>
      <c r="JYP161" s="86"/>
      <c r="JYQ161" s="86"/>
      <c r="JYR161" s="86"/>
      <c r="JYS161" s="86"/>
      <c r="JYT161" s="86"/>
      <c r="JYU161" s="86"/>
      <c r="JYV161" s="86"/>
      <c r="JYW161" s="86"/>
      <c r="JYX161" s="86"/>
      <c r="JYY161" s="86"/>
      <c r="JYZ161" s="86"/>
      <c r="JZA161" s="86"/>
      <c r="JZB161" s="86"/>
      <c r="JZC161" s="86"/>
      <c r="JZD161" s="86"/>
      <c r="JZE161" s="86"/>
      <c r="JZF161" s="86"/>
      <c r="JZG161" s="86"/>
      <c r="JZH161" s="86"/>
      <c r="JZI161" s="86"/>
      <c r="JZJ161" s="86"/>
      <c r="JZK161" s="86"/>
      <c r="JZL161" s="86"/>
      <c r="JZM161" s="86"/>
      <c r="JZN161" s="86"/>
      <c r="JZO161" s="86"/>
      <c r="JZP161" s="86"/>
      <c r="JZQ161" s="86"/>
      <c r="JZR161" s="86"/>
      <c r="JZS161" s="86"/>
      <c r="JZT161" s="86"/>
      <c r="JZU161" s="86"/>
      <c r="JZV161" s="86"/>
      <c r="JZW161" s="86"/>
      <c r="JZX161" s="86"/>
      <c r="JZY161" s="86"/>
      <c r="JZZ161" s="86"/>
      <c r="KAA161" s="86"/>
      <c r="KAB161" s="86"/>
      <c r="KAC161" s="86"/>
      <c r="KAD161" s="86"/>
      <c r="KAE161" s="86"/>
      <c r="KAF161" s="86"/>
      <c r="KAG161" s="86"/>
      <c r="KAH161" s="86"/>
      <c r="KAI161" s="86"/>
      <c r="KAJ161" s="86"/>
      <c r="KAK161" s="86"/>
      <c r="KAL161" s="86"/>
      <c r="KAM161" s="86"/>
      <c r="KAN161" s="86"/>
      <c r="KAO161" s="86"/>
      <c r="KAP161" s="86"/>
      <c r="KAQ161" s="86"/>
      <c r="KAR161" s="86"/>
      <c r="KAS161" s="86"/>
      <c r="KAT161" s="86"/>
      <c r="KAU161" s="86"/>
      <c r="KAV161" s="86"/>
      <c r="KAW161" s="86"/>
      <c r="KAX161" s="86"/>
      <c r="KAY161" s="86"/>
      <c r="KAZ161" s="86"/>
      <c r="KBA161" s="86"/>
      <c r="KBB161" s="86"/>
      <c r="KBC161" s="86"/>
      <c r="KBD161" s="86"/>
      <c r="KBE161" s="86"/>
      <c r="KBF161" s="86"/>
      <c r="KBG161" s="86"/>
      <c r="KBH161" s="86"/>
      <c r="KBI161" s="86"/>
      <c r="KBJ161" s="86"/>
      <c r="KBK161" s="86"/>
      <c r="KBL161" s="86"/>
      <c r="KBM161" s="86"/>
      <c r="KBN161" s="86"/>
      <c r="KBO161" s="86"/>
      <c r="KBP161" s="86"/>
      <c r="KBQ161" s="86"/>
      <c r="KBR161" s="86"/>
      <c r="KBS161" s="86"/>
      <c r="KBT161" s="86"/>
      <c r="KBU161" s="86"/>
      <c r="KBV161" s="86"/>
      <c r="KBW161" s="86"/>
      <c r="KBX161" s="86"/>
      <c r="KBY161" s="86"/>
      <c r="KBZ161" s="86"/>
      <c r="KCA161" s="86"/>
      <c r="KCB161" s="86"/>
      <c r="KCC161" s="86"/>
      <c r="KCD161" s="86"/>
      <c r="KCE161" s="86"/>
      <c r="KCF161" s="86"/>
      <c r="KCG161" s="86"/>
      <c r="KCH161" s="86"/>
      <c r="KCI161" s="86"/>
      <c r="KCJ161" s="86"/>
      <c r="KCK161" s="86"/>
      <c r="KCL161" s="86"/>
      <c r="KCM161" s="86"/>
      <c r="KCN161" s="86"/>
      <c r="KCO161" s="86"/>
      <c r="KCP161" s="86"/>
      <c r="KCQ161" s="86"/>
      <c r="KCR161" s="86"/>
      <c r="KCS161" s="86"/>
      <c r="KCT161" s="86"/>
      <c r="KCU161" s="86"/>
      <c r="KCV161" s="86"/>
      <c r="KCW161" s="86"/>
      <c r="KCX161" s="86"/>
      <c r="KCY161" s="86"/>
      <c r="KCZ161" s="86"/>
      <c r="KDA161" s="86"/>
      <c r="KDB161" s="86"/>
      <c r="KDC161" s="86"/>
      <c r="KDD161" s="86"/>
      <c r="KDE161" s="86"/>
      <c r="KDF161" s="86"/>
      <c r="KDG161" s="86"/>
      <c r="KDH161" s="86"/>
      <c r="KDI161" s="86"/>
      <c r="KDJ161" s="86"/>
      <c r="KDK161" s="86"/>
      <c r="KDL161" s="86"/>
      <c r="KDM161" s="86"/>
      <c r="KDN161" s="86"/>
      <c r="KDO161" s="86"/>
      <c r="KDP161" s="86"/>
      <c r="KDQ161" s="86"/>
      <c r="KDR161" s="86"/>
      <c r="KDS161" s="86"/>
      <c r="KDT161" s="86"/>
      <c r="KDU161" s="86"/>
      <c r="KDV161" s="86"/>
      <c r="KDW161" s="86"/>
      <c r="KDX161" s="86"/>
      <c r="KDY161" s="86"/>
      <c r="KDZ161" s="86"/>
      <c r="KEA161" s="86"/>
      <c r="KEB161" s="86"/>
      <c r="KEC161" s="86"/>
      <c r="KED161" s="86"/>
      <c r="KEE161" s="86"/>
      <c r="KEF161" s="86"/>
      <c r="KEG161" s="86"/>
      <c r="KEH161" s="86"/>
      <c r="KEI161" s="86"/>
      <c r="KEJ161" s="86"/>
      <c r="KEK161" s="86"/>
      <c r="KEL161" s="86"/>
      <c r="KEM161" s="86"/>
      <c r="KEN161" s="86"/>
      <c r="KEO161" s="86"/>
      <c r="KEP161" s="86"/>
      <c r="KEQ161" s="86"/>
      <c r="KER161" s="86"/>
      <c r="KES161" s="86"/>
      <c r="KET161" s="86"/>
      <c r="KEU161" s="86"/>
      <c r="KEV161" s="86"/>
      <c r="KEW161" s="86"/>
      <c r="KEX161" s="86"/>
      <c r="KEY161" s="86"/>
      <c r="KEZ161" s="86"/>
      <c r="KFA161" s="86"/>
      <c r="KFB161" s="86"/>
      <c r="KFC161" s="86"/>
      <c r="KFD161" s="86"/>
      <c r="KFE161" s="86"/>
      <c r="KFF161" s="86"/>
      <c r="KFG161" s="86"/>
      <c r="KFH161" s="86"/>
      <c r="KFI161" s="86"/>
      <c r="KFJ161" s="86"/>
      <c r="KFK161" s="86"/>
      <c r="KFL161" s="86"/>
      <c r="KFM161" s="86"/>
      <c r="KFN161" s="86"/>
      <c r="KFO161" s="86"/>
      <c r="KFP161" s="86"/>
      <c r="KFQ161" s="86"/>
      <c r="KFR161" s="86"/>
      <c r="KFS161" s="86"/>
      <c r="KFT161" s="86"/>
      <c r="KFU161" s="86"/>
      <c r="KFV161" s="86"/>
      <c r="KFW161" s="86"/>
      <c r="KFX161" s="86"/>
      <c r="KFY161" s="86"/>
      <c r="KFZ161" s="86"/>
      <c r="KGA161" s="86"/>
      <c r="KGB161" s="86"/>
      <c r="KGC161" s="86"/>
      <c r="KGD161" s="86"/>
      <c r="KGE161" s="86"/>
      <c r="KGF161" s="86"/>
      <c r="KGG161" s="86"/>
      <c r="KGH161" s="86"/>
      <c r="KGI161" s="86"/>
      <c r="KGJ161" s="86"/>
      <c r="KGK161" s="86"/>
      <c r="KGL161" s="86"/>
      <c r="KGM161" s="86"/>
      <c r="KGN161" s="86"/>
      <c r="KGO161" s="86"/>
      <c r="KGP161" s="86"/>
      <c r="KGQ161" s="186"/>
      <c r="KGR161" s="186"/>
      <c r="KGS161" s="186"/>
      <c r="KGT161" s="186"/>
      <c r="KGU161" s="186"/>
      <c r="KGV161" s="186"/>
      <c r="KGW161" s="86"/>
      <c r="KGX161" s="86"/>
      <c r="KGY161" s="86"/>
      <c r="KGZ161" s="86"/>
      <c r="KHA161" s="86"/>
      <c r="KHB161" s="86"/>
      <c r="KHC161" s="86"/>
      <c r="KHD161" s="86"/>
      <c r="KHE161" s="86"/>
      <c r="KHF161" s="86"/>
      <c r="KHG161" s="86"/>
      <c r="KHH161" s="86"/>
      <c r="KHI161" s="86"/>
      <c r="KHJ161" s="86"/>
      <c r="KHK161" s="86"/>
      <c r="KHL161" s="86"/>
      <c r="KHM161" s="86"/>
      <c r="KHN161" s="86"/>
      <c r="KHO161" s="86"/>
      <c r="KHP161" s="86"/>
      <c r="KHQ161" s="86"/>
      <c r="KHR161" s="86"/>
      <c r="KHS161" s="86"/>
      <c r="KHT161" s="86"/>
      <c r="KHU161" s="86"/>
      <c r="KHV161" s="86"/>
      <c r="KHW161" s="86"/>
      <c r="KHX161" s="86"/>
      <c r="KHY161" s="86"/>
      <c r="KHZ161" s="86"/>
      <c r="KIA161" s="86"/>
      <c r="KIB161" s="86"/>
      <c r="KIC161" s="86"/>
      <c r="KID161" s="86"/>
      <c r="KIE161" s="86"/>
      <c r="KIF161" s="86"/>
      <c r="KIG161" s="86"/>
      <c r="KIH161" s="86"/>
      <c r="KII161" s="86"/>
      <c r="KIJ161" s="86"/>
      <c r="KIK161" s="86"/>
      <c r="KIL161" s="86"/>
      <c r="KIM161" s="86"/>
      <c r="KIN161" s="86"/>
      <c r="KIO161" s="86"/>
      <c r="KIP161" s="86"/>
      <c r="KIQ161" s="86"/>
      <c r="KIR161" s="86"/>
      <c r="KIS161" s="86"/>
      <c r="KIT161" s="86"/>
      <c r="KIU161" s="86"/>
      <c r="KIV161" s="86"/>
      <c r="KIW161" s="86"/>
      <c r="KIX161" s="86"/>
      <c r="KIY161" s="86"/>
      <c r="KIZ161" s="86"/>
      <c r="KJA161" s="86"/>
      <c r="KJB161" s="86"/>
      <c r="KJC161" s="86"/>
      <c r="KJD161" s="86"/>
      <c r="KJE161" s="86"/>
      <c r="KJF161" s="86"/>
      <c r="KJG161" s="86"/>
      <c r="KJH161" s="86"/>
      <c r="KJI161" s="86"/>
      <c r="KJJ161" s="86"/>
      <c r="KJK161" s="86"/>
      <c r="KJL161" s="86"/>
      <c r="KJM161" s="86"/>
      <c r="KJN161" s="86"/>
      <c r="KJO161" s="86"/>
      <c r="KJP161" s="86"/>
      <c r="KJQ161" s="86"/>
      <c r="KJR161" s="86"/>
      <c r="KJS161" s="86"/>
      <c r="KJT161" s="86"/>
      <c r="KJU161" s="86"/>
      <c r="KJV161" s="86"/>
      <c r="KJW161" s="86"/>
      <c r="KJX161" s="86"/>
      <c r="KJY161" s="86"/>
      <c r="KJZ161" s="86"/>
      <c r="KKA161" s="86"/>
      <c r="KKB161" s="86"/>
      <c r="KKC161" s="86"/>
      <c r="KKD161" s="86"/>
      <c r="KKE161" s="86"/>
      <c r="KKF161" s="86"/>
      <c r="KKG161" s="86"/>
      <c r="KKH161" s="86"/>
      <c r="KKI161" s="86"/>
      <c r="KKJ161" s="86"/>
      <c r="KKK161" s="86"/>
      <c r="KKL161" s="86"/>
      <c r="KKM161" s="86"/>
      <c r="KKN161" s="86"/>
      <c r="KKO161" s="86"/>
      <c r="KKP161" s="86"/>
      <c r="KKQ161" s="86"/>
      <c r="KKR161" s="86"/>
      <c r="KKS161" s="86"/>
      <c r="KKT161" s="86"/>
      <c r="KKU161" s="86"/>
      <c r="KKV161" s="86"/>
      <c r="KKW161" s="86"/>
      <c r="KKX161" s="86"/>
      <c r="KKY161" s="86"/>
      <c r="KKZ161" s="86"/>
      <c r="KLA161" s="86"/>
      <c r="KLB161" s="86"/>
      <c r="KLC161" s="86"/>
      <c r="KLD161" s="86"/>
      <c r="KLE161" s="86"/>
      <c r="KLF161" s="86"/>
      <c r="KLG161" s="86"/>
      <c r="KLH161" s="86"/>
      <c r="KLI161" s="86"/>
      <c r="KLJ161" s="86"/>
      <c r="KLK161" s="86"/>
      <c r="KLL161" s="86"/>
      <c r="KLM161" s="86"/>
      <c r="KLN161" s="86"/>
      <c r="KLO161" s="86"/>
      <c r="KLP161" s="86"/>
      <c r="KLQ161" s="86"/>
      <c r="KLR161" s="86"/>
      <c r="KLS161" s="86"/>
      <c r="KLT161" s="86"/>
      <c r="KLU161" s="86"/>
      <c r="KLV161" s="86"/>
      <c r="KLW161" s="86"/>
      <c r="KLX161" s="86"/>
      <c r="KLY161" s="86"/>
      <c r="KLZ161" s="86"/>
      <c r="KMA161" s="86"/>
      <c r="KMB161" s="86"/>
      <c r="KMC161" s="86"/>
      <c r="KMD161" s="86"/>
      <c r="KME161" s="86"/>
      <c r="KMF161" s="86"/>
      <c r="KMG161" s="86"/>
      <c r="KMH161" s="86"/>
      <c r="KMI161" s="86"/>
      <c r="KMJ161" s="86"/>
      <c r="KMK161" s="86"/>
      <c r="KML161" s="86"/>
      <c r="KMM161" s="86"/>
      <c r="KMN161" s="86"/>
      <c r="KMO161" s="86"/>
      <c r="KMP161" s="86"/>
      <c r="KMQ161" s="86"/>
      <c r="KMR161" s="86"/>
      <c r="KMS161" s="86"/>
      <c r="KMT161" s="86"/>
      <c r="KMU161" s="86"/>
      <c r="KMV161" s="86"/>
      <c r="KMW161" s="86"/>
      <c r="KMX161" s="86"/>
      <c r="KMY161" s="86"/>
      <c r="KMZ161" s="86"/>
      <c r="KNA161" s="86"/>
      <c r="KNB161" s="86"/>
      <c r="KNC161" s="86"/>
      <c r="KND161" s="86"/>
      <c r="KNE161" s="86"/>
      <c r="KNF161" s="86"/>
      <c r="KNG161" s="86"/>
      <c r="KNH161" s="86"/>
      <c r="KNI161" s="86"/>
      <c r="KNJ161" s="86"/>
      <c r="KNK161" s="86"/>
      <c r="KNL161" s="86"/>
      <c r="KNM161" s="86"/>
      <c r="KNN161" s="86"/>
      <c r="KNO161" s="86"/>
      <c r="KNP161" s="86"/>
      <c r="KNQ161" s="86"/>
      <c r="KNR161" s="86"/>
      <c r="KNS161" s="86"/>
      <c r="KNT161" s="86"/>
      <c r="KNU161" s="86"/>
      <c r="KNV161" s="86"/>
      <c r="KNW161" s="86"/>
      <c r="KNX161" s="86"/>
      <c r="KNY161" s="86"/>
      <c r="KNZ161" s="86"/>
      <c r="KOA161" s="86"/>
      <c r="KOB161" s="86"/>
      <c r="KOC161" s="86"/>
      <c r="KOD161" s="86"/>
      <c r="KOE161" s="86"/>
      <c r="KOF161" s="86"/>
      <c r="KOG161" s="86"/>
      <c r="KOH161" s="86"/>
      <c r="KOI161" s="86"/>
      <c r="KOJ161" s="86"/>
      <c r="KOK161" s="86"/>
      <c r="KOL161" s="86"/>
      <c r="KOM161" s="86"/>
      <c r="KON161" s="86"/>
      <c r="KOO161" s="86"/>
      <c r="KOP161" s="86"/>
      <c r="KOQ161" s="86"/>
      <c r="KOR161" s="86"/>
      <c r="KOS161" s="86"/>
      <c r="KOT161" s="86"/>
      <c r="KOU161" s="86"/>
      <c r="KOV161" s="86"/>
      <c r="KOW161" s="86"/>
      <c r="KOX161" s="86"/>
      <c r="KOY161" s="86"/>
      <c r="KOZ161" s="86"/>
      <c r="KPA161" s="86"/>
      <c r="KPB161" s="86"/>
      <c r="KPC161" s="86"/>
      <c r="KPD161" s="86"/>
      <c r="KPE161" s="86"/>
      <c r="KPF161" s="86"/>
      <c r="KPG161" s="86"/>
      <c r="KPH161" s="86"/>
      <c r="KPI161" s="86"/>
      <c r="KPJ161" s="86"/>
      <c r="KPK161" s="86"/>
      <c r="KPL161" s="86"/>
      <c r="KPM161" s="86"/>
      <c r="KPN161" s="86"/>
      <c r="KPO161" s="86"/>
      <c r="KPP161" s="86"/>
      <c r="KPQ161" s="86"/>
      <c r="KPR161" s="86"/>
      <c r="KPS161" s="86"/>
      <c r="KPT161" s="86"/>
      <c r="KPU161" s="86"/>
      <c r="KPV161" s="86"/>
      <c r="KPW161" s="86"/>
      <c r="KPX161" s="86"/>
      <c r="KPY161" s="86"/>
      <c r="KPZ161" s="86"/>
      <c r="KQA161" s="86"/>
      <c r="KQB161" s="86"/>
      <c r="KQC161" s="86"/>
      <c r="KQD161" s="86"/>
      <c r="KQE161" s="86"/>
      <c r="KQF161" s="86"/>
      <c r="KQG161" s="86"/>
      <c r="KQH161" s="86"/>
      <c r="KQI161" s="86"/>
      <c r="KQJ161" s="86"/>
      <c r="KQK161" s="86"/>
      <c r="KQL161" s="86"/>
      <c r="KQM161" s="186"/>
      <c r="KQN161" s="186"/>
      <c r="KQO161" s="186"/>
      <c r="KQP161" s="186"/>
      <c r="KQQ161" s="186"/>
      <c r="KQR161" s="186"/>
      <c r="KQS161" s="86"/>
      <c r="KQT161" s="86"/>
      <c r="KQU161" s="86"/>
      <c r="KQV161" s="86"/>
      <c r="KQW161" s="86"/>
      <c r="KQX161" s="86"/>
      <c r="KQY161" s="86"/>
      <c r="KQZ161" s="86"/>
      <c r="KRA161" s="86"/>
      <c r="KRB161" s="86"/>
      <c r="KRC161" s="86"/>
      <c r="KRD161" s="86"/>
      <c r="KRE161" s="86"/>
      <c r="KRF161" s="86"/>
      <c r="KRG161" s="86"/>
      <c r="KRH161" s="86"/>
      <c r="KRI161" s="86"/>
      <c r="KRJ161" s="86"/>
      <c r="KRK161" s="86"/>
      <c r="KRL161" s="86"/>
      <c r="KRM161" s="86"/>
      <c r="KRN161" s="86"/>
      <c r="KRO161" s="86"/>
      <c r="KRP161" s="86"/>
      <c r="KRQ161" s="86"/>
      <c r="KRR161" s="86"/>
      <c r="KRS161" s="86"/>
      <c r="KRT161" s="86"/>
      <c r="KRU161" s="86"/>
      <c r="KRV161" s="86"/>
      <c r="KRW161" s="86"/>
      <c r="KRX161" s="86"/>
      <c r="KRY161" s="86"/>
      <c r="KRZ161" s="86"/>
      <c r="KSA161" s="86"/>
      <c r="KSB161" s="86"/>
      <c r="KSC161" s="86"/>
      <c r="KSD161" s="86"/>
      <c r="KSE161" s="86"/>
      <c r="KSF161" s="86"/>
      <c r="KSG161" s="86"/>
      <c r="KSH161" s="86"/>
      <c r="KSI161" s="86"/>
      <c r="KSJ161" s="86"/>
      <c r="KSK161" s="86"/>
      <c r="KSL161" s="86"/>
      <c r="KSM161" s="86"/>
      <c r="KSN161" s="86"/>
      <c r="KSO161" s="86"/>
      <c r="KSP161" s="86"/>
      <c r="KSQ161" s="86"/>
      <c r="KSR161" s="86"/>
      <c r="KSS161" s="86"/>
      <c r="KST161" s="86"/>
      <c r="KSU161" s="86"/>
      <c r="KSV161" s="86"/>
      <c r="KSW161" s="86"/>
      <c r="KSX161" s="86"/>
      <c r="KSY161" s="86"/>
      <c r="KSZ161" s="86"/>
      <c r="KTA161" s="86"/>
      <c r="KTB161" s="86"/>
      <c r="KTC161" s="86"/>
      <c r="KTD161" s="86"/>
      <c r="KTE161" s="86"/>
      <c r="KTF161" s="86"/>
      <c r="KTG161" s="86"/>
      <c r="KTH161" s="86"/>
      <c r="KTI161" s="86"/>
      <c r="KTJ161" s="86"/>
      <c r="KTK161" s="86"/>
      <c r="KTL161" s="86"/>
      <c r="KTM161" s="86"/>
      <c r="KTN161" s="86"/>
      <c r="KTO161" s="86"/>
      <c r="KTP161" s="86"/>
      <c r="KTQ161" s="86"/>
      <c r="KTR161" s="86"/>
      <c r="KTS161" s="86"/>
      <c r="KTT161" s="86"/>
      <c r="KTU161" s="86"/>
      <c r="KTV161" s="86"/>
      <c r="KTW161" s="86"/>
      <c r="KTX161" s="86"/>
      <c r="KTY161" s="86"/>
      <c r="KTZ161" s="86"/>
      <c r="KUA161" s="86"/>
      <c r="KUB161" s="86"/>
      <c r="KUC161" s="86"/>
      <c r="KUD161" s="86"/>
      <c r="KUE161" s="86"/>
      <c r="KUF161" s="86"/>
      <c r="KUG161" s="86"/>
      <c r="KUH161" s="86"/>
      <c r="KUI161" s="86"/>
      <c r="KUJ161" s="86"/>
      <c r="KUK161" s="86"/>
      <c r="KUL161" s="86"/>
      <c r="KUM161" s="86"/>
      <c r="KUN161" s="86"/>
      <c r="KUO161" s="86"/>
      <c r="KUP161" s="86"/>
      <c r="KUQ161" s="86"/>
      <c r="KUR161" s="86"/>
      <c r="KUS161" s="86"/>
      <c r="KUT161" s="86"/>
      <c r="KUU161" s="86"/>
      <c r="KUV161" s="86"/>
      <c r="KUW161" s="86"/>
      <c r="KUX161" s="86"/>
      <c r="KUY161" s="86"/>
      <c r="KUZ161" s="86"/>
      <c r="KVA161" s="86"/>
      <c r="KVB161" s="86"/>
      <c r="KVC161" s="86"/>
      <c r="KVD161" s="86"/>
      <c r="KVE161" s="86"/>
      <c r="KVF161" s="86"/>
      <c r="KVG161" s="86"/>
      <c r="KVH161" s="86"/>
      <c r="KVI161" s="86"/>
      <c r="KVJ161" s="86"/>
      <c r="KVK161" s="86"/>
      <c r="KVL161" s="86"/>
      <c r="KVM161" s="86"/>
      <c r="KVN161" s="86"/>
      <c r="KVO161" s="86"/>
      <c r="KVP161" s="86"/>
      <c r="KVQ161" s="86"/>
      <c r="KVR161" s="86"/>
      <c r="KVS161" s="86"/>
      <c r="KVT161" s="86"/>
      <c r="KVU161" s="86"/>
      <c r="KVV161" s="86"/>
      <c r="KVW161" s="86"/>
      <c r="KVX161" s="86"/>
      <c r="KVY161" s="86"/>
      <c r="KVZ161" s="86"/>
      <c r="KWA161" s="86"/>
      <c r="KWB161" s="86"/>
      <c r="KWC161" s="86"/>
      <c r="KWD161" s="86"/>
      <c r="KWE161" s="86"/>
      <c r="KWF161" s="86"/>
      <c r="KWG161" s="86"/>
      <c r="KWH161" s="86"/>
      <c r="KWI161" s="86"/>
      <c r="KWJ161" s="86"/>
      <c r="KWK161" s="86"/>
      <c r="KWL161" s="86"/>
      <c r="KWM161" s="86"/>
      <c r="KWN161" s="86"/>
      <c r="KWO161" s="86"/>
      <c r="KWP161" s="86"/>
      <c r="KWQ161" s="86"/>
      <c r="KWR161" s="86"/>
      <c r="KWS161" s="86"/>
      <c r="KWT161" s="86"/>
      <c r="KWU161" s="86"/>
      <c r="KWV161" s="86"/>
      <c r="KWW161" s="86"/>
      <c r="KWX161" s="86"/>
      <c r="KWY161" s="86"/>
      <c r="KWZ161" s="86"/>
      <c r="KXA161" s="86"/>
      <c r="KXB161" s="86"/>
      <c r="KXC161" s="86"/>
      <c r="KXD161" s="86"/>
      <c r="KXE161" s="86"/>
      <c r="KXF161" s="86"/>
      <c r="KXG161" s="86"/>
      <c r="KXH161" s="86"/>
      <c r="KXI161" s="86"/>
      <c r="KXJ161" s="86"/>
      <c r="KXK161" s="86"/>
      <c r="KXL161" s="86"/>
      <c r="KXM161" s="86"/>
      <c r="KXN161" s="86"/>
      <c r="KXO161" s="86"/>
      <c r="KXP161" s="86"/>
      <c r="KXQ161" s="86"/>
      <c r="KXR161" s="86"/>
      <c r="KXS161" s="86"/>
      <c r="KXT161" s="86"/>
      <c r="KXU161" s="86"/>
      <c r="KXV161" s="86"/>
      <c r="KXW161" s="86"/>
      <c r="KXX161" s="86"/>
      <c r="KXY161" s="86"/>
      <c r="KXZ161" s="86"/>
      <c r="KYA161" s="86"/>
      <c r="KYB161" s="86"/>
      <c r="KYC161" s="86"/>
      <c r="KYD161" s="86"/>
      <c r="KYE161" s="86"/>
      <c r="KYF161" s="86"/>
      <c r="KYG161" s="86"/>
      <c r="KYH161" s="86"/>
      <c r="KYI161" s="86"/>
      <c r="KYJ161" s="86"/>
      <c r="KYK161" s="86"/>
      <c r="KYL161" s="86"/>
      <c r="KYM161" s="86"/>
      <c r="KYN161" s="86"/>
      <c r="KYO161" s="86"/>
      <c r="KYP161" s="86"/>
      <c r="KYQ161" s="86"/>
      <c r="KYR161" s="86"/>
      <c r="KYS161" s="86"/>
      <c r="KYT161" s="86"/>
      <c r="KYU161" s="86"/>
      <c r="KYV161" s="86"/>
      <c r="KYW161" s="86"/>
      <c r="KYX161" s="86"/>
      <c r="KYY161" s="86"/>
      <c r="KYZ161" s="86"/>
      <c r="KZA161" s="86"/>
      <c r="KZB161" s="86"/>
      <c r="KZC161" s="86"/>
      <c r="KZD161" s="86"/>
      <c r="KZE161" s="86"/>
      <c r="KZF161" s="86"/>
      <c r="KZG161" s="86"/>
      <c r="KZH161" s="86"/>
      <c r="KZI161" s="86"/>
      <c r="KZJ161" s="86"/>
      <c r="KZK161" s="86"/>
      <c r="KZL161" s="86"/>
      <c r="KZM161" s="86"/>
      <c r="KZN161" s="86"/>
      <c r="KZO161" s="86"/>
      <c r="KZP161" s="86"/>
      <c r="KZQ161" s="86"/>
      <c r="KZR161" s="86"/>
      <c r="KZS161" s="86"/>
      <c r="KZT161" s="86"/>
      <c r="KZU161" s="86"/>
      <c r="KZV161" s="86"/>
      <c r="KZW161" s="86"/>
      <c r="KZX161" s="86"/>
      <c r="KZY161" s="86"/>
      <c r="KZZ161" s="86"/>
      <c r="LAA161" s="86"/>
      <c r="LAB161" s="86"/>
      <c r="LAC161" s="86"/>
      <c r="LAD161" s="86"/>
      <c r="LAE161" s="86"/>
      <c r="LAF161" s="86"/>
      <c r="LAG161" s="86"/>
      <c r="LAH161" s="86"/>
      <c r="LAI161" s="186"/>
      <c r="LAJ161" s="186"/>
      <c r="LAK161" s="186"/>
      <c r="LAL161" s="186"/>
      <c r="LAM161" s="186"/>
      <c r="LAN161" s="186"/>
      <c r="LAO161" s="86"/>
      <c r="LAP161" s="86"/>
      <c r="LAQ161" s="86"/>
      <c r="LAR161" s="86"/>
      <c r="LAS161" s="86"/>
      <c r="LAT161" s="86"/>
      <c r="LAU161" s="86"/>
      <c r="LAV161" s="86"/>
      <c r="LAW161" s="86"/>
      <c r="LAX161" s="86"/>
      <c r="LAY161" s="86"/>
      <c r="LAZ161" s="86"/>
      <c r="LBA161" s="86"/>
      <c r="LBB161" s="86"/>
      <c r="LBC161" s="86"/>
      <c r="LBD161" s="86"/>
      <c r="LBE161" s="86"/>
      <c r="LBF161" s="86"/>
      <c r="LBG161" s="86"/>
      <c r="LBH161" s="86"/>
      <c r="LBI161" s="86"/>
      <c r="LBJ161" s="86"/>
      <c r="LBK161" s="86"/>
      <c r="LBL161" s="86"/>
      <c r="LBM161" s="86"/>
      <c r="LBN161" s="86"/>
      <c r="LBO161" s="86"/>
      <c r="LBP161" s="86"/>
      <c r="LBQ161" s="86"/>
      <c r="LBR161" s="86"/>
      <c r="LBS161" s="86"/>
      <c r="LBT161" s="86"/>
      <c r="LBU161" s="86"/>
      <c r="LBV161" s="86"/>
      <c r="LBW161" s="86"/>
      <c r="LBX161" s="86"/>
      <c r="LBY161" s="86"/>
      <c r="LBZ161" s="86"/>
      <c r="LCA161" s="86"/>
      <c r="LCB161" s="86"/>
      <c r="LCC161" s="86"/>
      <c r="LCD161" s="86"/>
      <c r="LCE161" s="86"/>
      <c r="LCF161" s="86"/>
      <c r="LCG161" s="86"/>
      <c r="LCH161" s="86"/>
      <c r="LCI161" s="86"/>
      <c r="LCJ161" s="86"/>
      <c r="LCK161" s="86"/>
      <c r="LCL161" s="86"/>
      <c r="LCM161" s="86"/>
      <c r="LCN161" s="86"/>
      <c r="LCO161" s="86"/>
      <c r="LCP161" s="86"/>
      <c r="LCQ161" s="86"/>
      <c r="LCR161" s="86"/>
      <c r="LCS161" s="86"/>
      <c r="LCT161" s="86"/>
      <c r="LCU161" s="86"/>
      <c r="LCV161" s="86"/>
      <c r="LCW161" s="86"/>
      <c r="LCX161" s="86"/>
      <c r="LCY161" s="86"/>
      <c r="LCZ161" s="86"/>
      <c r="LDA161" s="86"/>
      <c r="LDB161" s="86"/>
      <c r="LDC161" s="86"/>
      <c r="LDD161" s="86"/>
      <c r="LDE161" s="86"/>
      <c r="LDF161" s="86"/>
      <c r="LDG161" s="86"/>
      <c r="LDH161" s="86"/>
      <c r="LDI161" s="86"/>
      <c r="LDJ161" s="86"/>
      <c r="LDK161" s="86"/>
      <c r="LDL161" s="86"/>
      <c r="LDM161" s="86"/>
      <c r="LDN161" s="86"/>
      <c r="LDO161" s="86"/>
      <c r="LDP161" s="86"/>
      <c r="LDQ161" s="86"/>
      <c r="LDR161" s="86"/>
      <c r="LDS161" s="86"/>
      <c r="LDT161" s="86"/>
      <c r="LDU161" s="86"/>
      <c r="LDV161" s="86"/>
      <c r="LDW161" s="86"/>
      <c r="LDX161" s="86"/>
      <c r="LDY161" s="86"/>
      <c r="LDZ161" s="86"/>
      <c r="LEA161" s="86"/>
      <c r="LEB161" s="86"/>
      <c r="LEC161" s="86"/>
      <c r="LED161" s="86"/>
      <c r="LEE161" s="86"/>
      <c r="LEF161" s="86"/>
      <c r="LEG161" s="86"/>
      <c r="LEH161" s="86"/>
      <c r="LEI161" s="86"/>
      <c r="LEJ161" s="86"/>
      <c r="LEK161" s="86"/>
      <c r="LEL161" s="86"/>
      <c r="LEM161" s="86"/>
      <c r="LEN161" s="86"/>
      <c r="LEO161" s="86"/>
      <c r="LEP161" s="86"/>
      <c r="LEQ161" s="86"/>
      <c r="LER161" s="86"/>
      <c r="LES161" s="86"/>
      <c r="LET161" s="86"/>
      <c r="LEU161" s="86"/>
      <c r="LEV161" s="86"/>
      <c r="LEW161" s="86"/>
      <c r="LEX161" s="86"/>
      <c r="LEY161" s="86"/>
      <c r="LEZ161" s="86"/>
      <c r="LFA161" s="86"/>
      <c r="LFB161" s="86"/>
      <c r="LFC161" s="86"/>
      <c r="LFD161" s="86"/>
      <c r="LFE161" s="86"/>
      <c r="LFF161" s="86"/>
      <c r="LFG161" s="86"/>
      <c r="LFH161" s="86"/>
      <c r="LFI161" s="86"/>
      <c r="LFJ161" s="86"/>
      <c r="LFK161" s="86"/>
      <c r="LFL161" s="86"/>
      <c r="LFM161" s="86"/>
      <c r="LFN161" s="86"/>
      <c r="LFO161" s="86"/>
      <c r="LFP161" s="86"/>
      <c r="LFQ161" s="86"/>
      <c r="LFR161" s="86"/>
      <c r="LFS161" s="86"/>
      <c r="LFT161" s="86"/>
      <c r="LFU161" s="86"/>
      <c r="LFV161" s="86"/>
      <c r="LFW161" s="86"/>
      <c r="LFX161" s="86"/>
      <c r="LFY161" s="86"/>
      <c r="LFZ161" s="86"/>
      <c r="LGA161" s="86"/>
      <c r="LGB161" s="86"/>
      <c r="LGC161" s="86"/>
      <c r="LGD161" s="86"/>
      <c r="LGE161" s="86"/>
      <c r="LGF161" s="86"/>
      <c r="LGG161" s="86"/>
      <c r="LGH161" s="86"/>
      <c r="LGI161" s="86"/>
      <c r="LGJ161" s="86"/>
      <c r="LGK161" s="86"/>
      <c r="LGL161" s="86"/>
      <c r="LGM161" s="86"/>
      <c r="LGN161" s="86"/>
      <c r="LGO161" s="86"/>
      <c r="LGP161" s="86"/>
      <c r="LGQ161" s="86"/>
      <c r="LGR161" s="86"/>
      <c r="LGS161" s="86"/>
      <c r="LGT161" s="86"/>
      <c r="LGU161" s="86"/>
      <c r="LGV161" s="86"/>
      <c r="LGW161" s="86"/>
      <c r="LGX161" s="86"/>
      <c r="LGY161" s="86"/>
      <c r="LGZ161" s="86"/>
      <c r="LHA161" s="86"/>
      <c r="LHB161" s="86"/>
      <c r="LHC161" s="86"/>
      <c r="LHD161" s="86"/>
      <c r="LHE161" s="86"/>
      <c r="LHF161" s="86"/>
      <c r="LHG161" s="86"/>
      <c r="LHH161" s="86"/>
      <c r="LHI161" s="86"/>
      <c r="LHJ161" s="86"/>
      <c r="LHK161" s="86"/>
      <c r="LHL161" s="86"/>
      <c r="LHM161" s="86"/>
      <c r="LHN161" s="86"/>
      <c r="LHO161" s="86"/>
      <c r="LHP161" s="86"/>
      <c r="LHQ161" s="86"/>
      <c r="LHR161" s="86"/>
      <c r="LHS161" s="86"/>
      <c r="LHT161" s="86"/>
      <c r="LHU161" s="86"/>
      <c r="LHV161" s="86"/>
      <c r="LHW161" s="86"/>
      <c r="LHX161" s="86"/>
      <c r="LHY161" s="86"/>
      <c r="LHZ161" s="86"/>
      <c r="LIA161" s="86"/>
      <c r="LIB161" s="86"/>
      <c r="LIC161" s="86"/>
      <c r="LID161" s="86"/>
      <c r="LIE161" s="86"/>
      <c r="LIF161" s="86"/>
      <c r="LIG161" s="86"/>
      <c r="LIH161" s="86"/>
      <c r="LII161" s="86"/>
      <c r="LIJ161" s="86"/>
      <c r="LIK161" s="86"/>
      <c r="LIL161" s="86"/>
      <c r="LIM161" s="86"/>
      <c r="LIN161" s="86"/>
      <c r="LIO161" s="86"/>
      <c r="LIP161" s="86"/>
      <c r="LIQ161" s="86"/>
      <c r="LIR161" s="86"/>
      <c r="LIS161" s="86"/>
      <c r="LIT161" s="86"/>
      <c r="LIU161" s="86"/>
      <c r="LIV161" s="86"/>
      <c r="LIW161" s="86"/>
      <c r="LIX161" s="86"/>
      <c r="LIY161" s="86"/>
      <c r="LIZ161" s="86"/>
      <c r="LJA161" s="86"/>
      <c r="LJB161" s="86"/>
      <c r="LJC161" s="86"/>
      <c r="LJD161" s="86"/>
      <c r="LJE161" s="86"/>
      <c r="LJF161" s="86"/>
      <c r="LJG161" s="86"/>
      <c r="LJH161" s="86"/>
      <c r="LJI161" s="86"/>
      <c r="LJJ161" s="86"/>
      <c r="LJK161" s="86"/>
      <c r="LJL161" s="86"/>
      <c r="LJM161" s="86"/>
      <c r="LJN161" s="86"/>
      <c r="LJO161" s="86"/>
      <c r="LJP161" s="86"/>
      <c r="LJQ161" s="86"/>
      <c r="LJR161" s="86"/>
      <c r="LJS161" s="86"/>
      <c r="LJT161" s="86"/>
      <c r="LJU161" s="86"/>
      <c r="LJV161" s="86"/>
      <c r="LJW161" s="86"/>
      <c r="LJX161" s="86"/>
      <c r="LJY161" s="86"/>
      <c r="LJZ161" s="86"/>
      <c r="LKA161" s="86"/>
      <c r="LKB161" s="86"/>
      <c r="LKC161" s="86"/>
      <c r="LKD161" s="86"/>
      <c r="LKE161" s="186"/>
      <c r="LKF161" s="186"/>
      <c r="LKG161" s="186"/>
      <c r="LKH161" s="186"/>
      <c r="LKI161" s="186"/>
      <c r="LKJ161" s="186"/>
      <c r="LKK161" s="86"/>
      <c r="LKL161" s="86"/>
      <c r="LKM161" s="86"/>
      <c r="LKN161" s="86"/>
      <c r="LKO161" s="86"/>
      <c r="LKP161" s="86"/>
      <c r="LKQ161" s="86"/>
      <c r="LKR161" s="86"/>
      <c r="LKS161" s="86"/>
      <c r="LKT161" s="86"/>
      <c r="LKU161" s="86"/>
      <c r="LKV161" s="86"/>
      <c r="LKW161" s="86"/>
      <c r="LKX161" s="86"/>
      <c r="LKY161" s="86"/>
      <c r="LKZ161" s="86"/>
      <c r="LLA161" s="86"/>
      <c r="LLB161" s="86"/>
      <c r="LLC161" s="86"/>
      <c r="LLD161" s="86"/>
      <c r="LLE161" s="86"/>
      <c r="LLF161" s="86"/>
      <c r="LLG161" s="86"/>
      <c r="LLH161" s="86"/>
      <c r="LLI161" s="86"/>
      <c r="LLJ161" s="86"/>
      <c r="LLK161" s="86"/>
      <c r="LLL161" s="86"/>
      <c r="LLM161" s="86"/>
      <c r="LLN161" s="86"/>
      <c r="LLO161" s="86"/>
      <c r="LLP161" s="86"/>
      <c r="LLQ161" s="86"/>
      <c r="LLR161" s="86"/>
      <c r="LLS161" s="86"/>
      <c r="LLT161" s="86"/>
      <c r="LLU161" s="86"/>
      <c r="LLV161" s="86"/>
      <c r="LLW161" s="86"/>
      <c r="LLX161" s="86"/>
      <c r="LLY161" s="86"/>
      <c r="LLZ161" s="86"/>
      <c r="LMA161" s="86"/>
      <c r="LMB161" s="86"/>
      <c r="LMC161" s="86"/>
      <c r="LMD161" s="86"/>
      <c r="LME161" s="86"/>
      <c r="LMF161" s="86"/>
      <c r="LMG161" s="86"/>
      <c r="LMH161" s="86"/>
      <c r="LMI161" s="86"/>
      <c r="LMJ161" s="86"/>
      <c r="LMK161" s="86"/>
      <c r="LML161" s="86"/>
      <c r="LMM161" s="86"/>
      <c r="LMN161" s="86"/>
      <c r="LMO161" s="86"/>
      <c r="LMP161" s="86"/>
      <c r="LMQ161" s="86"/>
      <c r="LMR161" s="86"/>
      <c r="LMS161" s="86"/>
      <c r="LMT161" s="86"/>
      <c r="LMU161" s="86"/>
      <c r="LMV161" s="86"/>
      <c r="LMW161" s="86"/>
      <c r="LMX161" s="86"/>
      <c r="LMY161" s="86"/>
      <c r="LMZ161" s="86"/>
      <c r="LNA161" s="86"/>
      <c r="LNB161" s="86"/>
      <c r="LNC161" s="86"/>
      <c r="LND161" s="86"/>
      <c r="LNE161" s="86"/>
      <c r="LNF161" s="86"/>
      <c r="LNG161" s="86"/>
      <c r="LNH161" s="86"/>
      <c r="LNI161" s="86"/>
      <c r="LNJ161" s="86"/>
      <c r="LNK161" s="86"/>
      <c r="LNL161" s="86"/>
      <c r="LNM161" s="86"/>
      <c r="LNN161" s="86"/>
      <c r="LNO161" s="86"/>
      <c r="LNP161" s="86"/>
      <c r="LNQ161" s="86"/>
      <c r="LNR161" s="86"/>
      <c r="LNS161" s="86"/>
      <c r="LNT161" s="86"/>
      <c r="LNU161" s="86"/>
      <c r="LNV161" s="86"/>
      <c r="LNW161" s="86"/>
      <c r="LNX161" s="86"/>
      <c r="LNY161" s="86"/>
      <c r="LNZ161" s="86"/>
      <c r="LOA161" s="86"/>
      <c r="LOB161" s="86"/>
      <c r="LOC161" s="86"/>
      <c r="LOD161" s="86"/>
      <c r="LOE161" s="86"/>
      <c r="LOF161" s="86"/>
      <c r="LOG161" s="86"/>
      <c r="LOH161" s="86"/>
      <c r="LOI161" s="86"/>
      <c r="LOJ161" s="86"/>
      <c r="LOK161" s="86"/>
      <c r="LOL161" s="86"/>
      <c r="LOM161" s="86"/>
      <c r="LON161" s="86"/>
      <c r="LOO161" s="86"/>
      <c r="LOP161" s="86"/>
      <c r="LOQ161" s="86"/>
      <c r="LOR161" s="86"/>
      <c r="LOS161" s="86"/>
      <c r="LOT161" s="86"/>
      <c r="LOU161" s="86"/>
      <c r="LOV161" s="86"/>
      <c r="LOW161" s="86"/>
      <c r="LOX161" s="86"/>
      <c r="LOY161" s="86"/>
      <c r="LOZ161" s="86"/>
      <c r="LPA161" s="86"/>
      <c r="LPB161" s="86"/>
      <c r="LPC161" s="86"/>
      <c r="LPD161" s="86"/>
      <c r="LPE161" s="86"/>
      <c r="LPF161" s="86"/>
      <c r="LPG161" s="86"/>
      <c r="LPH161" s="86"/>
      <c r="LPI161" s="86"/>
      <c r="LPJ161" s="86"/>
      <c r="LPK161" s="86"/>
      <c r="LPL161" s="86"/>
      <c r="LPM161" s="86"/>
      <c r="LPN161" s="86"/>
      <c r="LPO161" s="86"/>
      <c r="LPP161" s="86"/>
      <c r="LPQ161" s="86"/>
      <c r="LPR161" s="86"/>
      <c r="LPS161" s="86"/>
      <c r="LPT161" s="86"/>
      <c r="LPU161" s="86"/>
      <c r="LPV161" s="86"/>
      <c r="LPW161" s="86"/>
      <c r="LPX161" s="86"/>
      <c r="LPY161" s="86"/>
      <c r="LPZ161" s="86"/>
      <c r="LQA161" s="86"/>
      <c r="LQB161" s="86"/>
      <c r="LQC161" s="86"/>
      <c r="LQD161" s="86"/>
      <c r="LQE161" s="86"/>
      <c r="LQF161" s="86"/>
      <c r="LQG161" s="86"/>
      <c r="LQH161" s="86"/>
      <c r="LQI161" s="86"/>
      <c r="LQJ161" s="86"/>
      <c r="LQK161" s="86"/>
      <c r="LQL161" s="86"/>
      <c r="LQM161" s="86"/>
      <c r="LQN161" s="86"/>
      <c r="LQO161" s="86"/>
      <c r="LQP161" s="86"/>
      <c r="LQQ161" s="86"/>
      <c r="LQR161" s="86"/>
      <c r="LQS161" s="86"/>
      <c r="LQT161" s="86"/>
      <c r="LQU161" s="86"/>
      <c r="LQV161" s="86"/>
      <c r="LQW161" s="86"/>
      <c r="LQX161" s="86"/>
      <c r="LQY161" s="86"/>
      <c r="LQZ161" s="86"/>
      <c r="LRA161" s="86"/>
      <c r="LRB161" s="86"/>
      <c r="LRC161" s="86"/>
      <c r="LRD161" s="86"/>
      <c r="LRE161" s="86"/>
      <c r="LRF161" s="86"/>
      <c r="LRG161" s="86"/>
      <c r="LRH161" s="86"/>
      <c r="LRI161" s="86"/>
      <c r="LRJ161" s="86"/>
      <c r="LRK161" s="86"/>
      <c r="LRL161" s="86"/>
      <c r="LRM161" s="86"/>
      <c r="LRN161" s="86"/>
      <c r="LRO161" s="86"/>
      <c r="LRP161" s="86"/>
      <c r="LRQ161" s="86"/>
      <c r="LRR161" s="86"/>
      <c r="LRS161" s="86"/>
      <c r="LRT161" s="86"/>
      <c r="LRU161" s="86"/>
      <c r="LRV161" s="86"/>
      <c r="LRW161" s="86"/>
      <c r="LRX161" s="86"/>
      <c r="LRY161" s="86"/>
      <c r="LRZ161" s="86"/>
      <c r="LSA161" s="86"/>
      <c r="LSB161" s="86"/>
      <c r="LSC161" s="86"/>
      <c r="LSD161" s="86"/>
      <c r="LSE161" s="86"/>
      <c r="LSF161" s="86"/>
      <c r="LSG161" s="86"/>
      <c r="LSH161" s="86"/>
      <c r="LSI161" s="86"/>
      <c r="LSJ161" s="86"/>
      <c r="LSK161" s="86"/>
      <c r="LSL161" s="86"/>
      <c r="LSM161" s="86"/>
      <c r="LSN161" s="86"/>
      <c r="LSO161" s="86"/>
      <c r="LSP161" s="86"/>
      <c r="LSQ161" s="86"/>
      <c r="LSR161" s="86"/>
      <c r="LSS161" s="86"/>
      <c r="LST161" s="86"/>
      <c r="LSU161" s="86"/>
      <c r="LSV161" s="86"/>
      <c r="LSW161" s="86"/>
      <c r="LSX161" s="86"/>
      <c r="LSY161" s="86"/>
      <c r="LSZ161" s="86"/>
      <c r="LTA161" s="86"/>
      <c r="LTB161" s="86"/>
      <c r="LTC161" s="86"/>
      <c r="LTD161" s="86"/>
      <c r="LTE161" s="86"/>
      <c r="LTF161" s="86"/>
      <c r="LTG161" s="86"/>
      <c r="LTH161" s="86"/>
      <c r="LTI161" s="86"/>
      <c r="LTJ161" s="86"/>
      <c r="LTK161" s="86"/>
      <c r="LTL161" s="86"/>
      <c r="LTM161" s="86"/>
      <c r="LTN161" s="86"/>
      <c r="LTO161" s="86"/>
      <c r="LTP161" s="86"/>
      <c r="LTQ161" s="86"/>
      <c r="LTR161" s="86"/>
      <c r="LTS161" s="86"/>
      <c r="LTT161" s="86"/>
      <c r="LTU161" s="86"/>
      <c r="LTV161" s="86"/>
      <c r="LTW161" s="86"/>
      <c r="LTX161" s="86"/>
      <c r="LTY161" s="86"/>
      <c r="LTZ161" s="86"/>
      <c r="LUA161" s="186"/>
      <c r="LUB161" s="186"/>
      <c r="LUC161" s="186"/>
      <c r="LUD161" s="186"/>
      <c r="LUE161" s="186"/>
      <c r="LUF161" s="186"/>
      <c r="LUG161" s="86"/>
      <c r="LUH161" s="86"/>
      <c r="LUI161" s="86"/>
      <c r="LUJ161" s="86"/>
      <c r="LUK161" s="86"/>
      <c r="LUL161" s="86"/>
      <c r="LUM161" s="86"/>
      <c r="LUN161" s="86"/>
      <c r="LUO161" s="86"/>
      <c r="LUP161" s="86"/>
      <c r="LUQ161" s="86"/>
      <c r="LUR161" s="86"/>
      <c r="LUS161" s="86"/>
      <c r="LUT161" s="86"/>
      <c r="LUU161" s="86"/>
      <c r="LUV161" s="86"/>
      <c r="LUW161" s="86"/>
      <c r="LUX161" s="86"/>
      <c r="LUY161" s="86"/>
      <c r="LUZ161" s="86"/>
      <c r="LVA161" s="86"/>
      <c r="LVB161" s="86"/>
      <c r="LVC161" s="86"/>
      <c r="LVD161" s="86"/>
      <c r="LVE161" s="86"/>
      <c r="LVF161" s="86"/>
      <c r="LVG161" s="86"/>
      <c r="LVH161" s="86"/>
      <c r="LVI161" s="86"/>
      <c r="LVJ161" s="86"/>
      <c r="LVK161" s="86"/>
      <c r="LVL161" s="86"/>
      <c r="LVM161" s="86"/>
      <c r="LVN161" s="86"/>
      <c r="LVO161" s="86"/>
      <c r="LVP161" s="86"/>
      <c r="LVQ161" s="86"/>
      <c r="LVR161" s="86"/>
      <c r="LVS161" s="86"/>
      <c r="LVT161" s="86"/>
      <c r="LVU161" s="86"/>
      <c r="LVV161" s="86"/>
      <c r="LVW161" s="86"/>
      <c r="LVX161" s="86"/>
      <c r="LVY161" s="86"/>
      <c r="LVZ161" s="86"/>
      <c r="LWA161" s="86"/>
      <c r="LWB161" s="86"/>
      <c r="LWC161" s="86"/>
      <c r="LWD161" s="86"/>
      <c r="LWE161" s="86"/>
      <c r="LWF161" s="86"/>
      <c r="LWG161" s="86"/>
      <c r="LWH161" s="86"/>
      <c r="LWI161" s="86"/>
      <c r="LWJ161" s="86"/>
      <c r="LWK161" s="86"/>
      <c r="LWL161" s="86"/>
      <c r="LWM161" s="86"/>
      <c r="LWN161" s="86"/>
      <c r="LWO161" s="86"/>
      <c r="LWP161" s="86"/>
      <c r="LWQ161" s="86"/>
      <c r="LWR161" s="86"/>
      <c r="LWS161" s="86"/>
      <c r="LWT161" s="86"/>
      <c r="LWU161" s="86"/>
      <c r="LWV161" s="86"/>
      <c r="LWW161" s="86"/>
      <c r="LWX161" s="86"/>
      <c r="LWY161" s="86"/>
      <c r="LWZ161" s="86"/>
      <c r="LXA161" s="86"/>
      <c r="LXB161" s="86"/>
      <c r="LXC161" s="86"/>
      <c r="LXD161" s="86"/>
      <c r="LXE161" s="86"/>
      <c r="LXF161" s="86"/>
      <c r="LXG161" s="86"/>
      <c r="LXH161" s="86"/>
      <c r="LXI161" s="86"/>
      <c r="LXJ161" s="86"/>
      <c r="LXK161" s="86"/>
      <c r="LXL161" s="86"/>
      <c r="LXM161" s="86"/>
      <c r="LXN161" s="86"/>
      <c r="LXO161" s="86"/>
      <c r="LXP161" s="86"/>
      <c r="LXQ161" s="86"/>
      <c r="LXR161" s="86"/>
      <c r="LXS161" s="86"/>
      <c r="LXT161" s="86"/>
      <c r="LXU161" s="86"/>
      <c r="LXV161" s="86"/>
      <c r="LXW161" s="86"/>
      <c r="LXX161" s="86"/>
      <c r="LXY161" s="86"/>
      <c r="LXZ161" s="86"/>
      <c r="LYA161" s="86"/>
      <c r="LYB161" s="86"/>
      <c r="LYC161" s="86"/>
      <c r="LYD161" s="86"/>
      <c r="LYE161" s="86"/>
      <c r="LYF161" s="86"/>
      <c r="LYG161" s="86"/>
      <c r="LYH161" s="86"/>
      <c r="LYI161" s="86"/>
      <c r="LYJ161" s="86"/>
      <c r="LYK161" s="86"/>
      <c r="LYL161" s="86"/>
      <c r="LYM161" s="86"/>
      <c r="LYN161" s="86"/>
      <c r="LYO161" s="86"/>
      <c r="LYP161" s="86"/>
      <c r="LYQ161" s="86"/>
      <c r="LYR161" s="86"/>
      <c r="LYS161" s="86"/>
      <c r="LYT161" s="86"/>
      <c r="LYU161" s="86"/>
      <c r="LYV161" s="86"/>
      <c r="LYW161" s="86"/>
      <c r="LYX161" s="86"/>
      <c r="LYY161" s="86"/>
      <c r="LYZ161" s="86"/>
      <c r="LZA161" s="86"/>
      <c r="LZB161" s="86"/>
      <c r="LZC161" s="86"/>
      <c r="LZD161" s="86"/>
      <c r="LZE161" s="86"/>
      <c r="LZF161" s="86"/>
      <c r="LZG161" s="86"/>
      <c r="LZH161" s="86"/>
      <c r="LZI161" s="86"/>
      <c r="LZJ161" s="86"/>
      <c r="LZK161" s="86"/>
      <c r="LZL161" s="86"/>
      <c r="LZM161" s="86"/>
      <c r="LZN161" s="86"/>
      <c r="LZO161" s="86"/>
      <c r="LZP161" s="86"/>
      <c r="LZQ161" s="86"/>
      <c r="LZR161" s="86"/>
      <c r="LZS161" s="86"/>
      <c r="LZT161" s="86"/>
      <c r="LZU161" s="86"/>
      <c r="LZV161" s="86"/>
      <c r="LZW161" s="86"/>
      <c r="LZX161" s="86"/>
      <c r="LZY161" s="86"/>
      <c r="LZZ161" s="86"/>
      <c r="MAA161" s="86"/>
      <c r="MAB161" s="86"/>
      <c r="MAC161" s="86"/>
      <c r="MAD161" s="86"/>
      <c r="MAE161" s="86"/>
      <c r="MAF161" s="86"/>
      <c r="MAG161" s="86"/>
      <c r="MAH161" s="86"/>
      <c r="MAI161" s="86"/>
      <c r="MAJ161" s="86"/>
      <c r="MAK161" s="86"/>
      <c r="MAL161" s="86"/>
      <c r="MAM161" s="86"/>
      <c r="MAN161" s="86"/>
      <c r="MAO161" s="86"/>
      <c r="MAP161" s="86"/>
      <c r="MAQ161" s="86"/>
      <c r="MAR161" s="86"/>
      <c r="MAS161" s="86"/>
      <c r="MAT161" s="86"/>
      <c r="MAU161" s="86"/>
      <c r="MAV161" s="86"/>
      <c r="MAW161" s="86"/>
      <c r="MAX161" s="86"/>
      <c r="MAY161" s="86"/>
      <c r="MAZ161" s="86"/>
      <c r="MBA161" s="86"/>
      <c r="MBB161" s="86"/>
      <c r="MBC161" s="86"/>
      <c r="MBD161" s="86"/>
      <c r="MBE161" s="86"/>
      <c r="MBF161" s="86"/>
      <c r="MBG161" s="86"/>
      <c r="MBH161" s="86"/>
      <c r="MBI161" s="86"/>
      <c r="MBJ161" s="86"/>
      <c r="MBK161" s="86"/>
      <c r="MBL161" s="86"/>
      <c r="MBM161" s="86"/>
      <c r="MBN161" s="86"/>
      <c r="MBO161" s="86"/>
      <c r="MBP161" s="86"/>
      <c r="MBQ161" s="86"/>
      <c r="MBR161" s="86"/>
      <c r="MBS161" s="86"/>
      <c r="MBT161" s="86"/>
      <c r="MBU161" s="86"/>
      <c r="MBV161" s="86"/>
      <c r="MBW161" s="86"/>
      <c r="MBX161" s="86"/>
      <c r="MBY161" s="86"/>
      <c r="MBZ161" s="86"/>
      <c r="MCA161" s="86"/>
      <c r="MCB161" s="86"/>
      <c r="MCC161" s="86"/>
      <c r="MCD161" s="86"/>
      <c r="MCE161" s="86"/>
      <c r="MCF161" s="86"/>
      <c r="MCG161" s="86"/>
      <c r="MCH161" s="86"/>
      <c r="MCI161" s="86"/>
      <c r="MCJ161" s="86"/>
      <c r="MCK161" s="86"/>
      <c r="MCL161" s="86"/>
      <c r="MCM161" s="86"/>
      <c r="MCN161" s="86"/>
      <c r="MCO161" s="86"/>
      <c r="MCP161" s="86"/>
      <c r="MCQ161" s="86"/>
      <c r="MCR161" s="86"/>
      <c r="MCS161" s="86"/>
      <c r="MCT161" s="86"/>
      <c r="MCU161" s="86"/>
      <c r="MCV161" s="86"/>
      <c r="MCW161" s="86"/>
      <c r="MCX161" s="86"/>
      <c r="MCY161" s="86"/>
      <c r="MCZ161" s="86"/>
      <c r="MDA161" s="86"/>
      <c r="MDB161" s="86"/>
      <c r="MDC161" s="86"/>
      <c r="MDD161" s="86"/>
      <c r="MDE161" s="86"/>
      <c r="MDF161" s="86"/>
      <c r="MDG161" s="86"/>
      <c r="MDH161" s="86"/>
      <c r="MDI161" s="86"/>
      <c r="MDJ161" s="86"/>
      <c r="MDK161" s="86"/>
      <c r="MDL161" s="86"/>
      <c r="MDM161" s="86"/>
      <c r="MDN161" s="86"/>
      <c r="MDO161" s="86"/>
      <c r="MDP161" s="86"/>
      <c r="MDQ161" s="86"/>
      <c r="MDR161" s="86"/>
      <c r="MDS161" s="86"/>
      <c r="MDT161" s="86"/>
      <c r="MDU161" s="86"/>
      <c r="MDV161" s="86"/>
      <c r="MDW161" s="186"/>
      <c r="MDX161" s="186"/>
      <c r="MDY161" s="186"/>
      <c r="MDZ161" s="186"/>
      <c r="MEA161" s="186"/>
      <c r="MEB161" s="186"/>
      <c r="MEC161" s="86"/>
      <c r="MED161" s="86"/>
      <c r="MEE161" s="86"/>
      <c r="MEF161" s="86"/>
      <c r="MEG161" s="86"/>
      <c r="MEH161" s="86"/>
      <c r="MEI161" s="86"/>
      <c r="MEJ161" s="86"/>
      <c r="MEK161" s="86"/>
      <c r="MEL161" s="86"/>
      <c r="MEM161" s="86"/>
      <c r="MEN161" s="86"/>
      <c r="MEO161" s="86"/>
      <c r="MEP161" s="86"/>
      <c r="MEQ161" s="86"/>
      <c r="MER161" s="86"/>
      <c r="MES161" s="86"/>
      <c r="MET161" s="86"/>
      <c r="MEU161" s="86"/>
      <c r="MEV161" s="86"/>
      <c r="MEW161" s="86"/>
      <c r="MEX161" s="86"/>
      <c r="MEY161" s="86"/>
      <c r="MEZ161" s="86"/>
      <c r="MFA161" s="86"/>
      <c r="MFB161" s="86"/>
      <c r="MFC161" s="86"/>
      <c r="MFD161" s="86"/>
      <c r="MFE161" s="86"/>
      <c r="MFF161" s="86"/>
      <c r="MFG161" s="86"/>
      <c r="MFH161" s="86"/>
      <c r="MFI161" s="86"/>
      <c r="MFJ161" s="86"/>
      <c r="MFK161" s="86"/>
      <c r="MFL161" s="86"/>
      <c r="MFM161" s="86"/>
      <c r="MFN161" s="86"/>
      <c r="MFO161" s="86"/>
      <c r="MFP161" s="86"/>
      <c r="MFQ161" s="86"/>
      <c r="MFR161" s="86"/>
      <c r="MFS161" s="86"/>
      <c r="MFT161" s="86"/>
      <c r="MFU161" s="86"/>
      <c r="MFV161" s="86"/>
      <c r="MFW161" s="86"/>
      <c r="MFX161" s="86"/>
      <c r="MFY161" s="86"/>
      <c r="MFZ161" s="86"/>
      <c r="MGA161" s="86"/>
      <c r="MGB161" s="86"/>
      <c r="MGC161" s="86"/>
      <c r="MGD161" s="86"/>
      <c r="MGE161" s="86"/>
      <c r="MGF161" s="86"/>
      <c r="MGG161" s="86"/>
      <c r="MGH161" s="86"/>
      <c r="MGI161" s="86"/>
      <c r="MGJ161" s="86"/>
      <c r="MGK161" s="86"/>
      <c r="MGL161" s="86"/>
      <c r="MGM161" s="86"/>
      <c r="MGN161" s="86"/>
      <c r="MGO161" s="86"/>
      <c r="MGP161" s="86"/>
      <c r="MGQ161" s="86"/>
      <c r="MGR161" s="86"/>
      <c r="MGS161" s="86"/>
      <c r="MGT161" s="86"/>
      <c r="MGU161" s="86"/>
      <c r="MGV161" s="86"/>
      <c r="MGW161" s="86"/>
      <c r="MGX161" s="86"/>
      <c r="MGY161" s="86"/>
      <c r="MGZ161" s="86"/>
      <c r="MHA161" s="86"/>
      <c r="MHB161" s="86"/>
      <c r="MHC161" s="86"/>
      <c r="MHD161" s="86"/>
      <c r="MHE161" s="86"/>
      <c r="MHF161" s="86"/>
      <c r="MHG161" s="86"/>
      <c r="MHH161" s="86"/>
      <c r="MHI161" s="86"/>
      <c r="MHJ161" s="86"/>
      <c r="MHK161" s="86"/>
      <c r="MHL161" s="86"/>
      <c r="MHM161" s="86"/>
      <c r="MHN161" s="86"/>
      <c r="MHO161" s="86"/>
      <c r="MHP161" s="86"/>
      <c r="MHQ161" s="86"/>
      <c r="MHR161" s="86"/>
      <c r="MHS161" s="86"/>
      <c r="MHT161" s="86"/>
      <c r="MHU161" s="86"/>
      <c r="MHV161" s="86"/>
      <c r="MHW161" s="86"/>
      <c r="MHX161" s="86"/>
      <c r="MHY161" s="86"/>
      <c r="MHZ161" s="86"/>
      <c r="MIA161" s="86"/>
      <c r="MIB161" s="86"/>
      <c r="MIC161" s="86"/>
      <c r="MID161" s="86"/>
      <c r="MIE161" s="86"/>
      <c r="MIF161" s="86"/>
      <c r="MIG161" s="86"/>
      <c r="MIH161" s="86"/>
      <c r="MII161" s="86"/>
      <c r="MIJ161" s="86"/>
      <c r="MIK161" s="86"/>
      <c r="MIL161" s="86"/>
      <c r="MIM161" s="86"/>
      <c r="MIN161" s="86"/>
      <c r="MIO161" s="86"/>
      <c r="MIP161" s="86"/>
      <c r="MIQ161" s="86"/>
      <c r="MIR161" s="86"/>
      <c r="MIS161" s="86"/>
      <c r="MIT161" s="86"/>
      <c r="MIU161" s="86"/>
      <c r="MIV161" s="86"/>
      <c r="MIW161" s="86"/>
      <c r="MIX161" s="86"/>
      <c r="MIY161" s="86"/>
      <c r="MIZ161" s="86"/>
      <c r="MJA161" s="86"/>
      <c r="MJB161" s="86"/>
      <c r="MJC161" s="86"/>
      <c r="MJD161" s="86"/>
      <c r="MJE161" s="86"/>
      <c r="MJF161" s="86"/>
      <c r="MJG161" s="86"/>
      <c r="MJH161" s="86"/>
      <c r="MJI161" s="86"/>
      <c r="MJJ161" s="86"/>
      <c r="MJK161" s="86"/>
      <c r="MJL161" s="86"/>
      <c r="MJM161" s="86"/>
      <c r="MJN161" s="86"/>
      <c r="MJO161" s="86"/>
      <c r="MJP161" s="86"/>
      <c r="MJQ161" s="86"/>
      <c r="MJR161" s="86"/>
      <c r="MJS161" s="86"/>
      <c r="MJT161" s="86"/>
      <c r="MJU161" s="86"/>
      <c r="MJV161" s="86"/>
      <c r="MJW161" s="86"/>
      <c r="MJX161" s="86"/>
      <c r="MJY161" s="86"/>
      <c r="MJZ161" s="86"/>
      <c r="MKA161" s="86"/>
      <c r="MKB161" s="86"/>
      <c r="MKC161" s="86"/>
      <c r="MKD161" s="86"/>
      <c r="MKE161" s="86"/>
      <c r="MKF161" s="86"/>
      <c r="MKG161" s="86"/>
      <c r="MKH161" s="86"/>
      <c r="MKI161" s="86"/>
      <c r="MKJ161" s="86"/>
      <c r="MKK161" s="86"/>
      <c r="MKL161" s="86"/>
      <c r="MKM161" s="86"/>
      <c r="MKN161" s="86"/>
      <c r="MKO161" s="86"/>
      <c r="MKP161" s="86"/>
      <c r="MKQ161" s="86"/>
      <c r="MKR161" s="86"/>
      <c r="MKS161" s="86"/>
      <c r="MKT161" s="86"/>
      <c r="MKU161" s="86"/>
      <c r="MKV161" s="86"/>
      <c r="MKW161" s="86"/>
      <c r="MKX161" s="86"/>
      <c r="MKY161" s="86"/>
      <c r="MKZ161" s="86"/>
      <c r="MLA161" s="86"/>
      <c r="MLB161" s="86"/>
      <c r="MLC161" s="86"/>
      <c r="MLD161" s="86"/>
      <c r="MLE161" s="86"/>
      <c r="MLF161" s="86"/>
      <c r="MLG161" s="86"/>
      <c r="MLH161" s="86"/>
      <c r="MLI161" s="86"/>
      <c r="MLJ161" s="86"/>
      <c r="MLK161" s="86"/>
      <c r="MLL161" s="86"/>
      <c r="MLM161" s="86"/>
      <c r="MLN161" s="86"/>
      <c r="MLO161" s="86"/>
      <c r="MLP161" s="86"/>
      <c r="MLQ161" s="86"/>
      <c r="MLR161" s="86"/>
      <c r="MLS161" s="86"/>
      <c r="MLT161" s="86"/>
      <c r="MLU161" s="86"/>
      <c r="MLV161" s="86"/>
      <c r="MLW161" s="86"/>
      <c r="MLX161" s="86"/>
      <c r="MLY161" s="86"/>
      <c r="MLZ161" s="86"/>
      <c r="MMA161" s="86"/>
      <c r="MMB161" s="86"/>
      <c r="MMC161" s="86"/>
      <c r="MMD161" s="86"/>
      <c r="MME161" s="86"/>
      <c r="MMF161" s="86"/>
      <c r="MMG161" s="86"/>
      <c r="MMH161" s="86"/>
      <c r="MMI161" s="86"/>
      <c r="MMJ161" s="86"/>
      <c r="MMK161" s="86"/>
      <c r="MML161" s="86"/>
      <c r="MMM161" s="86"/>
      <c r="MMN161" s="86"/>
      <c r="MMO161" s="86"/>
      <c r="MMP161" s="86"/>
      <c r="MMQ161" s="86"/>
      <c r="MMR161" s="86"/>
      <c r="MMS161" s="86"/>
      <c r="MMT161" s="86"/>
      <c r="MMU161" s="86"/>
      <c r="MMV161" s="86"/>
      <c r="MMW161" s="86"/>
      <c r="MMX161" s="86"/>
      <c r="MMY161" s="86"/>
      <c r="MMZ161" s="86"/>
      <c r="MNA161" s="86"/>
      <c r="MNB161" s="86"/>
      <c r="MNC161" s="86"/>
      <c r="MND161" s="86"/>
      <c r="MNE161" s="86"/>
      <c r="MNF161" s="86"/>
      <c r="MNG161" s="86"/>
      <c r="MNH161" s="86"/>
      <c r="MNI161" s="86"/>
      <c r="MNJ161" s="86"/>
      <c r="MNK161" s="86"/>
      <c r="MNL161" s="86"/>
      <c r="MNM161" s="86"/>
      <c r="MNN161" s="86"/>
      <c r="MNO161" s="86"/>
      <c r="MNP161" s="86"/>
      <c r="MNQ161" s="86"/>
      <c r="MNR161" s="86"/>
      <c r="MNS161" s="186"/>
      <c r="MNT161" s="186"/>
      <c r="MNU161" s="186"/>
      <c r="MNV161" s="186"/>
      <c r="MNW161" s="186"/>
      <c r="MNX161" s="186"/>
      <c r="MNY161" s="86"/>
      <c r="MNZ161" s="86"/>
      <c r="MOA161" s="86"/>
      <c r="MOB161" s="86"/>
      <c r="MOC161" s="86"/>
      <c r="MOD161" s="86"/>
      <c r="MOE161" s="86"/>
      <c r="MOF161" s="86"/>
      <c r="MOG161" s="86"/>
      <c r="MOH161" s="86"/>
      <c r="MOI161" s="86"/>
      <c r="MOJ161" s="86"/>
      <c r="MOK161" s="86"/>
      <c r="MOL161" s="86"/>
      <c r="MOM161" s="86"/>
      <c r="MON161" s="86"/>
      <c r="MOO161" s="86"/>
      <c r="MOP161" s="86"/>
      <c r="MOQ161" s="86"/>
      <c r="MOR161" s="86"/>
      <c r="MOS161" s="86"/>
      <c r="MOT161" s="86"/>
      <c r="MOU161" s="86"/>
      <c r="MOV161" s="86"/>
      <c r="MOW161" s="86"/>
      <c r="MOX161" s="86"/>
      <c r="MOY161" s="86"/>
      <c r="MOZ161" s="86"/>
      <c r="MPA161" s="86"/>
      <c r="MPB161" s="86"/>
      <c r="MPC161" s="86"/>
      <c r="MPD161" s="86"/>
      <c r="MPE161" s="86"/>
      <c r="MPF161" s="86"/>
      <c r="MPG161" s="86"/>
      <c r="MPH161" s="86"/>
      <c r="MPI161" s="86"/>
      <c r="MPJ161" s="86"/>
      <c r="MPK161" s="86"/>
      <c r="MPL161" s="86"/>
      <c r="MPM161" s="86"/>
      <c r="MPN161" s="86"/>
      <c r="MPO161" s="86"/>
      <c r="MPP161" s="86"/>
      <c r="MPQ161" s="86"/>
      <c r="MPR161" s="86"/>
      <c r="MPS161" s="86"/>
      <c r="MPT161" s="86"/>
      <c r="MPU161" s="86"/>
      <c r="MPV161" s="86"/>
      <c r="MPW161" s="86"/>
      <c r="MPX161" s="86"/>
      <c r="MPY161" s="86"/>
      <c r="MPZ161" s="86"/>
      <c r="MQA161" s="86"/>
      <c r="MQB161" s="86"/>
      <c r="MQC161" s="86"/>
      <c r="MQD161" s="86"/>
      <c r="MQE161" s="86"/>
      <c r="MQF161" s="86"/>
      <c r="MQG161" s="86"/>
      <c r="MQH161" s="86"/>
      <c r="MQI161" s="86"/>
      <c r="MQJ161" s="86"/>
      <c r="MQK161" s="86"/>
      <c r="MQL161" s="86"/>
      <c r="MQM161" s="86"/>
      <c r="MQN161" s="86"/>
      <c r="MQO161" s="86"/>
      <c r="MQP161" s="86"/>
      <c r="MQQ161" s="86"/>
      <c r="MQR161" s="86"/>
      <c r="MQS161" s="86"/>
      <c r="MQT161" s="86"/>
      <c r="MQU161" s="86"/>
      <c r="MQV161" s="86"/>
      <c r="MQW161" s="86"/>
      <c r="MQX161" s="86"/>
      <c r="MQY161" s="86"/>
      <c r="MQZ161" s="86"/>
      <c r="MRA161" s="86"/>
      <c r="MRB161" s="86"/>
      <c r="MRC161" s="86"/>
      <c r="MRD161" s="86"/>
      <c r="MRE161" s="86"/>
      <c r="MRF161" s="86"/>
      <c r="MRG161" s="86"/>
      <c r="MRH161" s="86"/>
      <c r="MRI161" s="86"/>
      <c r="MRJ161" s="86"/>
      <c r="MRK161" s="86"/>
      <c r="MRL161" s="86"/>
      <c r="MRM161" s="86"/>
      <c r="MRN161" s="86"/>
      <c r="MRO161" s="86"/>
      <c r="MRP161" s="86"/>
      <c r="MRQ161" s="86"/>
      <c r="MRR161" s="86"/>
      <c r="MRS161" s="86"/>
      <c r="MRT161" s="86"/>
      <c r="MRU161" s="86"/>
      <c r="MRV161" s="86"/>
      <c r="MRW161" s="86"/>
      <c r="MRX161" s="86"/>
      <c r="MRY161" s="86"/>
      <c r="MRZ161" s="86"/>
      <c r="MSA161" s="86"/>
      <c r="MSB161" s="86"/>
      <c r="MSC161" s="86"/>
      <c r="MSD161" s="86"/>
      <c r="MSE161" s="86"/>
      <c r="MSF161" s="86"/>
      <c r="MSG161" s="86"/>
      <c r="MSH161" s="86"/>
      <c r="MSI161" s="86"/>
      <c r="MSJ161" s="86"/>
      <c r="MSK161" s="86"/>
      <c r="MSL161" s="86"/>
      <c r="MSM161" s="86"/>
      <c r="MSN161" s="86"/>
      <c r="MSO161" s="86"/>
      <c r="MSP161" s="86"/>
      <c r="MSQ161" s="86"/>
      <c r="MSR161" s="86"/>
      <c r="MSS161" s="86"/>
      <c r="MST161" s="86"/>
      <c r="MSU161" s="86"/>
      <c r="MSV161" s="86"/>
      <c r="MSW161" s="86"/>
      <c r="MSX161" s="86"/>
      <c r="MSY161" s="86"/>
      <c r="MSZ161" s="86"/>
      <c r="MTA161" s="86"/>
      <c r="MTB161" s="86"/>
      <c r="MTC161" s="86"/>
      <c r="MTD161" s="86"/>
      <c r="MTE161" s="86"/>
      <c r="MTF161" s="86"/>
      <c r="MTG161" s="86"/>
      <c r="MTH161" s="86"/>
      <c r="MTI161" s="86"/>
      <c r="MTJ161" s="86"/>
      <c r="MTK161" s="86"/>
      <c r="MTL161" s="86"/>
      <c r="MTM161" s="86"/>
      <c r="MTN161" s="86"/>
      <c r="MTO161" s="86"/>
      <c r="MTP161" s="86"/>
      <c r="MTQ161" s="86"/>
      <c r="MTR161" s="86"/>
      <c r="MTS161" s="86"/>
      <c r="MTT161" s="86"/>
      <c r="MTU161" s="86"/>
      <c r="MTV161" s="86"/>
      <c r="MTW161" s="86"/>
      <c r="MTX161" s="86"/>
      <c r="MTY161" s="86"/>
      <c r="MTZ161" s="86"/>
      <c r="MUA161" s="86"/>
      <c r="MUB161" s="86"/>
      <c r="MUC161" s="86"/>
      <c r="MUD161" s="86"/>
      <c r="MUE161" s="86"/>
      <c r="MUF161" s="86"/>
      <c r="MUG161" s="86"/>
      <c r="MUH161" s="86"/>
      <c r="MUI161" s="86"/>
      <c r="MUJ161" s="86"/>
      <c r="MUK161" s="86"/>
      <c r="MUL161" s="86"/>
      <c r="MUM161" s="86"/>
      <c r="MUN161" s="86"/>
      <c r="MUO161" s="86"/>
      <c r="MUP161" s="86"/>
      <c r="MUQ161" s="86"/>
      <c r="MUR161" s="86"/>
      <c r="MUS161" s="86"/>
      <c r="MUT161" s="86"/>
      <c r="MUU161" s="86"/>
      <c r="MUV161" s="86"/>
      <c r="MUW161" s="86"/>
      <c r="MUX161" s="86"/>
      <c r="MUY161" s="86"/>
      <c r="MUZ161" s="86"/>
      <c r="MVA161" s="86"/>
      <c r="MVB161" s="86"/>
      <c r="MVC161" s="86"/>
      <c r="MVD161" s="86"/>
      <c r="MVE161" s="86"/>
      <c r="MVF161" s="86"/>
      <c r="MVG161" s="86"/>
      <c r="MVH161" s="86"/>
      <c r="MVI161" s="86"/>
      <c r="MVJ161" s="86"/>
      <c r="MVK161" s="86"/>
      <c r="MVL161" s="86"/>
      <c r="MVM161" s="86"/>
      <c r="MVN161" s="86"/>
      <c r="MVO161" s="86"/>
      <c r="MVP161" s="86"/>
      <c r="MVQ161" s="86"/>
      <c r="MVR161" s="86"/>
      <c r="MVS161" s="86"/>
      <c r="MVT161" s="86"/>
      <c r="MVU161" s="86"/>
      <c r="MVV161" s="86"/>
      <c r="MVW161" s="86"/>
      <c r="MVX161" s="86"/>
      <c r="MVY161" s="86"/>
      <c r="MVZ161" s="86"/>
      <c r="MWA161" s="86"/>
      <c r="MWB161" s="86"/>
      <c r="MWC161" s="86"/>
      <c r="MWD161" s="86"/>
      <c r="MWE161" s="86"/>
      <c r="MWF161" s="86"/>
      <c r="MWG161" s="86"/>
      <c r="MWH161" s="86"/>
      <c r="MWI161" s="86"/>
      <c r="MWJ161" s="86"/>
      <c r="MWK161" s="86"/>
      <c r="MWL161" s="86"/>
      <c r="MWM161" s="86"/>
      <c r="MWN161" s="86"/>
      <c r="MWO161" s="86"/>
      <c r="MWP161" s="86"/>
      <c r="MWQ161" s="86"/>
      <c r="MWR161" s="86"/>
      <c r="MWS161" s="86"/>
      <c r="MWT161" s="86"/>
      <c r="MWU161" s="86"/>
      <c r="MWV161" s="86"/>
      <c r="MWW161" s="86"/>
      <c r="MWX161" s="86"/>
      <c r="MWY161" s="86"/>
      <c r="MWZ161" s="86"/>
      <c r="MXA161" s="86"/>
      <c r="MXB161" s="86"/>
      <c r="MXC161" s="86"/>
      <c r="MXD161" s="86"/>
      <c r="MXE161" s="86"/>
      <c r="MXF161" s="86"/>
      <c r="MXG161" s="86"/>
      <c r="MXH161" s="86"/>
      <c r="MXI161" s="86"/>
      <c r="MXJ161" s="86"/>
      <c r="MXK161" s="86"/>
      <c r="MXL161" s="86"/>
      <c r="MXM161" s="86"/>
      <c r="MXN161" s="86"/>
      <c r="MXO161" s="186"/>
      <c r="MXP161" s="186"/>
      <c r="MXQ161" s="186"/>
      <c r="MXR161" s="186"/>
      <c r="MXS161" s="186"/>
      <c r="MXT161" s="186"/>
      <c r="MXU161" s="86"/>
      <c r="MXV161" s="86"/>
      <c r="MXW161" s="86"/>
      <c r="MXX161" s="86"/>
      <c r="MXY161" s="86"/>
      <c r="MXZ161" s="86"/>
      <c r="MYA161" s="86"/>
      <c r="MYB161" s="86"/>
      <c r="MYC161" s="86"/>
      <c r="MYD161" s="86"/>
      <c r="MYE161" s="86"/>
      <c r="MYF161" s="86"/>
      <c r="MYG161" s="86"/>
      <c r="MYH161" s="86"/>
      <c r="MYI161" s="86"/>
      <c r="MYJ161" s="86"/>
      <c r="MYK161" s="86"/>
      <c r="MYL161" s="86"/>
      <c r="MYM161" s="86"/>
      <c r="MYN161" s="86"/>
      <c r="MYO161" s="86"/>
      <c r="MYP161" s="86"/>
      <c r="MYQ161" s="86"/>
      <c r="MYR161" s="86"/>
      <c r="MYS161" s="86"/>
      <c r="MYT161" s="86"/>
      <c r="MYU161" s="86"/>
      <c r="MYV161" s="86"/>
      <c r="MYW161" s="86"/>
      <c r="MYX161" s="86"/>
      <c r="MYY161" s="86"/>
      <c r="MYZ161" s="86"/>
      <c r="MZA161" s="86"/>
      <c r="MZB161" s="86"/>
      <c r="MZC161" s="86"/>
      <c r="MZD161" s="86"/>
      <c r="MZE161" s="86"/>
      <c r="MZF161" s="86"/>
      <c r="MZG161" s="86"/>
      <c r="MZH161" s="86"/>
      <c r="MZI161" s="86"/>
      <c r="MZJ161" s="86"/>
      <c r="MZK161" s="86"/>
      <c r="MZL161" s="86"/>
      <c r="MZM161" s="86"/>
      <c r="MZN161" s="86"/>
      <c r="MZO161" s="86"/>
      <c r="MZP161" s="86"/>
      <c r="MZQ161" s="86"/>
      <c r="MZR161" s="86"/>
      <c r="MZS161" s="86"/>
      <c r="MZT161" s="86"/>
      <c r="MZU161" s="86"/>
      <c r="MZV161" s="86"/>
      <c r="MZW161" s="86"/>
      <c r="MZX161" s="86"/>
      <c r="MZY161" s="86"/>
      <c r="MZZ161" s="86"/>
      <c r="NAA161" s="86"/>
      <c r="NAB161" s="86"/>
      <c r="NAC161" s="86"/>
      <c r="NAD161" s="86"/>
      <c r="NAE161" s="86"/>
      <c r="NAF161" s="86"/>
      <c r="NAG161" s="86"/>
      <c r="NAH161" s="86"/>
      <c r="NAI161" s="86"/>
      <c r="NAJ161" s="86"/>
      <c r="NAK161" s="86"/>
      <c r="NAL161" s="86"/>
      <c r="NAM161" s="86"/>
      <c r="NAN161" s="86"/>
      <c r="NAO161" s="86"/>
      <c r="NAP161" s="86"/>
      <c r="NAQ161" s="86"/>
      <c r="NAR161" s="86"/>
      <c r="NAS161" s="86"/>
      <c r="NAT161" s="86"/>
      <c r="NAU161" s="86"/>
      <c r="NAV161" s="86"/>
      <c r="NAW161" s="86"/>
      <c r="NAX161" s="86"/>
      <c r="NAY161" s="86"/>
      <c r="NAZ161" s="86"/>
      <c r="NBA161" s="86"/>
      <c r="NBB161" s="86"/>
      <c r="NBC161" s="86"/>
      <c r="NBD161" s="86"/>
      <c r="NBE161" s="86"/>
      <c r="NBF161" s="86"/>
      <c r="NBG161" s="86"/>
      <c r="NBH161" s="86"/>
      <c r="NBI161" s="86"/>
      <c r="NBJ161" s="86"/>
      <c r="NBK161" s="86"/>
      <c r="NBL161" s="86"/>
      <c r="NBM161" s="86"/>
      <c r="NBN161" s="86"/>
      <c r="NBO161" s="86"/>
      <c r="NBP161" s="86"/>
      <c r="NBQ161" s="86"/>
      <c r="NBR161" s="86"/>
      <c r="NBS161" s="86"/>
      <c r="NBT161" s="86"/>
      <c r="NBU161" s="86"/>
      <c r="NBV161" s="86"/>
      <c r="NBW161" s="86"/>
      <c r="NBX161" s="86"/>
      <c r="NBY161" s="86"/>
      <c r="NBZ161" s="86"/>
      <c r="NCA161" s="86"/>
      <c r="NCB161" s="86"/>
      <c r="NCC161" s="86"/>
      <c r="NCD161" s="86"/>
      <c r="NCE161" s="86"/>
      <c r="NCF161" s="86"/>
      <c r="NCG161" s="86"/>
      <c r="NCH161" s="86"/>
      <c r="NCI161" s="86"/>
      <c r="NCJ161" s="86"/>
      <c r="NCK161" s="86"/>
      <c r="NCL161" s="86"/>
      <c r="NCM161" s="86"/>
      <c r="NCN161" s="86"/>
      <c r="NCO161" s="86"/>
      <c r="NCP161" s="86"/>
      <c r="NCQ161" s="86"/>
      <c r="NCR161" s="86"/>
      <c r="NCS161" s="86"/>
      <c r="NCT161" s="86"/>
      <c r="NCU161" s="86"/>
      <c r="NCV161" s="86"/>
      <c r="NCW161" s="86"/>
      <c r="NCX161" s="86"/>
      <c r="NCY161" s="86"/>
      <c r="NCZ161" s="86"/>
      <c r="NDA161" s="86"/>
      <c r="NDB161" s="86"/>
      <c r="NDC161" s="86"/>
      <c r="NDD161" s="86"/>
      <c r="NDE161" s="86"/>
      <c r="NDF161" s="86"/>
      <c r="NDG161" s="86"/>
      <c r="NDH161" s="86"/>
      <c r="NDI161" s="86"/>
      <c r="NDJ161" s="86"/>
      <c r="NDK161" s="86"/>
      <c r="NDL161" s="86"/>
      <c r="NDM161" s="86"/>
      <c r="NDN161" s="86"/>
      <c r="NDO161" s="86"/>
      <c r="NDP161" s="86"/>
      <c r="NDQ161" s="86"/>
      <c r="NDR161" s="86"/>
      <c r="NDS161" s="86"/>
      <c r="NDT161" s="86"/>
      <c r="NDU161" s="86"/>
      <c r="NDV161" s="86"/>
      <c r="NDW161" s="86"/>
      <c r="NDX161" s="86"/>
      <c r="NDY161" s="86"/>
      <c r="NDZ161" s="86"/>
      <c r="NEA161" s="86"/>
      <c r="NEB161" s="86"/>
      <c r="NEC161" s="86"/>
      <c r="NED161" s="86"/>
      <c r="NEE161" s="86"/>
      <c r="NEF161" s="86"/>
      <c r="NEG161" s="86"/>
      <c r="NEH161" s="86"/>
      <c r="NEI161" s="86"/>
      <c r="NEJ161" s="86"/>
      <c r="NEK161" s="86"/>
      <c r="NEL161" s="86"/>
      <c r="NEM161" s="86"/>
      <c r="NEN161" s="86"/>
      <c r="NEO161" s="86"/>
      <c r="NEP161" s="86"/>
      <c r="NEQ161" s="86"/>
      <c r="NER161" s="86"/>
      <c r="NES161" s="86"/>
      <c r="NET161" s="86"/>
      <c r="NEU161" s="86"/>
      <c r="NEV161" s="86"/>
      <c r="NEW161" s="86"/>
      <c r="NEX161" s="86"/>
      <c r="NEY161" s="86"/>
      <c r="NEZ161" s="86"/>
      <c r="NFA161" s="86"/>
      <c r="NFB161" s="86"/>
      <c r="NFC161" s="86"/>
      <c r="NFD161" s="86"/>
      <c r="NFE161" s="86"/>
      <c r="NFF161" s="86"/>
      <c r="NFG161" s="86"/>
      <c r="NFH161" s="86"/>
      <c r="NFI161" s="86"/>
      <c r="NFJ161" s="86"/>
      <c r="NFK161" s="86"/>
      <c r="NFL161" s="86"/>
      <c r="NFM161" s="86"/>
      <c r="NFN161" s="86"/>
      <c r="NFO161" s="86"/>
      <c r="NFP161" s="86"/>
      <c r="NFQ161" s="86"/>
      <c r="NFR161" s="86"/>
      <c r="NFS161" s="86"/>
      <c r="NFT161" s="86"/>
      <c r="NFU161" s="86"/>
      <c r="NFV161" s="86"/>
      <c r="NFW161" s="86"/>
      <c r="NFX161" s="86"/>
      <c r="NFY161" s="86"/>
      <c r="NFZ161" s="86"/>
      <c r="NGA161" s="86"/>
      <c r="NGB161" s="86"/>
      <c r="NGC161" s="86"/>
      <c r="NGD161" s="86"/>
      <c r="NGE161" s="86"/>
      <c r="NGF161" s="86"/>
      <c r="NGG161" s="86"/>
      <c r="NGH161" s="86"/>
      <c r="NGI161" s="86"/>
      <c r="NGJ161" s="86"/>
      <c r="NGK161" s="86"/>
      <c r="NGL161" s="86"/>
      <c r="NGM161" s="86"/>
      <c r="NGN161" s="86"/>
      <c r="NGO161" s="86"/>
      <c r="NGP161" s="86"/>
      <c r="NGQ161" s="86"/>
      <c r="NGR161" s="86"/>
      <c r="NGS161" s="86"/>
      <c r="NGT161" s="86"/>
      <c r="NGU161" s="86"/>
      <c r="NGV161" s="86"/>
      <c r="NGW161" s="86"/>
      <c r="NGX161" s="86"/>
      <c r="NGY161" s="86"/>
      <c r="NGZ161" s="86"/>
      <c r="NHA161" s="86"/>
      <c r="NHB161" s="86"/>
      <c r="NHC161" s="86"/>
      <c r="NHD161" s="86"/>
      <c r="NHE161" s="86"/>
      <c r="NHF161" s="86"/>
      <c r="NHG161" s="86"/>
      <c r="NHH161" s="86"/>
      <c r="NHI161" s="86"/>
      <c r="NHJ161" s="86"/>
      <c r="NHK161" s="186"/>
      <c r="NHL161" s="186"/>
      <c r="NHM161" s="186"/>
      <c r="NHN161" s="186"/>
      <c r="NHO161" s="186"/>
      <c r="NHP161" s="186"/>
      <c r="NHQ161" s="86"/>
      <c r="NHR161" s="86"/>
      <c r="NHS161" s="86"/>
      <c r="NHT161" s="86"/>
      <c r="NHU161" s="86"/>
      <c r="NHV161" s="86"/>
      <c r="NHW161" s="86"/>
      <c r="NHX161" s="86"/>
      <c r="NHY161" s="86"/>
      <c r="NHZ161" s="86"/>
      <c r="NIA161" s="86"/>
      <c r="NIB161" s="86"/>
      <c r="NIC161" s="86"/>
      <c r="NID161" s="86"/>
      <c r="NIE161" s="86"/>
      <c r="NIF161" s="86"/>
      <c r="NIG161" s="86"/>
      <c r="NIH161" s="86"/>
      <c r="NII161" s="86"/>
      <c r="NIJ161" s="86"/>
      <c r="NIK161" s="86"/>
      <c r="NIL161" s="86"/>
      <c r="NIM161" s="86"/>
      <c r="NIN161" s="86"/>
      <c r="NIO161" s="86"/>
      <c r="NIP161" s="86"/>
      <c r="NIQ161" s="86"/>
      <c r="NIR161" s="86"/>
      <c r="NIS161" s="86"/>
      <c r="NIT161" s="86"/>
      <c r="NIU161" s="86"/>
      <c r="NIV161" s="86"/>
      <c r="NIW161" s="86"/>
      <c r="NIX161" s="86"/>
      <c r="NIY161" s="86"/>
      <c r="NIZ161" s="86"/>
      <c r="NJA161" s="86"/>
      <c r="NJB161" s="86"/>
      <c r="NJC161" s="86"/>
      <c r="NJD161" s="86"/>
      <c r="NJE161" s="86"/>
      <c r="NJF161" s="86"/>
      <c r="NJG161" s="86"/>
      <c r="NJH161" s="86"/>
      <c r="NJI161" s="86"/>
      <c r="NJJ161" s="86"/>
      <c r="NJK161" s="86"/>
      <c r="NJL161" s="86"/>
      <c r="NJM161" s="86"/>
      <c r="NJN161" s="86"/>
      <c r="NJO161" s="86"/>
      <c r="NJP161" s="86"/>
      <c r="NJQ161" s="86"/>
      <c r="NJR161" s="86"/>
      <c r="NJS161" s="86"/>
      <c r="NJT161" s="86"/>
      <c r="NJU161" s="86"/>
      <c r="NJV161" s="86"/>
      <c r="NJW161" s="86"/>
      <c r="NJX161" s="86"/>
      <c r="NJY161" s="86"/>
      <c r="NJZ161" s="86"/>
      <c r="NKA161" s="86"/>
      <c r="NKB161" s="86"/>
      <c r="NKC161" s="86"/>
      <c r="NKD161" s="86"/>
      <c r="NKE161" s="86"/>
      <c r="NKF161" s="86"/>
      <c r="NKG161" s="86"/>
      <c r="NKH161" s="86"/>
      <c r="NKI161" s="86"/>
      <c r="NKJ161" s="86"/>
      <c r="NKK161" s="86"/>
      <c r="NKL161" s="86"/>
      <c r="NKM161" s="86"/>
      <c r="NKN161" s="86"/>
      <c r="NKO161" s="86"/>
      <c r="NKP161" s="86"/>
      <c r="NKQ161" s="86"/>
      <c r="NKR161" s="86"/>
      <c r="NKS161" s="86"/>
      <c r="NKT161" s="86"/>
      <c r="NKU161" s="86"/>
      <c r="NKV161" s="86"/>
      <c r="NKW161" s="86"/>
      <c r="NKX161" s="86"/>
      <c r="NKY161" s="86"/>
      <c r="NKZ161" s="86"/>
      <c r="NLA161" s="86"/>
      <c r="NLB161" s="86"/>
      <c r="NLC161" s="86"/>
      <c r="NLD161" s="86"/>
      <c r="NLE161" s="86"/>
      <c r="NLF161" s="86"/>
      <c r="NLG161" s="86"/>
      <c r="NLH161" s="86"/>
      <c r="NLI161" s="86"/>
      <c r="NLJ161" s="86"/>
      <c r="NLK161" s="86"/>
      <c r="NLL161" s="86"/>
      <c r="NLM161" s="86"/>
      <c r="NLN161" s="86"/>
      <c r="NLO161" s="86"/>
      <c r="NLP161" s="86"/>
      <c r="NLQ161" s="86"/>
      <c r="NLR161" s="86"/>
      <c r="NLS161" s="86"/>
      <c r="NLT161" s="86"/>
      <c r="NLU161" s="86"/>
      <c r="NLV161" s="86"/>
      <c r="NLW161" s="86"/>
      <c r="NLX161" s="86"/>
      <c r="NLY161" s="86"/>
      <c r="NLZ161" s="86"/>
      <c r="NMA161" s="86"/>
      <c r="NMB161" s="86"/>
      <c r="NMC161" s="86"/>
      <c r="NMD161" s="86"/>
      <c r="NME161" s="86"/>
      <c r="NMF161" s="86"/>
      <c r="NMG161" s="86"/>
      <c r="NMH161" s="86"/>
      <c r="NMI161" s="86"/>
      <c r="NMJ161" s="86"/>
      <c r="NMK161" s="86"/>
      <c r="NML161" s="86"/>
      <c r="NMM161" s="86"/>
      <c r="NMN161" s="86"/>
      <c r="NMO161" s="86"/>
      <c r="NMP161" s="86"/>
      <c r="NMQ161" s="86"/>
      <c r="NMR161" s="86"/>
      <c r="NMS161" s="86"/>
      <c r="NMT161" s="86"/>
      <c r="NMU161" s="86"/>
      <c r="NMV161" s="86"/>
      <c r="NMW161" s="86"/>
      <c r="NMX161" s="86"/>
      <c r="NMY161" s="86"/>
      <c r="NMZ161" s="86"/>
      <c r="NNA161" s="86"/>
      <c r="NNB161" s="86"/>
      <c r="NNC161" s="86"/>
      <c r="NND161" s="86"/>
      <c r="NNE161" s="86"/>
      <c r="NNF161" s="86"/>
      <c r="NNG161" s="86"/>
      <c r="NNH161" s="86"/>
      <c r="NNI161" s="86"/>
      <c r="NNJ161" s="86"/>
      <c r="NNK161" s="86"/>
      <c r="NNL161" s="86"/>
      <c r="NNM161" s="86"/>
      <c r="NNN161" s="86"/>
      <c r="NNO161" s="86"/>
      <c r="NNP161" s="86"/>
      <c r="NNQ161" s="86"/>
      <c r="NNR161" s="86"/>
      <c r="NNS161" s="86"/>
      <c r="NNT161" s="86"/>
      <c r="NNU161" s="86"/>
      <c r="NNV161" s="86"/>
      <c r="NNW161" s="86"/>
      <c r="NNX161" s="86"/>
      <c r="NNY161" s="86"/>
      <c r="NNZ161" s="86"/>
      <c r="NOA161" s="86"/>
      <c r="NOB161" s="86"/>
      <c r="NOC161" s="86"/>
      <c r="NOD161" s="86"/>
      <c r="NOE161" s="86"/>
      <c r="NOF161" s="86"/>
      <c r="NOG161" s="86"/>
      <c r="NOH161" s="86"/>
      <c r="NOI161" s="86"/>
      <c r="NOJ161" s="86"/>
      <c r="NOK161" s="86"/>
      <c r="NOL161" s="86"/>
      <c r="NOM161" s="86"/>
      <c r="NON161" s="86"/>
      <c r="NOO161" s="86"/>
      <c r="NOP161" s="86"/>
      <c r="NOQ161" s="86"/>
      <c r="NOR161" s="86"/>
      <c r="NOS161" s="86"/>
      <c r="NOT161" s="86"/>
      <c r="NOU161" s="86"/>
      <c r="NOV161" s="86"/>
      <c r="NOW161" s="86"/>
      <c r="NOX161" s="86"/>
      <c r="NOY161" s="86"/>
      <c r="NOZ161" s="86"/>
      <c r="NPA161" s="86"/>
      <c r="NPB161" s="86"/>
      <c r="NPC161" s="86"/>
      <c r="NPD161" s="86"/>
      <c r="NPE161" s="86"/>
      <c r="NPF161" s="86"/>
      <c r="NPG161" s="86"/>
      <c r="NPH161" s="86"/>
      <c r="NPI161" s="86"/>
      <c r="NPJ161" s="86"/>
      <c r="NPK161" s="86"/>
      <c r="NPL161" s="86"/>
      <c r="NPM161" s="86"/>
      <c r="NPN161" s="86"/>
      <c r="NPO161" s="86"/>
      <c r="NPP161" s="86"/>
      <c r="NPQ161" s="86"/>
      <c r="NPR161" s="86"/>
      <c r="NPS161" s="86"/>
      <c r="NPT161" s="86"/>
      <c r="NPU161" s="86"/>
      <c r="NPV161" s="86"/>
      <c r="NPW161" s="86"/>
      <c r="NPX161" s="86"/>
      <c r="NPY161" s="86"/>
      <c r="NPZ161" s="86"/>
      <c r="NQA161" s="86"/>
      <c r="NQB161" s="86"/>
      <c r="NQC161" s="86"/>
      <c r="NQD161" s="86"/>
      <c r="NQE161" s="86"/>
      <c r="NQF161" s="86"/>
      <c r="NQG161" s="86"/>
      <c r="NQH161" s="86"/>
      <c r="NQI161" s="86"/>
      <c r="NQJ161" s="86"/>
      <c r="NQK161" s="86"/>
      <c r="NQL161" s="86"/>
      <c r="NQM161" s="86"/>
      <c r="NQN161" s="86"/>
      <c r="NQO161" s="86"/>
      <c r="NQP161" s="86"/>
      <c r="NQQ161" s="86"/>
      <c r="NQR161" s="86"/>
      <c r="NQS161" s="86"/>
      <c r="NQT161" s="86"/>
      <c r="NQU161" s="86"/>
      <c r="NQV161" s="86"/>
      <c r="NQW161" s="86"/>
      <c r="NQX161" s="86"/>
      <c r="NQY161" s="86"/>
      <c r="NQZ161" s="86"/>
      <c r="NRA161" s="86"/>
      <c r="NRB161" s="86"/>
      <c r="NRC161" s="86"/>
      <c r="NRD161" s="86"/>
      <c r="NRE161" s="86"/>
      <c r="NRF161" s="86"/>
      <c r="NRG161" s="186"/>
      <c r="NRH161" s="186"/>
      <c r="NRI161" s="186"/>
      <c r="NRJ161" s="186"/>
      <c r="NRK161" s="186"/>
      <c r="NRL161" s="186"/>
      <c r="NRM161" s="86"/>
      <c r="NRN161" s="86"/>
      <c r="NRO161" s="86"/>
      <c r="NRP161" s="86"/>
      <c r="NRQ161" s="86"/>
      <c r="NRR161" s="86"/>
      <c r="NRS161" s="86"/>
      <c r="NRT161" s="86"/>
      <c r="NRU161" s="86"/>
      <c r="NRV161" s="86"/>
      <c r="NRW161" s="86"/>
      <c r="NRX161" s="86"/>
      <c r="NRY161" s="86"/>
      <c r="NRZ161" s="86"/>
      <c r="NSA161" s="86"/>
      <c r="NSB161" s="86"/>
      <c r="NSC161" s="86"/>
      <c r="NSD161" s="86"/>
      <c r="NSE161" s="86"/>
      <c r="NSF161" s="86"/>
      <c r="NSG161" s="86"/>
      <c r="NSH161" s="86"/>
      <c r="NSI161" s="86"/>
      <c r="NSJ161" s="86"/>
      <c r="NSK161" s="86"/>
      <c r="NSL161" s="86"/>
      <c r="NSM161" s="86"/>
      <c r="NSN161" s="86"/>
      <c r="NSO161" s="86"/>
      <c r="NSP161" s="86"/>
      <c r="NSQ161" s="86"/>
      <c r="NSR161" s="86"/>
      <c r="NSS161" s="86"/>
      <c r="NST161" s="86"/>
      <c r="NSU161" s="86"/>
      <c r="NSV161" s="86"/>
      <c r="NSW161" s="86"/>
      <c r="NSX161" s="86"/>
      <c r="NSY161" s="86"/>
      <c r="NSZ161" s="86"/>
      <c r="NTA161" s="86"/>
      <c r="NTB161" s="86"/>
      <c r="NTC161" s="86"/>
      <c r="NTD161" s="86"/>
      <c r="NTE161" s="86"/>
      <c r="NTF161" s="86"/>
      <c r="NTG161" s="86"/>
      <c r="NTH161" s="86"/>
      <c r="NTI161" s="86"/>
      <c r="NTJ161" s="86"/>
      <c r="NTK161" s="86"/>
      <c r="NTL161" s="86"/>
      <c r="NTM161" s="86"/>
      <c r="NTN161" s="86"/>
      <c r="NTO161" s="86"/>
      <c r="NTP161" s="86"/>
      <c r="NTQ161" s="86"/>
      <c r="NTR161" s="86"/>
      <c r="NTS161" s="86"/>
      <c r="NTT161" s="86"/>
      <c r="NTU161" s="86"/>
      <c r="NTV161" s="86"/>
      <c r="NTW161" s="86"/>
      <c r="NTX161" s="86"/>
      <c r="NTY161" s="86"/>
      <c r="NTZ161" s="86"/>
      <c r="NUA161" s="86"/>
      <c r="NUB161" s="86"/>
      <c r="NUC161" s="86"/>
      <c r="NUD161" s="86"/>
      <c r="NUE161" s="86"/>
      <c r="NUF161" s="86"/>
      <c r="NUG161" s="86"/>
      <c r="NUH161" s="86"/>
      <c r="NUI161" s="86"/>
      <c r="NUJ161" s="86"/>
      <c r="NUK161" s="86"/>
      <c r="NUL161" s="86"/>
      <c r="NUM161" s="86"/>
      <c r="NUN161" s="86"/>
      <c r="NUO161" s="86"/>
      <c r="NUP161" s="86"/>
      <c r="NUQ161" s="86"/>
      <c r="NUR161" s="86"/>
      <c r="NUS161" s="86"/>
      <c r="NUT161" s="86"/>
      <c r="NUU161" s="86"/>
      <c r="NUV161" s="86"/>
      <c r="NUW161" s="86"/>
      <c r="NUX161" s="86"/>
      <c r="NUY161" s="86"/>
      <c r="NUZ161" s="86"/>
      <c r="NVA161" s="86"/>
      <c r="NVB161" s="86"/>
      <c r="NVC161" s="86"/>
      <c r="NVD161" s="86"/>
      <c r="NVE161" s="86"/>
      <c r="NVF161" s="86"/>
      <c r="NVG161" s="86"/>
      <c r="NVH161" s="86"/>
      <c r="NVI161" s="86"/>
      <c r="NVJ161" s="86"/>
      <c r="NVK161" s="86"/>
      <c r="NVL161" s="86"/>
      <c r="NVM161" s="86"/>
      <c r="NVN161" s="86"/>
      <c r="NVO161" s="86"/>
      <c r="NVP161" s="86"/>
      <c r="NVQ161" s="86"/>
      <c r="NVR161" s="86"/>
      <c r="NVS161" s="86"/>
      <c r="NVT161" s="86"/>
      <c r="NVU161" s="86"/>
      <c r="NVV161" s="86"/>
      <c r="NVW161" s="86"/>
      <c r="NVX161" s="86"/>
      <c r="NVY161" s="86"/>
      <c r="NVZ161" s="86"/>
      <c r="NWA161" s="86"/>
      <c r="NWB161" s="86"/>
      <c r="NWC161" s="86"/>
      <c r="NWD161" s="86"/>
      <c r="NWE161" s="86"/>
      <c r="NWF161" s="86"/>
      <c r="NWG161" s="86"/>
      <c r="NWH161" s="86"/>
      <c r="NWI161" s="86"/>
      <c r="NWJ161" s="86"/>
      <c r="NWK161" s="86"/>
      <c r="NWL161" s="86"/>
      <c r="NWM161" s="86"/>
      <c r="NWN161" s="86"/>
      <c r="NWO161" s="86"/>
      <c r="NWP161" s="86"/>
      <c r="NWQ161" s="86"/>
      <c r="NWR161" s="86"/>
      <c r="NWS161" s="86"/>
      <c r="NWT161" s="86"/>
      <c r="NWU161" s="86"/>
      <c r="NWV161" s="86"/>
      <c r="NWW161" s="86"/>
      <c r="NWX161" s="86"/>
      <c r="NWY161" s="86"/>
      <c r="NWZ161" s="86"/>
      <c r="NXA161" s="86"/>
      <c r="NXB161" s="86"/>
      <c r="NXC161" s="86"/>
      <c r="NXD161" s="86"/>
      <c r="NXE161" s="86"/>
      <c r="NXF161" s="86"/>
      <c r="NXG161" s="86"/>
      <c r="NXH161" s="86"/>
      <c r="NXI161" s="86"/>
      <c r="NXJ161" s="86"/>
      <c r="NXK161" s="86"/>
      <c r="NXL161" s="86"/>
      <c r="NXM161" s="86"/>
      <c r="NXN161" s="86"/>
      <c r="NXO161" s="86"/>
      <c r="NXP161" s="86"/>
      <c r="NXQ161" s="86"/>
      <c r="NXR161" s="86"/>
      <c r="NXS161" s="86"/>
      <c r="NXT161" s="86"/>
      <c r="NXU161" s="86"/>
      <c r="NXV161" s="86"/>
      <c r="NXW161" s="86"/>
      <c r="NXX161" s="86"/>
      <c r="NXY161" s="86"/>
      <c r="NXZ161" s="86"/>
      <c r="NYA161" s="86"/>
      <c r="NYB161" s="86"/>
      <c r="NYC161" s="86"/>
      <c r="NYD161" s="86"/>
      <c r="NYE161" s="86"/>
      <c r="NYF161" s="86"/>
      <c r="NYG161" s="86"/>
      <c r="NYH161" s="86"/>
      <c r="NYI161" s="86"/>
      <c r="NYJ161" s="86"/>
      <c r="NYK161" s="86"/>
      <c r="NYL161" s="86"/>
      <c r="NYM161" s="86"/>
      <c r="NYN161" s="86"/>
      <c r="NYO161" s="86"/>
      <c r="NYP161" s="86"/>
      <c r="NYQ161" s="86"/>
      <c r="NYR161" s="86"/>
      <c r="NYS161" s="86"/>
      <c r="NYT161" s="86"/>
      <c r="NYU161" s="86"/>
      <c r="NYV161" s="86"/>
      <c r="NYW161" s="86"/>
      <c r="NYX161" s="86"/>
      <c r="NYY161" s="86"/>
      <c r="NYZ161" s="86"/>
      <c r="NZA161" s="86"/>
      <c r="NZB161" s="86"/>
      <c r="NZC161" s="86"/>
      <c r="NZD161" s="86"/>
      <c r="NZE161" s="86"/>
      <c r="NZF161" s="86"/>
      <c r="NZG161" s="86"/>
      <c r="NZH161" s="86"/>
      <c r="NZI161" s="86"/>
      <c r="NZJ161" s="86"/>
      <c r="NZK161" s="86"/>
      <c r="NZL161" s="86"/>
      <c r="NZM161" s="86"/>
      <c r="NZN161" s="86"/>
      <c r="NZO161" s="86"/>
      <c r="NZP161" s="86"/>
      <c r="NZQ161" s="86"/>
      <c r="NZR161" s="86"/>
      <c r="NZS161" s="86"/>
      <c r="NZT161" s="86"/>
      <c r="NZU161" s="86"/>
      <c r="NZV161" s="86"/>
      <c r="NZW161" s="86"/>
      <c r="NZX161" s="86"/>
      <c r="NZY161" s="86"/>
      <c r="NZZ161" s="86"/>
      <c r="OAA161" s="86"/>
      <c r="OAB161" s="86"/>
      <c r="OAC161" s="86"/>
      <c r="OAD161" s="86"/>
      <c r="OAE161" s="86"/>
      <c r="OAF161" s="86"/>
      <c r="OAG161" s="86"/>
      <c r="OAH161" s="86"/>
      <c r="OAI161" s="86"/>
      <c r="OAJ161" s="86"/>
      <c r="OAK161" s="86"/>
      <c r="OAL161" s="86"/>
      <c r="OAM161" s="86"/>
      <c r="OAN161" s="86"/>
      <c r="OAO161" s="86"/>
      <c r="OAP161" s="86"/>
      <c r="OAQ161" s="86"/>
      <c r="OAR161" s="86"/>
      <c r="OAS161" s="86"/>
      <c r="OAT161" s="86"/>
      <c r="OAU161" s="86"/>
      <c r="OAV161" s="86"/>
      <c r="OAW161" s="86"/>
      <c r="OAX161" s="86"/>
      <c r="OAY161" s="86"/>
      <c r="OAZ161" s="86"/>
      <c r="OBA161" s="86"/>
      <c r="OBB161" s="86"/>
      <c r="OBC161" s="186"/>
      <c r="OBD161" s="186"/>
      <c r="OBE161" s="186"/>
      <c r="OBF161" s="186"/>
      <c r="OBG161" s="186"/>
      <c r="OBH161" s="186"/>
      <c r="OBI161" s="86"/>
      <c r="OBJ161" s="86"/>
      <c r="OBK161" s="86"/>
      <c r="OBL161" s="86"/>
      <c r="OBM161" s="86"/>
      <c r="OBN161" s="86"/>
      <c r="OBO161" s="86"/>
      <c r="OBP161" s="86"/>
      <c r="OBQ161" s="86"/>
      <c r="OBR161" s="86"/>
      <c r="OBS161" s="86"/>
      <c r="OBT161" s="86"/>
      <c r="OBU161" s="86"/>
      <c r="OBV161" s="86"/>
      <c r="OBW161" s="86"/>
      <c r="OBX161" s="86"/>
      <c r="OBY161" s="86"/>
      <c r="OBZ161" s="86"/>
      <c r="OCA161" s="86"/>
      <c r="OCB161" s="86"/>
      <c r="OCC161" s="86"/>
      <c r="OCD161" s="86"/>
      <c r="OCE161" s="86"/>
      <c r="OCF161" s="86"/>
      <c r="OCG161" s="86"/>
      <c r="OCH161" s="86"/>
      <c r="OCI161" s="86"/>
      <c r="OCJ161" s="86"/>
      <c r="OCK161" s="86"/>
      <c r="OCL161" s="86"/>
      <c r="OCM161" s="86"/>
      <c r="OCN161" s="86"/>
      <c r="OCO161" s="86"/>
      <c r="OCP161" s="86"/>
      <c r="OCQ161" s="86"/>
      <c r="OCR161" s="86"/>
      <c r="OCS161" s="86"/>
      <c r="OCT161" s="86"/>
      <c r="OCU161" s="86"/>
      <c r="OCV161" s="86"/>
      <c r="OCW161" s="86"/>
      <c r="OCX161" s="86"/>
      <c r="OCY161" s="86"/>
      <c r="OCZ161" s="86"/>
      <c r="ODA161" s="86"/>
      <c r="ODB161" s="86"/>
      <c r="ODC161" s="86"/>
      <c r="ODD161" s="86"/>
      <c r="ODE161" s="86"/>
      <c r="ODF161" s="86"/>
      <c r="ODG161" s="86"/>
      <c r="ODH161" s="86"/>
      <c r="ODI161" s="86"/>
      <c r="ODJ161" s="86"/>
      <c r="ODK161" s="86"/>
      <c r="ODL161" s="86"/>
      <c r="ODM161" s="86"/>
      <c r="ODN161" s="86"/>
      <c r="ODO161" s="86"/>
      <c r="ODP161" s="86"/>
      <c r="ODQ161" s="86"/>
      <c r="ODR161" s="86"/>
      <c r="ODS161" s="86"/>
      <c r="ODT161" s="86"/>
      <c r="ODU161" s="86"/>
      <c r="ODV161" s="86"/>
      <c r="ODW161" s="86"/>
      <c r="ODX161" s="86"/>
      <c r="ODY161" s="86"/>
      <c r="ODZ161" s="86"/>
      <c r="OEA161" s="86"/>
      <c r="OEB161" s="86"/>
      <c r="OEC161" s="86"/>
      <c r="OED161" s="86"/>
      <c r="OEE161" s="86"/>
      <c r="OEF161" s="86"/>
      <c r="OEG161" s="86"/>
      <c r="OEH161" s="86"/>
      <c r="OEI161" s="86"/>
      <c r="OEJ161" s="86"/>
      <c r="OEK161" s="86"/>
      <c r="OEL161" s="86"/>
      <c r="OEM161" s="86"/>
      <c r="OEN161" s="86"/>
      <c r="OEO161" s="86"/>
      <c r="OEP161" s="86"/>
      <c r="OEQ161" s="86"/>
      <c r="OER161" s="86"/>
      <c r="OES161" s="86"/>
      <c r="OET161" s="86"/>
      <c r="OEU161" s="86"/>
      <c r="OEV161" s="86"/>
      <c r="OEW161" s="86"/>
      <c r="OEX161" s="86"/>
      <c r="OEY161" s="86"/>
      <c r="OEZ161" s="86"/>
      <c r="OFA161" s="86"/>
      <c r="OFB161" s="86"/>
      <c r="OFC161" s="86"/>
      <c r="OFD161" s="86"/>
      <c r="OFE161" s="86"/>
      <c r="OFF161" s="86"/>
      <c r="OFG161" s="86"/>
      <c r="OFH161" s="86"/>
      <c r="OFI161" s="86"/>
      <c r="OFJ161" s="86"/>
      <c r="OFK161" s="86"/>
      <c r="OFL161" s="86"/>
      <c r="OFM161" s="86"/>
      <c r="OFN161" s="86"/>
      <c r="OFO161" s="86"/>
      <c r="OFP161" s="86"/>
      <c r="OFQ161" s="86"/>
      <c r="OFR161" s="86"/>
      <c r="OFS161" s="86"/>
      <c r="OFT161" s="86"/>
      <c r="OFU161" s="86"/>
      <c r="OFV161" s="86"/>
      <c r="OFW161" s="86"/>
      <c r="OFX161" s="86"/>
      <c r="OFY161" s="86"/>
      <c r="OFZ161" s="86"/>
      <c r="OGA161" s="86"/>
      <c r="OGB161" s="86"/>
      <c r="OGC161" s="86"/>
      <c r="OGD161" s="86"/>
      <c r="OGE161" s="86"/>
      <c r="OGF161" s="86"/>
      <c r="OGG161" s="86"/>
      <c r="OGH161" s="86"/>
      <c r="OGI161" s="86"/>
      <c r="OGJ161" s="86"/>
      <c r="OGK161" s="86"/>
      <c r="OGL161" s="86"/>
      <c r="OGM161" s="86"/>
      <c r="OGN161" s="86"/>
      <c r="OGO161" s="86"/>
      <c r="OGP161" s="86"/>
      <c r="OGQ161" s="86"/>
      <c r="OGR161" s="86"/>
      <c r="OGS161" s="86"/>
      <c r="OGT161" s="86"/>
      <c r="OGU161" s="86"/>
      <c r="OGV161" s="86"/>
      <c r="OGW161" s="86"/>
      <c r="OGX161" s="86"/>
      <c r="OGY161" s="86"/>
      <c r="OGZ161" s="86"/>
      <c r="OHA161" s="86"/>
      <c r="OHB161" s="86"/>
      <c r="OHC161" s="86"/>
      <c r="OHD161" s="86"/>
      <c r="OHE161" s="86"/>
      <c r="OHF161" s="86"/>
      <c r="OHG161" s="86"/>
      <c r="OHH161" s="86"/>
      <c r="OHI161" s="86"/>
      <c r="OHJ161" s="86"/>
      <c r="OHK161" s="86"/>
      <c r="OHL161" s="86"/>
      <c r="OHM161" s="86"/>
      <c r="OHN161" s="86"/>
      <c r="OHO161" s="86"/>
      <c r="OHP161" s="86"/>
      <c r="OHQ161" s="86"/>
      <c r="OHR161" s="86"/>
      <c r="OHS161" s="86"/>
      <c r="OHT161" s="86"/>
      <c r="OHU161" s="86"/>
      <c r="OHV161" s="86"/>
      <c r="OHW161" s="86"/>
      <c r="OHX161" s="86"/>
      <c r="OHY161" s="86"/>
      <c r="OHZ161" s="86"/>
      <c r="OIA161" s="86"/>
      <c r="OIB161" s="86"/>
      <c r="OIC161" s="86"/>
      <c r="OID161" s="86"/>
      <c r="OIE161" s="86"/>
      <c r="OIF161" s="86"/>
      <c r="OIG161" s="86"/>
      <c r="OIH161" s="86"/>
      <c r="OII161" s="86"/>
      <c r="OIJ161" s="86"/>
      <c r="OIK161" s="86"/>
      <c r="OIL161" s="86"/>
      <c r="OIM161" s="86"/>
      <c r="OIN161" s="86"/>
      <c r="OIO161" s="86"/>
      <c r="OIP161" s="86"/>
      <c r="OIQ161" s="86"/>
      <c r="OIR161" s="86"/>
      <c r="OIS161" s="86"/>
      <c r="OIT161" s="86"/>
      <c r="OIU161" s="86"/>
      <c r="OIV161" s="86"/>
      <c r="OIW161" s="86"/>
      <c r="OIX161" s="86"/>
      <c r="OIY161" s="86"/>
      <c r="OIZ161" s="86"/>
      <c r="OJA161" s="86"/>
      <c r="OJB161" s="86"/>
      <c r="OJC161" s="86"/>
      <c r="OJD161" s="86"/>
      <c r="OJE161" s="86"/>
      <c r="OJF161" s="86"/>
      <c r="OJG161" s="86"/>
      <c r="OJH161" s="86"/>
      <c r="OJI161" s="86"/>
      <c r="OJJ161" s="86"/>
      <c r="OJK161" s="86"/>
      <c r="OJL161" s="86"/>
      <c r="OJM161" s="86"/>
      <c r="OJN161" s="86"/>
      <c r="OJO161" s="86"/>
      <c r="OJP161" s="86"/>
      <c r="OJQ161" s="86"/>
      <c r="OJR161" s="86"/>
      <c r="OJS161" s="86"/>
      <c r="OJT161" s="86"/>
      <c r="OJU161" s="86"/>
      <c r="OJV161" s="86"/>
      <c r="OJW161" s="86"/>
      <c r="OJX161" s="86"/>
      <c r="OJY161" s="86"/>
      <c r="OJZ161" s="86"/>
      <c r="OKA161" s="86"/>
      <c r="OKB161" s="86"/>
      <c r="OKC161" s="86"/>
      <c r="OKD161" s="86"/>
      <c r="OKE161" s="86"/>
      <c r="OKF161" s="86"/>
      <c r="OKG161" s="86"/>
      <c r="OKH161" s="86"/>
      <c r="OKI161" s="86"/>
      <c r="OKJ161" s="86"/>
      <c r="OKK161" s="86"/>
      <c r="OKL161" s="86"/>
      <c r="OKM161" s="86"/>
      <c r="OKN161" s="86"/>
      <c r="OKO161" s="86"/>
      <c r="OKP161" s="86"/>
      <c r="OKQ161" s="86"/>
      <c r="OKR161" s="86"/>
      <c r="OKS161" s="86"/>
      <c r="OKT161" s="86"/>
      <c r="OKU161" s="86"/>
      <c r="OKV161" s="86"/>
      <c r="OKW161" s="86"/>
      <c r="OKX161" s="86"/>
      <c r="OKY161" s="186"/>
      <c r="OKZ161" s="186"/>
      <c r="OLA161" s="186"/>
      <c r="OLB161" s="186"/>
      <c r="OLC161" s="186"/>
      <c r="OLD161" s="186"/>
      <c r="OLE161" s="86"/>
      <c r="OLF161" s="86"/>
      <c r="OLG161" s="86"/>
      <c r="OLH161" s="86"/>
      <c r="OLI161" s="86"/>
      <c r="OLJ161" s="86"/>
      <c r="OLK161" s="86"/>
      <c r="OLL161" s="86"/>
      <c r="OLM161" s="86"/>
      <c r="OLN161" s="86"/>
      <c r="OLO161" s="86"/>
      <c r="OLP161" s="86"/>
      <c r="OLQ161" s="86"/>
      <c r="OLR161" s="86"/>
      <c r="OLS161" s="86"/>
      <c r="OLT161" s="86"/>
      <c r="OLU161" s="86"/>
      <c r="OLV161" s="86"/>
      <c r="OLW161" s="86"/>
      <c r="OLX161" s="86"/>
      <c r="OLY161" s="86"/>
      <c r="OLZ161" s="86"/>
      <c r="OMA161" s="86"/>
      <c r="OMB161" s="86"/>
      <c r="OMC161" s="86"/>
      <c r="OMD161" s="86"/>
      <c r="OME161" s="86"/>
      <c r="OMF161" s="86"/>
      <c r="OMG161" s="86"/>
      <c r="OMH161" s="86"/>
      <c r="OMI161" s="86"/>
      <c r="OMJ161" s="86"/>
      <c r="OMK161" s="86"/>
      <c r="OML161" s="86"/>
      <c r="OMM161" s="86"/>
      <c r="OMN161" s="86"/>
      <c r="OMO161" s="86"/>
      <c r="OMP161" s="86"/>
      <c r="OMQ161" s="86"/>
      <c r="OMR161" s="86"/>
      <c r="OMS161" s="86"/>
      <c r="OMT161" s="86"/>
      <c r="OMU161" s="86"/>
      <c r="OMV161" s="86"/>
      <c r="OMW161" s="86"/>
      <c r="OMX161" s="86"/>
      <c r="OMY161" s="86"/>
      <c r="OMZ161" s="86"/>
      <c r="ONA161" s="86"/>
      <c r="ONB161" s="86"/>
      <c r="ONC161" s="86"/>
      <c r="OND161" s="86"/>
      <c r="ONE161" s="86"/>
      <c r="ONF161" s="86"/>
      <c r="ONG161" s="86"/>
      <c r="ONH161" s="86"/>
      <c r="ONI161" s="86"/>
      <c r="ONJ161" s="86"/>
      <c r="ONK161" s="86"/>
      <c r="ONL161" s="86"/>
      <c r="ONM161" s="86"/>
      <c r="ONN161" s="86"/>
      <c r="ONO161" s="86"/>
      <c r="ONP161" s="86"/>
      <c r="ONQ161" s="86"/>
      <c r="ONR161" s="86"/>
      <c r="ONS161" s="86"/>
      <c r="ONT161" s="86"/>
      <c r="ONU161" s="86"/>
      <c r="ONV161" s="86"/>
      <c r="ONW161" s="86"/>
      <c r="ONX161" s="86"/>
      <c r="ONY161" s="86"/>
      <c r="ONZ161" s="86"/>
      <c r="OOA161" s="86"/>
      <c r="OOB161" s="86"/>
      <c r="OOC161" s="86"/>
      <c r="OOD161" s="86"/>
      <c r="OOE161" s="86"/>
      <c r="OOF161" s="86"/>
      <c r="OOG161" s="86"/>
      <c r="OOH161" s="86"/>
      <c r="OOI161" s="86"/>
      <c r="OOJ161" s="86"/>
      <c r="OOK161" s="86"/>
      <c r="OOL161" s="86"/>
      <c r="OOM161" s="86"/>
      <c r="OON161" s="86"/>
      <c r="OOO161" s="86"/>
      <c r="OOP161" s="86"/>
      <c r="OOQ161" s="86"/>
      <c r="OOR161" s="86"/>
      <c r="OOS161" s="86"/>
      <c r="OOT161" s="86"/>
      <c r="OOU161" s="86"/>
      <c r="OOV161" s="86"/>
      <c r="OOW161" s="86"/>
      <c r="OOX161" s="86"/>
      <c r="OOY161" s="86"/>
      <c r="OOZ161" s="86"/>
      <c r="OPA161" s="86"/>
      <c r="OPB161" s="86"/>
      <c r="OPC161" s="86"/>
      <c r="OPD161" s="86"/>
      <c r="OPE161" s="86"/>
      <c r="OPF161" s="86"/>
      <c r="OPG161" s="86"/>
      <c r="OPH161" s="86"/>
      <c r="OPI161" s="86"/>
      <c r="OPJ161" s="86"/>
      <c r="OPK161" s="86"/>
      <c r="OPL161" s="86"/>
      <c r="OPM161" s="86"/>
      <c r="OPN161" s="86"/>
      <c r="OPO161" s="86"/>
      <c r="OPP161" s="86"/>
      <c r="OPQ161" s="86"/>
      <c r="OPR161" s="86"/>
      <c r="OPS161" s="86"/>
      <c r="OPT161" s="86"/>
      <c r="OPU161" s="86"/>
      <c r="OPV161" s="86"/>
      <c r="OPW161" s="86"/>
      <c r="OPX161" s="86"/>
      <c r="OPY161" s="86"/>
      <c r="OPZ161" s="86"/>
      <c r="OQA161" s="86"/>
      <c r="OQB161" s="86"/>
      <c r="OQC161" s="86"/>
      <c r="OQD161" s="86"/>
      <c r="OQE161" s="86"/>
      <c r="OQF161" s="86"/>
      <c r="OQG161" s="86"/>
      <c r="OQH161" s="86"/>
      <c r="OQI161" s="86"/>
      <c r="OQJ161" s="86"/>
      <c r="OQK161" s="86"/>
      <c r="OQL161" s="86"/>
      <c r="OQM161" s="86"/>
      <c r="OQN161" s="86"/>
      <c r="OQO161" s="86"/>
      <c r="OQP161" s="86"/>
      <c r="OQQ161" s="86"/>
      <c r="OQR161" s="86"/>
      <c r="OQS161" s="86"/>
      <c r="OQT161" s="86"/>
      <c r="OQU161" s="86"/>
      <c r="OQV161" s="86"/>
      <c r="OQW161" s="86"/>
      <c r="OQX161" s="86"/>
      <c r="OQY161" s="86"/>
      <c r="OQZ161" s="86"/>
      <c r="ORA161" s="86"/>
      <c r="ORB161" s="86"/>
      <c r="ORC161" s="86"/>
      <c r="ORD161" s="86"/>
      <c r="ORE161" s="86"/>
      <c r="ORF161" s="86"/>
      <c r="ORG161" s="86"/>
      <c r="ORH161" s="86"/>
      <c r="ORI161" s="86"/>
      <c r="ORJ161" s="86"/>
      <c r="ORK161" s="86"/>
      <c r="ORL161" s="86"/>
      <c r="ORM161" s="86"/>
      <c r="ORN161" s="86"/>
      <c r="ORO161" s="86"/>
      <c r="ORP161" s="86"/>
      <c r="ORQ161" s="86"/>
      <c r="ORR161" s="86"/>
      <c r="ORS161" s="86"/>
      <c r="ORT161" s="86"/>
      <c r="ORU161" s="86"/>
      <c r="ORV161" s="86"/>
      <c r="ORW161" s="86"/>
      <c r="ORX161" s="86"/>
      <c r="ORY161" s="86"/>
      <c r="ORZ161" s="86"/>
      <c r="OSA161" s="86"/>
      <c r="OSB161" s="86"/>
      <c r="OSC161" s="86"/>
      <c r="OSD161" s="86"/>
      <c r="OSE161" s="86"/>
      <c r="OSF161" s="86"/>
      <c r="OSG161" s="86"/>
      <c r="OSH161" s="86"/>
      <c r="OSI161" s="86"/>
      <c r="OSJ161" s="86"/>
      <c r="OSK161" s="86"/>
      <c r="OSL161" s="86"/>
      <c r="OSM161" s="86"/>
      <c r="OSN161" s="86"/>
      <c r="OSO161" s="86"/>
      <c r="OSP161" s="86"/>
      <c r="OSQ161" s="86"/>
      <c r="OSR161" s="86"/>
      <c r="OSS161" s="86"/>
      <c r="OST161" s="86"/>
      <c r="OSU161" s="86"/>
      <c r="OSV161" s="86"/>
      <c r="OSW161" s="86"/>
      <c r="OSX161" s="86"/>
      <c r="OSY161" s="86"/>
      <c r="OSZ161" s="86"/>
      <c r="OTA161" s="86"/>
      <c r="OTB161" s="86"/>
      <c r="OTC161" s="86"/>
      <c r="OTD161" s="86"/>
      <c r="OTE161" s="86"/>
      <c r="OTF161" s="86"/>
      <c r="OTG161" s="86"/>
      <c r="OTH161" s="86"/>
      <c r="OTI161" s="86"/>
      <c r="OTJ161" s="86"/>
      <c r="OTK161" s="86"/>
      <c r="OTL161" s="86"/>
      <c r="OTM161" s="86"/>
      <c r="OTN161" s="86"/>
      <c r="OTO161" s="86"/>
      <c r="OTP161" s="86"/>
      <c r="OTQ161" s="86"/>
      <c r="OTR161" s="86"/>
      <c r="OTS161" s="86"/>
      <c r="OTT161" s="86"/>
      <c r="OTU161" s="86"/>
      <c r="OTV161" s="86"/>
      <c r="OTW161" s="86"/>
      <c r="OTX161" s="86"/>
      <c r="OTY161" s="86"/>
      <c r="OTZ161" s="86"/>
      <c r="OUA161" s="86"/>
      <c r="OUB161" s="86"/>
      <c r="OUC161" s="86"/>
      <c r="OUD161" s="86"/>
      <c r="OUE161" s="86"/>
      <c r="OUF161" s="86"/>
      <c r="OUG161" s="86"/>
      <c r="OUH161" s="86"/>
      <c r="OUI161" s="86"/>
      <c r="OUJ161" s="86"/>
      <c r="OUK161" s="86"/>
      <c r="OUL161" s="86"/>
      <c r="OUM161" s="86"/>
      <c r="OUN161" s="86"/>
      <c r="OUO161" s="86"/>
      <c r="OUP161" s="86"/>
      <c r="OUQ161" s="86"/>
      <c r="OUR161" s="86"/>
      <c r="OUS161" s="86"/>
      <c r="OUT161" s="86"/>
      <c r="OUU161" s="186"/>
      <c r="OUV161" s="186"/>
      <c r="OUW161" s="186"/>
      <c r="OUX161" s="186"/>
      <c r="OUY161" s="186"/>
      <c r="OUZ161" s="186"/>
      <c r="OVA161" s="86"/>
      <c r="OVB161" s="86"/>
      <c r="OVC161" s="86"/>
      <c r="OVD161" s="86"/>
      <c r="OVE161" s="86"/>
      <c r="OVF161" s="86"/>
      <c r="OVG161" s="86"/>
      <c r="OVH161" s="86"/>
      <c r="OVI161" s="86"/>
      <c r="OVJ161" s="86"/>
      <c r="OVK161" s="86"/>
      <c r="OVL161" s="86"/>
      <c r="OVM161" s="86"/>
      <c r="OVN161" s="86"/>
      <c r="OVO161" s="86"/>
      <c r="OVP161" s="86"/>
      <c r="OVQ161" s="86"/>
      <c r="OVR161" s="86"/>
      <c r="OVS161" s="86"/>
      <c r="OVT161" s="86"/>
      <c r="OVU161" s="86"/>
      <c r="OVV161" s="86"/>
      <c r="OVW161" s="86"/>
      <c r="OVX161" s="86"/>
      <c r="OVY161" s="86"/>
      <c r="OVZ161" s="86"/>
      <c r="OWA161" s="86"/>
      <c r="OWB161" s="86"/>
      <c r="OWC161" s="86"/>
      <c r="OWD161" s="86"/>
      <c r="OWE161" s="86"/>
      <c r="OWF161" s="86"/>
      <c r="OWG161" s="86"/>
      <c r="OWH161" s="86"/>
      <c r="OWI161" s="86"/>
      <c r="OWJ161" s="86"/>
      <c r="OWK161" s="86"/>
      <c r="OWL161" s="86"/>
      <c r="OWM161" s="86"/>
      <c r="OWN161" s="86"/>
      <c r="OWO161" s="86"/>
      <c r="OWP161" s="86"/>
      <c r="OWQ161" s="86"/>
      <c r="OWR161" s="86"/>
      <c r="OWS161" s="86"/>
      <c r="OWT161" s="86"/>
      <c r="OWU161" s="86"/>
      <c r="OWV161" s="86"/>
      <c r="OWW161" s="86"/>
      <c r="OWX161" s="86"/>
      <c r="OWY161" s="86"/>
      <c r="OWZ161" s="86"/>
      <c r="OXA161" s="86"/>
      <c r="OXB161" s="86"/>
      <c r="OXC161" s="86"/>
      <c r="OXD161" s="86"/>
      <c r="OXE161" s="86"/>
      <c r="OXF161" s="86"/>
      <c r="OXG161" s="86"/>
      <c r="OXH161" s="86"/>
      <c r="OXI161" s="86"/>
      <c r="OXJ161" s="86"/>
      <c r="OXK161" s="86"/>
      <c r="OXL161" s="86"/>
      <c r="OXM161" s="86"/>
      <c r="OXN161" s="86"/>
      <c r="OXO161" s="86"/>
      <c r="OXP161" s="86"/>
      <c r="OXQ161" s="86"/>
      <c r="OXR161" s="86"/>
      <c r="OXS161" s="86"/>
      <c r="OXT161" s="86"/>
      <c r="OXU161" s="86"/>
      <c r="OXV161" s="86"/>
      <c r="OXW161" s="86"/>
      <c r="OXX161" s="86"/>
      <c r="OXY161" s="86"/>
      <c r="OXZ161" s="86"/>
      <c r="OYA161" s="86"/>
      <c r="OYB161" s="86"/>
      <c r="OYC161" s="86"/>
      <c r="OYD161" s="86"/>
      <c r="OYE161" s="86"/>
      <c r="OYF161" s="86"/>
      <c r="OYG161" s="86"/>
      <c r="OYH161" s="86"/>
      <c r="OYI161" s="86"/>
      <c r="OYJ161" s="86"/>
      <c r="OYK161" s="86"/>
      <c r="OYL161" s="86"/>
      <c r="OYM161" s="86"/>
      <c r="OYN161" s="86"/>
      <c r="OYO161" s="86"/>
      <c r="OYP161" s="86"/>
      <c r="OYQ161" s="86"/>
      <c r="OYR161" s="86"/>
      <c r="OYS161" s="86"/>
      <c r="OYT161" s="86"/>
      <c r="OYU161" s="86"/>
      <c r="OYV161" s="86"/>
      <c r="OYW161" s="86"/>
      <c r="OYX161" s="86"/>
      <c r="OYY161" s="86"/>
      <c r="OYZ161" s="86"/>
      <c r="OZA161" s="86"/>
      <c r="OZB161" s="86"/>
      <c r="OZC161" s="86"/>
      <c r="OZD161" s="86"/>
      <c r="OZE161" s="86"/>
      <c r="OZF161" s="86"/>
      <c r="OZG161" s="86"/>
      <c r="OZH161" s="86"/>
      <c r="OZI161" s="86"/>
      <c r="OZJ161" s="86"/>
      <c r="OZK161" s="86"/>
      <c r="OZL161" s="86"/>
      <c r="OZM161" s="86"/>
      <c r="OZN161" s="86"/>
      <c r="OZO161" s="86"/>
      <c r="OZP161" s="86"/>
      <c r="OZQ161" s="86"/>
      <c r="OZR161" s="86"/>
      <c r="OZS161" s="86"/>
      <c r="OZT161" s="86"/>
      <c r="OZU161" s="86"/>
      <c r="OZV161" s="86"/>
      <c r="OZW161" s="86"/>
      <c r="OZX161" s="86"/>
      <c r="OZY161" s="86"/>
      <c r="OZZ161" s="86"/>
      <c r="PAA161" s="86"/>
      <c r="PAB161" s="86"/>
      <c r="PAC161" s="86"/>
      <c r="PAD161" s="86"/>
      <c r="PAE161" s="86"/>
      <c r="PAF161" s="86"/>
      <c r="PAG161" s="86"/>
      <c r="PAH161" s="86"/>
      <c r="PAI161" s="86"/>
      <c r="PAJ161" s="86"/>
      <c r="PAK161" s="86"/>
      <c r="PAL161" s="86"/>
      <c r="PAM161" s="86"/>
      <c r="PAN161" s="86"/>
      <c r="PAO161" s="86"/>
      <c r="PAP161" s="86"/>
      <c r="PAQ161" s="86"/>
      <c r="PAR161" s="86"/>
      <c r="PAS161" s="86"/>
      <c r="PAT161" s="86"/>
      <c r="PAU161" s="86"/>
      <c r="PAV161" s="86"/>
      <c r="PAW161" s="86"/>
      <c r="PAX161" s="86"/>
      <c r="PAY161" s="86"/>
      <c r="PAZ161" s="86"/>
      <c r="PBA161" s="86"/>
      <c r="PBB161" s="86"/>
      <c r="PBC161" s="86"/>
      <c r="PBD161" s="86"/>
      <c r="PBE161" s="86"/>
      <c r="PBF161" s="86"/>
      <c r="PBG161" s="86"/>
      <c r="PBH161" s="86"/>
      <c r="PBI161" s="86"/>
      <c r="PBJ161" s="86"/>
      <c r="PBK161" s="86"/>
      <c r="PBL161" s="86"/>
      <c r="PBM161" s="86"/>
      <c r="PBN161" s="86"/>
      <c r="PBO161" s="86"/>
      <c r="PBP161" s="86"/>
      <c r="PBQ161" s="86"/>
      <c r="PBR161" s="86"/>
      <c r="PBS161" s="86"/>
      <c r="PBT161" s="86"/>
      <c r="PBU161" s="86"/>
      <c r="PBV161" s="86"/>
      <c r="PBW161" s="86"/>
      <c r="PBX161" s="86"/>
      <c r="PBY161" s="86"/>
      <c r="PBZ161" s="86"/>
      <c r="PCA161" s="86"/>
      <c r="PCB161" s="86"/>
      <c r="PCC161" s="86"/>
      <c r="PCD161" s="86"/>
      <c r="PCE161" s="86"/>
      <c r="PCF161" s="86"/>
      <c r="PCG161" s="86"/>
      <c r="PCH161" s="86"/>
      <c r="PCI161" s="86"/>
      <c r="PCJ161" s="86"/>
      <c r="PCK161" s="86"/>
      <c r="PCL161" s="86"/>
      <c r="PCM161" s="86"/>
      <c r="PCN161" s="86"/>
      <c r="PCO161" s="86"/>
      <c r="PCP161" s="86"/>
      <c r="PCQ161" s="86"/>
      <c r="PCR161" s="86"/>
      <c r="PCS161" s="86"/>
      <c r="PCT161" s="86"/>
      <c r="PCU161" s="86"/>
      <c r="PCV161" s="86"/>
      <c r="PCW161" s="86"/>
      <c r="PCX161" s="86"/>
      <c r="PCY161" s="86"/>
      <c r="PCZ161" s="86"/>
      <c r="PDA161" s="86"/>
      <c r="PDB161" s="86"/>
      <c r="PDC161" s="86"/>
      <c r="PDD161" s="86"/>
      <c r="PDE161" s="86"/>
      <c r="PDF161" s="86"/>
      <c r="PDG161" s="86"/>
      <c r="PDH161" s="86"/>
      <c r="PDI161" s="86"/>
      <c r="PDJ161" s="86"/>
      <c r="PDK161" s="86"/>
      <c r="PDL161" s="86"/>
      <c r="PDM161" s="86"/>
      <c r="PDN161" s="86"/>
      <c r="PDO161" s="86"/>
      <c r="PDP161" s="86"/>
      <c r="PDQ161" s="86"/>
      <c r="PDR161" s="86"/>
      <c r="PDS161" s="86"/>
      <c r="PDT161" s="86"/>
      <c r="PDU161" s="86"/>
      <c r="PDV161" s="86"/>
      <c r="PDW161" s="86"/>
      <c r="PDX161" s="86"/>
      <c r="PDY161" s="86"/>
      <c r="PDZ161" s="86"/>
      <c r="PEA161" s="86"/>
      <c r="PEB161" s="86"/>
      <c r="PEC161" s="86"/>
      <c r="PED161" s="86"/>
      <c r="PEE161" s="86"/>
      <c r="PEF161" s="86"/>
      <c r="PEG161" s="86"/>
      <c r="PEH161" s="86"/>
      <c r="PEI161" s="86"/>
      <c r="PEJ161" s="86"/>
      <c r="PEK161" s="86"/>
      <c r="PEL161" s="86"/>
      <c r="PEM161" s="86"/>
      <c r="PEN161" s="86"/>
      <c r="PEO161" s="86"/>
      <c r="PEP161" s="86"/>
      <c r="PEQ161" s="186"/>
      <c r="PER161" s="186"/>
      <c r="PES161" s="186"/>
      <c r="PET161" s="186"/>
      <c r="PEU161" s="186"/>
      <c r="PEV161" s="186"/>
      <c r="PEW161" s="86"/>
      <c r="PEX161" s="86"/>
      <c r="PEY161" s="86"/>
      <c r="PEZ161" s="86"/>
      <c r="PFA161" s="86"/>
      <c r="PFB161" s="86"/>
      <c r="PFC161" s="86"/>
      <c r="PFD161" s="86"/>
      <c r="PFE161" s="86"/>
      <c r="PFF161" s="86"/>
      <c r="PFG161" s="86"/>
      <c r="PFH161" s="86"/>
      <c r="PFI161" s="86"/>
      <c r="PFJ161" s="86"/>
      <c r="PFK161" s="86"/>
      <c r="PFL161" s="86"/>
      <c r="PFM161" s="86"/>
      <c r="PFN161" s="86"/>
      <c r="PFO161" s="86"/>
      <c r="PFP161" s="86"/>
      <c r="PFQ161" s="86"/>
      <c r="PFR161" s="86"/>
      <c r="PFS161" s="86"/>
      <c r="PFT161" s="86"/>
      <c r="PFU161" s="86"/>
      <c r="PFV161" s="86"/>
      <c r="PFW161" s="86"/>
      <c r="PFX161" s="86"/>
      <c r="PFY161" s="86"/>
      <c r="PFZ161" s="86"/>
      <c r="PGA161" s="86"/>
      <c r="PGB161" s="86"/>
      <c r="PGC161" s="86"/>
      <c r="PGD161" s="86"/>
      <c r="PGE161" s="86"/>
      <c r="PGF161" s="86"/>
      <c r="PGG161" s="86"/>
      <c r="PGH161" s="86"/>
      <c r="PGI161" s="86"/>
      <c r="PGJ161" s="86"/>
      <c r="PGK161" s="86"/>
      <c r="PGL161" s="86"/>
      <c r="PGM161" s="86"/>
      <c r="PGN161" s="86"/>
      <c r="PGO161" s="86"/>
      <c r="PGP161" s="86"/>
      <c r="PGQ161" s="86"/>
      <c r="PGR161" s="86"/>
      <c r="PGS161" s="86"/>
      <c r="PGT161" s="86"/>
      <c r="PGU161" s="86"/>
      <c r="PGV161" s="86"/>
      <c r="PGW161" s="86"/>
      <c r="PGX161" s="86"/>
      <c r="PGY161" s="86"/>
      <c r="PGZ161" s="86"/>
      <c r="PHA161" s="86"/>
      <c r="PHB161" s="86"/>
      <c r="PHC161" s="86"/>
      <c r="PHD161" s="86"/>
      <c r="PHE161" s="86"/>
      <c r="PHF161" s="86"/>
      <c r="PHG161" s="86"/>
      <c r="PHH161" s="86"/>
      <c r="PHI161" s="86"/>
      <c r="PHJ161" s="86"/>
      <c r="PHK161" s="86"/>
      <c r="PHL161" s="86"/>
      <c r="PHM161" s="86"/>
      <c r="PHN161" s="86"/>
      <c r="PHO161" s="86"/>
      <c r="PHP161" s="86"/>
      <c r="PHQ161" s="86"/>
      <c r="PHR161" s="86"/>
      <c r="PHS161" s="86"/>
      <c r="PHT161" s="86"/>
      <c r="PHU161" s="86"/>
      <c r="PHV161" s="86"/>
      <c r="PHW161" s="86"/>
      <c r="PHX161" s="86"/>
      <c r="PHY161" s="86"/>
      <c r="PHZ161" s="86"/>
      <c r="PIA161" s="86"/>
      <c r="PIB161" s="86"/>
      <c r="PIC161" s="86"/>
      <c r="PID161" s="86"/>
      <c r="PIE161" s="86"/>
      <c r="PIF161" s="86"/>
      <c r="PIG161" s="86"/>
      <c r="PIH161" s="86"/>
      <c r="PII161" s="86"/>
      <c r="PIJ161" s="86"/>
      <c r="PIK161" s="86"/>
      <c r="PIL161" s="86"/>
      <c r="PIM161" s="86"/>
      <c r="PIN161" s="86"/>
      <c r="PIO161" s="86"/>
      <c r="PIP161" s="86"/>
      <c r="PIQ161" s="86"/>
      <c r="PIR161" s="86"/>
      <c r="PIS161" s="86"/>
      <c r="PIT161" s="86"/>
      <c r="PIU161" s="86"/>
      <c r="PIV161" s="86"/>
      <c r="PIW161" s="86"/>
      <c r="PIX161" s="86"/>
      <c r="PIY161" s="86"/>
      <c r="PIZ161" s="86"/>
      <c r="PJA161" s="86"/>
      <c r="PJB161" s="86"/>
      <c r="PJC161" s="86"/>
      <c r="PJD161" s="86"/>
      <c r="PJE161" s="86"/>
      <c r="PJF161" s="86"/>
      <c r="PJG161" s="86"/>
      <c r="PJH161" s="86"/>
      <c r="PJI161" s="86"/>
      <c r="PJJ161" s="86"/>
      <c r="PJK161" s="86"/>
      <c r="PJL161" s="86"/>
      <c r="PJM161" s="86"/>
      <c r="PJN161" s="86"/>
      <c r="PJO161" s="86"/>
      <c r="PJP161" s="86"/>
      <c r="PJQ161" s="86"/>
      <c r="PJR161" s="86"/>
      <c r="PJS161" s="86"/>
      <c r="PJT161" s="86"/>
      <c r="PJU161" s="86"/>
      <c r="PJV161" s="86"/>
      <c r="PJW161" s="86"/>
      <c r="PJX161" s="86"/>
      <c r="PJY161" s="86"/>
      <c r="PJZ161" s="86"/>
      <c r="PKA161" s="86"/>
      <c r="PKB161" s="86"/>
      <c r="PKC161" s="86"/>
      <c r="PKD161" s="86"/>
      <c r="PKE161" s="86"/>
      <c r="PKF161" s="86"/>
      <c r="PKG161" s="86"/>
      <c r="PKH161" s="86"/>
      <c r="PKI161" s="86"/>
      <c r="PKJ161" s="86"/>
      <c r="PKK161" s="86"/>
      <c r="PKL161" s="86"/>
      <c r="PKM161" s="86"/>
      <c r="PKN161" s="86"/>
      <c r="PKO161" s="86"/>
      <c r="PKP161" s="86"/>
      <c r="PKQ161" s="86"/>
      <c r="PKR161" s="86"/>
      <c r="PKS161" s="86"/>
      <c r="PKT161" s="86"/>
      <c r="PKU161" s="86"/>
      <c r="PKV161" s="86"/>
      <c r="PKW161" s="86"/>
      <c r="PKX161" s="86"/>
      <c r="PKY161" s="86"/>
      <c r="PKZ161" s="86"/>
      <c r="PLA161" s="86"/>
      <c r="PLB161" s="86"/>
      <c r="PLC161" s="86"/>
      <c r="PLD161" s="86"/>
      <c r="PLE161" s="86"/>
      <c r="PLF161" s="86"/>
      <c r="PLG161" s="86"/>
      <c r="PLH161" s="86"/>
      <c r="PLI161" s="86"/>
      <c r="PLJ161" s="86"/>
      <c r="PLK161" s="86"/>
      <c r="PLL161" s="86"/>
      <c r="PLM161" s="86"/>
      <c r="PLN161" s="86"/>
      <c r="PLO161" s="86"/>
      <c r="PLP161" s="86"/>
      <c r="PLQ161" s="86"/>
      <c r="PLR161" s="86"/>
      <c r="PLS161" s="86"/>
      <c r="PLT161" s="86"/>
      <c r="PLU161" s="86"/>
      <c r="PLV161" s="86"/>
      <c r="PLW161" s="86"/>
      <c r="PLX161" s="86"/>
      <c r="PLY161" s="86"/>
      <c r="PLZ161" s="86"/>
      <c r="PMA161" s="86"/>
      <c r="PMB161" s="86"/>
      <c r="PMC161" s="86"/>
      <c r="PMD161" s="86"/>
      <c r="PME161" s="86"/>
      <c r="PMF161" s="86"/>
      <c r="PMG161" s="86"/>
      <c r="PMH161" s="86"/>
      <c r="PMI161" s="86"/>
      <c r="PMJ161" s="86"/>
      <c r="PMK161" s="86"/>
      <c r="PML161" s="86"/>
      <c r="PMM161" s="86"/>
      <c r="PMN161" s="86"/>
      <c r="PMO161" s="86"/>
      <c r="PMP161" s="86"/>
      <c r="PMQ161" s="86"/>
      <c r="PMR161" s="86"/>
      <c r="PMS161" s="86"/>
      <c r="PMT161" s="86"/>
      <c r="PMU161" s="86"/>
      <c r="PMV161" s="86"/>
      <c r="PMW161" s="86"/>
      <c r="PMX161" s="86"/>
      <c r="PMY161" s="86"/>
      <c r="PMZ161" s="86"/>
      <c r="PNA161" s="86"/>
      <c r="PNB161" s="86"/>
      <c r="PNC161" s="86"/>
      <c r="PND161" s="86"/>
      <c r="PNE161" s="86"/>
      <c r="PNF161" s="86"/>
      <c r="PNG161" s="86"/>
      <c r="PNH161" s="86"/>
      <c r="PNI161" s="86"/>
      <c r="PNJ161" s="86"/>
      <c r="PNK161" s="86"/>
      <c r="PNL161" s="86"/>
      <c r="PNM161" s="86"/>
      <c r="PNN161" s="86"/>
      <c r="PNO161" s="86"/>
      <c r="PNP161" s="86"/>
      <c r="PNQ161" s="86"/>
      <c r="PNR161" s="86"/>
      <c r="PNS161" s="86"/>
      <c r="PNT161" s="86"/>
      <c r="PNU161" s="86"/>
      <c r="PNV161" s="86"/>
      <c r="PNW161" s="86"/>
      <c r="PNX161" s="86"/>
      <c r="PNY161" s="86"/>
      <c r="PNZ161" s="86"/>
      <c r="POA161" s="86"/>
      <c r="POB161" s="86"/>
      <c r="POC161" s="86"/>
      <c r="POD161" s="86"/>
      <c r="POE161" s="86"/>
      <c r="POF161" s="86"/>
      <c r="POG161" s="86"/>
      <c r="POH161" s="86"/>
      <c r="POI161" s="86"/>
      <c r="POJ161" s="86"/>
      <c r="POK161" s="86"/>
      <c r="POL161" s="86"/>
      <c r="POM161" s="186"/>
      <c r="PON161" s="186"/>
      <c r="POO161" s="186"/>
      <c r="POP161" s="186"/>
      <c r="POQ161" s="186"/>
      <c r="POR161" s="186"/>
      <c r="POS161" s="86"/>
      <c r="POT161" s="86"/>
      <c r="POU161" s="86"/>
      <c r="POV161" s="86"/>
      <c r="POW161" s="86"/>
      <c r="POX161" s="86"/>
      <c r="POY161" s="86"/>
      <c r="POZ161" s="86"/>
      <c r="PPA161" s="86"/>
      <c r="PPB161" s="86"/>
      <c r="PPC161" s="86"/>
      <c r="PPD161" s="86"/>
      <c r="PPE161" s="86"/>
      <c r="PPF161" s="86"/>
      <c r="PPG161" s="86"/>
      <c r="PPH161" s="86"/>
      <c r="PPI161" s="86"/>
      <c r="PPJ161" s="86"/>
      <c r="PPK161" s="86"/>
      <c r="PPL161" s="86"/>
      <c r="PPM161" s="86"/>
      <c r="PPN161" s="86"/>
      <c r="PPO161" s="86"/>
      <c r="PPP161" s="86"/>
      <c r="PPQ161" s="86"/>
      <c r="PPR161" s="86"/>
      <c r="PPS161" s="86"/>
      <c r="PPT161" s="86"/>
      <c r="PPU161" s="86"/>
      <c r="PPV161" s="86"/>
      <c r="PPW161" s="86"/>
      <c r="PPX161" s="86"/>
      <c r="PPY161" s="86"/>
      <c r="PPZ161" s="86"/>
      <c r="PQA161" s="86"/>
      <c r="PQB161" s="86"/>
      <c r="PQC161" s="86"/>
      <c r="PQD161" s="86"/>
      <c r="PQE161" s="86"/>
      <c r="PQF161" s="86"/>
      <c r="PQG161" s="86"/>
      <c r="PQH161" s="86"/>
      <c r="PQI161" s="86"/>
      <c r="PQJ161" s="86"/>
      <c r="PQK161" s="86"/>
      <c r="PQL161" s="86"/>
      <c r="PQM161" s="86"/>
      <c r="PQN161" s="86"/>
      <c r="PQO161" s="86"/>
      <c r="PQP161" s="86"/>
      <c r="PQQ161" s="86"/>
      <c r="PQR161" s="86"/>
      <c r="PQS161" s="86"/>
      <c r="PQT161" s="86"/>
      <c r="PQU161" s="86"/>
      <c r="PQV161" s="86"/>
      <c r="PQW161" s="86"/>
      <c r="PQX161" s="86"/>
      <c r="PQY161" s="86"/>
      <c r="PQZ161" s="86"/>
      <c r="PRA161" s="86"/>
      <c r="PRB161" s="86"/>
      <c r="PRC161" s="86"/>
      <c r="PRD161" s="86"/>
      <c r="PRE161" s="86"/>
      <c r="PRF161" s="86"/>
      <c r="PRG161" s="86"/>
      <c r="PRH161" s="86"/>
      <c r="PRI161" s="86"/>
      <c r="PRJ161" s="86"/>
      <c r="PRK161" s="86"/>
      <c r="PRL161" s="86"/>
      <c r="PRM161" s="86"/>
      <c r="PRN161" s="86"/>
      <c r="PRO161" s="86"/>
      <c r="PRP161" s="86"/>
      <c r="PRQ161" s="86"/>
      <c r="PRR161" s="86"/>
      <c r="PRS161" s="86"/>
      <c r="PRT161" s="86"/>
      <c r="PRU161" s="86"/>
      <c r="PRV161" s="86"/>
      <c r="PRW161" s="86"/>
      <c r="PRX161" s="86"/>
      <c r="PRY161" s="86"/>
      <c r="PRZ161" s="86"/>
      <c r="PSA161" s="86"/>
      <c r="PSB161" s="86"/>
      <c r="PSC161" s="86"/>
      <c r="PSD161" s="86"/>
      <c r="PSE161" s="86"/>
      <c r="PSF161" s="86"/>
      <c r="PSG161" s="86"/>
      <c r="PSH161" s="86"/>
      <c r="PSI161" s="86"/>
      <c r="PSJ161" s="86"/>
      <c r="PSK161" s="86"/>
      <c r="PSL161" s="86"/>
      <c r="PSM161" s="86"/>
      <c r="PSN161" s="86"/>
      <c r="PSO161" s="86"/>
      <c r="PSP161" s="86"/>
      <c r="PSQ161" s="86"/>
      <c r="PSR161" s="86"/>
      <c r="PSS161" s="86"/>
      <c r="PST161" s="86"/>
      <c r="PSU161" s="86"/>
      <c r="PSV161" s="86"/>
      <c r="PSW161" s="86"/>
      <c r="PSX161" s="86"/>
      <c r="PSY161" s="86"/>
      <c r="PSZ161" s="86"/>
      <c r="PTA161" s="86"/>
      <c r="PTB161" s="86"/>
      <c r="PTC161" s="86"/>
      <c r="PTD161" s="86"/>
      <c r="PTE161" s="86"/>
      <c r="PTF161" s="86"/>
      <c r="PTG161" s="86"/>
      <c r="PTH161" s="86"/>
      <c r="PTI161" s="86"/>
      <c r="PTJ161" s="86"/>
      <c r="PTK161" s="86"/>
      <c r="PTL161" s="86"/>
      <c r="PTM161" s="86"/>
      <c r="PTN161" s="86"/>
      <c r="PTO161" s="86"/>
      <c r="PTP161" s="86"/>
      <c r="PTQ161" s="86"/>
      <c r="PTR161" s="86"/>
      <c r="PTS161" s="86"/>
      <c r="PTT161" s="86"/>
      <c r="PTU161" s="86"/>
      <c r="PTV161" s="86"/>
      <c r="PTW161" s="86"/>
      <c r="PTX161" s="86"/>
      <c r="PTY161" s="86"/>
      <c r="PTZ161" s="86"/>
      <c r="PUA161" s="86"/>
      <c r="PUB161" s="86"/>
      <c r="PUC161" s="86"/>
      <c r="PUD161" s="86"/>
      <c r="PUE161" s="86"/>
      <c r="PUF161" s="86"/>
      <c r="PUG161" s="86"/>
      <c r="PUH161" s="86"/>
      <c r="PUI161" s="86"/>
      <c r="PUJ161" s="86"/>
      <c r="PUK161" s="86"/>
      <c r="PUL161" s="86"/>
      <c r="PUM161" s="86"/>
      <c r="PUN161" s="86"/>
      <c r="PUO161" s="86"/>
      <c r="PUP161" s="86"/>
      <c r="PUQ161" s="86"/>
      <c r="PUR161" s="86"/>
      <c r="PUS161" s="86"/>
      <c r="PUT161" s="86"/>
      <c r="PUU161" s="86"/>
      <c r="PUV161" s="86"/>
      <c r="PUW161" s="86"/>
      <c r="PUX161" s="86"/>
      <c r="PUY161" s="86"/>
      <c r="PUZ161" s="86"/>
      <c r="PVA161" s="86"/>
      <c r="PVB161" s="86"/>
      <c r="PVC161" s="86"/>
      <c r="PVD161" s="86"/>
      <c r="PVE161" s="86"/>
      <c r="PVF161" s="86"/>
      <c r="PVG161" s="86"/>
      <c r="PVH161" s="86"/>
      <c r="PVI161" s="86"/>
      <c r="PVJ161" s="86"/>
      <c r="PVK161" s="86"/>
      <c r="PVL161" s="86"/>
      <c r="PVM161" s="86"/>
      <c r="PVN161" s="86"/>
      <c r="PVO161" s="86"/>
      <c r="PVP161" s="86"/>
      <c r="PVQ161" s="86"/>
      <c r="PVR161" s="86"/>
      <c r="PVS161" s="86"/>
      <c r="PVT161" s="86"/>
      <c r="PVU161" s="86"/>
      <c r="PVV161" s="86"/>
      <c r="PVW161" s="86"/>
      <c r="PVX161" s="86"/>
      <c r="PVY161" s="86"/>
      <c r="PVZ161" s="86"/>
      <c r="PWA161" s="86"/>
      <c r="PWB161" s="86"/>
      <c r="PWC161" s="86"/>
      <c r="PWD161" s="86"/>
      <c r="PWE161" s="86"/>
      <c r="PWF161" s="86"/>
      <c r="PWG161" s="86"/>
      <c r="PWH161" s="86"/>
      <c r="PWI161" s="86"/>
      <c r="PWJ161" s="86"/>
      <c r="PWK161" s="86"/>
      <c r="PWL161" s="86"/>
      <c r="PWM161" s="86"/>
      <c r="PWN161" s="86"/>
      <c r="PWO161" s="86"/>
      <c r="PWP161" s="86"/>
      <c r="PWQ161" s="86"/>
      <c r="PWR161" s="86"/>
      <c r="PWS161" s="86"/>
      <c r="PWT161" s="86"/>
      <c r="PWU161" s="86"/>
      <c r="PWV161" s="86"/>
      <c r="PWW161" s="86"/>
      <c r="PWX161" s="86"/>
      <c r="PWY161" s="86"/>
      <c r="PWZ161" s="86"/>
      <c r="PXA161" s="86"/>
      <c r="PXB161" s="86"/>
      <c r="PXC161" s="86"/>
      <c r="PXD161" s="86"/>
      <c r="PXE161" s="86"/>
      <c r="PXF161" s="86"/>
      <c r="PXG161" s="86"/>
      <c r="PXH161" s="86"/>
      <c r="PXI161" s="86"/>
      <c r="PXJ161" s="86"/>
      <c r="PXK161" s="86"/>
      <c r="PXL161" s="86"/>
      <c r="PXM161" s="86"/>
      <c r="PXN161" s="86"/>
      <c r="PXO161" s="86"/>
      <c r="PXP161" s="86"/>
      <c r="PXQ161" s="86"/>
      <c r="PXR161" s="86"/>
      <c r="PXS161" s="86"/>
      <c r="PXT161" s="86"/>
      <c r="PXU161" s="86"/>
      <c r="PXV161" s="86"/>
      <c r="PXW161" s="86"/>
      <c r="PXX161" s="86"/>
      <c r="PXY161" s="86"/>
      <c r="PXZ161" s="86"/>
      <c r="PYA161" s="86"/>
      <c r="PYB161" s="86"/>
      <c r="PYC161" s="86"/>
      <c r="PYD161" s="86"/>
      <c r="PYE161" s="86"/>
      <c r="PYF161" s="86"/>
      <c r="PYG161" s="86"/>
      <c r="PYH161" s="86"/>
      <c r="PYI161" s="186"/>
      <c r="PYJ161" s="186"/>
      <c r="PYK161" s="186"/>
      <c r="PYL161" s="186"/>
      <c r="PYM161" s="186"/>
      <c r="PYN161" s="186"/>
      <c r="PYO161" s="86"/>
      <c r="PYP161" s="86"/>
      <c r="PYQ161" s="86"/>
      <c r="PYR161" s="86"/>
      <c r="PYS161" s="86"/>
      <c r="PYT161" s="86"/>
      <c r="PYU161" s="86"/>
      <c r="PYV161" s="86"/>
      <c r="PYW161" s="86"/>
      <c r="PYX161" s="86"/>
      <c r="PYY161" s="86"/>
      <c r="PYZ161" s="86"/>
      <c r="PZA161" s="86"/>
      <c r="PZB161" s="86"/>
      <c r="PZC161" s="86"/>
      <c r="PZD161" s="86"/>
      <c r="PZE161" s="86"/>
      <c r="PZF161" s="86"/>
      <c r="PZG161" s="86"/>
      <c r="PZH161" s="86"/>
      <c r="PZI161" s="86"/>
      <c r="PZJ161" s="86"/>
      <c r="PZK161" s="86"/>
      <c r="PZL161" s="86"/>
      <c r="PZM161" s="86"/>
      <c r="PZN161" s="86"/>
      <c r="PZO161" s="86"/>
      <c r="PZP161" s="86"/>
      <c r="PZQ161" s="86"/>
      <c r="PZR161" s="86"/>
      <c r="PZS161" s="86"/>
      <c r="PZT161" s="86"/>
      <c r="PZU161" s="86"/>
      <c r="PZV161" s="86"/>
      <c r="PZW161" s="86"/>
      <c r="PZX161" s="86"/>
      <c r="PZY161" s="86"/>
      <c r="PZZ161" s="86"/>
      <c r="QAA161" s="86"/>
      <c r="QAB161" s="86"/>
      <c r="QAC161" s="86"/>
      <c r="QAD161" s="86"/>
      <c r="QAE161" s="86"/>
      <c r="QAF161" s="86"/>
      <c r="QAG161" s="86"/>
      <c r="QAH161" s="86"/>
      <c r="QAI161" s="86"/>
      <c r="QAJ161" s="86"/>
      <c r="QAK161" s="86"/>
      <c r="QAL161" s="86"/>
      <c r="QAM161" s="86"/>
      <c r="QAN161" s="86"/>
      <c r="QAO161" s="86"/>
      <c r="QAP161" s="86"/>
      <c r="QAQ161" s="86"/>
      <c r="QAR161" s="86"/>
      <c r="QAS161" s="86"/>
      <c r="QAT161" s="86"/>
      <c r="QAU161" s="86"/>
      <c r="QAV161" s="86"/>
      <c r="QAW161" s="86"/>
      <c r="QAX161" s="86"/>
      <c r="QAY161" s="86"/>
      <c r="QAZ161" s="86"/>
      <c r="QBA161" s="86"/>
      <c r="QBB161" s="86"/>
      <c r="QBC161" s="86"/>
      <c r="QBD161" s="86"/>
      <c r="QBE161" s="86"/>
      <c r="QBF161" s="86"/>
      <c r="QBG161" s="86"/>
      <c r="QBH161" s="86"/>
      <c r="QBI161" s="86"/>
      <c r="QBJ161" s="86"/>
      <c r="QBK161" s="86"/>
      <c r="QBL161" s="86"/>
      <c r="QBM161" s="86"/>
      <c r="QBN161" s="86"/>
      <c r="QBO161" s="86"/>
      <c r="QBP161" s="86"/>
      <c r="QBQ161" s="86"/>
      <c r="QBR161" s="86"/>
      <c r="QBS161" s="86"/>
      <c r="QBT161" s="86"/>
      <c r="QBU161" s="86"/>
      <c r="QBV161" s="86"/>
      <c r="QBW161" s="86"/>
      <c r="QBX161" s="86"/>
      <c r="QBY161" s="86"/>
      <c r="QBZ161" s="86"/>
      <c r="QCA161" s="86"/>
      <c r="QCB161" s="86"/>
      <c r="QCC161" s="86"/>
      <c r="QCD161" s="86"/>
      <c r="QCE161" s="86"/>
      <c r="QCF161" s="86"/>
      <c r="QCG161" s="86"/>
      <c r="QCH161" s="86"/>
      <c r="QCI161" s="86"/>
      <c r="QCJ161" s="86"/>
      <c r="QCK161" s="86"/>
      <c r="QCL161" s="86"/>
      <c r="QCM161" s="86"/>
      <c r="QCN161" s="86"/>
      <c r="QCO161" s="86"/>
      <c r="QCP161" s="86"/>
      <c r="QCQ161" s="86"/>
      <c r="QCR161" s="86"/>
      <c r="QCS161" s="86"/>
      <c r="QCT161" s="86"/>
      <c r="QCU161" s="86"/>
      <c r="QCV161" s="86"/>
      <c r="QCW161" s="86"/>
      <c r="QCX161" s="86"/>
      <c r="QCY161" s="86"/>
      <c r="QCZ161" s="86"/>
      <c r="QDA161" s="86"/>
      <c r="QDB161" s="86"/>
      <c r="QDC161" s="86"/>
      <c r="QDD161" s="86"/>
      <c r="QDE161" s="86"/>
      <c r="QDF161" s="86"/>
      <c r="QDG161" s="86"/>
      <c r="QDH161" s="86"/>
      <c r="QDI161" s="86"/>
      <c r="QDJ161" s="86"/>
      <c r="QDK161" s="86"/>
      <c r="QDL161" s="86"/>
      <c r="QDM161" s="86"/>
      <c r="QDN161" s="86"/>
      <c r="QDO161" s="86"/>
      <c r="QDP161" s="86"/>
      <c r="QDQ161" s="86"/>
      <c r="QDR161" s="86"/>
      <c r="QDS161" s="86"/>
      <c r="QDT161" s="86"/>
      <c r="QDU161" s="86"/>
      <c r="QDV161" s="86"/>
      <c r="QDW161" s="86"/>
      <c r="QDX161" s="86"/>
      <c r="QDY161" s="86"/>
      <c r="QDZ161" s="86"/>
      <c r="QEA161" s="86"/>
      <c r="QEB161" s="86"/>
      <c r="QEC161" s="86"/>
      <c r="QED161" s="86"/>
      <c r="QEE161" s="86"/>
      <c r="QEF161" s="86"/>
      <c r="QEG161" s="86"/>
      <c r="QEH161" s="86"/>
      <c r="QEI161" s="86"/>
      <c r="QEJ161" s="86"/>
      <c r="QEK161" s="86"/>
      <c r="QEL161" s="86"/>
      <c r="QEM161" s="86"/>
      <c r="QEN161" s="86"/>
      <c r="QEO161" s="86"/>
      <c r="QEP161" s="86"/>
      <c r="QEQ161" s="86"/>
      <c r="QER161" s="86"/>
      <c r="QES161" s="86"/>
      <c r="QET161" s="86"/>
      <c r="QEU161" s="86"/>
      <c r="QEV161" s="86"/>
      <c r="QEW161" s="86"/>
      <c r="QEX161" s="86"/>
      <c r="QEY161" s="86"/>
      <c r="QEZ161" s="86"/>
      <c r="QFA161" s="86"/>
      <c r="QFB161" s="86"/>
      <c r="QFC161" s="86"/>
      <c r="QFD161" s="86"/>
      <c r="QFE161" s="86"/>
      <c r="QFF161" s="86"/>
      <c r="QFG161" s="86"/>
      <c r="QFH161" s="86"/>
      <c r="QFI161" s="86"/>
      <c r="QFJ161" s="86"/>
      <c r="QFK161" s="86"/>
      <c r="QFL161" s="86"/>
      <c r="QFM161" s="86"/>
      <c r="QFN161" s="86"/>
      <c r="QFO161" s="86"/>
      <c r="QFP161" s="86"/>
      <c r="QFQ161" s="86"/>
      <c r="QFR161" s="86"/>
      <c r="QFS161" s="86"/>
      <c r="QFT161" s="86"/>
      <c r="QFU161" s="86"/>
      <c r="QFV161" s="86"/>
      <c r="QFW161" s="86"/>
      <c r="QFX161" s="86"/>
      <c r="QFY161" s="86"/>
      <c r="QFZ161" s="86"/>
      <c r="QGA161" s="86"/>
      <c r="QGB161" s="86"/>
      <c r="QGC161" s="86"/>
      <c r="QGD161" s="86"/>
      <c r="QGE161" s="86"/>
      <c r="QGF161" s="86"/>
      <c r="QGG161" s="86"/>
      <c r="QGH161" s="86"/>
      <c r="QGI161" s="86"/>
      <c r="QGJ161" s="86"/>
      <c r="QGK161" s="86"/>
      <c r="QGL161" s="86"/>
      <c r="QGM161" s="86"/>
      <c r="QGN161" s="86"/>
      <c r="QGO161" s="86"/>
      <c r="QGP161" s="86"/>
      <c r="QGQ161" s="86"/>
      <c r="QGR161" s="86"/>
      <c r="QGS161" s="86"/>
      <c r="QGT161" s="86"/>
      <c r="QGU161" s="86"/>
      <c r="QGV161" s="86"/>
      <c r="QGW161" s="86"/>
      <c r="QGX161" s="86"/>
      <c r="QGY161" s="86"/>
      <c r="QGZ161" s="86"/>
      <c r="QHA161" s="86"/>
      <c r="QHB161" s="86"/>
      <c r="QHC161" s="86"/>
      <c r="QHD161" s="86"/>
      <c r="QHE161" s="86"/>
      <c r="QHF161" s="86"/>
      <c r="QHG161" s="86"/>
      <c r="QHH161" s="86"/>
      <c r="QHI161" s="86"/>
      <c r="QHJ161" s="86"/>
      <c r="QHK161" s="86"/>
      <c r="QHL161" s="86"/>
      <c r="QHM161" s="86"/>
      <c r="QHN161" s="86"/>
      <c r="QHO161" s="86"/>
      <c r="QHP161" s="86"/>
      <c r="QHQ161" s="86"/>
      <c r="QHR161" s="86"/>
      <c r="QHS161" s="86"/>
      <c r="QHT161" s="86"/>
      <c r="QHU161" s="86"/>
      <c r="QHV161" s="86"/>
      <c r="QHW161" s="86"/>
      <c r="QHX161" s="86"/>
      <c r="QHY161" s="86"/>
      <c r="QHZ161" s="86"/>
      <c r="QIA161" s="86"/>
      <c r="QIB161" s="86"/>
      <c r="QIC161" s="86"/>
      <c r="QID161" s="86"/>
      <c r="QIE161" s="186"/>
      <c r="QIF161" s="186"/>
      <c r="QIG161" s="186"/>
      <c r="QIH161" s="186"/>
      <c r="QII161" s="186"/>
      <c r="QIJ161" s="186"/>
      <c r="QIK161" s="86"/>
      <c r="QIL161" s="86"/>
      <c r="QIM161" s="86"/>
      <c r="QIN161" s="86"/>
      <c r="QIO161" s="86"/>
      <c r="QIP161" s="86"/>
      <c r="QIQ161" s="86"/>
      <c r="QIR161" s="86"/>
      <c r="QIS161" s="86"/>
      <c r="QIT161" s="86"/>
      <c r="QIU161" s="86"/>
      <c r="QIV161" s="86"/>
      <c r="QIW161" s="86"/>
      <c r="QIX161" s="86"/>
      <c r="QIY161" s="86"/>
      <c r="QIZ161" s="86"/>
      <c r="QJA161" s="86"/>
      <c r="QJB161" s="86"/>
      <c r="QJC161" s="86"/>
      <c r="QJD161" s="86"/>
      <c r="QJE161" s="86"/>
      <c r="QJF161" s="86"/>
      <c r="QJG161" s="86"/>
      <c r="QJH161" s="86"/>
      <c r="QJI161" s="86"/>
      <c r="QJJ161" s="86"/>
      <c r="QJK161" s="86"/>
      <c r="QJL161" s="86"/>
      <c r="QJM161" s="86"/>
      <c r="QJN161" s="86"/>
      <c r="QJO161" s="86"/>
      <c r="QJP161" s="86"/>
      <c r="QJQ161" s="86"/>
      <c r="QJR161" s="86"/>
      <c r="QJS161" s="86"/>
      <c r="QJT161" s="86"/>
      <c r="QJU161" s="86"/>
      <c r="QJV161" s="86"/>
      <c r="QJW161" s="86"/>
      <c r="QJX161" s="86"/>
      <c r="QJY161" s="86"/>
      <c r="QJZ161" s="86"/>
      <c r="QKA161" s="86"/>
      <c r="QKB161" s="86"/>
      <c r="QKC161" s="86"/>
      <c r="QKD161" s="86"/>
      <c r="QKE161" s="86"/>
      <c r="QKF161" s="86"/>
      <c r="QKG161" s="86"/>
      <c r="QKH161" s="86"/>
      <c r="QKI161" s="86"/>
      <c r="QKJ161" s="86"/>
      <c r="QKK161" s="86"/>
      <c r="QKL161" s="86"/>
      <c r="QKM161" s="86"/>
      <c r="QKN161" s="86"/>
      <c r="QKO161" s="86"/>
      <c r="QKP161" s="86"/>
      <c r="QKQ161" s="86"/>
      <c r="QKR161" s="86"/>
      <c r="QKS161" s="86"/>
      <c r="QKT161" s="86"/>
      <c r="QKU161" s="86"/>
      <c r="QKV161" s="86"/>
      <c r="QKW161" s="86"/>
      <c r="QKX161" s="86"/>
      <c r="QKY161" s="86"/>
      <c r="QKZ161" s="86"/>
      <c r="QLA161" s="86"/>
      <c r="QLB161" s="86"/>
      <c r="QLC161" s="86"/>
      <c r="QLD161" s="86"/>
      <c r="QLE161" s="86"/>
      <c r="QLF161" s="86"/>
      <c r="QLG161" s="86"/>
      <c r="QLH161" s="86"/>
      <c r="QLI161" s="86"/>
      <c r="QLJ161" s="86"/>
      <c r="QLK161" s="86"/>
      <c r="QLL161" s="86"/>
      <c r="QLM161" s="86"/>
      <c r="QLN161" s="86"/>
      <c r="QLO161" s="86"/>
      <c r="QLP161" s="86"/>
      <c r="QLQ161" s="86"/>
      <c r="QLR161" s="86"/>
      <c r="QLS161" s="86"/>
      <c r="QLT161" s="86"/>
      <c r="QLU161" s="86"/>
      <c r="QLV161" s="86"/>
      <c r="QLW161" s="86"/>
      <c r="QLX161" s="86"/>
      <c r="QLY161" s="86"/>
      <c r="QLZ161" s="86"/>
      <c r="QMA161" s="86"/>
      <c r="QMB161" s="86"/>
      <c r="QMC161" s="86"/>
      <c r="QMD161" s="86"/>
      <c r="QME161" s="86"/>
      <c r="QMF161" s="86"/>
      <c r="QMG161" s="86"/>
      <c r="QMH161" s="86"/>
      <c r="QMI161" s="86"/>
      <c r="QMJ161" s="86"/>
      <c r="QMK161" s="86"/>
      <c r="QML161" s="86"/>
      <c r="QMM161" s="86"/>
      <c r="QMN161" s="86"/>
      <c r="QMO161" s="86"/>
      <c r="QMP161" s="86"/>
      <c r="QMQ161" s="86"/>
      <c r="QMR161" s="86"/>
      <c r="QMS161" s="86"/>
      <c r="QMT161" s="86"/>
      <c r="QMU161" s="86"/>
      <c r="QMV161" s="86"/>
      <c r="QMW161" s="86"/>
      <c r="QMX161" s="86"/>
      <c r="QMY161" s="86"/>
      <c r="QMZ161" s="86"/>
      <c r="QNA161" s="86"/>
      <c r="QNB161" s="86"/>
      <c r="QNC161" s="86"/>
      <c r="QND161" s="86"/>
      <c r="QNE161" s="86"/>
      <c r="QNF161" s="86"/>
      <c r="QNG161" s="86"/>
      <c r="QNH161" s="86"/>
      <c r="QNI161" s="86"/>
      <c r="QNJ161" s="86"/>
      <c r="QNK161" s="86"/>
      <c r="QNL161" s="86"/>
      <c r="QNM161" s="86"/>
      <c r="QNN161" s="86"/>
      <c r="QNO161" s="86"/>
      <c r="QNP161" s="86"/>
      <c r="QNQ161" s="86"/>
      <c r="QNR161" s="86"/>
      <c r="QNS161" s="86"/>
      <c r="QNT161" s="86"/>
      <c r="QNU161" s="86"/>
      <c r="QNV161" s="86"/>
      <c r="QNW161" s="86"/>
      <c r="QNX161" s="86"/>
      <c r="QNY161" s="86"/>
      <c r="QNZ161" s="86"/>
      <c r="QOA161" s="86"/>
      <c r="QOB161" s="86"/>
      <c r="QOC161" s="86"/>
      <c r="QOD161" s="86"/>
      <c r="QOE161" s="86"/>
      <c r="QOF161" s="86"/>
      <c r="QOG161" s="86"/>
      <c r="QOH161" s="86"/>
      <c r="QOI161" s="86"/>
      <c r="QOJ161" s="86"/>
      <c r="QOK161" s="86"/>
      <c r="QOL161" s="86"/>
      <c r="QOM161" s="86"/>
      <c r="QON161" s="86"/>
      <c r="QOO161" s="86"/>
      <c r="QOP161" s="86"/>
      <c r="QOQ161" s="86"/>
      <c r="QOR161" s="86"/>
      <c r="QOS161" s="86"/>
      <c r="QOT161" s="86"/>
      <c r="QOU161" s="86"/>
      <c r="QOV161" s="86"/>
      <c r="QOW161" s="86"/>
      <c r="QOX161" s="86"/>
      <c r="QOY161" s="86"/>
      <c r="QOZ161" s="86"/>
      <c r="QPA161" s="86"/>
      <c r="QPB161" s="86"/>
      <c r="QPC161" s="86"/>
      <c r="QPD161" s="86"/>
      <c r="QPE161" s="86"/>
      <c r="QPF161" s="86"/>
      <c r="QPG161" s="86"/>
      <c r="QPH161" s="86"/>
      <c r="QPI161" s="86"/>
      <c r="QPJ161" s="86"/>
      <c r="QPK161" s="86"/>
      <c r="QPL161" s="86"/>
      <c r="QPM161" s="86"/>
      <c r="QPN161" s="86"/>
      <c r="QPO161" s="86"/>
      <c r="QPP161" s="86"/>
      <c r="QPQ161" s="86"/>
      <c r="QPR161" s="86"/>
      <c r="QPS161" s="86"/>
      <c r="QPT161" s="86"/>
      <c r="QPU161" s="86"/>
      <c r="QPV161" s="86"/>
      <c r="QPW161" s="86"/>
      <c r="QPX161" s="86"/>
      <c r="QPY161" s="86"/>
      <c r="QPZ161" s="86"/>
      <c r="QQA161" s="86"/>
      <c r="QQB161" s="86"/>
      <c r="QQC161" s="86"/>
      <c r="QQD161" s="86"/>
      <c r="QQE161" s="86"/>
      <c r="QQF161" s="86"/>
      <c r="QQG161" s="86"/>
      <c r="QQH161" s="86"/>
      <c r="QQI161" s="86"/>
      <c r="QQJ161" s="86"/>
      <c r="QQK161" s="86"/>
      <c r="QQL161" s="86"/>
      <c r="QQM161" s="86"/>
      <c r="QQN161" s="86"/>
      <c r="QQO161" s="86"/>
      <c r="QQP161" s="86"/>
      <c r="QQQ161" s="86"/>
      <c r="QQR161" s="86"/>
      <c r="QQS161" s="86"/>
      <c r="QQT161" s="86"/>
      <c r="QQU161" s="86"/>
      <c r="QQV161" s="86"/>
      <c r="QQW161" s="86"/>
      <c r="QQX161" s="86"/>
      <c r="QQY161" s="86"/>
      <c r="QQZ161" s="86"/>
      <c r="QRA161" s="86"/>
      <c r="QRB161" s="86"/>
      <c r="QRC161" s="86"/>
      <c r="QRD161" s="86"/>
      <c r="QRE161" s="86"/>
      <c r="QRF161" s="86"/>
      <c r="QRG161" s="86"/>
      <c r="QRH161" s="86"/>
      <c r="QRI161" s="86"/>
      <c r="QRJ161" s="86"/>
      <c r="QRK161" s="86"/>
      <c r="QRL161" s="86"/>
      <c r="QRM161" s="86"/>
      <c r="QRN161" s="86"/>
      <c r="QRO161" s="86"/>
      <c r="QRP161" s="86"/>
      <c r="QRQ161" s="86"/>
      <c r="QRR161" s="86"/>
      <c r="QRS161" s="86"/>
      <c r="QRT161" s="86"/>
      <c r="QRU161" s="86"/>
      <c r="QRV161" s="86"/>
      <c r="QRW161" s="86"/>
      <c r="QRX161" s="86"/>
      <c r="QRY161" s="86"/>
      <c r="QRZ161" s="86"/>
      <c r="QSA161" s="186"/>
      <c r="QSB161" s="186"/>
      <c r="QSC161" s="186"/>
      <c r="QSD161" s="186"/>
      <c r="QSE161" s="186"/>
      <c r="QSF161" s="186"/>
      <c r="QSG161" s="86"/>
      <c r="QSH161" s="86"/>
      <c r="QSI161" s="86"/>
      <c r="QSJ161" s="86"/>
      <c r="QSK161" s="86"/>
      <c r="QSL161" s="86"/>
      <c r="QSM161" s="86"/>
      <c r="QSN161" s="86"/>
      <c r="QSO161" s="86"/>
      <c r="QSP161" s="86"/>
      <c r="QSQ161" s="86"/>
      <c r="QSR161" s="86"/>
      <c r="QSS161" s="86"/>
      <c r="QST161" s="86"/>
      <c r="QSU161" s="86"/>
      <c r="QSV161" s="86"/>
      <c r="QSW161" s="86"/>
      <c r="QSX161" s="86"/>
      <c r="QSY161" s="86"/>
      <c r="QSZ161" s="86"/>
      <c r="QTA161" s="86"/>
      <c r="QTB161" s="86"/>
      <c r="QTC161" s="86"/>
      <c r="QTD161" s="86"/>
      <c r="QTE161" s="86"/>
      <c r="QTF161" s="86"/>
      <c r="QTG161" s="86"/>
      <c r="QTH161" s="86"/>
      <c r="QTI161" s="86"/>
      <c r="QTJ161" s="86"/>
      <c r="QTK161" s="86"/>
      <c r="QTL161" s="86"/>
      <c r="QTM161" s="86"/>
      <c r="QTN161" s="86"/>
      <c r="QTO161" s="86"/>
      <c r="QTP161" s="86"/>
      <c r="QTQ161" s="86"/>
      <c r="QTR161" s="86"/>
      <c r="QTS161" s="86"/>
      <c r="QTT161" s="86"/>
      <c r="QTU161" s="86"/>
      <c r="QTV161" s="86"/>
      <c r="QTW161" s="86"/>
      <c r="QTX161" s="86"/>
      <c r="QTY161" s="86"/>
      <c r="QTZ161" s="86"/>
      <c r="QUA161" s="86"/>
      <c r="QUB161" s="86"/>
      <c r="QUC161" s="86"/>
      <c r="QUD161" s="86"/>
      <c r="QUE161" s="86"/>
      <c r="QUF161" s="86"/>
      <c r="QUG161" s="86"/>
      <c r="QUH161" s="86"/>
      <c r="QUI161" s="86"/>
      <c r="QUJ161" s="86"/>
      <c r="QUK161" s="86"/>
      <c r="QUL161" s="86"/>
      <c r="QUM161" s="86"/>
      <c r="QUN161" s="86"/>
      <c r="QUO161" s="86"/>
      <c r="QUP161" s="86"/>
      <c r="QUQ161" s="86"/>
      <c r="QUR161" s="86"/>
      <c r="QUS161" s="86"/>
      <c r="QUT161" s="86"/>
      <c r="QUU161" s="86"/>
      <c r="QUV161" s="86"/>
      <c r="QUW161" s="86"/>
      <c r="QUX161" s="86"/>
      <c r="QUY161" s="86"/>
      <c r="QUZ161" s="86"/>
      <c r="QVA161" s="86"/>
      <c r="QVB161" s="86"/>
      <c r="QVC161" s="86"/>
      <c r="QVD161" s="86"/>
      <c r="QVE161" s="86"/>
      <c r="QVF161" s="86"/>
      <c r="QVG161" s="86"/>
      <c r="QVH161" s="86"/>
      <c r="QVI161" s="86"/>
      <c r="QVJ161" s="86"/>
      <c r="QVK161" s="86"/>
      <c r="QVL161" s="86"/>
      <c r="QVM161" s="86"/>
      <c r="QVN161" s="86"/>
      <c r="QVO161" s="86"/>
      <c r="QVP161" s="86"/>
      <c r="QVQ161" s="86"/>
      <c r="QVR161" s="86"/>
      <c r="QVS161" s="86"/>
      <c r="QVT161" s="86"/>
      <c r="QVU161" s="86"/>
      <c r="QVV161" s="86"/>
      <c r="QVW161" s="86"/>
      <c r="QVX161" s="86"/>
      <c r="QVY161" s="86"/>
      <c r="QVZ161" s="86"/>
      <c r="QWA161" s="86"/>
      <c r="QWB161" s="86"/>
      <c r="QWC161" s="86"/>
      <c r="QWD161" s="86"/>
      <c r="QWE161" s="86"/>
      <c r="QWF161" s="86"/>
      <c r="QWG161" s="86"/>
      <c r="QWH161" s="86"/>
      <c r="QWI161" s="86"/>
      <c r="QWJ161" s="86"/>
      <c r="QWK161" s="86"/>
      <c r="QWL161" s="86"/>
      <c r="QWM161" s="86"/>
      <c r="QWN161" s="86"/>
      <c r="QWO161" s="86"/>
      <c r="QWP161" s="86"/>
      <c r="QWQ161" s="86"/>
      <c r="QWR161" s="86"/>
      <c r="QWS161" s="86"/>
      <c r="QWT161" s="86"/>
      <c r="QWU161" s="86"/>
      <c r="QWV161" s="86"/>
      <c r="QWW161" s="86"/>
      <c r="QWX161" s="86"/>
      <c r="QWY161" s="86"/>
      <c r="QWZ161" s="86"/>
      <c r="QXA161" s="86"/>
      <c r="QXB161" s="86"/>
      <c r="QXC161" s="86"/>
      <c r="QXD161" s="86"/>
      <c r="QXE161" s="86"/>
      <c r="QXF161" s="86"/>
      <c r="QXG161" s="86"/>
      <c r="QXH161" s="86"/>
      <c r="QXI161" s="86"/>
      <c r="QXJ161" s="86"/>
      <c r="QXK161" s="86"/>
      <c r="QXL161" s="86"/>
      <c r="QXM161" s="86"/>
      <c r="QXN161" s="86"/>
      <c r="QXO161" s="86"/>
      <c r="QXP161" s="86"/>
      <c r="QXQ161" s="86"/>
      <c r="QXR161" s="86"/>
      <c r="QXS161" s="86"/>
      <c r="QXT161" s="86"/>
      <c r="QXU161" s="86"/>
      <c r="QXV161" s="86"/>
      <c r="QXW161" s="86"/>
      <c r="QXX161" s="86"/>
      <c r="QXY161" s="86"/>
      <c r="QXZ161" s="86"/>
      <c r="QYA161" s="86"/>
      <c r="QYB161" s="86"/>
      <c r="QYC161" s="86"/>
      <c r="QYD161" s="86"/>
      <c r="QYE161" s="86"/>
      <c r="QYF161" s="86"/>
      <c r="QYG161" s="86"/>
      <c r="QYH161" s="86"/>
      <c r="QYI161" s="86"/>
      <c r="QYJ161" s="86"/>
      <c r="QYK161" s="86"/>
      <c r="QYL161" s="86"/>
      <c r="QYM161" s="86"/>
      <c r="QYN161" s="86"/>
      <c r="QYO161" s="86"/>
      <c r="QYP161" s="86"/>
      <c r="QYQ161" s="86"/>
      <c r="QYR161" s="86"/>
      <c r="QYS161" s="86"/>
      <c r="QYT161" s="86"/>
      <c r="QYU161" s="86"/>
      <c r="QYV161" s="86"/>
      <c r="QYW161" s="86"/>
      <c r="QYX161" s="86"/>
      <c r="QYY161" s="86"/>
      <c r="QYZ161" s="86"/>
      <c r="QZA161" s="86"/>
      <c r="QZB161" s="86"/>
      <c r="QZC161" s="86"/>
      <c r="QZD161" s="86"/>
      <c r="QZE161" s="86"/>
      <c r="QZF161" s="86"/>
      <c r="QZG161" s="86"/>
      <c r="QZH161" s="86"/>
      <c r="QZI161" s="86"/>
      <c r="QZJ161" s="86"/>
      <c r="QZK161" s="86"/>
      <c r="QZL161" s="86"/>
      <c r="QZM161" s="86"/>
      <c r="QZN161" s="86"/>
      <c r="QZO161" s="86"/>
      <c r="QZP161" s="86"/>
      <c r="QZQ161" s="86"/>
      <c r="QZR161" s="86"/>
      <c r="QZS161" s="86"/>
      <c r="QZT161" s="86"/>
      <c r="QZU161" s="86"/>
      <c r="QZV161" s="86"/>
      <c r="QZW161" s="86"/>
      <c r="QZX161" s="86"/>
      <c r="QZY161" s="86"/>
      <c r="QZZ161" s="86"/>
      <c r="RAA161" s="86"/>
      <c r="RAB161" s="86"/>
      <c r="RAC161" s="86"/>
      <c r="RAD161" s="86"/>
      <c r="RAE161" s="86"/>
      <c r="RAF161" s="86"/>
      <c r="RAG161" s="86"/>
      <c r="RAH161" s="86"/>
      <c r="RAI161" s="86"/>
      <c r="RAJ161" s="86"/>
      <c r="RAK161" s="86"/>
      <c r="RAL161" s="86"/>
      <c r="RAM161" s="86"/>
      <c r="RAN161" s="86"/>
      <c r="RAO161" s="86"/>
      <c r="RAP161" s="86"/>
      <c r="RAQ161" s="86"/>
      <c r="RAR161" s="86"/>
      <c r="RAS161" s="86"/>
      <c r="RAT161" s="86"/>
      <c r="RAU161" s="86"/>
      <c r="RAV161" s="86"/>
      <c r="RAW161" s="86"/>
      <c r="RAX161" s="86"/>
      <c r="RAY161" s="86"/>
      <c r="RAZ161" s="86"/>
      <c r="RBA161" s="86"/>
      <c r="RBB161" s="86"/>
      <c r="RBC161" s="86"/>
      <c r="RBD161" s="86"/>
      <c r="RBE161" s="86"/>
      <c r="RBF161" s="86"/>
      <c r="RBG161" s="86"/>
      <c r="RBH161" s="86"/>
      <c r="RBI161" s="86"/>
      <c r="RBJ161" s="86"/>
      <c r="RBK161" s="86"/>
      <c r="RBL161" s="86"/>
      <c r="RBM161" s="86"/>
      <c r="RBN161" s="86"/>
      <c r="RBO161" s="86"/>
      <c r="RBP161" s="86"/>
      <c r="RBQ161" s="86"/>
      <c r="RBR161" s="86"/>
      <c r="RBS161" s="86"/>
      <c r="RBT161" s="86"/>
      <c r="RBU161" s="86"/>
      <c r="RBV161" s="86"/>
      <c r="RBW161" s="186"/>
      <c r="RBX161" s="186"/>
      <c r="RBY161" s="186"/>
      <c r="RBZ161" s="186"/>
      <c r="RCA161" s="186"/>
      <c r="RCB161" s="186"/>
      <c r="RCC161" s="86"/>
      <c r="RCD161" s="86"/>
      <c r="RCE161" s="86"/>
      <c r="RCF161" s="86"/>
      <c r="RCG161" s="86"/>
      <c r="RCH161" s="86"/>
      <c r="RCI161" s="86"/>
      <c r="RCJ161" s="86"/>
      <c r="RCK161" s="86"/>
      <c r="RCL161" s="86"/>
      <c r="RCM161" s="86"/>
      <c r="RCN161" s="86"/>
      <c r="RCO161" s="86"/>
      <c r="RCP161" s="86"/>
      <c r="RCQ161" s="86"/>
      <c r="RCR161" s="86"/>
      <c r="RCS161" s="86"/>
      <c r="RCT161" s="86"/>
      <c r="RCU161" s="86"/>
      <c r="RCV161" s="86"/>
      <c r="RCW161" s="86"/>
      <c r="RCX161" s="86"/>
      <c r="RCY161" s="86"/>
      <c r="RCZ161" s="86"/>
      <c r="RDA161" s="86"/>
      <c r="RDB161" s="86"/>
      <c r="RDC161" s="86"/>
      <c r="RDD161" s="86"/>
      <c r="RDE161" s="86"/>
      <c r="RDF161" s="86"/>
      <c r="RDG161" s="86"/>
      <c r="RDH161" s="86"/>
      <c r="RDI161" s="86"/>
      <c r="RDJ161" s="86"/>
      <c r="RDK161" s="86"/>
      <c r="RDL161" s="86"/>
      <c r="RDM161" s="86"/>
      <c r="RDN161" s="86"/>
      <c r="RDO161" s="86"/>
      <c r="RDP161" s="86"/>
      <c r="RDQ161" s="86"/>
      <c r="RDR161" s="86"/>
      <c r="RDS161" s="86"/>
      <c r="RDT161" s="86"/>
      <c r="RDU161" s="86"/>
      <c r="RDV161" s="86"/>
      <c r="RDW161" s="86"/>
      <c r="RDX161" s="86"/>
      <c r="RDY161" s="86"/>
      <c r="RDZ161" s="86"/>
      <c r="REA161" s="86"/>
      <c r="REB161" s="86"/>
      <c r="REC161" s="86"/>
      <c r="RED161" s="86"/>
      <c r="REE161" s="86"/>
      <c r="REF161" s="86"/>
      <c r="REG161" s="86"/>
      <c r="REH161" s="86"/>
      <c r="REI161" s="86"/>
      <c r="REJ161" s="86"/>
      <c r="REK161" s="86"/>
      <c r="REL161" s="86"/>
      <c r="REM161" s="86"/>
      <c r="REN161" s="86"/>
      <c r="REO161" s="86"/>
      <c r="REP161" s="86"/>
      <c r="REQ161" s="86"/>
      <c r="RER161" s="86"/>
      <c r="RES161" s="86"/>
      <c r="RET161" s="86"/>
      <c r="REU161" s="86"/>
      <c r="REV161" s="86"/>
      <c r="REW161" s="86"/>
      <c r="REX161" s="86"/>
      <c r="REY161" s="86"/>
      <c r="REZ161" s="86"/>
      <c r="RFA161" s="86"/>
      <c r="RFB161" s="86"/>
      <c r="RFC161" s="86"/>
      <c r="RFD161" s="86"/>
      <c r="RFE161" s="86"/>
      <c r="RFF161" s="86"/>
      <c r="RFG161" s="86"/>
      <c r="RFH161" s="86"/>
      <c r="RFI161" s="86"/>
      <c r="RFJ161" s="86"/>
      <c r="RFK161" s="86"/>
      <c r="RFL161" s="86"/>
      <c r="RFM161" s="86"/>
      <c r="RFN161" s="86"/>
      <c r="RFO161" s="86"/>
      <c r="RFP161" s="86"/>
      <c r="RFQ161" s="86"/>
      <c r="RFR161" s="86"/>
      <c r="RFS161" s="86"/>
      <c r="RFT161" s="86"/>
      <c r="RFU161" s="86"/>
      <c r="RFV161" s="86"/>
      <c r="RFW161" s="86"/>
      <c r="RFX161" s="86"/>
      <c r="RFY161" s="86"/>
      <c r="RFZ161" s="86"/>
      <c r="RGA161" s="86"/>
      <c r="RGB161" s="86"/>
      <c r="RGC161" s="86"/>
      <c r="RGD161" s="86"/>
      <c r="RGE161" s="86"/>
      <c r="RGF161" s="86"/>
      <c r="RGG161" s="86"/>
      <c r="RGH161" s="86"/>
      <c r="RGI161" s="86"/>
      <c r="RGJ161" s="86"/>
      <c r="RGK161" s="86"/>
      <c r="RGL161" s="86"/>
      <c r="RGM161" s="86"/>
      <c r="RGN161" s="86"/>
      <c r="RGO161" s="86"/>
      <c r="RGP161" s="86"/>
      <c r="RGQ161" s="86"/>
      <c r="RGR161" s="86"/>
      <c r="RGS161" s="86"/>
      <c r="RGT161" s="86"/>
      <c r="RGU161" s="86"/>
      <c r="RGV161" s="86"/>
      <c r="RGW161" s="86"/>
      <c r="RGX161" s="86"/>
      <c r="RGY161" s="86"/>
      <c r="RGZ161" s="86"/>
      <c r="RHA161" s="86"/>
      <c r="RHB161" s="86"/>
      <c r="RHC161" s="86"/>
      <c r="RHD161" s="86"/>
      <c r="RHE161" s="86"/>
      <c r="RHF161" s="86"/>
      <c r="RHG161" s="86"/>
      <c r="RHH161" s="86"/>
      <c r="RHI161" s="86"/>
      <c r="RHJ161" s="86"/>
      <c r="RHK161" s="86"/>
      <c r="RHL161" s="86"/>
      <c r="RHM161" s="86"/>
      <c r="RHN161" s="86"/>
      <c r="RHO161" s="86"/>
      <c r="RHP161" s="86"/>
      <c r="RHQ161" s="86"/>
      <c r="RHR161" s="86"/>
      <c r="RHS161" s="86"/>
      <c r="RHT161" s="86"/>
      <c r="RHU161" s="86"/>
      <c r="RHV161" s="86"/>
      <c r="RHW161" s="86"/>
      <c r="RHX161" s="86"/>
      <c r="RHY161" s="86"/>
      <c r="RHZ161" s="86"/>
      <c r="RIA161" s="86"/>
      <c r="RIB161" s="86"/>
      <c r="RIC161" s="86"/>
      <c r="RID161" s="86"/>
      <c r="RIE161" s="86"/>
      <c r="RIF161" s="86"/>
      <c r="RIG161" s="86"/>
      <c r="RIH161" s="86"/>
      <c r="RII161" s="86"/>
      <c r="RIJ161" s="86"/>
      <c r="RIK161" s="86"/>
      <c r="RIL161" s="86"/>
      <c r="RIM161" s="86"/>
      <c r="RIN161" s="86"/>
      <c r="RIO161" s="86"/>
      <c r="RIP161" s="86"/>
      <c r="RIQ161" s="86"/>
      <c r="RIR161" s="86"/>
      <c r="RIS161" s="86"/>
      <c r="RIT161" s="86"/>
      <c r="RIU161" s="86"/>
      <c r="RIV161" s="86"/>
      <c r="RIW161" s="86"/>
      <c r="RIX161" s="86"/>
      <c r="RIY161" s="86"/>
      <c r="RIZ161" s="86"/>
      <c r="RJA161" s="86"/>
      <c r="RJB161" s="86"/>
      <c r="RJC161" s="86"/>
      <c r="RJD161" s="86"/>
      <c r="RJE161" s="86"/>
      <c r="RJF161" s="86"/>
      <c r="RJG161" s="86"/>
      <c r="RJH161" s="86"/>
      <c r="RJI161" s="86"/>
      <c r="RJJ161" s="86"/>
      <c r="RJK161" s="86"/>
      <c r="RJL161" s="86"/>
      <c r="RJM161" s="86"/>
      <c r="RJN161" s="86"/>
      <c r="RJO161" s="86"/>
      <c r="RJP161" s="86"/>
      <c r="RJQ161" s="86"/>
      <c r="RJR161" s="86"/>
      <c r="RJS161" s="86"/>
      <c r="RJT161" s="86"/>
      <c r="RJU161" s="86"/>
      <c r="RJV161" s="86"/>
      <c r="RJW161" s="86"/>
      <c r="RJX161" s="86"/>
      <c r="RJY161" s="86"/>
      <c r="RJZ161" s="86"/>
      <c r="RKA161" s="86"/>
      <c r="RKB161" s="86"/>
      <c r="RKC161" s="86"/>
      <c r="RKD161" s="86"/>
      <c r="RKE161" s="86"/>
      <c r="RKF161" s="86"/>
      <c r="RKG161" s="86"/>
      <c r="RKH161" s="86"/>
      <c r="RKI161" s="86"/>
      <c r="RKJ161" s="86"/>
      <c r="RKK161" s="86"/>
      <c r="RKL161" s="86"/>
      <c r="RKM161" s="86"/>
      <c r="RKN161" s="86"/>
      <c r="RKO161" s="86"/>
      <c r="RKP161" s="86"/>
      <c r="RKQ161" s="86"/>
      <c r="RKR161" s="86"/>
      <c r="RKS161" s="86"/>
      <c r="RKT161" s="86"/>
      <c r="RKU161" s="86"/>
      <c r="RKV161" s="86"/>
      <c r="RKW161" s="86"/>
      <c r="RKX161" s="86"/>
      <c r="RKY161" s="86"/>
      <c r="RKZ161" s="86"/>
      <c r="RLA161" s="86"/>
      <c r="RLB161" s="86"/>
      <c r="RLC161" s="86"/>
      <c r="RLD161" s="86"/>
      <c r="RLE161" s="86"/>
      <c r="RLF161" s="86"/>
      <c r="RLG161" s="86"/>
      <c r="RLH161" s="86"/>
      <c r="RLI161" s="86"/>
      <c r="RLJ161" s="86"/>
      <c r="RLK161" s="86"/>
      <c r="RLL161" s="86"/>
      <c r="RLM161" s="86"/>
      <c r="RLN161" s="86"/>
      <c r="RLO161" s="86"/>
      <c r="RLP161" s="86"/>
      <c r="RLQ161" s="86"/>
      <c r="RLR161" s="86"/>
      <c r="RLS161" s="186"/>
      <c r="RLT161" s="186"/>
      <c r="RLU161" s="186"/>
      <c r="RLV161" s="186"/>
      <c r="RLW161" s="186"/>
      <c r="RLX161" s="186"/>
      <c r="RLY161" s="86"/>
      <c r="RLZ161" s="86"/>
      <c r="RMA161" s="86"/>
      <c r="RMB161" s="86"/>
      <c r="RMC161" s="86"/>
      <c r="RMD161" s="86"/>
      <c r="RME161" s="86"/>
      <c r="RMF161" s="86"/>
      <c r="RMG161" s="86"/>
      <c r="RMH161" s="86"/>
      <c r="RMI161" s="86"/>
      <c r="RMJ161" s="86"/>
      <c r="RMK161" s="86"/>
      <c r="RML161" s="86"/>
      <c r="RMM161" s="86"/>
      <c r="RMN161" s="86"/>
      <c r="RMO161" s="86"/>
      <c r="RMP161" s="86"/>
      <c r="RMQ161" s="86"/>
      <c r="RMR161" s="86"/>
      <c r="RMS161" s="86"/>
      <c r="RMT161" s="86"/>
      <c r="RMU161" s="86"/>
      <c r="RMV161" s="86"/>
      <c r="RMW161" s="86"/>
      <c r="RMX161" s="86"/>
      <c r="RMY161" s="86"/>
      <c r="RMZ161" s="86"/>
      <c r="RNA161" s="86"/>
      <c r="RNB161" s="86"/>
      <c r="RNC161" s="86"/>
      <c r="RND161" s="86"/>
      <c r="RNE161" s="86"/>
      <c r="RNF161" s="86"/>
      <c r="RNG161" s="86"/>
      <c r="RNH161" s="86"/>
      <c r="RNI161" s="86"/>
      <c r="RNJ161" s="86"/>
      <c r="RNK161" s="86"/>
      <c r="RNL161" s="86"/>
      <c r="RNM161" s="86"/>
      <c r="RNN161" s="86"/>
      <c r="RNO161" s="86"/>
      <c r="RNP161" s="86"/>
      <c r="RNQ161" s="86"/>
      <c r="RNR161" s="86"/>
      <c r="RNS161" s="86"/>
      <c r="RNT161" s="86"/>
      <c r="RNU161" s="86"/>
      <c r="RNV161" s="86"/>
      <c r="RNW161" s="86"/>
      <c r="RNX161" s="86"/>
      <c r="RNY161" s="86"/>
      <c r="RNZ161" s="86"/>
      <c r="ROA161" s="86"/>
      <c r="ROB161" s="86"/>
      <c r="ROC161" s="86"/>
      <c r="ROD161" s="86"/>
      <c r="ROE161" s="86"/>
      <c r="ROF161" s="86"/>
      <c r="ROG161" s="86"/>
      <c r="ROH161" s="86"/>
      <c r="ROI161" s="86"/>
      <c r="ROJ161" s="86"/>
      <c r="ROK161" s="86"/>
      <c r="ROL161" s="86"/>
      <c r="ROM161" s="86"/>
      <c r="RON161" s="86"/>
      <c r="ROO161" s="86"/>
      <c r="ROP161" s="86"/>
      <c r="ROQ161" s="86"/>
      <c r="ROR161" s="86"/>
      <c r="ROS161" s="86"/>
      <c r="ROT161" s="86"/>
      <c r="ROU161" s="86"/>
      <c r="ROV161" s="86"/>
      <c r="ROW161" s="86"/>
      <c r="ROX161" s="86"/>
      <c r="ROY161" s="86"/>
      <c r="ROZ161" s="86"/>
      <c r="RPA161" s="86"/>
      <c r="RPB161" s="86"/>
      <c r="RPC161" s="86"/>
      <c r="RPD161" s="86"/>
      <c r="RPE161" s="86"/>
      <c r="RPF161" s="86"/>
      <c r="RPG161" s="86"/>
      <c r="RPH161" s="86"/>
      <c r="RPI161" s="86"/>
      <c r="RPJ161" s="86"/>
      <c r="RPK161" s="86"/>
      <c r="RPL161" s="86"/>
      <c r="RPM161" s="86"/>
      <c r="RPN161" s="86"/>
      <c r="RPO161" s="86"/>
      <c r="RPP161" s="86"/>
      <c r="RPQ161" s="86"/>
      <c r="RPR161" s="86"/>
      <c r="RPS161" s="86"/>
      <c r="RPT161" s="86"/>
      <c r="RPU161" s="86"/>
      <c r="RPV161" s="86"/>
      <c r="RPW161" s="86"/>
      <c r="RPX161" s="86"/>
      <c r="RPY161" s="86"/>
      <c r="RPZ161" s="86"/>
      <c r="RQA161" s="86"/>
      <c r="RQB161" s="86"/>
      <c r="RQC161" s="86"/>
      <c r="RQD161" s="86"/>
      <c r="RQE161" s="86"/>
      <c r="RQF161" s="86"/>
      <c r="RQG161" s="86"/>
      <c r="RQH161" s="86"/>
      <c r="RQI161" s="86"/>
      <c r="RQJ161" s="86"/>
      <c r="RQK161" s="86"/>
      <c r="RQL161" s="86"/>
      <c r="RQM161" s="86"/>
      <c r="RQN161" s="86"/>
      <c r="RQO161" s="86"/>
      <c r="RQP161" s="86"/>
      <c r="RQQ161" s="86"/>
      <c r="RQR161" s="86"/>
      <c r="RQS161" s="86"/>
      <c r="RQT161" s="86"/>
      <c r="RQU161" s="86"/>
      <c r="RQV161" s="86"/>
      <c r="RQW161" s="86"/>
      <c r="RQX161" s="86"/>
      <c r="RQY161" s="86"/>
      <c r="RQZ161" s="86"/>
      <c r="RRA161" s="86"/>
      <c r="RRB161" s="86"/>
      <c r="RRC161" s="86"/>
      <c r="RRD161" s="86"/>
      <c r="RRE161" s="86"/>
      <c r="RRF161" s="86"/>
      <c r="RRG161" s="86"/>
      <c r="RRH161" s="86"/>
      <c r="RRI161" s="86"/>
      <c r="RRJ161" s="86"/>
      <c r="RRK161" s="86"/>
      <c r="RRL161" s="86"/>
      <c r="RRM161" s="86"/>
      <c r="RRN161" s="86"/>
      <c r="RRO161" s="86"/>
      <c r="RRP161" s="86"/>
      <c r="RRQ161" s="86"/>
      <c r="RRR161" s="86"/>
      <c r="RRS161" s="86"/>
      <c r="RRT161" s="86"/>
      <c r="RRU161" s="86"/>
      <c r="RRV161" s="86"/>
      <c r="RRW161" s="86"/>
      <c r="RRX161" s="86"/>
      <c r="RRY161" s="86"/>
      <c r="RRZ161" s="86"/>
      <c r="RSA161" s="86"/>
      <c r="RSB161" s="86"/>
      <c r="RSC161" s="86"/>
      <c r="RSD161" s="86"/>
      <c r="RSE161" s="86"/>
      <c r="RSF161" s="86"/>
      <c r="RSG161" s="86"/>
      <c r="RSH161" s="86"/>
      <c r="RSI161" s="86"/>
      <c r="RSJ161" s="86"/>
      <c r="RSK161" s="86"/>
      <c r="RSL161" s="86"/>
      <c r="RSM161" s="86"/>
      <c r="RSN161" s="86"/>
      <c r="RSO161" s="86"/>
      <c r="RSP161" s="86"/>
      <c r="RSQ161" s="86"/>
      <c r="RSR161" s="86"/>
      <c r="RSS161" s="86"/>
      <c r="RST161" s="86"/>
      <c r="RSU161" s="86"/>
      <c r="RSV161" s="86"/>
      <c r="RSW161" s="86"/>
      <c r="RSX161" s="86"/>
      <c r="RSY161" s="86"/>
      <c r="RSZ161" s="86"/>
      <c r="RTA161" s="86"/>
      <c r="RTB161" s="86"/>
      <c r="RTC161" s="86"/>
      <c r="RTD161" s="86"/>
      <c r="RTE161" s="86"/>
      <c r="RTF161" s="86"/>
      <c r="RTG161" s="86"/>
      <c r="RTH161" s="86"/>
      <c r="RTI161" s="86"/>
      <c r="RTJ161" s="86"/>
      <c r="RTK161" s="86"/>
      <c r="RTL161" s="86"/>
      <c r="RTM161" s="86"/>
      <c r="RTN161" s="86"/>
      <c r="RTO161" s="86"/>
      <c r="RTP161" s="86"/>
      <c r="RTQ161" s="86"/>
      <c r="RTR161" s="86"/>
      <c r="RTS161" s="86"/>
      <c r="RTT161" s="86"/>
      <c r="RTU161" s="86"/>
      <c r="RTV161" s="86"/>
      <c r="RTW161" s="86"/>
      <c r="RTX161" s="86"/>
      <c r="RTY161" s="86"/>
      <c r="RTZ161" s="86"/>
      <c r="RUA161" s="86"/>
      <c r="RUB161" s="86"/>
      <c r="RUC161" s="86"/>
      <c r="RUD161" s="86"/>
      <c r="RUE161" s="86"/>
      <c r="RUF161" s="86"/>
      <c r="RUG161" s="86"/>
      <c r="RUH161" s="86"/>
      <c r="RUI161" s="86"/>
      <c r="RUJ161" s="86"/>
      <c r="RUK161" s="86"/>
      <c r="RUL161" s="86"/>
      <c r="RUM161" s="86"/>
      <c r="RUN161" s="86"/>
      <c r="RUO161" s="86"/>
      <c r="RUP161" s="86"/>
      <c r="RUQ161" s="86"/>
      <c r="RUR161" s="86"/>
      <c r="RUS161" s="86"/>
      <c r="RUT161" s="86"/>
      <c r="RUU161" s="86"/>
      <c r="RUV161" s="86"/>
      <c r="RUW161" s="86"/>
      <c r="RUX161" s="86"/>
      <c r="RUY161" s="86"/>
      <c r="RUZ161" s="86"/>
      <c r="RVA161" s="86"/>
      <c r="RVB161" s="86"/>
      <c r="RVC161" s="86"/>
      <c r="RVD161" s="86"/>
      <c r="RVE161" s="86"/>
      <c r="RVF161" s="86"/>
      <c r="RVG161" s="86"/>
      <c r="RVH161" s="86"/>
      <c r="RVI161" s="86"/>
      <c r="RVJ161" s="86"/>
      <c r="RVK161" s="86"/>
      <c r="RVL161" s="86"/>
      <c r="RVM161" s="86"/>
      <c r="RVN161" s="86"/>
      <c r="RVO161" s="186"/>
      <c r="RVP161" s="186"/>
      <c r="RVQ161" s="186"/>
      <c r="RVR161" s="186"/>
      <c r="RVS161" s="186"/>
      <c r="RVT161" s="186"/>
      <c r="RVU161" s="86"/>
      <c r="RVV161" s="86"/>
      <c r="RVW161" s="86"/>
      <c r="RVX161" s="86"/>
      <c r="RVY161" s="86"/>
      <c r="RVZ161" s="86"/>
      <c r="RWA161" s="86"/>
      <c r="RWB161" s="86"/>
      <c r="RWC161" s="86"/>
      <c r="RWD161" s="86"/>
      <c r="RWE161" s="86"/>
      <c r="RWF161" s="86"/>
      <c r="RWG161" s="86"/>
      <c r="RWH161" s="86"/>
      <c r="RWI161" s="86"/>
      <c r="RWJ161" s="86"/>
      <c r="RWK161" s="86"/>
      <c r="RWL161" s="86"/>
      <c r="RWM161" s="86"/>
      <c r="RWN161" s="86"/>
      <c r="RWO161" s="86"/>
      <c r="RWP161" s="86"/>
      <c r="RWQ161" s="86"/>
      <c r="RWR161" s="86"/>
      <c r="RWS161" s="86"/>
      <c r="RWT161" s="86"/>
      <c r="RWU161" s="86"/>
      <c r="RWV161" s="86"/>
      <c r="RWW161" s="86"/>
      <c r="RWX161" s="86"/>
      <c r="RWY161" s="86"/>
      <c r="RWZ161" s="86"/>
      <c r="RXA161" s="86"/>
      <c r="RXB161" s="86"/>
      <c r="RXC161" s="86"/>
      <c r="RXD161" s="86"/>
      <c r="RXE161" s="86"/>
      <c r="RXF161" s="86"/>
      <c r="RXG161" s="86"/>
      <c r="RXH161" s="86"/>
      <c r="RXI161" s="86"/>
      <c r="RXJ161" s="86"/>
      <c r="RXK161" s="86"/>
      <c r="RXL161" s="86"/>
      <c r="RXM161" s="86"/>
      <c r="RXN161" s="86"/>
      <c r="RXO161" s="86"/>
      <c r="RXP161" s="86"/>
      <c r="RXQ161" s="86"/>
      <c r="RXR161" s="86"/>
      <c r="RXS161" s="86"/>
      <c r="RXT161" s="86"/>
      <c r="RXU161" s="86"/>
      <c r="RXV161" s="86"/>
      <c r="RXW161" s="86"/>
      <c r="RXX161" s="86"/>
      <c r="RXY161" s="86"/>
      <c r="RXZ161" s="86"/>
      <c r="RYA161" s="86"/>
      <c r="RYB161" s="86"/>
      <c r="RYC161" s="86"/>
      <c r="RYD161" s="86"/>
      <c r="RYE161" s="86"/>
      <c r="RYF161" s="86"/>
      <c r="RYG161" s="86"/>
      <c r="RYH161" s="86"/>
      <c r="RYI161" s="86"/>
      <c r="RYJ161" s="86"/>
      <c r="RYK161" s="86"/>
      <c r="RYL161" s="86"/>
      <c r="RYM161" s="86"/>
      <c r="RYN161" s="86"/>
      <c r="RYO161" s="86"/>
      <c r="RYP161" s="86"/>
      <c r="RYQ161" s="86"/>
      <c r="RYR161" s="86"/>
      <c r="RYS161" s="86"/>
      <c r="RYT161" s="86"/>
      <c r="RYU161" s="86"/>
      <c r="RYV161" s="86"/>
      <c r="RYW161" s="86"/>
      <c r="RYX161" s="86"/>
      <c r="RYY161" s="86"/>
      <c r="RYZ161" s="86"/>
      <c r="RZA161" s="86"/>
      <c r="RZB161" s="86"/>
      <c r="RZC161" s="86"/>
      <c r="RZD161" s="86"/>
      <c r="RZE161" s="86"/>
      <c r="RZF161" s="86"/>
      <c r="RZG161" s="86"/>
      <c r="RZH161" s="86"/>
      <c r="RZI161" s="86"/>
      <c r="RZJ161" s="86"/>
      <c r="RZK161" s="86"/>
      <c r="RZL161" s="86"/>
      <c r="RZM161" s="86"/>
      <c r="RZN161" s="86"/>
      <c r="RZO161" s="86"/>
      <c r="RZP161" s="86"/>
      <c r="RZQ161" s="86"/>
      <c r="RZR161" s="86"/>
      <c r="RZS161" s="86"/>
      <c r="RZT161" s="86"/>
      <c r="RZU161" s="86"/>
      <c r="RZV161" s="86"/>
      <c r="RZW161" s="86"/>
      <c r="RZX161" s="86"/>
      <c r="RZY161" s="86"/>
      <c r="RZZ161" s="86"/>
      <c r="SAA161" s="86"/>
      <c r="SAB161" s="86"/>
      <c r="SAC161" s="86"/>
      <c r="SAD161" s="86"/>
      <c r="SAE161" s="86"/>
      <c r="SAF161" s="86"/>
      <c r="SAG161" s="86"/>
      <c r="SAH161" s="86"/>
      <c r="SAI161" s="86"/>
      <c r="SAJ161" s="86"/>
      <c r="SAK161" s="86"/>
      <c r="SAL161" s="86"/>
      <c r="SAM161" s="86"/>
      <c r="SAN161" s="86"/>
      <c r="SAO161" s="86"/>
      <c r="SAP161" s="86"/>
      <c r="SAQ161" s="86"/>
      <c r="SAR161" s="86"/>
      <c r="SAS161" s="86"/>
      <c r="SAT161" s="86"/>
      <c r="SAU161" s="86"/>
      <c r="SAV161" s="86"/>
      <c r="SAW161" s="86"/>
      <c r="SAX161" s="86"/>
      <c r="SAY161" s="86"/>
      <c r="SAZ161" s="86"/>
      <c r="SBA161" s="86"/>
      <c r="SBB161" s="86"/>
      <c r="SBC161" s="86"/>
      <c r="SBD161" s="86"/>
      <c r="SBE161" s="86"/>
      <c r="SBF161" s="86"/>
      <c r="SBG161" s="86"/>
      <c r="SBH161" s="86"/>
      <c r="SBI161" s="86"/>
      <c r="SBJ161" s="86"/>
      <c r="SBK161" s="86"/>
      <c r="SBL161" s="86"/>
      <c r="SBM161" s="86"/>
      <c r="SBN161" s="86"/>
      <c r="SBO161" s="86"/>
      <c r="SBP161" s="86"/>
      <c r="SBQ161" s="86"/>
      <c r="SBR161" s="86"/>
      <c r="SBS161" s="86"/>
      <c r="SBT161" s="86"/>
      <c r="SBU161" s="86"/>
      <c r="SBV161" s="86"/>
      <c r="SBW161" s="86"/>
      <c r="SBX161" s="86"/>
      <c r="SBY161" s="86"/>
      <c r="SBZ161" s="86"/>
      <c r="SCA161" s="86"/>
      <c r="SCB161" s="86"/>
      <c r="SCC161" s="86"/>
      <c r="SCD161" s="86"/>
      <c r="SCE161" s="86"/>
      <c r="SCF161" s="86"/>
      <c r="SCG161" s="86"/>
      <c r="SCH161" s="86"/>
      <c r="SCI161" s="86"/>
      <c r="SCJ161" s="86"/>
      <c r="SCK161" s="86"/>
      <c r="SCL161" s="86"/>
      <c r="SCM161" s="86"/>
      <c r="SCN161" s="86"/>
      <c r="SCO161" s="86"/>
      <c r="SCP161" s="86"/>
      <c r="SCQ161" s="86"/>
      <c r="SCR161" s="86"/>
      <c r="SCS161" s="86"/>
      <c r="SCT161" s="86"/>
      <c r="SCU161" s="86"/>
      <c r="SCV161" s="86"/>
      <c r="SCW161" s="86"/>
      <c r="SCX161" s="86"/>
      <c r="SCY161" s="86"/>
      <c r="SCZ161" s="86"/>
      <c r="SDA161" s="86"/>
      <c r="SDB161" s="86"/>
      <c r="SDC161" s="86"/>
      <c r="SDD161" s="86"/>
      <c r="SDE161" s="86"/>
      <c r="SDF161" s="86"/>
      <c r="SDG161" s="86"/>
      <c r="SDH161" s="86"/>
      <c r="SDI161" s="86"/>
      <c r="SDJ161" s="86"/>
      <c r="SDK161" s="86"/>
      <c r="SDL161" s="86"/>
      <c r="SDM161" s="86"/>
      <c r="SDN161" s="86"/>
      <c r="SDO161" s="86"/>
      <c r="SDP161" s="86"/>
      <c r="SDQ161" s="86"/>
      <c r="SDR161" s="86"/>
      <c r="SDS161" s="86"/>
      <c r="SDT161" s="86"/>
      <c r="SDU161" s="86"/>
      <c r="SDV161" s="86"/>
      <c r="SDW161" s="86"/>
      <c r="SDX161" s="86"/>
      <c r="SDY161" s="86"/>
      <c r="SDZ161" s="86"/>
      <c r="SEA161" s="86"/>
      <c r="SEB161" s="86"/>
      <c r="SEC161" s="86"/>
      <c r="SED161" s="86"/>
      <c r="SEE161" s="86"/>
      <c r="SEF161" s="86"/>
      <c r="SEG161" s="86"/>
      <c r="SEH161" s="86"/>
      <c r="SEI161" s="86"/>
      <c r="SEJ161" s="86"/>
      <c r="SEK161" s="86"/>
      <c r="SEL161" s="86"/>
      <c r="SEM161" s="86"/>
      <c r="SEN161" s="86"/>
      <c r="SEO161" s="86"/>
      <c r="SEP161" s="86"/>
      <c r="SEQ161" s="86"/>
      <c r="SER161" s="86"/>
      <c r="SES161" s="86"/>
      <c r="SET161" s="86"/>
      <c r="SEU161" s="86"/>
      <c r="SEV161" s="86"/>
      <c r="SEW161" s="86"/>
      <c r="SEX161" s="86"/>
      <c r="SEY161" s="86"/>
      <c r="SEZ161" s="86"/>
      <c r="SFA161" s="86"/>
      <c r="SFB161" s="86"/>
      <c r="SFC161" s="86"/>
      <c r="SFD161" s="86"/>
      <c r="SFE161" s="86"/>
      <c r="SFF161" s="86"/>
      <c r="SFG161" s="86"/>
      <c r="SFH161" s="86"/>
      <c r="SFI161" s="86"/>
      <c r="SFJ161" s="86"/>
      <c r="SFK161" s="186"/>
      <c r="SFL161" s="186"/>
      <c r="SFM161" s="186"/>
      <c r="SFN161" s="186"/>
      <c r="SFO161" s="186"/>
      <c r="SFP161" s="186"/>
      <c r="SFQ161" s="86"/>
      <c r="SFR161" s="86"/>
      <c r="SFS161" s="86"/>
      <c r="SFT161" s="86"/>
      <c r="SFU161" s="86"/>
      <c r="SFV161" s="86"/>
      <c r="SFW161" s="86"/>
      <c r="SFX161" s="86"/>
      <c r="SFY161" s="86"/>
      <c r="SFZ161" s="86"/>
      <c r="SGA161" s="86"/>
      <c r="SGB161" s="86"/>
      <c r="SGC161" s="86"/>
      <c r="SGD161" s="86"/>
      <c r="SGE161" s="86"/>
      <c r="SGF161" s="86"/>
      <c r="SGG161" s="86"/>
      <c r="SGH161" s="86"/>
      <c r="SGI161" s="86"/>
      <c r="SGJ161" s="86"/>
      <c r="SGK161" s="86"/>
      <c r="SGL161" s="86"/>
      <c r="SGM161" s="86"/>
      <c r="SGN161" s="86"/>
      <c r="SGO161" s="86"/>
      <c r="SGP161" s="86"/>
      <c r="SGQ161" s="86"/>
      <c r="SGR161" s="86"/>
      <c r="SGS161" s="86"/>
      <c r="SGT161" s="86"/>
      <c r="SGU161" s="86"/>
      <c r="SGV161" s="86"/>
      <c r="SGW161" s="86"/>
      <c r="SGX161" s="86"/>
      <c r="SGY161" s="86"/>
      <c r="SGZ161" s="86"/>
      <c r="SHA161" s="86"/>
      <c r="SHB161" s="86"/>
      <c r="SHC161" s="86"/>
      <c r="SHD161" s="86"/>
      <c r="SHE161" s="86"/>
      <c r="SHF161" s="86"/>
      <c r="SHG161" s="86"/>
      <c r="SHH161" s="86"/>
      <c r="SHI161" s="86"/>
      <c r="SHJ161" s="86"/>
      <c r="SHK161" s="86"/>
      <c r="SHL161" s="86"/>
      <c r="SHM161" s="86"/>
      <c r="SHN161" s="86"/>
      <c r="SHO161" s="86"/>
      <c r="SHP161" s="86"/>
      <c r="SHQ161" s="86"/>
      <c r="SHR161" s="86"/>
      <c r="SHS161" s="86"/>
      <c r="SHT161" s="86"/>
      <c r="SHU161" s="86"/>
      <c r="SHV161" s="86"/>
      <c r="SHW161" s="86"/>
      <c r="SHX161" s="86"/>
      <c r="SHY161" s="86"/>
      <c r="SHZ161" s="86"/>
      <c r="SIA161" s="86"/>
      <c r="SIB161" s="86"/>
      <c r="SIC161" s="86"/>
      <c r="SID161" s="86"/>
      <c r="SIE161" s="86"/>
      <c r="SIF161" s="86"/>
      <c r="SIG161" s="86"/>
      <c r="SIH161" s="86"/>
      <c r="SII161" s="86"/>
      <c r="SIJ161" s="86"/>
      <c r="SIK161" s="86"/>
      <c r="SIL161" s="86"/>
      <c r="SIM161" s="86"/>
      <c r="SIN161" s="86"/>
      <c r="SIO161" s="86"/>
      <c r="SIP161" s="86"/>
      <c r="SIQ161" s="86"/>
      <c r="SIR161" s="86"/>
      <c r="SIS161" s="86"/>
      <c r="SIT161" s="86"/>
      <c r="SIU161" s="86"/>
      <c r="SIV161" s="86"/>
      <c r="SIW161" s="86"/>
      <c r="SIX161" s="86"/>
      <c r="SIY161" s="86"/>
      <c r="SIZ161" s="86"/>
      <c r="SJA161" s="86"/>
      <c r="SJB161" s="86"/>
      <c r="SJC161" s="86"/>
      <c r="SJD161" s="86"/>
      <c r="SJE161" s="86"/>
      <c r="SJF161" s="86"/>
      <c r="SJG161" s="86"/>
      <c r="SJH161" s="86"/>
      <c r="SJI161" s="86"/>
      <c r="SJJ161" s="86"/>
      <c r="SJK161" s="86"/>
      <c r="SJL161" s="86"/>
      <c r="SJM161" s="86"/>
      <c r="SJN161" s="86"/>
      <c r="SJO161" s="86"/>
      <c r="SJP161" s="86"/>
      <c r="SJQ161" s="86"/>
      <c r="SJR161" s="86"/>
      <c r="SJS161" s="86"/>
      <c r="SJT161" s="86"/>
      <c r="SJU161" s="86"/>
      <c r="SJV161" s="86"/>
      <c r="SJW161" s="86"/>
      <c r="SJX161" s="86"/>
      <c r="SJY161" s="86"/>
      <c r="SJZ161" s="86"/>
      <c r="SKA161" s="86"/>
      <c r="SKB161" s="86"/>
      <c r="SKC161" s="86"/>
      <c r="SKD161" s="86"/>
      <c r="SKE161" s="86"/>
      <c r="SKF161" s="86"/>
      <c r="SKG161" s="86"/>
      <c r="SKH161" s="86"/>
      <c r="SKI161" s="86"/>
      <c r="SKJ161" s="86"/>
      <c r="SKK161" s="86"/>
      <c r="SKL161" s="86"/>
      <c r="SKM161" s="86"/>
      <c r="SKN161" s="86"/>
      <c r="SKO161" s="86"/>
      <c r="SKP161" s="86"/>
      <c r="SKQ161" s="86"/>
      <c r="SKR161" s="86"/>
      <c r="SKS161" s="86"/>
      <c r="SKT161" s="86"/>
      <c r="SKU161" s="86"/>
      <c r="SKV161" s="86"/>
      <c r="SKW161" s="86"/>
      <c r="SKX161" s="86"/>
      <c r="SKY161" s="86"/>
      <c r="SKZ161" s="86"/>
      <c r="SLA161" s="86"/>
      <c r="SLB161" s="86"/>
      <c r="SLC161" s="86"/>
      <c r="SLD161" s="86"/>
      <c r="SLE161" s="86"/>
      <c r="SLF161" s="86"/>
      <c r="SLG161" s="86"/>
      <c r="SLH161" s="86"/>
      <c r="SLI161" s="86"/>
      <c r="SLJ161" s="86"/>
      <c r="SLK161" s="86"/>
      <c r="SLL161" s="86"/>
      <c r="SLM161" s="86"/>
      <c r="SLN161" s="86"/>
      <c r="SLO161" s="86"/>
      <c r="SLP161" s="86"/>
      <c r="SLQ161" s="86"/>
      <c r="SLR161" s="86"/>
      <c r="SLS161" s="86"/>
      <c r="SLT161" s="86"/>
      <c r="SLU161" s="86"/>
      <c r="SLV161" s="86"/>
      <c r="SLW161" s="86"/>
      <c r="SLX161" s="86"/>
      <c r="SLY161" s="86"/>
      <c r="SLZ161" s="86"/>
      <c r="SMA161" s="86"/>
      <c r="SMB161" s="86"/>
      <c r="SMC161" s="86"/>
      <c r="SMD161" s="86"/>
      <c r="SME161" s="86"/>
      <c r="SMF161" s="86"/>
      <c r="SMG161" s="86"/>
      <c r="SMH161" s="86"/>
      <c r="SMI161" s="86"/>
      <c r="SMJ161" s="86"/>
      <c r="SMK161" s="86"/>
      <c r="SML161" s="86"/>
      <c r="SMM161" s="86"/>
      <c r="SMN161" s="86"/>
      <c r="SMO161" s="86"/>
      <c r="SMP161" s="86"/>
      <c r="SMQ161" s="86"/>
      <c r="SMR161" s="86"/>
      <c r="SMS161" s="86"/>
      <c r="SMT161" s="86"/>
      <c r="SMU161" s="86"/>
      <c r="SMV161" s="86"/>
      <c r="SMW161" s="86"/>
      <c r="SMX161" s="86"/>
      <c r="SMY161" s="86"/>
      <c r="SMZ161" s="86"/>
      <c r="SNA161" s="86"/>
      <c r="SNB161" s="86"/>
      <c r="SNC161" s="86"/>
      <c r="SND161" s="86"/>
      <c r="SNE161" s="86"/>
      <c r="SNF161" s="86"/>
      <c r="SNG161" s="86"/>
      <c r="SNH161" s="86"/>
      <c r="SNI161" s="86"/>
      <c r="SNJ161" s="86"/>
      <c r="SNK161" s="86"/>
      <c r="SNL161" s="86"/>
      <c r="SNM161" s="86"/>
      <c r="SNN161" s="86"/>
      <c r="SNO161" s="86"/>
      <c r="SNP161" s="86"/>
      <c r="SNQ161" s="86"/>
      <c r="SNR161" s="86"/>
      <c r="SNS161" s="86"/>
      <c r="SNT161" s="86"/>
      <c r="SNU161" s="86"/>
      <c r="SNV161" s="86"/>
      <c r="SNW161" s="86"/>
      <c r="SNX161" s="86"/>
      <c r="SNY161" s="86"/>
      <c r="SNZ161" s="86"/>
      <c r="SOA161" s="86"/>
      <c r="SOB161" s="86"/>
      <c r="SOC161" s="86"/>
      <c r="SOD161" s="86"/>
      <c r="SOE161" s="86"/>
      <c r="SOF161" s="86"/>
      <c r="SOG161" s="86"/>
      <c r="SOH161" s="86"/>
      <c r="SOI161" s="86"/>
      <c r="SOJ161" s="86"/>
      <c r="SOK161" s="86"/>
      <c r="SOL161" s="86"/>
      <c r="SOM161" s="86"/>
      <c r="SON161" s="86"/>
      <c r="SOO161" s="86"/>
      <c r="SOP161" s="86"/>
      <c r="SOQ161" s="86"/>
      <c r="SOR161" s="86"/>
      <c r="SOS161" s="86"/>
      <c r="SOT161" s="86"/>
      <c r="SOU161" s="86"/>
      <c r="SOV161" s="86"/>
      <c r="SOW161" s="86"/>
      <c r="SOX161" s="86"/>
      <c r="SOY161" s="86"/>
      <c r="SOZ161" s="86"/>
      <c r="SPA161" s="86"/>
      <c r="SPB161" s="86"/>
      <c r="SPC161" s="86"/>
      <c r="SPD161" s="86"/>
      <c r="SPE161" s="86"/>
      <c r="SPF161" s="86"/>
      <c r="SPG161" s="186"/>
      <c r="SPH161" s="186"/>
      <c r="SPI161" s="186"/>
      <c r="SPJ161" s="186"/>
      <c r="SPK161" s="186"/>
      <c r="SPL161" s="186"/>
      <c r="SPM161" s="86"/>
      <c r="SPN161" s="86"/>
      <c r="SPO161" s="86"/>
      <c r="SPP161" s="86"/>
      <c r="SPQ161" s="86"/>
      <c r="SPR161" s="86"/>
      <c r="SPS161" s="86"/>
      <c r="SPT161" s="86"/>
      <c r="SPU161" s="86"/>
      <c r="SPV161" s="86"/>
      <c r="SPW161" s="86"/>
      <c r="SPX161" s="86"/>
      <c r="SPY161" s="86"/>
      <c r="SPZ161" s="86"/>
      <c r="SQA161" s="86"/>
      <c r="SQB161" s="86"/>
      <c r="SQC161" s="86"/>
      <c r="SQD161" s="86"/>
      <c r="SQE161" s="86"/>
      <c r="SQF161" s="86"/>
      <c r="SQG161" s="86"/>
      <c r="SQH161" s="86"/>
      <c r="SQI161" s="86"/>
      <c r="SQJ161" s="86"/>
      <c r="SQK161" s="86"/>
      <c r="SQL161" s="86"/>
      <c r="SQM161" s="86"/>
      <c r="SQN161" s="86"/>
      <c r="SQO161" s="86"/>
      <c r="SQP161" s="86"/>
      <c r="SQQ161" s="86"/>
      <c r="SQR161" s="86"/>
      <c r="SQS161" s="86"/>
      <c r="SQT161" s="86"/>
      <c r="SQU161" s="86"/>
      <c r="SQV161" s="86"/>
      <c r="SQW161" s="86"/>
      <c r="SQX161" s="86"/>
      <c r="SQY161" s="86"/>
      <c r="SQZ161" s="86"/>
      <c r="SRA161" s="86"/>
      <c r="SRB161" s="86"/>
      <c r="SRC161" s="86"/>
      <c r="SRD161" s="86"/>
      <c r="SRE161" s="86"/>
      <c r="SRF161" s="86"/>
      <c r="SRG161" s="86"/>
      <c r="SRH161" s="86"/>
      <c r="SRI161" s="86"/>
      <c r="SRJ161" s="86"/>
      <c r="SRK161" s="86"/>
      <c r="SRL161" s="86"/>
      <c r="SRM161" s="86"/>
      <c r="SRN161" s="86"/>
      <c r="SRO161" s="86"/>
      <c r="SRP161" s="86"/>
      <c r="SRQ161" s="86"/>
      <c r="SRR161" s="86"/>
      <c r="SRS161" s="86"/>
      <c r="SRT161" s="86"/>
      <c r="SRU161" s="86"/>
      <c r="SRV161" s="86"/>
      <c r="SRW161" s="86"/>
      <c r="SRX161" s="86"/>
      <c r="SRY161" s="86"/>
      <c r="SRZ161" s="86"/>
      <c r="SSA161" s="86"/>
      <c r="SSB161" s="86"/>
      <c r="SSC161" s="86"/>
      <c r="SSD161" s="86"/>
      <c r="SSE161" s="86"/>
      <c r="SSF161" s="86"/>
      <c r="SSG161" s="86"/>
      <c r="SSH161" s="86"/>
      <c r="SSI161" s="86"/>
      <c r="SSJ161" s="86"/>
      <c r="SSK161" s="86"/>
      <c r="SSL161" s="86"/>
      <c r="SSM161" s="86"/>
      <c r="SSN161" s="86"/>
      <c r="SSO161" s="86"/>
      <c r="SSP161" s="86"/>
      <c r="SSQ161" s="86"/>
      <c r="SSR161" s="86"/>
      <c r="SSS161" s="86"/>
      <c r="SST161" s="86"/>
      <c r="SSU161" s="86"/>
      <c r="SSV161" s="86"/>
      <c r="SSW161" s="86"/>
      <c r="SSX161" s="86"/>
      <c r="SSY161" s="86"/>
      <c r="SSZ161" s="86"/>
      <c r="STA161" s="86"/>
      <c r="STB161" s="86"/>
      <c r="STC161" s="86"/>
      <c r="STD161" s="86"/>
      <c r="STE161" s="86"/>
      <c r="STF161" s="86"/>
      <c r="STG161" s="86"/>
      <c r="STH161" s="86"/>
      <c r="STI161" s="86"/>
      <c r="STJ161" s="86"/>
      <c r="STK161" s="86"/>
      <c r="STL161" s="86"/>
      <c r="STM161" s="86"/>
      <c r="STN161" s="86"/>
      <c r="STO161" s="86"/>
      <c r="STP161" s="86"/>
      <c r="STQ161" s="86"/>
      <c r="STR161" s="86"/>
      <c r="STS161" s="86"/>
      <c r="STT161" s="86"/>
      <c r="STU161" s="86"/>
      <c r="STV161" s="86"/>
      <c r="STW161" s="86"/>
      <c r="STX161" s="86"/>
      <c r="STY161" s="86"/>
      <c r="STZ161" s="86"/>
      <c r="SUA161" s="86"/>
      <c r="SUB161" s="86"/>
      <c r="SUC161" s="86"/>
      <c r="SUD161" s="86"/>
      <c r="SUE161" s="86"/>
      <c r="SUF161" s="86"/>
      <c r="SUG161" s="86"/>
      <c r="SUH161" s="86"/>
      <c r="SUI161" s="86"/>
      <c r="SUJ161" s="86"/>
      <c r="SUK161" s="86"/>
      <c r="SUL161" s="86"/>
      <c r="SUM161" s="86"/>
      <c r="SUN161" s="86"/>
      <c r="SUO161" s="86"/>
      <c r="SUP161" s="86"/>
      <c r="SUQ161" s="86"/>
      <c r="SUR161" s="86"/>
      <c r="SUS161" s="86"/>
      <c r="SUT161" s="86"/>
      <c r="SUU161" s="86"/>
      <c r="SUV161" s="86"/>
      <c r="SUW161" s="86"/>
      <c r="SUX161" s="86"/>
      <c r="SUY161" s="86"/>
      <c r="SUZ161" s="86"/>
      <c r="SVA161" s="86"/>
      <c r="SVB161" s="86"/>
      <c r="SVC161" s="86"/>
      <c r="SVD161" s="86"/>
      <c r="SVE161" s="86"/>
      <c r="SVF161" s="86"/>
      <c r="SVG161" s="86"/>
      <c r="SVH161" s="86"/>
      <c r="SVI161" s="86"/>
      <c r="SVJ161" s="86"/>
      <c r="SVK161" s="86"/>
      <c r="SVL161" s="86"/>
      <c r="SVM161" s="86"/>
      <c r="SVN161" s="86"/>
      <c r="SVO161" s="86"/>
      <c r="SVP161" s="86"/>
      <c r="SVQ161" s="86"/>
      <c r="SVR161" s="86"/>
      <c r="SVS161" s="86"/>
      <c r="SVT161" s="86"/>
      <c r="SVU161" s="86"/>
      <c r="SVV161" s="86"/>
      <c r="SVW161" s="86"/>
      <c r="SVX161" s="86"/>
      <c r="SVY161" s="86"/>
      <c r="SVZ161" s="86"/>
      <c r="SWA161" s="86"/>
      <c r="SWB161" s="86"/>
      <c r="SWC161" s="86"/>
      <c r="SWD161" s="86"/>
      <c r="SWE161" s="86"/>
      <c r="SWF161" s="86"/>
      <c r="SWG161" s="86"/>
      <c r="SWH161" s="86"/>
      <c r="SWI161" s="86"/>
      <c r="SWJ161" s="86"/>
      <c r="SWK161" s="86"/>
      <c r="SWL161" s="86"/>
      <c r="SWM161" s="86"/>
      <c r="SWN161" s="86"/>
      <c r="SWO161" s="86"/>
      <c r="SWP161" s="86"/>
      <c r="SWQ161" s="86"/>
      <c r="SWR161" s="86"/>
      <c r="SWS161" s="86"/>
      <c r="SWT161" s="86"/>
      <c r="SWU161" s="86"/>
      <c r="SWV161" s="86"/>
      <c r="SWW161" s="86"/>
      <c r="SWX161" s="86"/>
      <c r="SWY161" s="86"/>
      <c r="SWZ161" s="86"/>
      <c r="SXA161" s="86"/>
      <c r="SXB161" s="86"/>
      <c r="SXC161" s="86"/>
      <c r="SXD161" s="86"/>
      <c r="SXE161" s="86"/>
      <c r="SXF161" s="86"/>
      <c r="SXG161" s="86"/>
      <c r="SXH161" s="86"/>
      <c r="SXI161" s="86"/>
      <c r="SXJ161" s="86"/>
      <c r="SXK161" s="86"/>
      <c r="SXL161" s="86"/>
      <c r="SXM161" s="86"/>
      <c r="SXN161" s="86"/>
      <c r="SXO161" s="86"/>
      <c r="SXP161" s="86"/>
      <c r="SXQ161" s="86"/>
      <c r="SXR161" s="86"/>
      <c r="SXS161" s="86"/>
      <c r="SXT161" s="86"/>
      <c r="SXU161" s="86"/>
      <c r="SXV161" s="86"/>
      <c r="SXW161" s="86"/>
      <c r="SXX161" s="86"/>
      <c r="SXY161" s="86"/>
      <c r="SXZ161" s="86"/>
      <c r="SYA161" s="86"/>
      <c r="SYB161" s="86"/>
      <c r="SYC161" s="86"/>
      <c r="SYD161" s="86"/>
      <c r="SYE161" s="86"/>
      <c r="SYF161" s="86"/>
      <c r="SYG161" s="86"/>
      <c r="SYH161" s="86"/>
      <c r="SYI161" s="86"/>
      <c r="SYJ161" s="86"/>
      <c r="SYK161" s="86"/>
      <c r="SYL161" s="86"/>
      <c r="SYM161" s="86"/>
      <c r="SYN161" s="86"/>
      <c r="SYO161" s="86"/>
      <c r="SYP161" s="86"/>
      <c r="SYQ161" s="86"/>
      <c r="SYR161" s="86"/>
      <c r="SYS161" s="86"/>
      <c r="SYT161" s="86"/>
      <c r="SYU161" s="86"/>
      <c r="SYV161" s="86"/>
      <c r="SYW161" s="86"/>
      <c r="SYX161" s="86"/>
      <c r="SYY161" s="86"/>
      <c r="SYZ161" s="86"/>
      <c r="SZA161" s="86"/>
      <c r="SZB161" s="86"/>
      <c r="SZC161" s="186"/>
      <c r="SZD161" s="186"/>
      <c r="SZE161" s="186"/>
      <c r="SZF161" s="186"/>
      <c r="SZG161" s="186"/>
      <c r="SZH161" s="186"/>
      <c r="SZI161" s="86"/>
      <c r="SZJ161" s="86"/>
      <c r="SZK161" s="86"/>
      <c r="SZL161" s="86"/>
      <c r="SZM161" s="86"/>
      <c r="SZN161" s="86"/>
      <c r="SZO161" s="86"/>
      <c r="SZP161" s="86"/>
      <c r="SZQ161" s="86"/>
      <c r="SZR161" s="86"/>
      <c r="SZS161" s="86"/>
      <c r="SZT161" s="86"/>
      <c r="SZU161" s="86"/>
      <c r="SZV161" s="86"/>
      <c r="SZW161" s="86"/>
      <c r="SZX161" s="86"/>
      <c r="SZY161" s="86"/>
      <c r="SZZ161" s="86"/>
      <c r="TAA161" s="86"/>
      <c r="TAB161" s="86"/>
      <c r="TAC161" s="86"/>
      <c r="TAD161" s="86"/>
      <c r="TAE161" s="86"/>
      <c r="TAF161" s="86"/>
      <c r="TAG161" s="86"/>
      <c r="TAH161" s="86"/>
      <c r="TAI161" s="86"/>
      <c r="TAJ161" s="86"/>
      <c r="TAK161" s="86"/>
      <c r="TAL161" s="86"/>
      <c r="TAM161" s="86"/>
      <c r="TAN161" s="86"/>
      <c r="TAO161" s="86"/>
      <c r="TAP161" s="86"/>
      <c r="TAQ161" s="86"/>
      <c r="TAR161" s="86"/>
      <c r="TAS161" s="86"/>
      <c r="TAT161" s="86"/>
      <c r="TAU161" s="86"/>
      <c r="TAV161" s="86"/>
      <c r="TAW161" s="86"/>
      <c r="TAX161" s="86"/>
      <c r="TAY161" s="86"/>
      <c r="TAZ161" s="86"/>
      <c r="TBA161" s="86"/>
      <c r="TBB161" s="86"/>
      <c r="TBC161" s="86"/>
      <c r="TBD161" s="86"/>
      <c r="TBE161" s="86"/>
      <c r="TBF161" s="86"/>
      <c r="TBG161" s="86"/>
      <c r="TBH161" s="86"/>
      <c r="TBI161" s="86"/>
      <c r="TBJ161" s="86"/>
      <c r="TBK161" s="86"/>
      <c r="TBL161" s="86"/>
      <c r="TBM161" s="86"/>
      <c r="TBN161" s="86"/>
      <c r="TBO161" s="86"/>
      <c r="TBP161" s="86"/>
      <c r="TBQ161" s="86"/>
      <c r="TBR161" s="86"/>
      <c r="TBS161" s="86"/>
      <c r="TBT161" s="86"/>
      <c r="TBU161" s="86"/>
      <c r="TBV161" s="86"/>
      <c r="TBW161" s="86"/>
      <c r="TBX161" s="86"/>
      <c r="TBY161" s="86"/>
      <c r="TBZ161" s="86"/>
      <c r="TCA161" s="86"/>
      <c r="TCB161" s="86"/>
      <c r="TCC161" s="86"/>
      <c r="TCD161" s="86"/>
      <c r="TCE161" s="86"/>
      <c r="TCF161" s="86"/>
      <c r="TCG161" s="86"/>
      <c r="TCH161" s="86"/>
      <c r="TCI161" s="86"/>
      <c r="TCJ161" s="86"/>
      <c r="TCK161" s="86"/>
      <c r="TCL161" s="86"/>
      <c r="TCM161" s="86"/>
      <c r="TCN161" s="86"/>
      <c r="TCO161" s="86"/>
      <c r="TCP161" s="86"/>
      <c r="TCQ161" s="86"/>
      <c r="TCR161" s="86"/>
      <c r="TCS161" s="86"/>
      <c r="TCT161" s="86"/>
      <c r="TCU161" s="86"/>
      <c r="TCV161" s="86"/>
      <c r="TCW161" s="86"/>
      <c r="TCX161" s="86"/>
      <c r="TCY161" s="86"/>
      <c r="TCZ161" s="86"/>
      <c r="TDA161" s="86"/>
      <c r="TDB161" s="86"/>
      <c r="TDC161" s="86"/>
      <c r="TDD161" s="86"/>
      <c r="TDE161" s="86"/>
      <c r="TDF161" s="86"/>
      <c r="TDG161" s="86"/>
      <c r="TDH161" s="86"/>
      <c r="TDI161" s="86"/>
      <c r="TDJ161" s="86"/>
      <c r="TDK161" s="86"/>
      <c r="TDL161" s="86"/>
      <c r="TDM161" s="86"/>
      <c r="TDN161" s="86"/>
      <c r="TDO161" s="86"/>
      <c r="TDP161" s="86"/>
      <c r="TDQ161" s="86"/>
      <c r="TDR161" s="86"/>
      <c r="TDS161" s="86"/>
      <c r="TDT161" s="86"/>
      <c r="TDU161" s="86"/>
      <c r="TDV161" s="86"/>
      <c r="TDW161" s="86"/>
      <c r="TDX161" s="86"/>
      <c r="TDY161" s="86"/>
      <c r="TDZ161" s="86"/>
      <c r="TEA161" s="86"/>
      <c r="TEB161" s="86"/>
      <c r="TEC161" s="86"/>
      <c r="TED161" s="86"/>
      <c r="TEE161" s="86"/>
      <c r="TEF161" s="86"/>
      <c r="TEG161" s="86"/>
      <c r="TEH161" s="86"/>
      <c r="TEI161" s="86"/>
      <c r="TEJ161" s="86"/>
      <c r="TEK161" s="86"/>
      <c r="TEL161" s="86"/>
      <c r="TEM161" s="86"/>
      <c r="TEN161" s="86"/>
      <c r="TEO161" s="86"/>
      <c r="TEP161" s="86"/>
      <c r="TEQ161" s="86"/>
      <c r="TER161" s="86"/>
      <c r="TES161" s="86"/>
      <c r="TET161" s="86"/>
      <c r="TEU161" s="86"/>
      <c r="TEV161" s="86"/>
      <c r="TEW161" s="86"/>
      <c r="TEX161" s="86"/>
      <c r="TEY161" s="86"/>
      <c r="TEZ161" s="86"/>
      <c r="TFA161" s="86"/>
      <c r="TFB161" s="86"/>
      <c r="TFC161" s="86"/>
      <c r="TFD161" s="86"/>
      <c r="TFE161" s="86"/>
      <c r="TFF161" s="86"/>
      <c r="TFG161" s="86"/>
      <c r="TFH161" s="86"/>
      <c r="TFI161" s="86"/>
      <c r="TFJ161" s="86"/>
      <c r="TFK161" s="86"/>
      <c r="TFL161" s="86"/>
      <c r="TFM161" s="86"/>
      <c r="TFN161" s="86"/>
      <c r="TFO161" s="86"/>
      <c r="TFP161" s="86"/>
      <c r="TFQ161" s="86"/>
      <c r="TFR161" s="86"/>
      <c r="TFS161" s="86"/>
      <c r="TFT161" s="86"/>
      <c r="TFU161" s="86"/>
      <c r="TFV161" s="86"/>
      <c r="TFW161" s="86"/>
      <c r="TFX161" s="86"/>
      <c r="TFY161" s="86"/>
      <c r="TFZ161" s="86"/>
      <c r="TGA161" s="86"/>
      <c r="TGB161" s="86"/>
      <c r="TGC161" s="86"/>
      <c r="TGD161" s="86"/>
      <c r="TGE161" s="86"/>
      <c r="TGF161" s="86"/>
      <c r="TGG161" s="86"/>
      <c r="TGH161" s="86"/>
      <c r="TGI161" s="86"/>
      <c r="TGJ161" s="86"/>
      <c r="TGK161" s="86"/>
      <c r="TGL161" s="86"/>
      <c r="TGM161" s="86"/>
      <c r="TGN161" s="86"/>
      <c r="TGO161" s="86"/>
      <c r="TGP161" s="86"/>
      <c r="TGQ161" s="86"/>
      <c r="TGR161" s="86"/>
      <c r="TGS161" s="86"/>
      <c r="TGT161" s="86"/>
      <c r="TGU161" s="86"/>
      <c r="TGV161" s="86"/>
      <c r="TGW161" s="86"/>
      <c r="TGX161" s="86"/>
      <c r="TGY161" s="86"/>
      <c r="TGZ161" s="86"/>
      <c r="THA161" s="86"/>
      <c r="THB161" s="86"/>
      <c r="THC161" s="86"/>
      <c r="THD161" s="86"/>
      <c r="THE161" s="86"/>
      <c r="THF161" s="86"/>
      <c r="THG161" s="86"/>
      <c r="THH161" s="86"/>
      <c r="THI161" s="86"/>
      <c r="THJ161" s="86"/>
      <c r="THK161" s="86"/>
      <c r="THL161" s="86"/>
      <c r="THM161" s="86"/>
      <c r="THN161" s="86"/>
      <c r="THO161" s="86"/>
      <c r="THP161" s="86"/>
      <c r="THQ161" s="86"/>
      <c r="THR161" s="86"/>
      <c r="THS161" s="86"/>
      <c r="THT161" s="86"/>
      <c r="THU161" s="86"/>
      <c r="THV161" s="86"/>
      <c r="THW161" s="86"/>
      <c r="THX161" s="86"/>
      <c r="THY161" s="86"/>
      <c r="THZ161" s="86"/>
      <c r="TIA161" s="86"/>
      <c r="TIB161" s="86"/>
      <c r="TIC161" s="86"/>
      <c r="TID161" s="86"/>
      <c r="TIE161" s="86"/>
      <c r="TIF161" s="86"/>
      <c r="TIG161" s="86"/>
      <c r="TIH161" s="86"/>
      <c r="TII161" s="86"/>
      <c r="TIJ161" s="86"/>
      <c r="TIK161" s="86"/>
      <c r="TIL161" s="86"/>
      <c r="TIM161" s="86"/>
      <c r="TIN161" s="86"/>
      <c r="TIO161" s="86"/>
      <c r="TIP161" s="86"/>
      <c r="TIQ161" s="86"/>
      <c r="TIR161" s="86"/>
      <c r="TIS161" s="86"/>
      <c r="TIT161" s="86"/>
      <c r="TIU161" s="86"/>
      <c r="TIV161" s="86"/>
      <c r="TIW161" s="86"/>
      <c r="TIX161" s="86"/>
      <c r="TIY161" s="186"/>
      <c r="TIZ161" s="186"/>
      <c r="TJA161" s="186"/>
      <c r="TJB161" s="186"/>
      <c r="TJC161" s="186"/>
      <c r="TJD161" s="186"/>
      <c r="TJE161" s="86"/>
      <c r="TJF161" s="86"/>
      <c r="TJG161" s="86"/>
      <c r="TJH161" s="86"/>
      <c r="TJI161" s="86"/>
      <c r="TJJ161" s="86"/>
      <c r="TJK161" s="86"/>
      <c r="TJL161" s="86"/>
      <c r="TJM161" s="86"/>
      <c r="TJN161" s="86"/>
      <c r="TJO161" s="86"/>
      <c r="TJP161" s="86"/>
      <c r="TJQ161" s="86"/>
      <c r="TJR161" s="86"/>
      <c r="TJS161" s="86"/>
      <c r="TJT161" s="86"/>
      <c r="TJU161" s="86"/>
      <c r="TJV161" s="86"/>
      <c r="TJW161" s="86"/>
      <c r="TJX161" s="86"/>
      <c r="TJY161" s="86"/>
      <c r="TJZ161" s="86"/>
      <c r="TKA161" s="86"/>
      <c r="TKB161" s="86"/>
      <c r="TKC161" s="86"/>
      <c r="TKD161" s="86"/>
      <c r="TKE161" s="86"/>
      <c r="TKF161" s="86"/>
      <c r="TKG161" s="86"/>
      <c r="TKH161" s="86"/>
      <c r="TKI161" s="86"/>
      <c r="TKJ161" s="86"/>
      <c r="TKK161" s="86"/>
      <c r="TKL161" s="86"/>
      <c r="TKM161" s="86"/>
      <c r="TKN161" s="86"/>
      <c r="TKO161" s="86"/>
      <c r="TKP161" s="86"/>
      <c r="TKQ161" s="86"/>
      <c r="TKR161" s="86"/>
      <c r="TKS161" s="86"/>
      <c r="TKT161" s="86"/>
      <c r="TKU161" s="86"/>
      <c r="TKV161" s="86"/>
      <c r="TKW161" s="86"/>
      <c r="TKX161" s="86"/>
      <c r="TKY161" s="86"/>
      <c r="TKZ161" s="86"/>
      <c r="TLA161" s="86"/>
      <c r="TLB161" s="86"/>
      <c r="TLC161" s="86"/>
      <c r="TLD161" s="86"/>
      <c r="TLE161" s="86"/>
      <c r="TLF161" s="86"/>
      <c r="TLG161" s="86"/>
      <c r="TLH161" s="86"/>
      <c r="TLI161" s="86"/>
      <c r="TLJ161" s="86"/>
      <c r="TLK161" s="86"/>
      <c r="TLL161" s="86"/>
      <c r="TLM161" s="86"/>
      <c r="TLN161" s="86"/>
      <c r="TLO161" s="86"/>
      <c r="TLP161" s="86"/>
      <c r="TLQ161" s="86"/>
      <c r="TLR161" s="86"/>
      <c r="TLS161" s="86"/>
      <c r="TLT161" s="86"/>
      <c r="TLU161" s="86"/>
      <c r="TLV161" s="86"/>
      <c r="TLW161" s="86"/>
      <c r="TLX161" s="86"/>
      <c r="TLY161" s="86"/>
      <c r="TLZ161" s="86"/>
      <c r="TMA161" s="86"/>
      <c r="TMB161" s="86"/>
      <c r="TMC161" s="86"/>
      <c r="TMD161" s="86"/>
      <c r="TME161" s="86"/>
      <c r="TMF161" s="86"/>
      <c r="TMG161" s="86"/>
      <c r="TMH161" s="86"/>
      <c r="TMI161" s="86"/>
      <c r="TMJ161" s="86"/>
      <c r="TMK161" s="86"/>
      <c r="TML161" s="86"/>
      <c r="TMM161" s="86"/>
      <c r="TMN161" s="86"/>
      <c r="TMO161" s="86"/>
      <c r="TMP161" s="86"/>
      <c r="TMQ161" s="86"/>
      <c r="TMR161" s="86"/>
      <c r="TMS161" s="86"/>
      <c r="TMT161" s="86"/>
      <c r="TMU161" s="86"/>
      <c r="TMV161" s="86"/>
      <c r="TMW161" s="86"/>
      <c r="TMX161" s="86"/>
      <c r="TMY161" s="86"/>
      <c r="TMZ161" s="86"/>
      <c r="TNA161" s="86"/>
      <c r="TNB161" s="86"/>
      <c r="TNC161" s="86"/>
      <c r="TND161" s="86"/>
      <c r="TNE161" s="86"/>
      <c r="TNF161" s="86"/>
      <c r="TNG161" s="86"/>
      <c r="TNH161" s="86"/>
      <c r="TNI161" s="86"/>
      <c r="TNJ161" s="86"/>
      <c r="TNK161" s="86"/>
      <c r="TNL161" s="86"/>
      <c r="TNM161" s="86"/>
      <c r="TNN161" s="86"/>
      <c r="TNO161" s="86"/>
      <c r="TNP161" s="86"/>
      <c r="TNQ161" s="86"/>
      <c r="TNR161" s="86"/>
      <c r="TNS161" s="86"/>
      <c r="TNT161" s="86"/>
      <c r="TNU161" s="86"/>
      <c r="TNV161" s="86"/>
      <c r="TNW161" s="86"/>
      <c r="TNX161" s="86"/>
      <c r="TNY161" s="86"/>
      <c r="TNZ161" s="86"/>
      <c r="TOA161" s="86"/>
      <c r="TOB161" s="86"/>
      <c r="TOC161" s="86"/>
      <c r="TOD161" s="86"/>
      <c r="TOE161" s="86"/>
      <c r="TOF161" s="86"/>
      <c r="TOG161" s="86"/>
      <c r="TOH161" s="86"/>
      <c r="TOI161" s="86"/>
      <c r="TOJ161" s="86"/>
      <c r="TOK161" s="86"/>
      <c r="TOL161" s="86"/>
      <c r="TOM161" s="86"/>
      <c r="TON161" s="86"/>
      <c r="TOO161" s="86"/>
      <c r="TOP161" s="86"/>
      <c r="TOQ161" s="86"/>
      <c r="TOR161" s="86"/>
      <c r="TOS161" s="86"/>
      <c r="TOT161" s="86"/>
      <c r="TOU161" s="86"/>
      <c r="TOV161" s="86"/>
      <c r="TOW161" s="86"/>
      <c r="TOX161" s="86"/>
      <c r="TOY161" s="86"/>
      <c r="TOZ161" s="86"/>
      <c r="TPA161" s="86"/>
      <c r="TPB161" s="86"/>
      <c r="TPC161" s="86"/>
      <c r="TPD161" s="86"/>
      <c r="TPE161" s="86"/>
      <c r="TPF161" s="86"/>
      <c r="TPG161" s="86"/>
      <c r="TPH161" s="86"/>
      <c r="TPI161" s="86"/>
      <c r="TPJ161" s="86"/>
      <c r="TPK161" s="86"/>
      <c r="TPL161" s="86"/>
      <c r="TPM161" s="86"/>
      <c r="TPN161" s="86"/>
      <c r="TPO161" s="86"/>
      <c r="TPP161" s="86"/>
      <c r="TPQ161" s="86"/>
      <c r="TPR161" s="86"/>
      <c r="TPS161" s="86"/>
      <c r="TPT161" s="86"/>
      <c r="TPU161" s="86"/>
      <c r="TPV161" s="86"/>
      <c r="TPW161" s="86"/>
      <c r="TPX161" s="86"/>
      <c r="TPY161" s="86"/>
      <c r="TPZ161" s="86"/>
      <c r="TQA161" s="86"/>
      <c r="TQB161" s="86"/>
      <c r="TQC161" s="86"/>
      <c r="TQD161" s="86"/>
      <c r="TQE161" s="86"/>
      <c r="TQF161" s="86"/>
      <c r="TQG161" s="86"/>
      <c r="TQH161" s="86"/>
      <c r="TQI161" s="86"/>
      <c r="TQJ161" s="86"/>
      <c r="TQK161" s="86"/>
      <c r="TQL161" s="86"/>
      <c r="TQM161" s="86"/>
      <c r="TQN161" s="86"/>
      <c r="TQO161" s="86"/>
      <c r="TQP161" s="86"/>
      <c r="TQQ161" s="86"/>
      <c r="TQR161" s="86"/>
      <c r="TQS161" s="86"/>
      <c r="TQT161" s="86"/>
      <c r="TQU161" s="86"/>
      <c r="TQV161" s="86"/>
      <c r="TQW161" s="86"/>
      <c r="TQX161" s="86"/>
      <c r="TQY161" s="86"/>
      <c r="TQZ161" s="86"/>
      <c r="TRA161" s="86"/>
      <c r="TRB161" s="86"/>
      <c r="TRC161" s="86"/>
      <c r="TRD161" s="86"/>
      <c r="TRE161" s="86"/>
      <c r="TRF161" s="86"/>
      <c r="TRG161" s="86"/>
      <c r="TRH161" s="86"/>
      <c r="TRI161" s="86"/>
      <c r="TRJ161" s="86"/>
      <c r="TRK161" s="86"/>
      <c r="TRL161" s="86"/>
      <c r="TRM161" s="86"/>
      <c r="TRN161" s="86"/>
      <c r="TRO161" s="86"/>
      <c r="TRP161" s="86"/>
      <c r="TRQ161" s="86"/>
      <c r="TRR161" s="86"/>
      <c r="TRS161" s="86"/>
      <c r="TRT161" s="86"/>
      <c r="TRU161" s="86"/>
      <c r="TRV161" s="86"/>
      <c r="TRW161" s="86"/>
      <c r="TRX161" s="86"/>
      <c r="TRY161" s="86"/>
      <c r="TRZ161" s="86"/>
      <c r="TSA161" s="86"/>
      <c r="TSB161" s="86"/>
      <c r="TSC161" s="86"/>
      <c r="TSD161" s="86"/>
      <c r="TSE161" s="86"/>
      <c r="TSF161" s="86"/>
      <c r="TSG161" s="86"/>
      <c r="TSH161" s="86"/>
      <c r="TSI161" s="86"/>
      <c r="TSJ161" s="86"/>
      <c r="TSK161" s="86"/>
      <c r="TSL161" s="86"/>
      <c r="TSM161" s="86"/>
      <c r="TSN161" s="86"/>
      <c r="TSO161" s="86"/>
      <c r="TSP161" s="86"/>
      <c r="TSQ161" s="86"/>
      <c r="TSR161" s="86"/>
      <c r="TSS161" s="86"/>
      <c r="TST161" s="86"/>
      <c r="TSU161" s="186"/>
      <c r="TSV161" s="186"/>
      <c r="TSW161" s="186"/>
      <c r="TSX161" s="186"/>
      <c r="TSY161" s="186"/>
      <c r="TSZ161" s="186"/>
      <c r="TTA161" s="86"/>
      <c r="TTB161" s="86"/>
      <c r="TTC161" s="86"/>
      <c r="TTD161" s="86"/>
      <c r="TTE161" s="86"/>
      <c r="TTF161" s="86"/>
      <c r="TTG161" s="86"/>
      <c r="TTH161" s="86"/>
      <c r="TTI161" s="86"/>
      <c r="TTJ161" s="86"/>
      <c r="TTK161" s="86"/>
      <c r="TTL161" s="86"/>
      <c r="TTM161" s="86"/>
      <c r="TTN161" s="86"/>
      <c r="TTO161" s="86"/>
      <c r="TTP161" s="86"/>
      <c r="TTQ161" s="86"/>
      <c r="TTR161" s="86"/>
      <c r="TTS161" s="86"/>
      <c r="TTT161" s="86"/>
      <c r="TTU161" s="86"/>
      <c r="TTV161" s="86"/>
      <c r="TTW161" s="86"/>
      <c r="TTX161" s="86"/>
      <c r="TTY161" s="86"/>
      <c r="TTZ161" s="86"/>
      <c r="TUA161" s="86"/>
      <c r="TUB161" s="86"/>
      <c r="TUC161" s="86"/>
      <c r="TUD161" s="86"/>
      <c r="TUE161" s="86"/>
      <c r="TUF161" s="86"/>
      <c r="TUG161" s="86"/>
      <c r="TUH161" s="86"/>
      <c r="TUI161" s="86"/>
      <c r="TUJ161" s="86"/>
      <c r="TUK161" s="86"/>
      <c r="TUL161" s="86"/>
      <c r="TUM161" s="86"/>
      <c r="TUN161" s="86"/>
      <c r="TUO161" s="86"/>
      <c r="TUP161" s="86"/>
      <c r="TUQ161" s="86"/>
      <c r="TUR161" s="86"/>
      <c r="TUS161" s="86"/>
      <c r="TUT161" s="86"/>
      <c r="TUU161" s="86"/>
      <c r="TUV161" s="86"/>
      <c r="TUW161" s="86"/>
      <c r="TUX161" s="86"/>
      <c r="TUY161" s="86"/>
      <c r="TUZ161" s="86"/>
      <c r="TVA161" s="86"/>
      <c r="TVB161" s="86"/>
      <c r="TVC161" s="86"/>
      <c r="TVD161" s="86"/>
      <c r="TVE161" s="86"/>
      <c r="TVF161" s="86"/>
      <c r="TVG161" s="86"/>
      <c r="TVH161" s="86"/>
      <c r="TVI161" s="86"/>
      <c r="TVJ161" s="86"/>
      <c r="TVK161" s="86"/>
      <c r="TVL161" s="86"/>
      <c r="TVM161" s="86"/>
      <c r="TVN161" s="86"/>
      <c r="TVO161" s="86"/>
      <c r="TVP161" s="86"/>
      <c r="TVQ161" s="86"/>
      <c r="TVR161" s="86"/>
      <c r="TVS161" s="86"/>
      <c r="TVT161" s="86"/>
      <c r="TVU161" s="86"/>
      <c r="TVV161" s="86"/>
      <c r="TVW161" s="86"/>
      <c r="TVX161" s="86"/>
      <c r="TVY161" s="86"/>
      <c r="TVZ161" s="86"/>
      <c r="TWA161" s="86"/>
      <c r="TWB161" s="86"/>
      <c r="TWC161" s="86"/>
      <c r="TWD161" s="86"/>
      <c r="TWE161" s="86"/>
      <c r="TWF161" s="86"/>
      <c r="TWG161" s="86"/>
      <c r="TWH161" s="86"/>
      <c r="TWI161" s="86"/>
      <c r="TWJ161" s="86"/>
      <c r="TWK161" s="86"/>
      <c r="TWL161" s="86"/>
      <c r="TWM161" s="86"/>
      <c r="TWN161" s="86"/>
      <c r="TWO161" s="86"/>
      <c r="TWP161" s="86"/>
      <c r="TWQ161" s="86"/>
      <c r="TWR161" s="86"/>
      <c r="TWS161" s="86"/>
      <c r="TWT161" s="86"/>
      <c r="TWU161" s="86"/>
      <c r="TWV161" s="86"/>
      <c r="TWW161" s="86"/>
      <c r="TWX161" s="86"/>
      <c r="TWY161" s="86"/>
      <c r="TWZ161" s="86"/>
      <c r="TXA161" s="86"/>
      <c r="TXB161" s="86"/>
      <c r="TXC161" s="86"/>
      <c r="TXD161" s="86"/>
      <c r="TXE161" s="86"/>
      <c r="TXF161" s="86"/>
      <c r="TXG161" s="86"/>
      <c r="TXH161" s="86"/>
      <c r="TXI161" s="86"/>
      <c r="TXJ161" s="86"/>
      <c r="TXK161" s="86"/>
      <c r="TXL161" s="86"/>
      <c r="TXM161" s="86"/>
      <c r="TXN161" s="86"/>
      <c r="TXO161" s="86"/>
      <c r="TXP161" s="86"/>
      <c r="TXQ161" s="86"/>
      <c r="TXR161" s="86"/>
      <c r="TXS161" s="86"/>
      <c r="TXT161" s="86"/>
      <c r="TXU161" s="86"/>
      <c r="TXV161" s="86"/>
      <c r="TXW161" s="86"/>
      <c r="TXX161" s="86"/>
      <c r="TXY161" s="86"/>
      <c r="TXZ161" s="86"/>
      <c r="TYA161" s="86"/>
      <c r="TYB161" s="86"/>
      <c r="TYC161" s="86"/>
      <c r="TYD161" s="86"/>
      <c r="TYE161" s="86"/>
      <c r="TYF161" s="86"/>
      <c r="TYG161" s="86"/>
      <c r="TYH161" s="86"/>
      <c r="TYI161" s="86"/>
      <c r="TYJ161" s="86"/>
      <c r="TYK161" s="86"/>
      <c r="TYL161" s="86"/>
      <c r="TYM161" s="86"/>
      <c r="TYN161" s="86"/>
      <c r="TYO161" s="86"/>
      <c r="TYP161" s="86"/>
      <c r="TYQ161" s="86"/>
      <c r="TYR161" s="86"/>
      <c r="TYS161" s="86"/>
      <c r="TYT161" s="86"/>
      <c r="TYU161" s="86"/>
      <c r="TYV161" s="86"/>
      <c r="TYW161" s="86"/>
      <c r="TYX161" s="86"/>
      <c r="TYY161" s="86"/>
      <c r="TYZ161" s="86"/>
      <c r="TZA161" s="86"/>
      <c r="TZB161" s="86"/>
      <c r="TZC161" s="86"/>
      <c r="TZD161" s="86"/>
      <c r="TZE161" s="86"/>
      <c r="TZF161" s="86"/>
      <c r="TZG161" s="86"/>
      <c r="TZH161" s="86"/>
      <c r="TZI161" s="86"/>
      <c r="TZJ161" s="86"/>
      <c r="TZK161" s="86"/>
      <c r="TZL161" s="86"/>
      <c r="TZM161" s="86"/>
      <c r="TZN161" s="86"/>
      <c r="TZO161" s="86"/>
      <c r="TZP161" s="86"/>
      <c r="TZQ161" s="86"/>
      <c r="TZR161" s="86"/>
      <c r="TZS161" s="86"/>
      <c r="TZT161" s="86"/>
      <c r="TZU161" s="86"/>
      <c r="TZV161" s="86"/>
      <c r="TZW161" s="86"/>
      <c r="TZX161" s="86"/>
      <c r="TZY161" s="86"/>
      <c r="TZZ161" s="86"/>
      <c r="UAA161" s="86"/>
      <c r="UAB161" s="86"/>
      <c r="UAC161" s="86"/>
      <c r="UAD161" s="86"/>
      <c r="UAE161" s="86"/>
      <c r="UAF161" s="86"/>
      <c r="UAG161" s="86"/>
      <c r="UAH161" s="86"/>
      <c r="UAI161" s="86"/>
      <c r="UAJ161" s="86"/>
      <c r="UAK161" s="86"/>
      <c r="UAL161" s="86"/>
      <c r="UAM161" s="86"/>
      <c r="UAN161" s="86"/>
      <c r="UAO161" s="86"/>
      <c r="UAP161" s="86"/>
      <c r="UAQ161" s="86"/>
      <c r="UAR161" s="86"/>
      <c r="UAS161" s="86"/>
      <c r="UAT161" s="86"/>
      <c r="UAU161" s="86"/>
      <c r="UAV161" s="86"/>
      <c r="UAW161" s="86"/>
      <c r="UAX161" s="86"/>
      <c r="UAY161" s="86"/>
      <c r="UAZ161" s="86"/>
      <c r="UBA161" s="86"/>
      <c r="UBB161" s="86"/>
      <c r="UBC161" s="86"/>
      <c r="UBD161" s="86"/>
      <c r="UBE161" s="86"/>
      <c r="UBF161" s="86"/>
      <c r="UBG161" s="86"/>
      <c r="UBH161" s="86"/>
      <c r="UBI161" s="86"/>
      <c r="UBJ161" s="86"/>
      <c r="UBK161" s="86"/>
      <c r="UBL161" s="86"/>
      <c r="UBM161" s="86"/>
      <c r="UBN161" s="86"/>
      <c r="UBO161" s="86"/>
      <c r="UBP161" s="86"/>
      <c r="UBQ161" s="86"/>
      <c r="UBR161" s="86"/>
      <c r="UBS161" s="86"/>
      <c r="UBT161" s="86"/>
      <c r="UBU161" s="86"/>
      <c r="UBV161" s="86"/>
      <c r="UBW161" s="86"/>
      <c r="UBX161" s="86"/>
      <c r="UBY161" s="86"/>
      <c r="UBZ161" s="86"/>
      <c r="UCA161" s="86"/>
      <c r="UCB161" s="86"/>
      <c r="UCC161" s="86"/>
      <c r="UCD161" s="86"/>
      <c r="UCE161" s="86"/>
      <c r="UCF161" s="86"/>
      <c r="UCG161" s="86"/>
      <c r="UCH161" s="86"/>
      <c r="UCI161" s="86"/>
      <c r="UCJ161" s="86"/>
      <c r="UCK161" s="86"/>
      <c r="UCL161" s="86"/>
      <c r="UCM161" s="86"/>
      <c r="UCN161" s="86"/>
      <c r="UCO161" s="86"/>
      <c r="UCP161" s="86"/>
      <c r="UCQ161" s="186"/>
      <c r="UCR161" s="186"/>
      <c r="UCS161" s="186"/>
      <c r="UCT161" s="186"/>
      <c r="UCU161" s="186"/>
      <c r="UCV161" s="186"/>
      <c r="UCW161" s="86"/>
      <c r="UCX161" s="86"/>
      <c r="UCY161" s="86"/>
      <c r="UCZ161" s="86"/>
      <c r="UDA161" s="86"/>
      <c r="UDB161" s="86"/>
      <c r="UDC161" s="86"/>
      <c r="UDD161" s="86"/>
      <c r="UDE161" s="86"/>
      <c r="UDF161" s="86"/>
      <c r="UDG161" s="86"/>
      <c r="UDH161" s="86"/>
      <c r="UDI161" s="86"/>
      <c r="UDJ161" s="86"/>
      <c r="UDK161" s="86"/>
      <c r="UDL161" s="86"/>
      <c r="UDM161" s="86"/>
      <c r="UDN161" s="86"/>
      <c r="UDO161" s="86"/>
      <c r="UDP161" s="86"/>
      <c r="UDQ161" s="86"/>
      <c r="UDR161" s="86"/>
      <c r="UDS161" s="86"/>
      <c r="UDT161" s="86"/>
      <c r="UDU161" s="86"/>
      <c r="UDV161" s="86"/>
      <c r="UDW161" s="86"/>
      <c r="UDX161" s="86"/>
      <c r="UDY161" s="86"/>
      <c r="UDZ161" s="86"/>
      <c r="UEA161" s="86"/>
      <c r="UEB161" s="86"/>
      <c r="UEC161" s="86"/>
      <c r="UED161" s="86"/>
      <c r="UEE161" s="86"/>
      <c r="UEF161" s="86"/>
      <c r="UEG161" s="86"/>
      <c r="UEH161" s="86"/>
      <c r="UEI161" s="86"/>
      <c r="UEJ161" s="86"/>
      <c r="UEK161" s="86"/>
      <c r="UEL161" s="86"/>
      <c r="UEM161" s="86"/>
      <c r="UEN161" s="86"/>
      <c r="UEO161" s="86"/>
      <c r="UEP161" s="86"/>
      <c r="UEQ161" s="86"/>
      <c r="UER161" s="86"/>
      <c r="UES161" s="86"/>
      <c r="UET161" s="86"/>
      <c r="UEU161" s="86"/>
      <c r="UEV161" s="86"/>
      <c r="UEW161" s="86"/>
      <c r="UEX161" s="86"/>
      <c r="UEY161" s="86"/>
      <c r="UEZ161" s="86"/>
      <c r="UFA161" s="86"/>
      <c r="UFB161" s="86"/>
      <c r="UFC161" s="86"/>
      <c r="UFD161" s="86"/>
      <c r="UFE161" s="86"/>
      <c r="UFF161" s="86"/>
      <c r="UFG161" s="86"/>
      <c r="UFH161" s="86"/>
      <c r="UFI161" s="86"/>
      <c r="UFJ161" s="86"/>
      <c r="UFK161" s="86"/>
      <c r="UFL161" s="86"/>
      <c r="UFM161" s="86"/>
      <c r="UFN161" s="86"/>
      <c r="UFO161" s="86"/>
      <c r="UFP161" s="86"/>
      <c r="UFQ161" s="86"/>
      <c r="UFR161" s="86"/>
      <c r="UFS161" s="86"/>
      <c r="UFT161" s="86"/>
      <c r="UFU161" s="86"/>
      <c r="UFV161" s="86"/>
      <c r="UFW161" s="86"/>
      <c r="UFX161" s="86"/>
      <c r="UFY161" s="86"/>
      <c r="UFZ161" s="86"/>
      <c r="UGA161" s="86"/>
      <c r="UGB161" s="86"/>
      <c r="UGC161" s="86"/>
      <c r="UGD161" s="86"/>
      <c r="UGE161" s="86"/>
      <c r="UGF161" s="86"/>
      <c r="UGG161" s="86"/>
      <c r="UGH161" s="86"/>
      <c r="UGI161" s="86"/>
      <c r="UGJ161" s="86"/>
      <c r="UGK161" s="86"/>
      <c r="UGL161" s="86"/>
      <c r="UGM161" s="86"/>
      <c r="UGN161" s="86"/>
      <c r="UGO161" s="86"/>
      <c r="UGP161" s="86"/>
      <c r="UGQ161" s="86"/>
      <c r="UGR161" s="86"/>
      <c r="UGS161" s="86"/>
      <c r="UGT161" s="86"/>
      <c r="UGU161" s="86"/>
      <c r="UGV161" s="86"/>
      <c r="UGW161" s="86"/>
      <c r="UGX161" s="86"/>
      <c r="UGY161" s="86"/>
      <c r="UGZ161" s="86"/>
      <c r="UHA161" s="86"/>
      <c r="UHB161" s="86"/>
      <c r="UHC161" s="86"/>
      <c r="UHD161" s="86"/>
      <c r="UHE161" s="86"/>
      <c r="UHF161" s="86"/>
      <c r="UHG161" s="86"/>
      <c r="UHH161" s="86"/>
      <c r="UHI161" s="86"/>
      <c r="UHJ161" s="86"/>
      <c r="UHK161" s="86"/>
      <c r="UHL161" s="86"/>
      <c r="UHM161" s="86"/>
      <c r="UHN161" s="86"/>
      <c r="UHO161" s="86"/>
      <c r="UHP161" s="86"/>
      <c r="UHQ161" s="86"/>
      <c r="UHR161" s="86"/>
      <c r="UHS161" s="86"/>
      <c r="UHT161" s="86"/>
      <c r="UHU161" s="86"/>
      <c r="UHV161" s="86"/>
      <c r="UHW161" s="86"/>
      <c r="UHX161" s="86"/>
      <c r="UHY161" s="86"/>
      <c r="UHZ161" s="86"/>
      <c r="UIA161" s="86"/>
      <c r="UIB161" s="86"/>
      <c r="UIC161" s="86"/>
      <c r="UID161" s="86"/>
      <c r="UIE161" s="86"/>
      <c r="UIF161" s="86"/>
      <c r="UIG161" s="86"/>
      <c r="UIH161" s="86"/>
      <c r="UII161" s="86"/>
      <c r="UIJ161" s="86"/>
      <c r="UIK161" s="86"/>
      <c r="UIL161" s="86"/>
      <c r="UIM161" s="86"/>
      <c r="UIN161" s="86"/>
      <c r="UIO161" s="86"/>
      <c r="UIP161" s="86"/>
      <c r="UIQ161" s="86"/>
      <c r="UIR161" s="86"/>
      <c r="UIS161" s="86"/>
      <c r="UIT161" s="86"/>
      <c r="UIU161" s="86"/>
      <c r="UIV161" s="86"/>
      <c r="UIW161" s="86"/>
      <c r="UIX161" s="86"/>
      <c r="UIY161" s="86"/>
      <c r="UIZ161" s="86"/>
      <c r="UJA161" s="86"/>
      <c r="UJB161" s="86"/>
      <c r="UJC161" s="86"/>
      <c r="UJD161" s="86"/>
      <c r="UJE161" s="86"/>
      <c r="UJF161" s="86"/>
      <c r="UJG161" s="86"/>
      <c r="UJH161" s="86"/>
      <c r="UJI161" s="86"/>
      <c r="UJJ161" s="86"/>
      <c r="UJK161" s="86"/>
      <c r="UJL161" s="86"/>
      <c r="UJM161" s="86"/>
      <c r="UJN161" s="86"/>
      <c r="UJO161" s="86"/>
      <c r="UJP161" s="86"/>
      <c r="UJQ161" s="86"/>
      <c r="UJR161" s="86"/>
      <c r="UJS161" s="86"/>
      <c r="UJT161" s="86"/>
      <c r="UJU161" s="86"/>
      <c r="UJV161" s="86"/>
      <c r="UJW161" s="86"/>
      <c r="UJX161" s="86"/>
      <c r="UJY161" s="86"/>
      <c r="UJZ161" s="86"/>
      <c r="UKA161" s="86"/>
      <c r="UKB161" s="86"/>
      <c r="UKC161" s="86"/>
      <c r="UKD161" s="86"/>
      <c r="UKE161" s="86"/>
      <c r="UKF161" s="86"/>
      <c r="UKG161" s="86"/>
      <c r="UKH161" s="86"/>
      <c r="UKI161" s="86"/>
      <c r="UKJ161" s="86"/>
      <c r="UKK161" s="86"/>
      <c r="UKL161" s="86"/>
      <c r="UKM161" s="86"/>
      <c r="UKN161" s="86"/>
      <c r="UKO161" s="86"/>
      <c r="UKP161" s="86"/>
      <c r="UKQ161" s="86"/>
      <c r="UKR161" s="86"/>
      <c r="UKS161" s="86"/>
      <c r="UKT161" s="86"/>
      <c r="UKU161" s="86"/>
      <c r="UKV161" s="86"/>
      <c r="UKW161" s="86"/>
      <c r="UKX161" s="86"/>
      <c r="UKY161" s="86"/>
      <c r="UKZ161" s="86"/>
      <c r="ULA161" s="86"/>
      <c r="ULB161" s="86"/>
      <c r="ULC161" s="86"/>
      <c r="ULD161" s="86"/>
      <c r="ULE161" s="86"/>
      <c r="ULF161" s="86"/>
      <c r="ULG161" s="86"/>
      <c r="ULH161" s="86"/>
      <c r="ULI161" s="86"/>
      <c r="ULJ161" s="86"/>
      <c r="ULK161" s="86"/>
      <c r="ULL161" s="86"/>
      <c r="ULM161" s="86"/>
      <c r="ULN161" s="86"/>
      <c r="ULO161" s="86"/>
      <c r="ULP161" s="86"/>
      <c r="ULQ161" s="86"/>
      <c r="ULR161" s="86"/>
      <c r="ULS161" s="86"/>
      <c r="ULT161" s="86"/>
      <c r="ULU161" s="86"/>
      <c r="ULV161" s="86"/>
      <c r="ULW161" s="86"/>
      <c r="ULX161" s="86"/>
      <c r="ULY161" s="86"/>
      <c r="ULZ161" s="86"/>
      <c r="UMA161" s="86"/>
      <c r="UMB161" s="86"/>
      <c r="UMC161" s="86"/>
      <c r="UMD161" s="86"/>
      <c r="UME161" s="86"/>
      <c r="UMF161" s="86"/>
      <c r="UMG161" s="86"/>
      <c r="UMH161" s="86"/>
      <c r="UMI161" s="86"/>
      <c r="UMJ161" s="86"/>
      <c r="UMK161" s="86"/>
      <c r="UML161" s="86"/>
      <c r="UMM161" s="186"/>
      <c r="UMN161" s="186"/>
      <c r="UMO161" s="186"/>
      <c r="UMP161" s="186"/>
      <c r="UMQ161" s="186"/>
      <c r="UMR161" s="186"/>
      <c r="UMS161" s="86"/>
      <c r="UMT161" s="86"/>
      <c r="UMU161" s="86"/>
      <c r="UMV161" s="86"/>
      <c r="UMW161" s="86"/>
      <c r="UMX161" s="86"/>
      <c r="UMY161" s="86"/>
      <c r="UMZ161" s="86"/>
      <c r="UNA161" s="86"/>
      <c r="UNB161" s="86"/>
      <c r="UNC161" s="86"/>
      <c r="UND161" s="86"/>
      <c r="UNE161" s="86"/>
      <c r="UNF161" s="86"/>
      <c r="UNG161" s="86"/>
      <c r="UNH161" s="86"/>
      <c r="UNI161" s="86"/>
      <c r="UNJ161" s="86"/>
      <c r="UNK161" s="86"/>
      <c r="UNL161" s="86"/>
      <c r="UNM161" s="86"/>
      <c r="UNN161" s="86"/>
      <c r="UNO161" s="86"/>
      <c r="UNP161" s="86"/>
      <c r="UNQ161" s="86"/>
      <c r="UNR161" s="86"/>
      <c r="UNS161" s="86"/>
      <c r="UNT161" s="86"/>
      <c r="UNU161" s="86"/>
      <c r="UNV161" s="86"/>
      <c r="UNW161" s="86"/>
      <c r="UNX161" s="86"/>
      <c r="UNY161" s="86"/>
      <c r="UNZ161" s="86"/>
      <c r="UOA161" s="86"/>
      <c r="UOB161" s="86"/>
      <c r="UOC161" s="86"/>
      <c r="UOD161" s="86"/>
      <c r="UOE161" s="86"/>
      <c r="UOF161" s="86"/>
      <c r="UOG161" s="86"/>
      <c r="UOH161" s="86"/>
      <c r="UOI161" s="86"/>
      <c r="UOJ161" s="86"/>
      <c r="UOK161" s="86"/>
      <c r="UOL161" s="86"/>
      <c r="UOM161" s="86"/>
      <c r="UON161" s="86"/>
      <c r="UOO161" s="86"/>
      <c r="UOP161" s="86"/>
      <c r="UOQ161" s="86"/>
      <c r="UOR161" s="86"/>
      <c r="UOS161" s="86"/>
      <c r="UOT161" s="86"/>
      <c r="UOU161" s="86"/>
      <c r="UOV161" s="86"/>
      <c r="UOW161" s="86"/>
      <c r="UOX161" s="86"/>
      <c r="UOY161" s="86"/>
      <c r="UOZ161" s="86"/>
      <c r="UPA161" s="86"/>
      <c r="UPB161" s="86"/>
      <c r="UPC161" s="86"/>
      <c r="UPD161" s="86"/>
      <c r="UPE161" s="86"/>
      <c r="UPF161" s="86"/>
      <c r="UPG161" s="86"/>
      <c r="UPH161" s="86"/>
      <c r="UPI161" s="86"/>
      <c r="UPJ161" s="86"/>
      <c r="UPK161" s="86"/>
      <c r="UPL161" s="86"/>
      <c r="UPM161" s="86"/>
      <c r="UPN161" s="86"/>
      <c r="UPO161" s="86"/>
      <c r="UPP161" s="86"/>
      <c r="UPQ161" s="86"/>
      <c r="UPR161" s="86"/>
      <c r="UPS161" s="86"/>
      <c r="UPT161" s="86"/>
      <c r="UPU161" s="86"/>
      <c r="UPV161" s="86"/>
      <c r="UPW161" s="86"/>
      <c r="UPX161" s="86"/>
      <c r="UPY161" s="86"/>
      <c r="UPZ161" s="86"/>
      <c r="UQA161" s="86"/>
      <c r="UQB161" s="86"/>
      <c r="UQC161" s="86"/>
      <c r="UQD161" s="86"/>
      <c r="UQE161" s="86"/>
      <c r="UQF161" s="86"/>
      <c r="UQG161" s="86"/>
      <c r="UQH161" s="86"/>
      <c r="UQI161" s="86"/>
      <c r="UQJ161" s="86"/>
      <c r="UQK161" s="86"/>
      <c r="UQL161" s="86"/>
      <c r="UQM161" s="86"/>
      <c r="UQN161" s="86"/>
      <c r="UQO161" s="86"/>
      <c r="UQP161" s="86"/>
      <c r="UQQ161" s="86"/>
      <c r="UQR161" s="86"/>
      <c r="UQS161" s="86"/>
      <c r="UQT161" s="86"/>
      <c r="UQU161" s="86"/>
      <c r="UQV161" s="86"/>
      <c r="UQW161" s="86"/>
      <c r="UQX161" s="86"/>
      <c r="UQY161" s="86"/>
      <c r="UQZ161" s="86"/>
      <c r="URA161" s="86"/>
      <c r="URB161" s="86"/>
      <c r="URC161" s="86"/>
      <c r="URD161" s="86"/>
      <c r="URE161" s="86"/>
      <c r="URF161" s="86"/>
      <c r="URG161" s="86"/>
      <c r="URH161" s="86"/>
      <c r="URI161" s="86"/>
      <c r="URJ161" s="86"/>
      <c r="URK161" s="86"/>
      <c r="URL161" s="86"/>
      <c r="URM161" s="86"/>
      <c r="URN161" s="86"/>
      <c r="URO161" s="86"/>
      <c r="URP161" s="86"/>
      <c r="URQ161" s="86"/>
      <c r="URR161" s="86"/>
      <c r="URS161" s="86"/>
      <c r="URT161" s="86"/>
      <c r="URU161" s="86"/>
      <c r="URV161" s="86"/>
      <c r="URW161" s="86"/>
      <c r="URX161" s="86"/>
      <c r="URY161" s="86"/>
      <c r="URZ161" s="86"/>
      <c r="USA161" s="86"/>
      <c r="USB161" s="86"/>
      <c r="USC161" s="86"/>
      <c r="USD161" s="86"/>
      <c r="USE161" s="86"/>
      <c r="USF161" s="86"/>
      <c r="USG161" s="86"/>
      <c r="USH161" s="86"/>
      <c r="USI161" s="86"/>
      <c r="USJ161" s="86"/>
      <c r="USK161" s="86"/>
      <c r="USL161" s="86"/>
      <c r="USM161" s="86"/>
      <c r="USN161" s="86"/>
      <c r="USO161" s="86"/>
      <c r="USP161" s="86"/>
      <c r="USQ161" s="86"/>
      <c r="USR161" s="86"/>
      <c r="USS161" s="86"/>
      <c r="UST161" s="86"/>
      <c r="USU161" s="86"/>
      <c r="USV161" s="86"/>
      <c r="USW161" s="86"/>
      <c r="USX161" s="86"/>
      <c r="USY161" s="86"/>
      <c r="USZ161" s="86"/>
      <c r="UTA161" s="86"/>
      <c r="UTB161" s="86"/>
      <c r="UTC161" s="86"/>
      <c r="UTD161" s="86"/>
      <c r="UTE161" s="86"/>
      <c r="UTF161" s="86"/>
      <c r="UTG161" s="86"/>
      <c r="UTH161" s="86"/>
      <c r="UTI161" s="86"/>
      <c r="UTJ161" s="86"/>
      <c r="UTK161" s="86"/>
      <c r="UTL161" s="86"/>
      <c r="UTM161" s="86"/>
      <c r="UTN161" s="86"/>
      <c r="UTO161" s="86"/>
      <c r="UTP161" s="86"/>
      <c r="UTQ161" s="86"/>
      <c r="UTR161" s="86"/>
      <c r="UTS161" s="86"/>
      <c r="UTT161" s="86"/>
      <c r="UTU161" s="86"/>
      <c r="UTV161" s="86"/>
      <c r="UTW161" s="86"/>
      <c r="UTX161" s="86"/>
      <c r="UTY161" s="86"/>
      <c r="UTZ161" s="86"/>
      <c r="UUA161" s="86"/>
      <c r="UUB161" s="86"/>
      <c r="UUC161" s="86"/>
      <c r="UUD161" s="86"/>
      <c r="UUE161" s="86"/>
      <c r="UUF161" s="86"/>
      <c r="UUG161" s="86"/>
      <c r="UUH161" s="86"/>
      <c r="UUI161" s="86"/>
      <c r="UUJ161" s="86"/>
      <c r="UUK161" s="86"/>
      <c r="UUL161" s="86"/>
      <c r="UUM161" s="86"/>
      <c r="UUN161" s="86"/>
      <c r="UUO161" s="86"/>
      <c r="UUP161" s="86"/>
      <c r="UUQ161" s="86"/>
      <c r="UUR161" s="86"/>
      <c r="UUS161" s="86"/>
      <c r="UUT161" s="86"/>
      <c r="UUU161" s="86"/>
      <c r="UUV161" s="86"/>
      <c r="UUW161" s="86"/>
      <c r="UUX161" s="86"/>
      <c r="UUY161" s="86"/>
      <c r="UUZ161" s="86"/>
      <c r="UVA161" s="86"/>
      <c r="UVB161" s="86"/>
      <c r="UVC161" s="86"/>
      <c r="UVD161" s="86"/>
      <c r="UVE161" s="86"/>
      <c r="UVF161" s="86"/>
      <c r="UVG161" s="86"/>
      <c r="UVH161" s="86"/>
      <c r="UVI161" s="86"/>
      <c r="UVJ161" s="86"/>
      <c r="UVK161" s="86"/>
      <c r="UVL161" s="86"/>
      <c r="UVM161" s="86"/>
      <c r="UVN161" s="86"/>
      <c r="UVO161" s="86"/>
      <c r="UVP161" s="86"/>
      <c r="UVQ161" s="86"/>
      <c r="UVR161" s="86"/>
      <c r="UVS161" s="86"/>
      <c r="UVT161" s="86"/>
      <c r="UVU161" s="86"/>
      <c r="UVV161" s="86"/>
      <c r="UVW161" s="86"/>
      <c r="UVX161" s="86"/>
      <c r="UVY161" s="86"/>
      <c r="UVZ161" s="86"/>
      <c r="UWA161" s="86"/>
      <c r="UWB161" s="86"/>
      <c r="UWC161" s="86"/>
      <c r="UWD161" s="86"/>
      <c r="UWE161" s="86"/>
      <c r="UWF161" s="86"/>
      <c r="UWG161" s="86"/>
      <c r="UWH161" s="86"/>
      <c r="UWI161" s="186"/>
      <c r="UWJ161" s="186"/>
      <c r="UWK161" s="186"/>
      <c r="UWL161" s="186"/>
      <c r="UWM161" s="186"/>
      <c r="UWN161" s="186"/>
      <c r="UWO161" s="86"/>
      <c r="UWP161" s="86"/>
      <c r="UWQ161" s="86"/>
      <c r="UWR161" s="86"/>
      <c r="UWS161" s="86"/>
      <c r="UWT161" s="86"/>
      <c r="UWU161" s="86"/>
      <c r="UWV161" s="86"/>
      <c r="UWW161" s="86"/>
      <c r="UWX161" s="86"/>
      <c r="UWY161" s="86"/>
      <c r="UWZ161" s="86"/>
      <c r="UXA161" s="86"/>
      <c r="UXB161" s="86"/>
      <c r="UXC161" s="86"/>
      <c r="UXD161" s="86"/>
      <c r="UXE161" s="86"/>
      <c r="UXF161" s="86"/>
      <c r="UXG161" s="86"/>
      <c r="UXH161" s="86"/>
      <c r="UXI161" s="86"/>
      <c r="UXJ161" s="86"/>
      <c r="UXK161" s="86"/>
      <c r="UXL161" s="86"/>
      <c r="UXM161" s="86"/>
      <c r="UXN161" s="86"/>
      <c r="UXO161" s="86"/>
      <c r="UXP161" s="86"/>
      <c r="UXQ161" s="86"/>
      <c r="UXR161" s="86"/>
      <c r="UXS161" s="86"/>
      <c r="UXT161" s="86"/>
      <c r="UXU161" s="86"/>
      <c r="UXV161" s="86"/>
      <c r="UXW161" s="86"/>
      <c r="UXX161" s="86"/>
      <c r="UXY161" s="86"/>
      <c r="UXZ161" s="86"/>
      <c r="UYA161" s="86"/>
      <c r="UYB161" s="86"/>
      <c r="UYC161" s="86"/>
      <c r="UYD161" s="86"/>
      <c r="UYE161" s="86"/>
      <c r="UYF161" s="86"/>
      <c r="UYG161" s="86"/>
      <c r="UYH161" s="86"/>
      <c r="UYI161" s="86"/>
      <c r="UYJ161" s="86"/>
      <c r="UYK161" s="86"/>
      <c r="UYL161" s="86"/>
      <c r="UYM161" s="86"/>
      <c r="UYN161" s="86"/>
      <c r="UYO161" s="86"/>
      <c r="UYP161" s="86"/>
      <c r="UYQ161" s="86"/>
      <c r="UYR161" s="86"/>
      <c r="UYS161" s="86"/>
      <c r="UYT161" s="86"/>
      <c r="UYU161" s="86"/>
      <c r="UYV161" s="86"/>
      <c r="UYW161" s="86"/>
      <c r="UYX161" s="86"/>
      <c r="UYY161" s="86"/>
      <c r="UYZ161" s="86"/>
      <c r="UZA161" s="86"/>
      <c r="UZB161" s="86"/>
      <c r="UZC161" s="86"/>
      <c r="UZD161" s="86"/>
      <c r="UZE161" s="86"/>
      <c r="UZF161" s="86"/>
      <c r="UZG161" s="86"/>
      <c r="UZH161" s="86"/>
      <c r="UZI161" s="86"/>
      <c r="UZJ161" s="86"/>
      <c r="UZK161" s="86"/>
      <c r="UZL161" s="86"/>
      <c r="UZM161" s="86"/>
      <c r="UZN161" s="86"/>
      <c r="UZO161" s="86"/>
      <c r="UZP161" s="86"/>
      <c r="UZQ161" s="86"/>
      <c r="UZR161" s="86"/>
      <c r="UZS161" s="86"/>
      <c r="UZT161" s="86"/>
      <c r="UZU161" s="86"/>
      <c r="UZV161" s="86"/>
      <c r="UZW161" s="86"/>
      <c r="UZX161" s="86"/>
      <c r="UZY161" s="86"/>
      <c r="UZZ161" s="86"/>
      <c r="VAA161" s="86"/>
      <c r="VAB161" s="86"/>
      <c r="VAC161" s="86"/>
      <c r="VAD161" s="86"/>
      <c r="VAE161" s="86"/>
      <c r="VAF161" s="86"/>
      <c r="VAG161" s="86"/>
      <c r="VAH161" s="86"/>
      <c r="VAI161" s="86"/>
      <c r="VAJ161" s="86"/>
      <c r="VAK161" s="86"/>
      <c r="VAL161" s="86"/>
      <c r="VAM161" s="86"/>
      <c r="VAN161" s="86"/>
      <c r="VAO161" s="86"/>
      <c r="VAP161" s="86"/>
      <c r="VAQ161" s="86"/>
      <c r="VAR161" s="86"/>
      <c r="VAS161" s="86"/>
      <c r="VAT161" s="86"/>
      <c r="VAU161" s="86"/>
      <c r="VAV161" s="86"/>
      <c r="VAW161" s="86"/>
      <c r="VAX161" s="86"/>
      <c r="VAY161" s="86"/>
      <c r="VAZ161" s="86"/>
      <c r="VBA161" s="86"/>
      <c r="VBB161" s="86"/>
      <c r="VBC161" s="86"/>
      <c r="VBD161" s="86"/>
      <c r="VBE161" s="86"/>
      <c r="VBF161" s="86"/>
      <c r="VBG161" s="86"/>
      <c r="VBH161" s="86"/>
      <c r="VBI161" s="86"/>
      <c r="VBJ161" s="86"/>
      <c r="VBK161" s="86"/>
      <c r="VBL161" s="86"/>
      <c r="VBM161" s="86"/>
      <c r="VBN161" s="86"/>
      <c r="VBO161" s="86"/>
      <c r="VBP161" s="86"/>
      <c r="VBQ161" s="86"/>
      <c r="VBR161" s="86"/>
      <c r="VBS161" s="86"/>
      <c r="VBT161" s="86"/>
      <c r="VBU161" s="86"/>
      <c r="VBV161" s="86"/>
      <c r="VBW161" s="86"/>
      <c r="VBX161" s="86"/>
      <c r="VBY161" s="86"/>
      <c r="VBZ161" s="86"/>
      <c r="VCA161" s="86"/>
      <c r="VCB161" s="86"/>
      <c r="VCC161" s="86"/>
      <c r="VCD161" s="86"/>
      <c r="VCE161" s="86"/>
      <c r="VCF161" s="86"/>
      <c r="VCG161" s="86"/>
      <c r="VCH161" s="86"/>
      <c r="VCI161" s="86"/>
      <c r="VCJ161" s="86"/>
      <c r="VCK161" s="86"/>
      <c r="VCL161" s="86"/>
      <c r="VCM161" s="86"/>
      <c r="VCN161" s="86"/>
      <c r="VCO161" s="86"/>
      <c r="VCP161" s="86"/>
      <c r="VCQ161" s="86"/>
      <c r="VCR161" s="86"/>
      <c r="VCS161" s="86"/>
      <c r="VCT161" s="86"/>
      <c r="VCU161" s="86"/>
      <c r="VCV161" s="86"/>
      <c r="VCW161" s="86"/>
      <c r="VCX161" s="86"/>
      <c r="VCY161" s="86"/>
      <c r="VCZ161" s="86"/>
      <c r="VDA161" s="86"/>
      <c r="VDB161" s="86"/>
      <c r="VDC161" s="86"/>
      <c r="VDD161" s="86"/>
      <c r="VDE161" s="86"/>
      <c r="VDF161" s="86"/>
      <c r="VDG161" s="86"/>
      <c r="VDH161" s="86"/>
      <c r="VDI161" s="86"/>
      <c r="VDJ161" s="86"/>
      <c r="VDK161" s="86"/>
      <c r="VDL161" s="86"/>
      <c r="VDM161" s="86"/>
      <c r="VDN161" s="86"/>
      <c r="VDO161" s="86"/>
      <c r="VDP161" s="86"/>
      <c r="VDQ161" s="86"/>
      <c r="VDR161" s="86"/>
      <c r="VDS161" s="86"/>
      <c r="VDT161" s="86"/>
      <c r="VDU161" s="86"/>
      <c r="VDV161" s="86"/>
      <c r="VDW161" s="86"/>
      <c r="VDX161" s="86"/>
      <c r="VDY161" s="86"/>
      <c r="VDZ161" s="86"/>
      <c r="VEA161" s="86"/>
      <c r="VEB161" s="86"/>
      <c r="VEC161" s="86"/>
      <c r="VED161" s="86"/>
      <c r="VEE161" s="86"/>
      <c r="VEF161" s="86"/>
      <c r="VEG161" s="86"/>
      <c r="VEH161" s="86"/>
      <c r="VEI161" s="86"/>
      <c r="VEJ161" s="86"/>
      <c r="VEK161" s="86"/>
      <c r="VEL161" s="86"/>
      <c r="VEM161" s="86"/>
      <c r="VEN161" s="86"/>
      <c r="VEO161" s="86"/>
      <c r="VEP161" s="86"/>
      <c r="VEQ161" s="86"/>
      <c r="VER161" s="86"/>
      <c r="VES161" s="86"/>
      <c r="VET161" s="86"/>
      <c r="VEU161" s="86"/>
      <c r="VEV161" s="86"/>
      <c r="VEW161" s="86"/>
      <c r="VEX161" s="86"/>
      <c r="VEY161" s="86"/>
      <c r="VEZ161" s="86"/>
      <c r="VFA161" s="86"/>
      <c r="VFB161" s="86"/>
      <c r="VFC161" s="86"/>
      <c r="VFD161" s="86"/>
      <c r="VFE161" s="86"/>
      <c r="VFF161" s="86"/>
      <c r="VFG161" s="86"/>
      <c r="VFH161" s="86"/>
      <c r="VFI161" s="86"/>
      <c r="VFJ161" s="86"/>
      <c r="VFK161" s="86"/>
      <c r="VFL161" s="86"/>
      <c r="VFM161" s="86"/>
      <c r="VFN161" s="86"/>
      <c r="VFO161" s="86"/>
      <c r="VFP161" s="86"/>
      <c r="VFQ161" s="86"/>
      <c r="VFR161" s="86"/>
      <c r="VFS161" s="86"/>
      <c r="VFT161" s="86"/>
      <c r="VFU161" s="86"/>
      <c r="VFV161" s="86"/>
      <c r="VFW161" s="86"/>
      <c r="VFX161" s="86"/>
      <c r="VFY161" s="86"/>
      <c r="VFZ161" s="86"/>
      <c r="VGA161" s="86"/>
      <c r="VGB161" s="86"/>
      <c r="VGC161" s="86"/>
      <c r="VGD161" s="86"/>
      <c r="VGE161" s="186"/>
      <c r="VGF161" s="186"/>
      <c r="VGG161" s="186"/>
      <c r="VGH161" s="186"/>
      <c r="VGI161" s="186"/>
      <c r="VGJ161" s="186"/>
      <c r="VGK161" s="86"/>
      <c r="VGL161" s="86"/>
      <c r="VGM161" s="86"/>
      <c r="VGN161" s="86"/>
      <c r="VGO161" s="86"/>
      <c r="VGP161" s="86"/>
      <c r="VGQ161" s="86"/>
      <c r="VGR161" s="86"/>
      <c r="VGS161" s="86"/>
      <c r="VGT161" s="86"/>
      <c r="VGU161" s="86"/>
      <c r="VGV161" s="86"/>
      <c r="VGW161" s="86"/>
      <c r="VGX161" s="86"/>
      <c r="VGY161" s="86"/>
      <c r="VGZ161" s="86"/>
      <c r="VHA161" s="86"/>
      <c r="VHB161" s="86"/>
      <c r="VHC161" s="86"/>
      <c r="VHD161" s="86"/>
      <c r="VHE161" s="86"/>
      <c r="VHF161" s="86"/>
      <c r="VHG161" s="86"/>
      <c r="VHH161" s="86"/>
      <c r="VHI161" s="86"/>
      <c r="VHJ161" s="86"/>
      <c r="VHK161" s="86"/>
      <c r="VHL161" s="86"/>
      <c r="VHM161" s="86"/>
      <c r="VHN161" s="86"/>
      <c r="VHO161" s="86"/>
      <c r="VHP161" s="86"/>
      <c r="VHQ161" s="86"/>
      <c r="VHR161" s="86"/>
      <c r="VHS161" s="86"/>
      <c r="VHT161" s="86"/>
      <c r="VHU161" s="86"/>
      <c r="VHV161" s="86"/>
      <c r="VHW161" s="86"/>
      <c r="VHX161" s="86"/>
      <c r="VHY161" s="86"/>
      <c r="VHZ161" s="86"/>
      <c r="VIA161" s="86"/>
      <c r="VIB161" s="86"/>
      <c r="VIC161" s="86"/>
      <c r="VID161" s="86"/>
      <c r="VIE161" s="86"/>
      <c r="VIF161" s="86"/>
      <c r="VIG161" s="86"/>
      <c r="VIH161" s="86"/>
      <c r="VII161" s="86"/>
      <c r="VIJ161" s="86"/>
      <c r="VIK161" s="86"/>
      <c r="VIL161" s="86"/>
      <c r="VIM161" s="86"/>
      <c r="VIN161" s="86"/>
      <c r="VIO161" s="86"/>
      <c r="VIP161" s="86"/>
      <c r="VIQ161" s="86"/>
      <c r="VIR161" s="86"/>
      <c r="VIS161" s="86"/>
      <c r="VIT161" s="86"/>
      <c r="VIU161" s="86"/>
      <c r="VIV161" s="86"/>
      <c r="VIW161" s="86"/>
      <c r="VIX161" s="86"/>
      <c r="VIY161" s="86"/>
      <c r="VIZ161" s="86"/>
      <c r="VJA161" s="86"/>
      <c r="VJB161" s="86"/>
      <c r="VJC161" s="86"/>
      <c r="VJD161" s="86"/>
      <c r="VJE161" s="86"/>
      <c r="VJF161" s="86"/>
      <c r="VJG161" s="86"/>
      <c r="VJH161" s="86"/>
      <c r="VJI161" s="86"/>
      <c r="VJJ161" s="86"/>
      <c r="VJK161" s="86"/>
      <c r="VJL161" s="86"/>
      <c r="VJM161" s="86"/>
      <c r="VJN161" s="86"/>
      <c r="VJO161" s="86"/>
      <c r="VJP161" s="86"/>
      <c r="VJQ161" s="86"/>
      <c r="VJR161" s="86"/>
      <c r="VJS161" s="86"/>
      <c r="VJT161" s="86"/>
      <c r="VJU161" s="86"/>
      <c r="VJV161" s="86"/>
      <c r="VJW161" s="86"/>
      <c r="VJX161" s="86"/>
      <c r="VJY161" s="86"/>
      <c r="VJZ161" s="86"/>
      <c r="VKA161" s="86"/>
      <c r="VKB161" s="86"/>
      <c r="VKC161" s="86"/>
      <c r="VKD161" s="86"/>
      <c r="VKE161" s="86"/>
      <c r="VKF161" s="86"/>
      <c r="VKG161" s="86"/>
      <c r="VKH161" s="86"/>
      <c r="VKI161" s="86"/>
      <c r="VKJ161" s="86"/>
      <c r="VKK161" s="86"/>
      <c r="VKL161" s="86"/>
      <c r="VKM161" s="86"/>
      <c r="VKN161" s="86"/>
      <c r="VKO161" s="86"/>
      <c r="VKP161" s="86"/>
      <c r="VKQ161" s="86"/>
      <c r="VKR161" s="86"/>
      <c r="VKS161" s="86"/>
      <c r="VKT161" s="86"/>
      <c r="VKU161" s="86"/>
      <c r="VKV161" s="86"/>
      <c r="VKW161" s="86"/>
      <c r="VKX161" s="86"/>
      <c r="VKY161" s="86"/>
      <c r="VKZ161" s="86"/>
      <c r="VLA161" s="86"/>
      <c r="VLB161" s="86"/>
      <c r="VLC161" s="86"/>
      <c r="VLD161" s="86"/>
      <c r="VLE161" s="86"/>
      <c r="VLF161" s="86"/>
      <c r="VLG161" s="86"/>
      <c r="VLH161" s="86"/>
      <c r="VLI161" s="86"/>
      <c r="VLJ161" s="86"/>
      <c r="VLK161" s="86"/>
      <c r="VLL161" s="86"/>
      <c r="VLM161" s="86"/>
      <c r="VLN161" s="86"/>
      <c r="VLO161" s="86"/>
      <c r="VLP161" s="86"/>
      <c r="VLQ161" s="86"/>
      <c r="VLR161" s="86"/>
      <c r="VLS161" s="86"/>
      <c r="VLT161" s="86"/>
      <c r="VLU161" s="86"/>
      <c r="VLV161" s="86"/>
      <c r="VLW161" s="86"/>
      <c r="VLX161" s="86"/>
      <c r="VLY161" s="86"/>
      <c r="VLZ161" s="86"/>
      <c r="VMA161" s="86"/>
      <c r="VMB161" s="86"/>
      <c r="VMC161" s="86"/>
      <c r="VMD161" s="86"/>
      <c r="VME161" s="86"/>
      <c r="VMF161" s="86"/>
      <c r="VMG161" s="86"/>
      <c r="VMH161" s="86"/>
      <c r="VMI161" s="86"/>
      <c r="VMJ161" s="86"/>
      <c r="VMK161" s="86"/>
      <c r="VML161" s="86"/>
      <c r="VMM161" s="86"/>
      <c r="VMN161" s="86"/>
      <c r="VMO161" s="86"/>
      <c r="VMP161" s="86"/>
      <c r="VMQ161" s="86"/>
      <c r="VMR161" s="86"/>
      <c r="VMS161" s="86"/>
      <c r="VMT161" s="86"/>
      <c r="VMU161" s="86"/>
      <c r="VMV161" s="86"/>
      <c r="VMW161" s="86"/>
      <c r="VMX161" s="86"/>
      <c r="VMY161" s="86"/>
      <c r="VMZ161" s="86"/>
      <c r="VNA161" s="86"/>
      <c r="VNB161" s="86"/>
      <c r="VNC161" s="86"/>
      <c r="VND161" s="86"/>
      <c r="VNE161" s="86"/>
      <c r="VNF161" s="86"/>
      <c r="VNG161" s="86"/>
      <c r="VNH161" s="86"/>
      <c r="VNI161" s="86"/>
      <c r="VNJ161" s="86"/>
      <c r="VNK161" s="86"/>
      <c r="VNL161" s="86"/>
      <c r="VNM161" s="86"/>
      <c r="VNN161" s="86"/>
      <c r="VNO161" s="86"/>
      <c r="VNP161" s="86"/>
      <c r="VNQ161" s="86"/>
      <c r="VNR161" s="86"/>
      <c r="VNS161" s="86"/>
      <c r="VNT161" s="86"/>
      <c r="VNU161" s="86"/>
      <c r="VNV161" s="86"/>
      <c r="VNW161" s="86"/>
      <c r="VNX161" s="86"/>
      <c r="VNY161" s="86"/>
      <c r="VNZ161" s="86"/>
      <c r="VOA161" s="86"/>
      <c r="VOB161" s="86"/>
      <c r="VOC161" s="86"/>
      <c r="VOD161" s="86"/>
      <c r="VOE161" s="86"/>
      <c r="VOF161" s="86"/>
      <c r="VOG161" s="86"/>
      <c r="VOH161" s="86"/>
      <c r="VOI161" s="86"/>
      <c r="VOJ161" s="86"/>
      <c r="VOK161" s="86"/>
      <c r="VOL161" s="86"/>
      <c r="VOM161" s="86"/>
      <c r="VON161" s="86"/>
      <c r="VOO161" s="86"/>
      <c r="VOP161" s="86"/>
      <c r="VOQ161" s="86"/>
      <c r="VOR161" s="86"/>
      <c r="VOS161" s="86"/>
      <c r="VOT161" s="86"/>
      <c r="VOU161" s="86"/>
      <c r="VOV161" s="86"/>
      <c r="VOW161" s="86"/>
      <c r="VOX161" s="86"/>
      <c r="VOY161" s="86"/>
      <c r="VOZ161" s="86"/>
      <c r="VPA161" s="86"/>
      <c r="VPB161" s="86"/>
      <c r="VPC161" s="86"/>
      <c r="VPD161" s="86"/>
      <c r="VPE161" s="86"/>
      <c r="VPF161" s="86"/>
      <c r="VPG161" s="86"/>
      <c r="VPH161" s="86"/>
      <c r="VPI161" s="86"/>
      <c r="VPJ161" s="86"/>
      <c r="VPK161" s="86"/>
      <c r="VPL161" s="86"/>
      <c r="VPM161" s="86"/>
      <c r="VPN161" s="86"/>
      <c r="VPO161" s="86"/>
      <c r="VPP161" s="86"/>
      <c r="VPQ161" s="86"/>
      <c r="VPR161" s="86"/>
      <c r="VPS161" s="86"/>
      <c r="VPT161" s="86"/>
      <c r="VPU161" s="86"/>
      <c r="VPV161" s="86"/>
      <c r="VPW161" s="86"/>
      <c r="VPX161" s="86"/>
      <c r="VPY161" s="86"/>
      <c r="VPZ161" s="86"/>
      <c r="VQA161" s="186"/>
      <c r="VQB161" s="186"/>
      <c r="VQC161" s="186"/>
      <c r="VQD161" s="186"/>
      <c r="VQE161" s="186"/>
      <c r="VQF161" s="186"/>
      <c r="VQG161" s="86"/>
      <c r="VQH161" s="86"/>
      <c r="VQI161" s="86"/>
      <c r="VQJ161" s="86"/>
      <c r="VQK161" s="86"/>
      <c r="VQL161" s="86"/>
      <c r="VQM161" s="86"/>
      <c r="VQN161" s="86"/>
      <c r="VQO161" s="86"/>
      <c r="VQP161" s="86"/>
      <c r="VQQ161" s="86"/>
      <c r="VQR161" s="86"/>
      <c r="VQS161" s="86"/>
      <c r="VQT161" s="86"/>
      <c r="VQU161" s="86"/>
      <c r="VQV161" s="86"/>
      <c r="VQW161" s="86"/>
      <c r="VQX161" s="86"/>
      <c r="VQY161" s="86"/>
      <c r="VQZ161" s="86"/>
      <c r="VRA161" s="86"/>
      <c r="VRB161" s="86"/>
      <c r="VRC161" s="86"/>
      <c r="VRD161" s="86"/>
      <c r="VRE161" s="86"/>
      <c r="VRF161" s="86"/>
      <c r="VRG161" s="86"/>
      <c r="VRH161" s="86"/>
      <c r="VRI161" s="86"/>
      <c r="VRJ161" s="86"/>
      <c r="VRK161" s="86"/>
      <c r="VRL161" s="86"/>
      <c r="VRM161" s="86"/>
      <c r="VRN161" s="86"/>
      <c r="VRO161" s="86"/>
      <c r="VRP161" s="86"/>
      <c r="VRQ161" s="86"/>
      <c r="VRR161" s="86"/>
      <c r="VRS161" s="86"/>
      <c r="VRT161" s="86"/>
      <c r="VRU161" s="86"/>
      <c r="VRV161" s="86"/>
      <c r="VRW161" s="86"/>
      <c r="VRX161" s="86"/>
      <c r="VRY161" s="86"/>
      <c r="VRZ161" s="86"/>
      <c r="VSA161" s="86"/>
      <c r="VSB161" s="86"/>
      <c r="VSC161" s="86"/>
      <c r="VSD161" s="86"/>
      <c r="VSE161" s="86"/>
      <c r="VSF161" s="86"/>
      <c r="VSG161" s="86"/>
      <c r="VSH161" s="86"/>
      <c r="VSI161" s="86"/>
      <c r="VSJ161" s="86"/>
      <c r="VSK161" s="86"/>
      <c r="VSL161" s="86"/>
      <c r="VSM161" s="86"/>
      <c r="VSN161" s="86"/>
      <c r="VSO161" s="86"/>
      <c r="VSP161" s="86"/>
      <c r="VSQ161" s="86"/>
      <c r="VSR161" s="86"/>
      <c r="VSS161" s="86"/>
      <c r="VST161" s="86"/>
      <c r="VSU161" s="86"/>
      <c r="VSV161" s="86"/>
      <c r="VSW161" s="86"/>
      <c r="VSX161" s="86"/>
      <c r="VSY161" s="86"/>
      <c r="VSZ161" s="86"/>
      <c r="VTA161" s="86"/>
      <c r="VTB161" s="86"/>
      <c r="VTC161" s="86"/>
      <c r="VTD161" s="86"/>
      <c r="VTE161" s="86"/>
      <c r="VTF161" s="86"/>
      <c r="VTG161" s="86"/>
      <c r="VTH161" s="86"/>
      <c r="VTI161" s="86"/>
      <c r="VTJ161" s="86"/>
      <c r="VTK161" s="86"/>
      <c r="VTL161" s="86"/>
      <c r="VTM161" s="86"/>
      <c r="VTN161" s="86"/>
      <c r="VTO161" s="86"/>
      <c r="VTP161" s="86"/>
      <c r="VTQ161" s="86"/>
      <c r="VTR161" s="86"/>
      <c r="VTS161" s="86"/>
      <c r="VTT161" s="86"/>
      <c r="VTU161" s="86"/>
      <c r="VTV161" s="86"/>
      <c r="VTW161" s="86"/>
      <c r="VTX161" s="86"/>
      <c r="VTY161" s="86"/>
      <c r="VTZ161" s="86"/>
      <c r="VUA161" s="86"/>
      <c r="VUB161" s="86"/>
      <c r="VUC161" s="86"/>
      <c r="VUD161" s="86"/>
      <c r="VUE161" s="86"/>
      <c r="VUF161" s="86"/>
      <c r="VUG161" s="86"/>
      <c r="VUH161" s="86"/>
      <c r="VUI161" s="86"/>
      <c r="VUJ161" s="86"/>
      <c r="VUK161" s="86"/>
      <c r="VUL161" s="86"/>
      <c r="VUM161" s="86"/>
      <c r="VUN161" s="86"/>
      <c r="VUO161" s="86"/>
      <c r="VUP161" s="86"/>
      <c r="VUQ161" s="86"/>
      <c r="VUR161" s="86"/>
      <c r="VUS161" s="86"/>
      <c r="VUT161" s="86"/>
      <c r="VUU161" s="86"/>
      <c r="VUV161" s="86"/>
      <c r="VUW161" s="86"/>
      <c r="VUX161" s="86"/>
      <c r="VUY161" s="86"/>
      <c r="VUZ161" s="86"/>
      <c r="VVA161" s="86"/>
      <c r="VVB161" s="86"/>
      <c r="VVC161" s="86"/>
      <c r="VVD161" s="86"/>
      <c r="VVE161" s="86"/>
      <c r="VVF161" s="86"/>
      <c r="VVG161" s="86"/>
      <c r="VVH161" s="86"/>
      <c r="VVI161" s="86"/>
      <c r="VVJ161" s="86"/>
      <c r="VVK161" s="86"/>
      <c r="VVL161" s="86"/>
      <c r="VVM161" s="86"/>
      <c r="VVN161" s="86"/>
      <c r="VVO161" s="86"/>
      <c r="VVP161" s="86"/>
      <c r="VVQ161" s="86"/>
      <c r="VVR161" s="86"/>
      <c r="VVS161" s="86"/>
      <c r="VVT161" s="86"/>
      <c r="VVU161" s="86"/>
      <c r="VVV161" s="86"/>
      <c r="VVW161" s="86"/>
      <c r="VVX161" s="86"/>
      <c r="VVY161" s="86"/>
      <c r="VVZ161" s="86"/>
      <c r="VWA161" s="86"/>
      <c r="VWB161" s="86"/>
      <c r="VWC161" s="86"/>
      <c r="VWD161" s="86"/>
      <c r="VWE161" s="86"/>
      <c r="VWF161" s="86"/>
      <c r="VWG161" s="86"/>
      <c r="VWH161" s="86"/>
      <c r="VWI161" s="86"/>
      <c r="VWJ161" s="86"/>
      <c r="VWK161" s="86"/>
      <c r="VWL161" s="86"/>
      <c r="VWM161" s="86"/>
      <c r="VWN161" s="86"/>
      <c r="VWO161" s="86"/>
      <c r="VWP161" s="86"/>
      <c r="VWQ161" s="86"/>
      <c r="VWR161" s="86"/>
      <c r="VWS161" s="86"/>
      <c r="VWT161" s="86"/>
      <c r="VWU161" s="86"/>
      <c r="VWV161" s="86"/>
      <c r="VWW161" s="86"/>
      <c r="VWX161" s="86"/>
      <c r="VWY161" s="86"/>
      <c r="VWZ161" s="86"/>
      <c r="VXA161" s="86"/>
      <c r="VXB161" s="86"/>
      <c r="VXC161" s="86"/>
      <c r="VXD161" s="86"/>
      <c r="VXE161" s="86"/>
      <c r="VXF161" s="86"/>
      <c r="VXG161" s="86"/>
      <c r="VXH161" s="86"/>
      <c r="VXI161" s="86"/>
      <c r="VXJ161" s="86"/>
      <c r="VXK161" s="86"/>
      <c r="VXL161" s="86"/>
      <c r="VXM161" s="86"/>
      <c r="VXN161" s="86"/>
      <c r="VXO161" s="86"/>
      <c r="VXP161" s="86"/>
      <c r="VXQ161" s="86"/>
      <c r="VXR161" s="86"/>
      <c r="VXS161" s="86"/>
      <c r="VXT161" s="86"/>
      <c r="VXU161" s="86"/>
      <c r="VXV161" s="86"/>
      <c r="VXW161" s="86"/>
      <c r="VXX161" s="86"/>
      <c r="VXY161" s="86"/>
      <c r="VXZ161" s="86"/>
      <c r="VYA161" s="86"/>
      <c r="VYB161" s="86"/>
      <c r="VYC161" s="86"/>
      <c r="VYD161" s="86"/>
      <c r="VYE161" s="86"/>
      <c r="VYF161" s="86"/>
      <c r="VYG161" s="86"/>
      <c r="VYH161" s="86"/>
      <c r="VYI161" s="86"/>
      <c r="VYJ161" s="86"/>
      <c r="VYK161" s="86"/>
      <c r="VYL161" s="86"/>
      <c r="VYM161" s="86"/>
      <c r="VYN161" s="86"/>
      <c r="VYO161" s="86"/>
      <c r="VYP161" s="86"/>
      <c r="VYQ161" s="86"/>
      <c r="VYR161" s="86"/>
      <c r="VYS161" s="86"/>
      <c r="VYT161" s="86"/>
      <c r="VYU161" s="86"/>
      <c r="VYV161" s="86"/>
      <c r="VYW161" s="86"/>
      <c r="VYX161" s="86"/>
      <c r="VYY161" s="86"/>
      <c r="VYZ161" s="86"/>
      <c r="VZA161" s="86"/>
      <c r="VZB161" s="86"/>
      <c r="VZC161" s="86"/>
      <c r="VZD161" s="86"/>
      <c r="VZE161" s="86"/>
      <c r="VZF161" s="86"/>
      <c r="VZG161" s="86"/>
      <c r="VZH161" s="86"/>
      <c r="VZI161" s="86"/>
      <c r="VZJ161" s="86"/>
      <c r="VZK161" s="86"/>
      <c r="VZL161" s="86"/>
      <c r="VZM161" s="86"/>
      <c r="VZN161" s="86"/>
      <c r="VZO161" s="86"/>
      <c r="VZP161" s="86"/>
      <c r="VZQ161" s="86"/>
      <c r="VZR161" s="86"/>
      <c r="VZS161" s="86"/>
      <c r="VZT161" s="86"/>
      <c r="VZU161" s="86"/>
      <c r="VZV161" s="86"/>
      <c r="VZW161" s="186"/>
      <c r="VZX161" s="186"/>
      <c r="VZY161" s="186"/>
      <c r="VZZ161" s="186"/>
      <c r="WAA161" s="186"/>
      <c r="WAB161" s="186"/>
      <c r="WAC161" s="86"/>
      <c r="WAD161" s="86"/>
      <c r="WAE161" s="86"/>
      <c r="WAF161" s="86"/>
      <c r="WAG161" s="86"/>
      <c r="WAH161" s="86"/>
      <c r="WAI161" s="86"/>
      <c r="WAJ161" s="86"/>
      <c r="WAK161" s="86"/>
      <c r="WAL161" s="86"/>
      <c r="WAM161" s="86"/>
      <c r="WAN161" s="86"/>
      <c r="WAO161" s="86"/>
      <c r="WAP161" s="86"/>
      <c r="WAQ161" s="86"/>
      <c r="WAR161" s="86"/>
      <c r="WAS161" s="86"/>
      <c r="WAT161" s="86"/>
      <c r="WAU161" s="86"/>
      <c r="WAV161" s="86"/>
      <c r="WAW161" s="86"/>
      <c r="WAX161" s="86"/>
      <c r="WAY161" s="86"/>
      <c r="WAZ161" s="86"/>
      <c r="WBA161" s="86"/>
      <c r="WBB161" s="86"/>
      <c r="WBC161" s="86"/>
      <c r="WBD161" s="86"/>
      <c r="WBE161" s="86"/>
      <c r="WBF161" s="86"/>
      <c r="WBG161" s="86"/>
      <c r="WBH161" s="86"/>
      <c r="WBI161" s="86"/>
      <c r="WBJ161" s="86"/>
      <c r="WBK161" s="86"/>
      <c r="WBL161" s="86"/>
      <c r="WBM161" s="86"/>
      <c r="WBN161" s="86"/>
      <c r="WBO161" s="86"/>
      <c r="WBP161" s="86"/>
      <c r="WBQ161" s="86"/>
      <c r="WBR161" s="86"/>
      <c r="WBS161" s="86"/>
      <c r="WBT161" s="86"/>
      <c r="WBU161" s="86"/>
      <c r="WBV161" s="86"/>
      <c r="WBW161" s="86"/>
      <c r="WBX161" s="86"/>
      <c r="WBY161" s="86"/>
      <c r="WBZ161" s="86"/>
      <c r="WCA161" s="86"/>
      <c r="WCB161" s="86"/>
      <c r="WCC161" s="86"/>
      <c r="WCD161" s="86"/>
      <c r="WCE161" s="86"/>
      <c r="WCF161" s="86"/>
      <c r="WCG161" s="86"/>
      <c r="WCH161" s="86"/>
      <c r="WCI161" s="86"/>
      <c r="WCJ161" s="86"/>
      <c r="WCK161" s="86"/>
      <c r="WCL161" s="86"/>
      <c r="WCM161" s="86"/>
      <c r="WCN161" s="86"/>
      <c r="WCO161" s="86"/>
      <c r="WCP161" s="86"/>
      <c r="WCQ161" s="86"/>
      <c r="WCR161" s="86"/>
      <c r="WCS161" s="86"/>
      <c r="WCT161" s="86"/>
      <c r="WCU161" s="86"/>
      <c r="WCV161" s="86"/>
      <c r="WCW161" s="86"/>
      <c r="WCX161" s="86"/>
      <c r="WCY161" s="86"/>
      <c r="WCZ161" s="86"/>
      <c r="WDA161" s="86"/>
      <c r="WDB161" s="86"/>
      <c r="WDC161" s="86"/>
      <c r="WDD161" s="86"/>
      <c r="WDE161" s="86"/>
      <c r="WDF161" s="86"/>
      <c r="WDG161" s="86"/>
      <c r="WDH161" s="86"/>
      <c r="WDI161" s="86"/>
      <c r="WDJ161" s="86"/>
      <c r="WDK161" s="86"/>
      <c r="WDL161" s="86"/>
      <c r="WDM161" s="86"/>
      <c r="WDN161" s="86"/>
      <c r="WDO161" s="86"/>
      <c r="WDP161" s="86"/>
      <c r="WDQ161" s="86"/>
      <c r="WDR161" s="86"/>
      <c r="WDS161" s="86"/>
      <c r="WDT161" s="86"/>
      <c r="WDU161" s="86"/>
      <c r="WDV161" s="86"/>
      <c r="WDW161" s="86"/>
      <c r="WDX161" s="86"/>
      <c r="WDY161" s="86"/>
      <c r="WDZ161" s="86"/>
      <c r="WEA161" s="86"/>
      <c r="WEB161" s="86"/>
      <c r="WEC161" s="86"/>
      <c r="WED161" s="86"/>
      <c r="WEE161" s="86"/>
      <c r="WEF161" s="86"/>
      <c r="WEG161" s="86"/>
      <c r="WEH161" s="86"/>
      <c r="WEI161" s="86"/>
      <c r="WEJ161" s="86"/>
      <c r="WEK161" s="86"/>
      <c r="WEL161" s="86"/>
      <c r="WEM161" s="86"/>
      <c r="WEN161" s="86"/>
      <c r="WEO161" s="86"/>
      <c r="WEP161" s="86"/>
      <c r="WEQ161" s="86"/>
      <c r="WER161" s="86"/>
      <c r="WES161" s="86"/>
      <c r="WET161" s="86"/>
      <c r="WEU161" s="86"/>
      <c r="WEV161" s="86"/>
      <c r="WEW161" s="86"/>
      <c r="WEX161" s="86"/>
      <c r="WEY161" s="86"/>
      <c r="WEZ161" s="86"/>
      <c r="WFA161" s="86"/>
      <c r="WFB161" s="86"/>
      <c r="WFC161" s="86"/>
      <c r="WFD161" s="86"/>
      <c r="WFE161" s="86"/>
      <c r="WFF161" s="86"/>
      <c r="WFG161" s="86"/>
      <c r="WFH161" s="86"/>
      <c r="WFI161" s="86"/>
      <c r="WFJ161" s="86"/>
      <c r="WFK161" s="86"/>
      <c r="WFL161" s="86"/>
      <c r="WFM161" s="86"/>
      <c r="WFN161" s="86"/>
      <c r="WFO161" s="86"/>
      <c r="WFP161" s="86"/>
      <c r="WFQ161" s="86"/>
      <c r="WFR161" s="86"/>
      <c r="WFS161" s="86"/>
      <c r="WFT161" s="86"/>
      <c r="WFU161" s="86"/>
      <c r="WFV161" s="86"/>
      <c r="WFW161" s="86"/>
      <c r="WFX161" s="86"/>
      <c r="WFY161" s="86"/>
      <c r="WFZ161" s="86"/>
      <c r="WGA161" s="86"/>
      <c r="WGB161" s="86"/>
      <c r="WGC161" s="86"/>
      <c r="WGD161" s="86"/>
      <c r="WGE161" s="86"/>
      <c r="WGF161" s="86"/>
      <c r="WGG161" s="86"/>
      <c r="WGH161" s="86"/>
      <c r="WGI161" s="86"/>
      <c r="WGJ161" s="86"/>
      <c r="WGK161" s="86"/>
      <c r="WGL161" s="86"/>
      <c r="WGM161" s="86"/>
      <c r="WGN161" s="86"/>
      <c r="WGO161" s="86"/>
      <c r="WGP161" s="86"/>
      <c r="WGQ161" s="86"/>
      <c r="WGR161" s="86"/>
      <c r="WGS161" s="86"/>
      <c r="WGT161" s="86"/>
      <c r="WGU161" s="86"/>
      <c r="WGV161" s="86"/>
      <c r="WGW161" s="86"/>
      <c r="WGX161" s="86"/>
      <c r="WGY161" s="86"/>
      <c r="WGZ161" s="86"/>
      <c r="WHA161" s="86"/>
      <c r="WHB161" s="86"/>
      <c r="WHC161" s="86"/>
      <c r="WHD161" s="86"/>
      <c r="WHE161" s="86"/>
      <c r="WHF161" s="86"/>
      <c r="WHG161" s="86"/>
      <c r="WHH161" s="86"/>
      <c r="WHI161" s="86"/>
      <c r="WHJ161" s="86"/>
      <c r="WHK161" s="86"/>
      <c r="WHL161" s="86"/>
      <c r="WHM161" s="86"/>
      <c r="WHN161" s="86"/>
      <c r="WHO161" s="86"/>
      <c r="WHP161" s="86"/>
      <c r="WHQ161" s="86"/>
      <c r="WHR161" s="86"/>
      <c r="WHS161" s="86"/>
      <c r="WHT161" s="86"/>
      <c r="WHU161" s="86"/>
      <c r="WHV161" s="86"/>
      <c r="WHW161" s="86"/>
      <c r="WHX161" s="86"/>
      <c r="WHY161" s="86"/>
      <c r="WHZ161" s="86"/>
      <c r="WIA161" s="86"/>
      <c r="WIB161" s="86"/>
      <c r="WIC161" s="86"/>
      <c r="WID161" s="86"/>
      <c r="WIE161" s="86"/>
      <c r="WIF161" s="86"/>
      <c r="WIG161" s="86"/>
      <c r="WIH161" s="86"/>
      <c r="WII161" s="86"/>
      <c r="WIJ161" s="86"/>
      <c r="WIK161" s="86"/>
      <c r="WIL161" s="86"/>
      <c r="WIM161" s="86"/>
      <c r="WIN161" s="86"/>
      <c r="WIO161" s="86"/>
      <c r="WIP161" s="86"/>
      <c r="WIQ161" s="86"/>
      <c r="WIR161" s="86"/>
      <c r="WIS161" s="86"/>
      <c r="WIT161" s="86"/>
      <c r="WIU161" s="86"/>
      <c r="WIV161" s="86"/>
      <c r="WIW161" s="86"/>
      <c r="WIX161" s="86"/>
      <c r="WIY161" s="86"/>
      <c r="WIZ161" s="86"/>
      <c r="WJA161" s="86"/>
      <c r="WJB161" s="86"/>
      <c r="WJC161" s="86"/>
      <c r="WJD161" s="86"/>
      <c r="WJE161" s="86"/>
      <c r="WJF161" s="86"/>
      <c r="WJG161" s="86"/>
      <c r="WJH161" s="86"/>
      <c r="WJI161" s="86"/>
      <c r="WJJ161" s="86"/>
      <c r="WJK161" s="86"/>
      <c r="WJL161" s="86"/>
      <c r="WJM161" s="86"/>
      <c r="WJN161" s="86"/>
      <c r="WJO161" s="86"/>
      <c r="WJP161" s="86"/>
      <c r="WJQ161" s="86"/>
      <c r="WJR161" s="86"/>
      <c r="WJS161" s="186"/>
      <c r="WJT161" s="186"/>
      <c r="WJU161" s="186"/>
      <c r="WJV161" s="186"/>
      <c r="WJW161" s="186"/>
      <c r="WJX161" s="186"/>
      <c r="WJY161" s="86"/>
      <c r="WJZ161" s="86"/>
      <c r="WKA161" s="86"/>
      <c r="WKB161" s="86"/>
      <c r="WKC161" s="86"/>
      <c r="WKD161" s="86"/>
      <c r="WKE161" s="86"/>
      <c r="WKF161" s="86"/>
      <c r="WKG161" s="86"/>
      <c r="WKH161" s="86"/>
      <c r="WKI161" s="86"/>
      <c r="WKJ161" s="86"/>
      <c r="WKK161" s="86"/>
      <c r="WKL161" s="86"/>
      <c r="WKM161" s="86"/>
      <c r="WKN161" s="86"/>
      <c r="WKO161" s="86"/>
      <c r="WKP161" s="86"/>
      <c r="WKQ161" s="86"/>
      <c r="WKR161" s="86"/>
      <c r="WKS161" s="86"/>
      <c r="WKT161" s="86"/>
      <c r="WKU161" s="86"/>
      <c r="WKV161" s="86"/>
      <c r="WKW161" s="86"/>
      <c r="WKX161" s="86"/>
      <c r="WKY161" s="86"/>
      <c r="WKZ161" s="86"/>
      <c r="WLA161" s="86"/>
      <c r="WLB161" s="86"/>
      <c r="WLC161" s="86"/>
      <c r="WLD161" s="86"/>
      <c r="WLE161" s="86"/>
      <c r="WLF161" s="86"/>
      <c r="WLG161" s="86"/>
      <c r="WLH161" s="86"/>
      <c r="WLI161" s="86"/>
      <c r="WLJ161" s="86"/>
      <c r="WLK161" s="86"/>
      <c r="WLL161" s="86"/>
      <c r="WLM161" s="86"/>
      <c r="WLN161" s="86"/>
      <c r="WLO161" s="86"/>
      <c r="WLP161" s="86"/>
      <c r="WLQ161" s="86"/>
      <c r="WLR161" s="86"/>
      <c r="WLS161" s="86"/>
      <c r="WLT161" s="86"/>
      <c r="WLU161" s="86"/>
      <c r="WLV161" s="86"/>
      <c r="WLW161" s="86"/>
      <c r="WLX161" s="86"/>
      <c r="WLY161" s="86"/>
      <c r="WLZ161" s="86"/>
      <c r="WMA161" s="86"/>
      <c r="WMB161" s="86"/>
      <c r="WMC161" s="86"/>
      <c r="WMD161" s="86"/>
      <c r="WME161" s="86"/>
      <c r="WMF161" s="86"/>
      <c r="WMG161" s="86"/>
      <c r="WMH161" s="86"/>
      <c r="WMI161" s="86"/>
      <c r="WMJ161" s="86"/>
      <c r="WMK161" s="86"/>
      <c r="WML161" s="86"/>
      <c r="WMM161" s="86"/>
      <c r="WMN161" s="86"/>
      <c r="WMO161" s="86"/>
      <c r="WMP161" s="86"/>
      <c r="WMQ161" s="86"/>
      <c r="WMR161" s="86"/>
      <c r="WMS161" s="86"/>
      <c r="WMT161" s="86"/>
      <c r="WMU161" s="86"/>
      <c r="WMV161" s="86"/>
      <c r="WMW161" s="86"/>
      <c r="WMX161" s="86"/>
      <c r="WMY161" s="86"/>
      <c r="WMZ161" s="86"/>
      <c r="WNA161" s="86"/>
      <c r="WNB161" s="86"/>
      <c r="WNC161" s="86"/>
      <c r="WND161" s="86"/>
      <c r="WNE161" s="86"/>
      <c r="WNF161" s="86"/>
      <c r="WNG161" s="86"/>
      <c r="WNH161" s="86"/>
      <c r="WNI161" s="86"/>
      <c r="WNJ161" s="86"/>
      <c r="WNK161" s="86"/>
      <c r="WNL161" s="86"/>
      <c r="WNM161" s="86"/>
      <c r="WNN161" s="86"/>
      <c r="WNO161" s="86"/>
      <c r="WNP161" s="86"/>
      <c r="WNQ161" s="86"/>
      <c r="WNR161" s="86"/>
      <c r="WNS161" s="86"/>
      <c r="WNT161" s="86"/>
      <c r="WNU161" s="86"/>
      <c r="WNV161" s="86"/>
      <c r="WNW161" s="86"/>
      <c r="WNX161" s="86"/>
      <c r="WNY161" s="86"/>
      <c r="WNZ161" s="86"/>
      <c r="WOA161" s="86"/>
      <c r="WOB161" s="86"/>
      <c r="WOC161" s="86"/>
      <c r="WOD161" s="86"/>
      <c r="WOE161" s="86"/>
      <c r="WOF161" s="86"/>
      <c r="WOG161" s="86"/>
      <c r="WOH161" s="86"/>
      <c r="WOI161" s="86"/>
      <c r="WOJ161" s="86"/>
      <c r="WOK161" s="86"/>
      <c r="WOL161" s="86"/>
      <c r="WOM161" s="86"/>
      <c r="WON161" s="86"/>
      <c r="WOO161" s="86"/>
      <c r="WOP161" s="86"/>
      <c r="WOQ161" s="86"/>
      <c r="WOR161" s="86"/>
      <c r="WOS161" s="86"/>
      <c r="WOT161" s="86"/>
      <c r="WOU161" s="86"/>
      <c r="WOV161" s="86"/>
      <c r="WOW161" s="86"/>
      <c r="WOX161" s="86"/>
      <c r="WOY161" s="86"/>
      <c r="WOZ161" s="86"/>
      <c r="WPA161" s="86"/>
      <c r="WPB161" s="86"/>
      <c r="WPC161" s="86"/>
      <c r="WPD161" s="86"/>
      <c r="WPE161" s="86"/>
      <c r="WPF161" s="86"/>
      <c r="WPG161" s="86"/>
      <c r="WPH161" s="86"/>
      <c r="WPI161" s="86"/>
      <c r="WPJ161" s="86"/>
      <c r="WPK161" s="86"/>
      <c r="WPL161" s="86"/>
      <c r="WPM161" s="86"/>
      <c r="WPN161" s="86"/>
      <c r="WPO161" s="86"/>
      <c r="WPP161" s="86"/>
      <c r="WPQ161" s="86"/>
      <c r="WPR161" s="86"/>
      <c r="WPS161" s="86"/>
      <c r="WPT161" s="86"/>
      <c r="WPU161" s="86"/>
      <c r="WPV161" s="86"/>
      <c r="WPW161" s="86"/>
      <c r="WPX161" s="86"/>
      <c r="WPY161" s="86"/>
      <c r="WPZ161" s="86"/>
      <c r="WQA161" s="86"/>
      <c r="WQB161" s="86"/>
      <c r="WQC161" s="86"/>
      <c r="WQD161" s="86"/>
      <c r="WQE161" s="86"/>
      <c r="WQF161" s="86"/>
      <c r="WQG161" s="86"/>
      <c r="WQH161" s="86"/>
      <c r="WQI161" s="86"/>
      <c r="WQJ161" s="86"/>
      <c r="WQK161" s="86"/>
      <c r="WQL161" s="86"/>
      <c r="WQM161" s="86"/>
      <c r="WQN161" s="86"/>
      <c r="WQO161" s="86"/>
      <c r="WQP161" s="86"/>
      <c r="WQQ161" s="86"/>
      <c r="WQR161" s="86"/>
      <c r="WQS161" s="86"/>
      <c r="WQT161" s="86"/>
      <c r="WQU161" s="86"/>
      <c r="WQV161" s="86"/>
      <c r="WQW161" s="86"/>
      <c r="WQX161" s="86"/>
      <c r="WQY161" s="86"/>
      <c r="WQZ161" s="86"/>
      <c r="WRA161" s="86"/>
      <c r="WRB161" s="86"/>
      <c r="WRC161" s="86"/>
      <c r="WRD161" s="86"/>
      <c r="WRE161" s="86"/>
      <c r="WRF161" s="86"/>
      <c r="WRG161" s="86"/>
      <c r="WRH161" s="86"/>
      <c r="WRI161" s="86"/>
      <c r="WRJ161" s="86"/>
      <c r="WRK161" s="86"/>
      <c r="WRL161" s="86"/>
      <c r="WRM161" s="86"/>
      <c r="WRN161" s="86"/>
      <c r="WRO161" s="86"/>
      <c r="WRP161" s="86"/>
      <c r="WRQ161" s="86"/>
      <c r="WRR161" s="86"/>
      <c r="WRS161" s="86"/>
      <c r="WRT161" s="86"/>
      <c r="WRU161" s="86"/>
      <c r="WRV161" s="86"/>
      <c r="WRW161" s="86"/>
      <c r="WRX161" s="86"/>
      <c r="WRY161" s="86"/>
      <c r="WRZ161" s="86"/>
      <c r="WSA161" s="86"/>
      <c r="WSB161" s="86"/>
      <c r="WSC161" s="86"/>
      <c r="WSD161" s="86"/>
      <c r="WSE161" s="86"/>
      <c r="WSF161" s="86"/>
      <c r="WSG161" s="86"/>
      <c r="WSH161" s="86"/>
      <c r="WSI161" s="86"/>
      <c r="WSJ161" s="86"/>
      <c r="WSK161" s="86"/>
      <c r="WSL161" s="86"/>
      <c r="WSM161" s="86"/>
      <c r="WSN161" s="86"/>
      <c r="WSO161" s="86"/>
      <c r="WSP161" s="86"/>
      <c r="WSQ161" s="86"/>
      <c r="WSR161" s="86"/>
      <c r="WSS161" s="86"/>
      <c r="WST161" s="86"/>
      <c r="WSU161" s="86"/>
      <c r="WSV161" s="86"/>
      <c r="WSW161" s="86"/>
      <c r="WSX161" s="86"/>
      <c r="WSY161" s="86"/>
      <c r="WSZ161" s="86"/>
      <c r="WTA161" s="86"/>
      <c r="WTB161" s="86"/>
      <c r="WTC161" s="86"/>
      <c r="WTD161" s="86"/>
      <c r="WTE161" s="86"/>
      <c r="WTF161" s="86"/>
      <c r="WTG161" s="86"/>
      <c r="WTH161" s="86"/>
      <c r="WTI161" s="86"/>
      <c r="WTJ161" s="86"/>
      <c r="WTK161" s="86"/>
      <c r="WTL161" s="86"/>
      <c r="WTM161" s="86"/>
      <c r="WTN161" s="86"/>
      <c r="WTO161" s="186"/>
      <c r="WTP161" s="186"/>
      <c r="WTQ161" s="186"/>
      <c r="WTR161" s="186"/>
      <c r="WTS161" s="186"/>
      <c r="WTT161" s="186"/>
      <c r="WTU161" s="86"/>
      <c r="WTV161" s="86"/>
      <c r="WTW161" s="86"/>
      <c r="WTX161" s="86"/>
      <c r="WTY161" s="86"/>
      <c r="WTZ161" s="86"/>
      <c r="WUA161" s="86"/>
      <c r="WUB161" s="86"/>
      <c r="WUC161" s="86"/>
      <c r="WUD161" s="86"/>
      <c r="WUE161" s="86"/>
      <c r="WUF161" s="86"/>
      <c r="WUG161" s="86"/>
      <c r="WUH161" s="86"/>
      <c r="WUI161" s="86"/>
      <c r="WUJ161" s="86"/>
      <c r="WUK161" s="86"/>
      <c r="WUL161" s="86"/>
      <c r="WUM161" s="86"/>
      <c r="WUN161" s="86"/>
      <c r="WUO161" s="86"/>
      <c r="WUP161" s="86"/>
      <c r="WUQ161" s="86"/>
      <c r="WUR161" s="86"/>
      <c r="WUS161" s="86"/>
      <c r="WUT161" s="86"/>
      <c r="WUU161" s="86"/>
      <c r="WUV161" s="86"/>
      <c r="WUW161" s="86"/>
      <c r="WUX161" s="86"/>
      <c r="WUY161" s="86"/>
      <c r="WUZ161" s="86"/>
      <c r="WVA161" s="86"/>
      <c r="WVB161" s="86"/>
      <c r="WVC161" s="86"/>
      <c r="WVD161" s="86"/>
      <c r="WVE161" s="86"/>
      <c r="WVF161" s="86"/>
      <c r="WVG161" s="86"/>
      <c r="WVH161" s="86"/>
      <c r="WVI161" s="86"/>
      <c r="WVJ161" s="86"/>
      <c r="WVK161" s="86"/>
      <c r="WVL161" s="86"/>
      <c r="WVM161" s="86"/>
      <c r="WVN161" s="86"/>
      <c r="WVO161" s="86"/>
      <c r="WVP161" s="86"/>
      <c r="WVQ161" s="86"/>
      <c r="WVR161" s="86"/>
      <c r="WVS161" s="86"/>
      <c r="WVT161" s="86"/>
      <c r="WVU161" s="86"/>
      <c r="WVV161" s="86"/>
      <c r="WVW161" s="86"/>
      <c r="WVX161" s="86"/>
      <c r="WVY161" s="86"/>
      <c r="WVZ161" s="86"/>
      <c r="WWA161" s="86"/>
      <c r="WWB161" s="86"/>
      <c r="WWC161" s="86"/>
      <c r="WWD161" s="86"/>
      <c r="WWE161" s="86"/>
      <c r="WWF161" s="86"/>
      <c r="WWG161" s="86"/>
      <c r="WWH161" s="86"/>
      <c r="WWI161" s="86"/>
      <c r="WWJ161" s="86"/>
      <c r="WWK161" s="86"/>
      <c r="WWL161" s="86"/>
      <c r="WWM161" s="86"/>
      <c r="WWN161" s="86"/>
      <c r="WWO161" s="86"/>
      <c r="WWP161" s="86"/>
      <c r="WWQ161" s="86"/>
      <c r="WWR161" s="86"/>
      <c r="WWS161" s="86"/>
      <c r="WWT161" s="86"/>
      <c r="WWU161" s="86"/>
      <c r="WWV161" s="86"/>
      <c r="WWW161" s="86"/>
      <c r="WWX161" s="86"/>
      <c r="WWY161" s="86"/>
      <c r="WWZ161" s="86"/>
      <c r="WXA161" s="86"/>
      <c r="WXB161" s="86"/>
      <c r="WXC161" s="86"/>
      <c r="WXD161" s="86"/>
      <c r="WXE161" s="86"/>
      <c r="WXF161" s="86"/>
      <c r="WXG161" s="86"/>
      <c r="WXH161" s="86"/>
      <c r="WXI161" s="86"/>
      <c r="WXJ161" s="86"/>
      <c r="WXK161" s="86"/>
      <c r="WXL161" s="86"/>
      <c r="WXM161" s="86"/>
      <c r="WXN161" s="86"/>
      <c r="WXO161" s="86"/>
      <c r="WXP161" s="86"/>
      <c r="WXQ161" s="86"/>
      <c r="WXR161" s="86"/>
      <c r="WXS161" s="86"/>
      <c r="WXT161" s="86"/>
      <c r="WXU161" s="86"/>
      <c r="WXV161" s="86"/>
      <c r="WXW161" s="86"/>
      <c r="WXX161" s="86"/>
      <c r="WXY161" s="86"/>
      <c r="WXZ161" s="86"/>
      <c r="WYA161" s="86"/>
      <c r="WYB161" s="86"/>
      <c r="WYC161" s="86"/>
      <c r="WYD161" s="86"/>
      <c r="WYE161" s="86"/>
      <c r="WYF161" s="86"/>
      <c r="WYG161" s="86"/>
      <c r="WYH161" s="86"/>
      <c r="WYI161" s="86"/>
      <c r="WYJ161" s="86"/>
      <c r="WYK161" s="86"/>
      <c r="WYL161" s="86"/>
      <c r="WYM161" s="86"/>
      <c r="WYN161" s="86"/>
      <c r="WYO161" s="86"/>
      <c r="WYP161" s="86"/>
      <c r="WYQ161" s="86"/>
      <c r="WYR161" s="86"/>
      <c r="WYS161" s="86"/>
      <c r="WYT161" s="86"/>
      <c r="WYU161" s="86"/>
      <c r="WYV161" s="86"/>
      <c r="WYW161" s="86"/>
      <c r="WYX161" s="86"/>
      <c r="WYY161" s="86"/>
      <c r="WYZ161" s="86"/>
      <c r="WZA161" s="86"/>
      <c r="WZB161" s="86"/>
      <c r="WZC161" s="86"/>
      <c r="WZD161" s="86"/>
      <c r="WZE161" s="86"/>
      <c r="WZF161" s="86"/>
      <c r="WZG161" s="86"/>
      <c r="WZH161" s="86"/>
      <c r="WZI161" s="86"/>
      <c r="WZJ161" s="86"/>
      <c r="WZK161" s="86"/>
      <c r="WZL161" s="86"/>
      <c r="WZM161" s="86"/>
      <c r="WZN161" s="86"/>
      <c r="WZO161" s="86"/>
      <c r="WZP161" s="86"/>
      <c r="WZQ161" s="86"/>
      <c r="WZR161" s="86"/>
      <c r="WZS161" s="86"/>
      <c r="WZT161" s="86"/>
      <c r="WZU161" s="86"/>
      <c r="WZV161" s="86"/>
      <c r="WZW161" s="86"/>
      <c r="WZX161" s="86"/>
      <c r="WZY161" s="86"/>
      <c r="WZZ161" s="86"/>
      <c r="XAA161" s="86"/>
      <c r="XAB161" s="86"/>
      <c r="XAC161" s="86"/>
      <c r="XAD161" s="86"/>
      <c r="XAE161" s="86"/>
      <c r="XAF161" s="86"/>
      <c r="XAG161" s="86"/>
      <c r="XAH161" s="86"/>
      <c r="XAI161" s="86"/>
      <c r="XAJ161" s="86"/>
      <c r="XAK161" s="86"/>
      <c r="XAL161" s="86"/>
      <c r="XAM161" s="86"/>
      <c r="XAN161" s="86"/>
      <c r="XAO161" s="86"/>
      <c r="XAP161" s="86"/>
      <c r="XAQ161" s="86"/>
      <c r="XAR161" s="86"/>
      <c r="XAS161" s="86"/>
      <c r="XAT161" s="86"/>
      <c r="XAU161" s="86"/>
      <c r="XAV161" s="86"/>
      <c r="XAW161" s="86"/>
      <c r="XAX161" s="86"/>
      <c r="XAY161" s="86"/>
      <c r="XAZ161" s="86"/>
      <c r="XBA161" s="86"/>
      <c r="XBB161" s="86"/>
      <c r="XBC161" s="86"/>
      <c r="XBD161" s="86"/>
      <c r="XBE161" s="86"/>
      <c r="XBF161" s="86"/>
      <c r="XBG161" s="86"/>
      <c r="XBH161" s="86"/>
      <c r="XBI161" s="86"/>
      <c r="XBJ161" s="86"/>
      <c r="XBK161" s="86"/>
      <c r="XBL161" s="86"/>
      <c r="XBM161" s="86"/>
      <c r="XBN161" s="86"/>
      <c r="XBO161" s="86"/>
      <c r="XBP161" s="86"/>
      <c r="XBQ161" s="86"/>
      <c r="XBR161" s="86"/>
      <c r="XBS161" s="86"/>
      <c r="XBT161" s="86"/>
      <c r="XBU161" s="86"/>
      <c r="XBV161" s="86"/>
      <c r="XBW161" s="86"/>
      <c r="XBX161" s="86"/>
      <c r="XBY161" s="86"/>
      <c r="XBZ161" s="86"/>
      <c r="XCA161" s="86"/>
      <c r="XCB161" s="86"/>
      <c r="XCC161" s="86"/>
      <c r="XCD161" s="86"/>
      <c r="XCE161" s="86"/>
      <c r="XCF161" s="86"/>
      <c r="XCG161" s="86"/>
      <c r="XCH161" s="86"/>
      <c r="XCI161" s="86"/>
      <c r="XCJ161" s="86"/>
      <c r="XCK161" s="86"/>
      <c r="XCL161" s="86"/>
      <c r="XCM161" s="86"/>
      <c r="XCN161" s="86"/>
      <c r="XCO161" s="86"/>
      <c r="XCP161" s="86"/>
      <c r="XCQ161" s="86"/>
      <c r="XCR161" s="86"/>
      <c r="XCS161" s="86"/>
      <c r="XCT161" s="86"/>
      <c r="XCU161" s="86"/>
      <c r="XCV161" s="86"/>
      <c r="XCW161" s="86"/>
      <c r="XCX161" s="86"/>
      <c r="XCY161" s="86"/>
      <c r="XCZ161" s="86"/>
      <c r="XDA161" s="86"/>
      <c r="XDB161" s="86"/>
      <c r="XDC161" s="86"/>
      <c r="XDD161" s="86"/>
      <c r="XDE161" s="86"/>
    </row>
    <row r="162" spans="1:16333" s="32" customFormat="1" ht="15.75" x14ac:dyDescent="0.25">
      <c r="A162" s="221"/>
      <c r="B162" s="222"/>
      <c r="C162" s="222"/>
      <c r="D162" s="184"/>
      <c r="E162" s="184"/>
      <c r="F162" s="184"/>
      <c r="H162" s="33"/>
      <c r="I162" s="33"/>
      <c r="J162" s="33"/>
      <c r="K162" s="33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86"/>
      <c r="AO162" s="86"/>
      <c r="AP162" s="86"/>
      <c r="AQ162" s="86"/>
      <c r="AR162" s="86"/>
      <c r="AS162" s="86"/>
      <c r="AT162" s="86"/>
      <c r="AU162" s="86"/>
      <c r="AV162" s="86"/>
      <c r="AW162" s="86"/>
      <c r="AX162" s="86"/>
      <c r="AY162" s="86"/>
      <c r="AZ162" s="86"/>
      <c r="BA162" s="86"/>
      <c r="BB162" s="86"/>
      <c r="BC162" s="86"/>
      <c r="BD162" s="86"/>
      <c r="BE162" s="86"/>
      <c r="BF162" s="86"/>
      <c r="BG162" s="86"/>
      <c r="BH162" s="86"/>
      <c r="BI162" s="86"/>
      <c r="BJ162" s="86"/>
      <c r="BK162" s="86"/>
      <c r="BL162" s="86"/>
      <c r="BM162" s="86"/>
      <c r="BN162" s="86"/>
      <c r="BO162" s="86"/>
      <c r="BP162" s="86"/>
      <c r="BQ162" s="86"/>
      <c r="BR162" s="86"/>
      <c r="BS162" s="86"/>
      <c r="BT162" s="86"/>
      <c r="BU162" s="86"/>
      <c r="BV162" s="86"/>
      <c r="BW162" s="86"/>
      <c r="BX162" s="86"/>
      <c r="BY162" s="86"/>
      <c r="BZ162" s="86"/>
      <c r="CA162" s="86"/>
      <c r="CB162" s="86"/>
      <c r="CC162" s="86"/>
      <c r="CD162" s="86"/>
      <c r="CE162" s="86"/>
      <c r="CF162" s="86"/>
      <c r="CG162" s="86"/>
      <c r="CH162" s="86"/>
      <c r="CI162" s="86"/>
      <c r="CJ162" s="86"/>
      <c r="CK162" s="86"/>
      <c r="CL162" s="86"/>
      <c r="CM162" s="86"/>
      <c r="CN162" s="86"/>
      <c r="CO162" s="86"/>
      <c r="CP162" s="86"/>
      <c r="CQ162" s="86"/>
      <c r="CR162" s="86"/>
      <c r="CS162" s="86"/>
      <c r="CT162" s="86"/>
      <c r="CU162" s="86"/>
      <c r="CV162" s="86"/>
      <c r="CW162" s="86"/>
      <c r="CX162" s="86"/>
      <c r="CY162" s="86"/>
      <c r="CZ162" s="86"/>
      <c r="DA162" s="86"/>
      <c r="DB162" s="86"/>
      <c r="DC162" s="86"/>
      <c r="DD162" s="86"/>
      <c r="DE162" s="86"/>
      <c r="DF162" s="86"/>
      <c r="DG162" s="86"/>
      <c r="DH162" s="86"/>
      <c r="DI162" s="86"/>
      <c r="DJ162" s="86"/>
      <c r="DK162" s="86"/>
      <c r="DL162" s="86"/>
      <c r="DM162" s="86"/>
      <c r="DN162" s="86"/>
      <c r="DO162" s="86"/>
      <c r="DP162" s="86"/>
      <c r="DQ162" s="86"/>
      <c r="DR162" s="86"/>
      <c r="DS162" s="86"/>
      <c r="DT162" s="86"/>
      <c r="DU162" s="86"/>
      <c r="DV162" s="86"/>
      <c r="DW162" s="86"/>
      <c r="DX162" s="86"/>
      <c r="DY162" s="86"/>
      <c r="DZ162" s="86"/>
      <c r="EA162" s="86"/>
      <c r="EB162" s="86"/>
      <c r="EC162" s="86"/>
      <c r="ED162" s="86"/>
      <c r="EE162" s="86"/>
      <c r="EF162" s="86"/>
      <c r="EG162" s="86"/>
      <c r="EH162" s="86"/>
      <c r="EI162" s="86"/>
      <c r="EJ162" s="86"/>
      <c r="EK162" s="86"/>
      <c r="EL162" s="86"/>
      <c r="EM162" s="86"/>
      <c r="EN162" s="86"/>
      <c r="EO162" s="86"/>
      <c r="EP162" s="86"/>
      <c r="EQ162" s="86"/>
      <c r="ER162" s="86"/>
      <c r="ES162" s="86"/>
      <c r="ET162" s="86"/>
      <c r="EU162" s="86"/>
      <c r="EV162" s="86"/>
      <c r="EW162" s="86"/>
      <c r="EX162" s="86"/>
      <c r="EY162" s="86"/>
      <c r="EZ162" s="86"/>
      <c r="FA162" s="86"/>
      <c r="FB162" s="86"/>
      <c r="FC162" s="86"/>
      <c r="FD162" s="86"/>
      <c r="FE162" s="86"/>
      <c r="FF162" s="86"/>
      <c r="FG162" s="86"/>
      <c r="FH162" s="86"/>
      <c r="FI162" s="86"/>
      <c r="FJ162" s="86"/>
      <c r="FK162" s="86"/>
      <c r="FL162" s="86"/>
      <c r="FM162" s="86"/>
      <c r="FN162" s="86"/>
      <c r="FO162" s="86"/>
      <c r="FP162" s="86"/>
      <c r="FQ162" s="86"/>
      <c r="FR162" s="86"/>
      <c r="FS162" s="86"/>
      <c r="FT162" s="86"/>
      <c r="FU162" s="86"/>
      <c r="FV162" s="86"/>
      <c r="FW162" s="86"/>
      <c r="FX162" s="86"/>
      <c r="FY162" s="86"/>
      <c r="FZ162" s="86"/>
      <c r="GA162" s="86"/>
      <c r="GB162" s="86"/>
      <c r="GC162" s="86"/>
      <c r="GD162" s="86"/>
      <c r="GE162" s="86"/>
      <c r="GF162" s="86"/>
      <c r="GG162" s="86"/>
      <c r="GH162" s="86"/>
      <c r="GI162" s="86"/>
      <c r="GJ162" s="86"/>
      <c r="GK162" s="86"/>
      <c r="GL162" s="86"/>
      <c r="GM162" s="86"/>
      <c r="GN162" s="86"/>
      <c r="GO162" s="86"/>
      <c r="GP162" s="86"/>
      <c r="GQ162" s="86"/>
      <c r="GR162" s="86"/>
      <c r="GS162" s="86"/>
      <c r="GT162" s="86"/>
      <c r="GU162" s="86"/>
      <c r="GV162" s="86"/>
      <c r="GW162" s="86"/>
      <c r="GX162" s="86"/>
      <c r="GY162" s="86"/>
      <c r="GZ162" s="86"/>
      <c r="HA162" s="86"/>
      <c r="HB162" s="86"/>
      <c r="HC162" s="186"/>
      <c r="HD162" s="186"/>
      <c r="HE162" s="186"/>
      <c r="HF162" s="186"/>
      <c r="HG162" s="186"/>
      <c r="HH162" s="186"/>
      <c r="HI162" s="86"/>
      <c r="HJ162" s="86"/>
      <c r="HK162" s="86"/>
      <c r="HL162" s="86"/>
      <c r="HM162" s="86"/>
      <c r="HN162" s="86"/>
      <c r="HO162" s="86"/>
      <c r="HP162" s="86"/>
      <c r="HQ162" s="86"/>
      <c r="HR162" s="86"/>
      <c r="HS162" s="86"/>
      <c r="HT162" s="86"/>
      <c r="HU162" s="86"/>
      <c r="HV162" s="86"/>
      <c r="HW162" s="86"/>
      <c r="HX162" s="86"/>
      <c r="HY162" s="86"/>
      <c r="HZ162" s="86"/>
      <c r="IA162" s="86"/>
      <c r="IB162" s="86"/>
      <c r="IC162" s="86"/>
      <c r="ID162" s="86"/>
      <c r="IE162" s="86"/>
      <c r="IF162" s="86"/>
      <c r="IG162" s="86"/>
      <c r="IH162" s="86"/>
      <c r="II162" s="86"/>
      <c r="IJ162" s="86"/>
      <c r="IK162" s="86"/>
      <c r="IL162" s="86"/>
      <c r="IM162" s="86"/>
      <c r="IN162" s="86"/>
      <c r="IO162" s="86"/>
      <c r="IP162" s="86"/>
      <c r="IQ162" s="86"/>
      <c r="IR162" s="86"/>
      <c r="IS162" s="86"/>
      <c r="IT162" s="86"/>
      <c r="IU162" s="86"/>
      <c r="IV162" s="86"/>
      <c r="IW162" s="86"/>
      <c r="IX162" s="86"/>
      <c r="IY162" s="86"/>
      <c r="IZ162" s="86"/>
      <c r="JA162" s="86"/>
      <c r="JB162" s="86"/>
      <c r="JC162" s="86"/>
      <c r="JD162" s="86"/>
      <c r="JE162" s="86"/>
      <c r="JF162" s="86"/>
      <c r="JG162" s="86"/>
      <c r="JH162" s="86"/>
      <c r="JI162" s="86"/>
      <c r="JJ162" s="86"/>
      <c r="JK162" s="86"/>
      <c r="JL162" s="86"/>
      <c r="JM162" s="86"/>
      <c r="JN162" s="86"/>
      <c r="JO162" s="86"/>
      <c r="JP162" s="86"/>
      <c r="JQ162" s="86"/>
      <c r="JR162" s="86"/>
      <c r="JS162" s="86"/>
      <c r="JT162" s="86"/>
      <c r="JU162" s="86"/>
      <c r="JV162" s="86"/>
      <c r="JW162" s="86"/>
      <c r="JX162" s="86"/>
      <c r="JY162" s="86"/>
      <c r="JZ162" s="86"/>
      <c r="KA162" s="86"/>
      <c r="KB162" s="86"/>
      <c r="KC162" s="86"/>
      <c r="KD162" s="86"/>
      <c r="KE162" s="86"/>
      <c r="KF162" s="86"/>
      <c r="KG162" s="86"/>
      <c r="KH162" s="86"/>
      <c r="KI162" s="86"/>
      <c r="KJ162" s="86"/>
      <c r="KK162" s="86"/>
      <c r="KL162" s="86"/>
      <c r="KM162" s="86"/>
      <c r="KN162" s="86"/>
      <c r="KO162" s="86"/>
      <c r="KP162" s="86"/>
      <c r="KQ162" s="86"/>
      <c r="KR162" s="86"/>
      <c r="KS162" s="86"/>
      <c r="KT162" s="86"/>
      <c r="KU162" s="86"/>
      <c r="KV162" s="86"/>
      <c r="KW162" s="86"/>
      <c r="KX162" s="86"/>
      <c r="KY162" s="86"/>
      <c r="KZ162" s="86"/>
      <c r="LA162" s="86"/>
      <c r="LB162" s="86"/>
      <c r="LC162" s="86"/>
      <c r="LD162" s="86"/>
      <c r="LE162" s="86"/>
      <c r="LF162" s="86"/>
      <c r="LG162" s="86"/>
      <c r="LH162" s="86"/>
      <c r="LI162" s="86"/>
      <c r="LJ162" s="86"/>
      <c r="LK162" s="86"/>
      <c r="LL162" s="86"/>
      <c r="LM162" s="86"/>
      <c r="LN162" s="86"/>
      <c r="LO162" s="86"/>
      <c r="LP162" s="86"/>
      <c r="LQ162" s="86"/>
      <c r="LR162" s="86"/>
      <c r="LS162" s="86"/>
      <c r="LT162" s="86"/>
      <c r="LU162" s="86"/>
      <c r="LV162" s="86"/>
      <c r="LW162" s="86"/>
      <c r="LX162" s="86"/>
      <c r="LY162" s="86"/>
      <c r="LZ162" s="86"/>
      <c r="MA162" s="86"/>
      <c r="MB162" s="86"/>
      <c r="MC162" s="86"/>
      <c r="MD162" s="86"/>
      <c r="ME162" s="86"/>
      <c r="MF162" s="86"/>
      <c r="MG162" s="86"/>
      <c r="MH162" s="86"/>
      <c r="MI162" s="86"/>
      <c r="MJ162" s="86"/>
      <c r="MK162" s="86"/>
      <c r="ML162" s="86"/>
      <c r="MM162" s="86"/>
      <c r="MN162" s="86"/>
      <c r="MO162" s="86"/>
      <c r="MP162" s="86"/>
      <c r="MQ162" s="86"/>
      <c r="MR162" s="86"/>
      <c r="MS162" s="86"/>
      <c r="MT162" s="86"/>
      <c r="MU162" s="86"/>
      <c r="MV162" s="86"/>
      <c r="MW162" s="86"/>
      <c r="MX162" s="86"/>
      <c r="MY162" s="86"/>
      <c r="MZ162" s="86"/>
      <c r="NA162" s="86"/>
      <c r="NB162" s="86"/>
      <c r="NC162" s="86"/>
      <c r="ND162" s="86"/>
      <c r="NE162" s="86"/>
      <c r="NF162" s="86"/>
      <c r="NG162" s="86"/>
      <c r="NH162" s="86"/>
      <c r="NI162" s="86"/>
      <c r="NJ162" s="86"/>
      <c r="NK162" s="86"/>
      <c r="NL162" s="86"/>
      <c r="NM162" s="86"/>
      <c r="NN162" s="86"/>
      <c r="NO162" s="86"/>
      <c r="NP162" s="86"/>
      <c r="NQ162" s="86"/>
      <c r="NR162" s="86"/>
      <c r="NS162" s="86"/>
      <c r="NT162" s="86"/>
      <c r="NU162" s="86"/>
      <c r="NV162" s="86"/>
      <c r="NW162" s="86"/>
      <c r="NX162" s="86"/>
      <c r="NY162" s="86"/>
      <c r="NZ162" s="86"/>
      <c r="OA162" s="86"/>
      <c r="OB162" s="86"/>
      <c r="OC162" s="86"/>
      <c r="OD162" s="86"/>
      <c r="OE162" s="86"/>
      <c r="OF162" s="86"/>
      <c r="OG162" s="86"/>
      <c r="OH162" s="86"/>
      <c r="OI162" s="86"/>
      <c r="OJ162" s="86"/>
      <c r="OK162" s="86"/>
      <c r="OL162" s="86"/>
      <c r="OM162" s="86"/>
      <c r="ON162" s="86"/>
      <c r="OO162" s="86"/>
      <c r="OP162" s="86"/>
      <c r="OQ162" s="86"/>
      <c r="OR162" s="86"/>
      <c r="OS162" s="86"/>
      <c r="OT162" s="86"/>
      <c r="OU162" s="86"/>
      <c r="OV162" s="86"/>
      <c r="OW162" s="86"/>
      <c r="OX162" s="86"/>
      <c r="OY162" s="86"/>
      <c r="OZ162" s="86"/>
      <c r="PA162" s="86"/>
      <c r="PB162" s="86"/>
      <c r="PC162" s="86"/>
      <c r="PD162" s="86"/>
      <c r="PE162" s="86"/>
      <c r="PF162" s="86"/>
      <c r="PG162" s="86"/>
      <c r="PH162" s="86"/>
      <c r="PI162" s="86"/>
      <c r="PJ162" s="86"/>
      <c r="PK162" s="86"/>
      <c r="PL162" s="86"/>
      <c r="PM162" s="86"/>
      <c r="PN162" s="86"/>
      <c r="PO162" s="86"/>
      <c r="PP162" s="86"/>
      <c r="PQ162" s="86"/>
      <c r="PR162" s="86"/>
      <c r="PS162" s="86"/>
      <c r="PT162" s="86"/>
      <c r="PU162" s="86"/>
      <c r="PV162" s="86"/>
      <c r="PW162" s="86"/>
      <c r="PX162" s="86"/>
      <c r="PY162" s="86"/>
      <c r="PZ162" s="86"/>
      <c r="QA162" s="86"/>
      <c r="QB162" s="86"/>
      <c r="QC162" s="86"/>
      <c r="QD162" s="86"/>
      <c r="QE162" s="86"/>
      <c r="QF162" s="86"/>
      <c r="QG162" s="86"/>
      <c r="QH162" s="86"/>
      <c r="QI162" s="86"/>
      <c r="QJ162" s="86"/>
      <c r="QK162" s="86"/>
      <c r="QL162" s="86"/>
      <c r="QM162" s="86"/>
      <c r="QN162" s="86"/>
      <c r="QO162" s="86"/>
      <c r="QP162" s="86"/>
      <c r="QQ162" s="86"/>
      <c r="QR162" s="86"/>
      <c r="QS162" s="86"/>
      <c r="QT162" s="86"/>
      <c r="QU162" s="86"/>
      <c r="QV162" s="86"/>
      <c r="QW162" s="86"/>
      <c r="QX162" s="86"/>
      <c r="QY162" s="186"/>
      <c r="QZ162" s="186"/>
      <c r="RA162" s="186"/>
      <c r="RB162" s="186"/>
      <c r="RC162" s="186"/>
      <c r="RD162" s="186"/>
      <c r="RE162" s="86"/>
      <c r="RF162" s="86"/>
      <c r="RG162" s="86"/>
      <c r="RH162" s="86"/>
      <c r="RI162" s="86"/>
      <c r="RJ162" s="86"/>
      <c r="RK162" s="86"/>
      <c r="RL162" s="86"/>
      <c r="RM162" s="86"/>
      <c r="RN162" s="86"/>
      <c r="RO162" s="86"/>
      <c r="RP162" s="86"/>
      <c r="RQ162" s="86"/>
      <c r="RR162" s="86"/>
      <c r="RS162" s="86"/>
      <c r="RT162" s="86"/>
      <c r="RU162" s="86"/>
      <c r="RV162" s="86"/>
      <c r="RW162" s="86"/>
      <c r="RX162" s="86"/>
      <c r="RY162" s="86"/>
      <c r="RZ162" s="86"/>
      <c r="SA162" s="86"/>
      <c r="SB162" s="86"/>
      <c r="SC162" s="86"/>
      <c r="SD162" s="86"/>
      <c r="SE162" s="86"/>
      <c r="SF162" s="86"/>
      <c r="SG162" s="86"/>
      <c r="SH162" s="86"/>
      <c r="SI162" s="86"/>
      <c r="SJ162" s="86"/>
      <c r="SK162" s="86"/>
      <c r="SL162" s="86"/>
      <c r="SM162" s="86"/>
      <c r="SN162" s="86"/>
      <c r="SO162" s="86"/>
      <c r="SP162" s="86"/>
      <c r="SQ162" s="86"/>
      <c r="SR162" s="86"/>
      <c r="SS162" s="86"/>
      <c r="ST162" s="86"/>
      <c r="SU162" s="86"/>
      <c r="SV162" s="86"/>
      <c r="SW162" s="86"/>
      <c r="SX162" s="86"/>
      <c r="SY162" s="86"/>
      <c r="SZ162" s="86"/>
      <c r="TA162" s="86"/>
      <c r="TB162" s="86"/>
      <c r="TC162" s="86"/>
      <c r="TD162" s="86"/>
      <c r="TE162" s="86"/>
      <c r="TF162" s="86"/>
      <c r="TG162" s="86"/>
      <c r="TH162" s="86"/>
      <c r="TI162" s="86"/>
      <c r="TJ162" s="86"/>
      <c r="TK162" s="86"/>
      <c r="TL162" s="86"/>
      <c r="TM162" s="86"/>
      <c r="TN162" s="86"/>
      <c r="TO162" s="86"/>
      <c r="TP162" s="86"/>
      <c r="TQ162" s="86"/>
      <c r="TR162" s="86"/>
      <c r="TS162" s="86"/>
      <c r="TT162" s="86"/>
      <c r="TU162" s="86"/>
      <c r="TV162" s="86"/>
      <c r="TW162" s="86"/>
      <c r="TX162" s="86"/>
      <c r="TY162" s="86"/>
      <c r="TZ162" s="86"/>
      <c r="UA162" s="86"/>
      <c r="UB162" s="86"/>
      <c r="UC162" s="86"/>
      <c r="UD162" s="86"/>
      <c r="UE162" s="86"/>
      <c r="UF162" s="86"/>
      <c r="UG162" s="86"/>
      <c r="UH162" s="86"/>
      <c r="UI162" s="86"/>
      <c r="UJ162" s="86"/>
      <c r="UK162" s="86"/>
      <c r="UL162" s="86"/>
      <c r="UM162" s="86"/>
      <c r="UN162" s="86"/>
      <c r="UO162" s="86"/>
      <c r="UP162" s="86"/>
      <c r="UQ162" s="86"/>
      <c r="UR162" s="86"/>
      <c r="US162" s="86"/>
      <c r="UT162" s="86"/>
      <c r="UU162" s="86"/>
      <c r="UV162" s="86"/>
      <c r="UW162" s="86"/>
      <c r="UX162" s="86"/>
      <c r="UY162" s="86"/>
      <c r="UZ162" s="86"/>
      <c r="VA162" s="86"/>
      <c r="VB162" s="86"/>
      <c r="VC162" s="86"/>
      <c r="VD162" s="86"/>
      <c r="VE162" s="86"/>
      <c r="VF162" s="86"/>
      <c r="VG162" s="86"/>
      <c r="VH162" s="86"/>
      <c r="VI162" s="86"/>
      <c r="VJ162" s="86"/>
      <c r="VK162" s="86"/>
      <c r="VL162" s="86"/>
      <c r="VM162" s="86"/>
      <c r="VN162" s="86"/>
      <c r="VO162" s="86"/>
      <c r="VP162" s="86"/>
      <c r="VQ162" s="86"/>
      <c r="VR162" s="86"/>
      <c r="VS162" s="86"/>
      <c r="VT162" s="86"/>
      <c r="VU162" s="86"/>
      <c r="VV162" s="86"/>
      <c r="VW162" s="86"/>
      <c r="VX162" s="86"/>
      <c r="VY162" s="86"/>
      <c r="VZ162" s="86"/>
      <c r="WA162" s="86"/>
      <c r="WB162" s="86"/>
      <c r="WC162" s="86"/>
      <c r="WD162" s="86"/>
      <c r="WE162" s="86"/>
      <c r="WF162" s="86"/>
      <c r="WG162" s="86"/>
      <c r="WH162" s="86"/>
      <c r="WI162" s="86"/>
      <c r="WJ162" s="86"/>
      <c r="WK162" s="86"/>
      <c r="WL162" s="86"/>
      <c r="WM162" s="86"/>
      <c r="WN162" s="86"/>
      <c r="WO162" s="86"/>
      <c r="WP162" s="86"/>
      <c r="WQ162" s="86"/>
      <c r="WR162" s="86"/>
      <c r="WS162" s="86"/>
      <c r="WT162" s="86"/>
      <c r="WU162" s="86"/>
      <c r="WV162" s="86"/>
      <c r="WW162" s="86"/>
      <c r="WX162" s="86"/>
      <c r="WY162" s="86"/>
      <c r="WZ162" s="86"/>
      <c r="XA162" s="86"/>
      <c r="XB162" s="86"/>
      <c r="XC162" s="86"/>
      <c r="XD162" s="86"/>
      <c r="XE162" s="86"/>
      <c r="XF162" s="86"/>
      <c r="XG162" s="86"/>
      <c r="XH162" s="86"/>
      <c r="XI162" s="86"/>
      <c r="XJ162" s="86"/>
      <c r="XK162" s="86"/>
      <c r="XL162" s="86"/>
      <c r="XM162" s="86"/>
      <c r="XN162" s="86"/>
      <c r="XO162" s="86"/>
      <c r="XP162" s="86"/>
      <c r="XQ162" s="86"/>
      <c r="XR162" s="86"/>
      <c r="XS162" s="86"/>
      <c r="XT162" s="86"/>
      <c r="XU162" s="86"/>
      <c r="XV162" s="86"/>
      <c r="XW162" s="86"/>
      <c r="XX162" s="86"/>
      <c r="XY162" s="86"/>
      <c r="XZ162" s="86"/>
      <c r="YA162" s="86"/>
      <c r="YB162" s="86"/>
      <c r="YC162" s="86"/>
      <c r="YD162" s="86"/>
      <c r="YE162" s="86"/>
      <c r="YF162" s="86"/>
      <c r="YG162" s="86"/>
      <c r="YH162" s="86"/>
      <c r="YI162" s="86"/>
      <c r="YJ162" s="86"/>
      <c r="YK162" s="86"/>
      <c r="YL162" s="86"/>
      <c r="YM162" s="86"/>
      <c r="YN162" s="86"/>
      <c r="YO162" s="86"/>
      <c r="YP162" s="86"/>
      <c r="YQ162" s="86"/>
      <c r="YR162" s="86"/>
      <c r="YS162" s="86"/>
      <c r="YT162" s="86"/>
      <c r="YU162" s="86"/>
      <c r="YV162" s="86"/>
      <c r="YW162" s="86"/>
      <c r="YX162" s="86"/>
      <c r="YY162" s="86"/>
      <c r="YZ162" s="86"/>
      <c r="ZA162" s="86"/>
      <c r="ZB162" s="86"/>
      <c r="ZC162" s="86"/>
      <c r="ZD162" s="86"/>
      <c r="ZE162" s="86"/>
      <c r="ZF162" s="86"/>
      <c r="ZG162" s="86"/>
      <c r="ZH162" s="86"/>
      <c r="ZI162" s="86"/>
      <c r="ZJ162" s="86"/>
      <c r="ZK162" s="86"/>
      <c r="ZL162" s="86"/>
      <c r="ZM162" s="86"/>
      <c r="ZN162" s="86"/>
      <c r="ZO162" s="86"/>
      <c r="ZP162" s="86"/>
      <c r="ZQ162" s="86"/>
      <c r="ZR162" s="86"/>
      <c r="ZS162" s="86"/>
      <c r="ZT162" s="86"/>
      <c r="ZU162" s="86"/>
      <c r="ZV162" s="86"/>
      <c r="ZW162" s="86"/>
      <c r="ZX162" s="86"/>
      <c r="ZY162" s="86"/>
      <c r="ZZ162" s="86"/>
      <c r="AAA162" s="86"/>
      <c r="AAB162" s="86"/>
      <c r="AAC162" s="86"/>
      <c r="AAD162" s="86"/>
      <c r="AAE162" s="86"/>
      <c r="AAF162" s="86"/>
      <c r="AAG162" s="86"/>
      <c r="AAH162" s="86"/>
      <c r="AAI162" s="86"/>
      <c r="AAJ162" s="86"/>
      <c r="AAK162" s="86"/>
      <c r="AAL162" s="86"/>
      <c r="AAM162" s="86"/>
      <c r="AAN162" s="86"/>
      <c r="AAO162" s="86"/>
      <c r="AAP162" s="86"/>
      <c r="AAQ162" s="86"/>
      <c r="AAR162" s="86"/>
      <c r="AAS162" s="86"/>
      <c r="AAT162" s="86"/>
      <c r="AAU162" s="186"/>
      <c r="AAV162" s="186"/>
      <c r="AAW162" s="186"/>
      <c r="AAX162" s="186"/>
      <c r="AAY162" s="186"/>
      <c r="AAZ162" s="186"/>
      <c r="ABA162" s="86"/>
      <c r="ABB162" s="86"/>
      <c r="ABC162" s="86"/>
      <c r="ABD162" s="86"/>
      <c r="ABE162" s="86"/>
      <c r="ABF162" s="86"/>
      <c r="ABG162" s="86"/>
      <c r="ABH162" s="86"/>
      <c r="ABI162" s="86"/>
      <c r="ABJ162" s="86"/>
      <c r="ABK162" s="86"/>
      <c r="ABL162" s="86"/>
      <c r="ABM162" s="86"/>
      <c r="ABN162" s="86"/>
      <c r="ABO162" s="86"/>
      <c r="ABP162" s="86"/>
      <c r="ABQ162" s="86"/>
      <c r="ABR162" s="86"/>
      <c r="ABS162" s="86"/>
      <c r="ABT162" s="86"/>
      <c r="ABU162" s="86"/>
      <c r="ABV162" s="86"/>
      <c r="ABW162" s="86"/>
      <c r="ABX162" s="86"/>
      <c r="ABY162" s="86"/>
      <c r="ABZ162" s="86"/>
      <c r="ACA162" s="86"/>
      <c r="ACB162" s="86"/>
      <c r="ACC162" s="86"/>
      <c r="ACD162" s="86"/>
      <c r="ACE162" s="86"/>
      <c r="ACF162" s="86"/>
      <c r="ACG162" s="86"/>
      <c r="ACH162" s="86"/>
      <c r="ACI162" s="86"/>
      <c r="ACJ162" s="86"/>
      <c r="ACK162" s="86"/>
      <c r="ACL162" s="86"/>
      <c r="ACM162" s="86"/>
      <c r="ACN162" s="86"/>
      <c r="ACO162" s="86"/>
      <c r="ACP162" s="86"/>
      <c r="ACQ162" s="86"/>
      <c r="ACR162" s="86"/>
      <c r="ACS162" s="86"/>
      <c r="ACT162" s="86"/>
      <c r="ACU162" s="86"/>
      <c r="ACV162" s="86"/>
      <c r="ACW162" s="86"/>
      <c r="ACX162" s="86"/>
      <c r="ACY162" s="86"/>
      <c r="ACZ162" s="86"/>
      <c r="ADA162" s="86"/>
      <c r="ADB162" s="86"/>
      <c r="ADC162" s="86"/>
      <c r="ADD162" s="86"/>
      <c r="ADE162" s="86"/>
      <c r="ADF162" s="86"/>
      <c r="ADG162" s="86"/>
      <c r="ADH162" s="86"/>
      <c r="ADI162" s="86"/>
      <c r="ADJ162" s="86"/>
      <c r="ADK162" s="86"/>
      <c r="ADL162" s="86"/>
      <c r="ADM162" s="86"/>
      <c r="ADN162" s="86"/>
      <c r="ADO162" s="86"/>
      <c r="ADP162" s="86"/>
      <c r="ADQ162" s="86"/>
      <c r="ADR162" s="86"/>
      <c r="ADS162" s="86"/>
      <c r="ADT162" s="86"/>
      <c r="ADU162" s="86"/>
      <c r="ADV162" s="86"/>
      <c r="ADW162" s="86"/>
      <c r="ADX162" s="86"/>
      <c r="ADY162" s="86"/>
      <c r="ADZ162" s="86"/>
      <c r="AEA162" s="86"/>
      <c r="AEB162" s="86"/>
      <c r="AEC162" s="86"/>
      <c r="AED162" s="86"/>
      <c r="AEE162" s="86"/>
      <c r="AEF162" s="86"/>
      <c r="AEG162" s="86"/>
      <c r="AEH162" s="86"/>
      <c r="AEI162" s="86"/>
      <c r="AEJ162" s="86"/>
      <c r="AEK162" s="86"/>
      <c r="AEL162" s="86"/>
      <c r="AEM162" s="86"/>
      <c r="AEN162" s="86"/>
      <c r="AEO162" s="86"/>
      <c r="AEP162" s="86"/>
      <c r="AEQ162" s="86"/>
      <c r="AER162" s="86"/>
      <c r="AES162" s="86"/>
      <c r="AET162" s="86"/>
      <c r="AEU162" s="86"/>
      <c r="AEV162" s="86"/>
      <c r="AEW162" s="86"/>
      <c r="AEX162" s="86"/>
      <c r="AEY162" s="86"/>
      <c r="AEZ162" s="86"/>
      <c r="AFA162" s="86"/>
      <c r="AFB162" s="86"/>
      <c r="AFC162" s="86"/>
      <c r="AFD162" s="86"/>
      <c r="AFE162" s="86"/>
      <c r="AFF162" s="86"/>
      <c r="AFG162" s="86"/>
      <c r="AFH162" s="86"/>
      <c r="AFI162" s="86"/>
      <c r="AFJ162" s="86"/>
      <c r="AFK162" s="86"/>
      <c r="AFL162" s="86"/>
      <c r="AFM162" s="86"/>
      <c r="AFN162" s="86"/>
      <c r="AFO162" s="86"/>
      <c r="AFP162" s="86"/>
      <c r="AFQ162" s="86"/>
      <c r="AFR162" s="86"/>
      <c r="AFS162" s="86"/>
      <c r="AFT162" s="86"/>
      <c r="AFU162" s="86"/>
      <c r="AFV162" s="86"/>
      <c r="AFW162" s="86"/>
      <c r="AFX162" s="86"/>
      <c r="AFY162" s="86"/>
      <c r="AFZ162" s="86"/>
      <c r="AGA162" s="86"/>
      <c r="AGB162" s="86"/>
      <c r="AGC162" s="86"/>
      <c r="AGD162" s="86"/>
      <c r="AGE162" s="86"/>
      <c r="AGF162" s="86"/>
      <c r="AGG162" s="86"/>
      <c r="AGH162" s="86"/>
      <c r="AGI162" s="86"/>
      <c r="AGJ162" s="86"/>
      <c r="AGK162" s="86"/>
      <c r="AGL162" s="86"/>
      <c r="AGM162" s="86"/>
      <c r="AGN162" s="86"/>
      <c r="AGO162" s="86"/>
      <c r="AGP162" s="86"/>
      <c r="AGQ162" s="86"/>
      <c r="AGR162" s="86"/>
      <c r="AGS162" s="86"/>
      <c r="AGT162" s="86"/>
      <c r="AGU162" s="86"/>
      <c r="AGV162" s="86"/>
      <c r="AGW162" s="86"/>
      <c r="AGX162" s="86"/>
      <c r="AGY162" s="86"/>
      <c r="AGZ162" s="86"/>
      <c r="AHA162" s="86"/>
      <c r="AHB162" s="86"/>
      <c r="AHC162" s="86"/>
      <c r="AHD162" s="86"/>
      <c r="AHE162" s="86"/>
      <c r="AHF162" s="86"/>
      <c r="AHG162" s="86"/>
      <c r="AHH162" s="86"/>
      <c r="AHI162" s="86"/>
      <c r="AHJ162" s="86"/>
      <c r="AHK162" s="86"/>
      <c r="AHL162" s="86"/>
      <c r="AHM162" s="86"/>
      <c r="AHN162" s="86"/>
      <c r="AHO162" s="86"/>
      <c r="AHP162" s="86"/>
      <c r="AHQ162" s="86"/>
      <c r="AHR162" s="86"/>
      <c r="AHS162" s="86"/>
      <c r="AHT162" s="86"/>
      <c r="AHU162" s="86"/>
      <c r="AHV162" s="86"/>
      <c r="AHW162" s="86"/>
      <c r="AHX162" s="86"/>
      <c r="AHY162" s="86"/>
      <c r="AHZ162" s="86"/>
      <c r="AIA162" s="86"/>
      <c r="AIB162" s="86"/>
      <c r="AIC162" s="86"/>
      <c r="AID162" s="86"/>
      <c r="AIE162" s="86"/>
      <c r="AIF162" s="86"/>
      <c r="AIG162" s="86"/>
      <c r="AIH162" s="86"/>
      <c r="AII162" s="86"/>
      <c r="AIJ162" s="86"/>
      <c r="AIK162" s="86"/>
      <c r="AIL162" s="86"/>
      <c r="AIM162" s="86"/>
      <c r="AIN162" s="86"/>
      <c r="AIO162" s="86"/>
      <c r="AIP162" s="86"/>
      <c r="AIQ162" s="86"/>
      <c r="AIR162" s="86"/>
      <c r="AIS162" s="86"/>
      <c r="AIT162" s="86"/>
      <c r="AIU162" s="86"/>
      <c r="AIV162" s="86"/>
      <c r="AIW162" s="86"/>
      <c r="AIX162" s="86"/>
      <c r="AIY162" s="86"/>
      <c r="AIZ162" s="86"/>
      <c r="AJA162" s="86"/>
      <c r="AJB162" s="86"/>
      <c r="AJC162" s="86"/>
      <c r="AJD162" s="86"/>
      <c r="AJE162" s="86"/>
      <c r="AJF162" s="86"/>
      <c r="AJG162" s="86"/>
      <c r="AJH162" s="86"/>
      <c r="AJI162" s="86"/>
      <c r="AJJ162" s="86"/>
      <c r="AJK162" s="86"/>
      <c r="AJL162" s="86"/>
      <c r="AJM162" s="86"/>
      <c r="AJN162" s="86"/>
      <c r="AJO162" s="86"/>
      <c r="AJP162" s="86"/>
      <c r="AJQ162" s="86"/>
      <c r="AJR162" s="86"/>
      <c r="AJS162" s="86"/>
      <c r="AJT162" s="86"/>
      <c r="AJU162" s="86"/>
      <c r="AJV162" s="86"/>
      <c r="AJW162" s="86"/>
      <c r="AJX162" s="86"/>
      <c r="AJY162" s="86"/>
      <c r="AJZ162" s="86"/>
      <c r="AKA162" s="86"/>
      <c r="AKB162" s="86"/>
      <c r="AKC162" s="86"/>
      <c r="AKD162" s="86"/>
      <c r="AKE162" s="86"/>
      <c r="AKF162" s="86"/>
      <c r="AKG162" s="86"/>
      <c r="AKH162" s="86"/>
      <c r="AKI162" s="86"/>
      <c r="AKJ162" s="86"/>
      <c r="AKK162" s="86"/>
      <c r="AKL162" s="86"/>
      <c r="AKM162" s="86"/>
      <c r="AKN162" s="86"/>
      <c r="AKO162" s="86"/>
      <c r="AKP162" s="86"/>
      <c r="AKQ162" s="186"/>
      <c r="AKR162" s="186"/>
      <c r="AKS162" s="186"/>
      <c r="AKT162" s="186"/>
      <c r="AKU162" s="186"/>
      <c r="AKV162" s="186"/>
      <c r="AKW162" s="86"/>
      <c r="AKX162" s="86"/>
      <c r="AKY162" s="86"/>
      <c r="AKZ162" s="86"/>
      <c r="ALA162" s="86"/>
      <c r="ALB162" s="86"/>
      <c r="ALC162" s="86"/>
      <c r="ALD162" s="86"/>
      <c r="ALE162" s="86"/>
      <c r="ALF162" s="86"/>
      <c r="ALG162" s="86"/>
      <c r="ALH162" s="86"/>
      <c r="ALI162" s="86"/>
      <c r="ALJ162" s="86"/>
      <c r="ALK162" s="86"/>
      <c r="ALL162" s="86"/>
      <c r="ALM162" s="86"/>
      <c r="ALN162" s="86"/>
      <c r="ALO162" s="86"/>
      <c r="ALP162" s="86"/>
      <c r="ALQ162" s="86"/>
      <c r="ALR162" s="86"/>
      <c r="ALS162" s="86"/>
      <c r="ALT162" s="86"/>
      <c r="ALU162" s="86"/>
      <c r="ALV162" s="86"/>
      <c r="ALW162" s="86"/>
      <c r="ALX162" s="86"/>
      <c r="ALY162" s="86"/>
      <c r="ALZ162" s="86"/>
      <c r="AMA162" s="86"/>
      <c r="AMB162" s="86"/>
      <c r="AMC162" s="86"/>
      <c r="AMD162" s="86"/>
      <c r="AME162" s="86"/>
      <c r="AMF162" s="86"/>
      <c r="AMG162" s="86"/>
      <c r="AMH162" s="86"/>
      <c r="AMI162" s="86"/>
      <c r="AMJ162" s="86"/>
      <c r="AMK162" s="86"/>
      <c r="AML162" s="86"/>
      <c r="AMM162" s="86"/>
      <c r="AMN162" s="86"/>
      <c r="AMO162" s="86"/>
      <c r="AMP162" s="86"/>
      <c r="AMQ162" s="86"/>
      <c r="AMR162" s="86"/>
      <c r="AMS162" s="86"/>
      <c r="AMT162" s="86"/>
      <c r="AMU162" s="86"/>
      <c r="AMV162" s="86"/>
      <c r="AMW162" s="86"/>
      <c r="AMX162" s="86"/>
      <c r="AMY162" s="86"/>
      <c r="AMZ162" s="86"/>
      <c r="ANA162" s="86"/>
      <c r="ANB162" s="86"/>
      <c r="ANC162" s="86"/>
      <c r="AND162" s="86"/>
      <c r="ANE162" s="86"/>
      <c r="ANF162" s="86"/>
      <c r="ANG162" s="86"/>
      <c r="ANH162" s="86"/>
      <c r="ANI162" s="86"/>
      <c r="ANJ162" s="86"/>
      <c r="ANK162" s="86"/>
      <c r="ANL162" s="86"/>
      <c r="ANM162" s="86"/>
      <c r="ANN162" s="86"/>
      <c r="ANO162" s="86"/>
      <c r="ANP162" s="86"/>
      <c r="ANQ162" s="86"/>
      <c r="ANR162" s="86"/>
      <c r="ANS162" s="86"/>
      <c r="ANT162" s="86"/>
      <c r="ANU162" s="86"/>
      <c r="ANV162" s="86"/>
      <c r="ANW162" s="86"/>
      <c r="ANX162" s="86"/>
      <c r="ANY162" s="86"/>
      <c r="ANZ162" s="86"/>
      <c r="AOA162" s="86"/>
      <c r="AOB162" s="86"/>
      <c r="AOC162" s="86"/>
      <c r="AOD162" s="86"/>
      <c r="AOE162" s="86"/>
      <c r="AOF162" s="86"/>
      <c r="AOG162" s="86"/>
      <c r="AOH162" s="86"/>
      <c r="AOI162" s="86"/>
      <c r="AOJ162" s="86"/>
      <c r="AOK162" s="86"/>
      <c r="AOL162" s="86"/>
      <c r="AOM162" s="86"/>
      <c r="AON162" s="86"/>
      <c r="AOO162" s="86"/>
      <c r="AOP162" s="86"/>
      <c r="AOQ162" s="86"/>
      <c r="AOR162" s="86"/>
      <c r="AOS162" s="86"/>
      <c r="AOT162" s="86"/>
      <c r="AOU162" s="86"/>
      <c r="AOV162" s="86"/>
      <c r="AOW162" s="86"/>
      <c r="AOX162" s="86"/>
      <c r="AOY162" s="86"/>
      <c r="AOZ162" s="86"/>
      <c r="APA162" s="86"/>
      <c r="APB162" s="86"/>
      <c r="APC162" s="86"/>
      <c r="APD162" s="86"/>
      <c r="APE162" s="86"/>
      <c r="APF162" s="86"/>
      <c r="APG162" s="86"/>
      <c r="APH162" s="86"/>
      <c r="API162" s="86"/>
      <c r="APJ162" s="86"/>
      <c r="APK162" s="86"/>
      <c r="APL162" s="86"/>
      <c r="APM162" s="86"/>
      <c r="APN162" s="86"/>
      <c r="APO162" s="86"/>
      <c r="APP162" s="86"/>
      <c r="APQ162" s="86"/>
      <c r="APR162" s="86"/>
      <c r="APS162" s="86"/>
      <c r="APT162" s="86"/>
      <c r="APU162" s="86"/>
      <c r="APV162" s="86"/>
      <c r="APW162" s="86"/>
      <c r="APX162" s="86"/>
      <c r="APY162" s="86"/>
      <c r="APZ162" s="86"/>
      <c r="AQA162" s="86"/>
      <c r="AQB162" s="86"/>
      <c r="AQC162" s="86"/>
      <c r="AQD162" s="86"/>
      <c r="AQE162" s="86"/>
      <c r="AQF162" s="86"/>
      <c r="AQG162" s="86"/>
      <c r="AQH162" s="86"/>
      <c r="AQI162" s="86"/>
      <c r="AQJ162" s="86"/>
      <c r="AQK162" s="86"/>
      <c r="AQL162" s="86"/>
      <c r="AQM162" s="86"/>
      <c r="AQN162" s="86"/>
      <c r="AQO162" s="86"/>
      <c r="AQP162" s="86"/>
      <c r="AQQ162" s="86"/>
      <c r="AQR162" s="86"/>
      <c r="AQS162" s="86"/>
      <c r="AQT162" s="86"/>
      <c r="AQU162" s="86"/>
      <c r="AQV162" s="86"/>
      <c r="AQW162" s="86"/>
      <c r="AQX162" s="86"/>
      <c r="AQY162" s="86"/>
      <c r="AQZ162" s="86"/>
      <c r="ARA162" s="86"/>
      <c r="ARB162" s="86"/>
      <c r="ARC162" s="86"/>
      <c r="ARD162" s="86"/>
      <c r="ARE162" s="86"/>
      <c r="ARF162" s="86"/>
      <c r="ARG162" s="86"/>
      <c r="ARH162" s="86"/>
      <c r="ARI162" s="86"/>
      <c r="ARJ162" s="86"/>
      <c r="ARK162" s="86"/>
      <c r="ARL162" s="86"/>
      <c r="ARM162" s="86"/>
      <c r="ARN162" s="86"/>
      <c r="ARO162" s="86"/>
      <c r="ARP162" s="86"/>
      <c r="ARQ162" s="86"/>
      <c r="ARR162" s="86"/>
      <c r="ARS162" s="86"/>
      <c r="ART162" s="86"/>
      <c r="ARU162" s="86"/>
      <c r="ARV162" s="86"/>
      <c r="ARW162" s="86"/>
      <c r="ARX162" s="86"/>
      <c r="ARY162" s="86"/>
      <c r="ARZ162" s="86"/>
      <c r="ASA162" s="86"/>
      <c r="ASB162" s="86"/>
      <c r="ASC162" s="86"/>
      <c r="ASD162" s="86"/>
      <c r="ASE162" s="86"/>
      <c r="ASF162" s="86"/>
      <c r="ASG162" s="86"/>
      <c r="ASH162" s="86"/>
      <c r="ASI162" s="86"/>
      <c r="ASJ162" s="86"/>
      <c r="ASK162" s="86"/>
      <c r="ASL162" s="86"/>
      <c r="ASM162" s="86"/>
      <c r="ASN162" s="86"/>
      <c r="ASO162" s="86"/>
      <c r="ASP162" s="86"/>
      <c r="ASQ162" s="86"/>
      <c r="ASR162" s="86"/>
      <c r="ASS162" s="86"/>
      <c r="AST162" s="86"/>
      <c r="ASU162" s="86"/>
      <c r="ASV162" s="86"/>
      <c r="ASW162" s="86"/>
      <c r="ASX162" s="86"/>
      <c r="ASY162" s="86"/>
      <c r="ASZ162" s="86"/>
      <c r="ATA162" s="86"/>
      <c r="ATB162" s="86"/>
      <c r="ATC162" s="86"/>
      <c r="ATD162" s="86"/>
      <c r="ATE162" s="86"/>
      <c r="ATF162" s="86"/>
      <c r="ATG162" s="86"/>
      <c r="ATH162" s="86"/>
      <c r="ATI162" s="86"/>
      <c r="ATJ162" s="86"/>
      <c r="ATK162" s="86"/>
      <c r="ATL162" s="86"/>
      <c r="ATM162" s="86"/>
      <c r="ATN162" s="86"/>
      <c r="ATO162" s="86"/>
      <c r="ATP162" s="86"/>
      <c r="ATQ162" s="86"/>
      <c r="ATR162" s="86"/>
      <c r="ATS162" s="86"/>
      <c r="ATT162" s="86"/>
      <c r="ATU162" s="86"/>
      <c r="ATV162" s="86"/>
      <c r="ATW162" s="86"/>
      <c r="ATX162" s="86"/>
      <c r="ATY162" s="86"/>
      <c r="ATZ162" s="86"/>
      <c r="AUA162" s="86"/>
      <c r="AUB162" s="86"/>
      <c r="AUC162" s="86"/>
      <c r="AUD162" s="86"/>
      <c r="AUE162" s="86"/>
      <c r="AUF162" s="86"/>
      <c r="AUG162" s="86"/>
      <c r="AUH162" s="86"/>
      <c r="AUI162" s="86"/>
      <c r="AUJ162" s="86"/>
      <c r="AUK162" s="86"/>
      <c r="AUL162" s="86"/>
      <c r="AUM162" s="186"/>
      <c r="AUN162" s="186"/>
      <c r="AUO162" s="186"/>
      <c r="AUP162" s="186"/>
      <c r="AUQ162" s="186"/>
      <c r="AUR162" s="186"/>
      <c r="AUS162" s="86"/>
      <c r="AUT162" s="86"/>
      <c r="AUU162" s="86"/>
      <c r="AUV162" s="86"/>
      <c r="AUW162" s="86"/>
      <c r="AUX162" s="86"/>
      <c r="AUY162" s="86"/>
      <c r="AUZ162" s="86"/>
      <c r="AVA162" s="86"/>
      <c r="AVB162" s="86"/>
      <c r="AVC162" s="86"/>
      <c r="AVD162" s="86"/>
      <c r="AVE162" s="86"/>
      <c r="AVF162" s="86"/>
      <c r="AVG162" s="86"/>
      <c r="AVH162" s="86"/>
      <c r="AVI162" s="86"/>
      <c r="AVJ162" s="86"/>
      <c r="AVK162" s="86"/>
      <c r="AVL162" s="86"/>
      <c r="AVM162" s="86"/>
      <c r="AVN162" s="86"/>
      <c r="AVO162" s="86"/>
      <c r="AVP162" s="86"/>
      <c r="AVQ162" s="86"/>
      <c r="AVR162" s="86"/>
      <c r="AVS162" s="86"/>
      <c r="AVT162" s="86"/>
      <c r="AVU162" s="86"/>
      <c r="AVV162" s="86"/>
      <c r="AVW162" s="86"/>
      <c r="AVX162" s="86"/>
      <c r="AVY162" s="86"/>
      <c r="AVZ162" s="86"/>
      <c r="AWA162" s="86"/>
      <c r="AWB162" s="86"/>
      <c r="AWC162" s="86"/>
      <c r="AWD162" s="86"/>
      <c r="AWE162" s="86"/>
      <c r="AWF162" s="86"/>
      <c r="AWG162" s="86"/>
      <c r="AWH162" s="86"/>
      <c r="AWI162" s="86"/>
      <c r="AWJ162" s="86"/>
      <c r="AWK162" s="86"/>
      <c r="AWL162" s="86"/>
      <c r="AWM162" s="86"/>
      <c r="AWN162" s="86"/>
      <c r="AWO162" s="86"/>
      <c r="AWP162" s="86"/>
      <c r="AWQ162" s="86"/>
      <c r="AWR162" s="86"/>
      <c r="AWS162" s="86"/>
      <c r="AWT162" s="86"/>
      <c r="AWU162" s="86"/>
      <c r="AWV162" s="86"/>
      <c r="AWW162" s="86"/>
      <c r="AWX162" s="86"/>
      <c r="AWY162" s="86"/>
      <c r="AWZ162" s="86"/>
      <c r="AXA162" s="86"/>
      <c r="AXB162" s="86"/>
      <c r="AXC162" s="86"/>
      <c r="AXD162" s="86"/>
      <c r="AXE162" s="86"/>
      <c r="AXF162" s="86"/>
      <c r="AXG162" s="86"/>
      <c r="AXH162" s="86"/>
      <c r="AXI162" s="86"/>
      <c r="AXJ162" s="86"/>
      <c r="AXK162" s="86"/>
      <c r="AXL162" s="86"/>
      <c r="AXM162" s="86"/>
      <c r="AXN162" s="86"/>
      <c r="AXO162" s="86"/>
      <c r="AXP162" s="86"/>
      <c r="AXQ162" s="86"/>
      <c r="AXR162" s="86"/>
      <c r="AXS162" s="86"/>
      <c r="AXT162" s="86"/>
      <c r="AXU162" s="86"/>
      <c r="AXV162" s="86"/>
      <c r="AXW162" s="86"/>
      <c r="AXX162" s="86"/>
      <c r="AXY162" s="86"/>
      <c r="AXZ162" s="86"/>
      <c r="AYA162" s="86"/>
      <c r="AYB162" s="86"/>
      <c r="AYC162" s="86"/>
      <c r="AYD162" s="86"/>
      <c r="AYE162" s="86"/>
      <c r="AYF162" s="86"/>
      <c r="AYG162" s="86"/>
      <c r="AYH162" s="86"/>
      <c r="AYI162" s="86"/>
      <c r="AYJ162" s="86"/>
      <c r="AYK162" s="86"/>
      <c r="AYL162" s="86"/>
      <c r="AYM162" s="86"/>
      <c r="AYN162" s="86"/>
      <c r="AYO162" s="86"/>
      <c r="AYP162" s="86"/>
      <c r="AYQ162" s="86"/>
      <c r="AYR162" s="86"/>
      <c r="AYS162" s="86"/>
      <c r="AYT162" s="86"/>
      <c r="AYU162" s="86"/>
      <c r="AYV162" s="86"/>
      <c r="AYW162" s="86"/>
      <c r="AYX162" s="86"/>
      <c r="AYY162" s="86"/>
      <c r="AYZ162" s="86"/>
      <c r="AZA162" s="86"/>
      <c r="AZB162" s="86"/>
      <c r="AZC162" s="86"/>
      <c r="AZD162" s="86"/>
      <c r="AZE162" s="86"/>
      <c r="AZF162" s="86"/>
      <c r="AZG162" s="86"/>
      <c r="AZH162" s="86"/>
      <c r="AZI162" s="86"/>
      <c r="AZJ162" s="86"/>
      <c r="AZK162" s="86"/>
      <c r="AZL162" s="86"/>
      <c r="AZM162" s="86"/>
      <c r="AZN162" s="86"/>
      <c r="AZO162" s="86"/>
      <c r="AZP162" s="86"/>
      <c r="AZQ162" s="86"/>
      <c r="AZR162" s="86"/>
      <c r="AZS162" s="86"/>
      <c r="AZT162" s="86"/>
      <c r="AZU162" s="86"/>
      <c r="AZV162" s="86"/>
      <c r="AZW162" s="86"/>
      <c r="AZX162" s="86"/>
      <c r="AZY162" s="86"/>
      <c r="AZZ162" s="86"/>
      <c r="BAA162" s="86"/>
      <c r="BAB162" s="86"/>
      <c r="BAC162" s="86"/>
      <c r="BAD162" s="86"/>
      <c r="BAE162" s="86"/>
      <c r="BAF162" s="86"/>
      <c r="BAG162" s="86"/>
      <c r="BAH162" s="86"/>
      <c r="BAI162" s="86"/>
      <c r="BAJ162" s="86"/>
      <c r="BAK162" s="86"/>
      <c r="BAL162" s="86"/>
      <c r="BAM162" s="86"/>
      <c r="BAN162" s="86"/>
      <c r="BAO162" s="86"/>
      <c r="BAP162" s="86"/>
      <c r="BAQ162" s="86"/>
      <c r="BAR162" s="86"/>
      <c r="BAS162" s="86"/>
      <c r="BAT162" s="86"/>
      <c r="BAU162" s="86"/>
      <c r="BAV162" s="86"/>
      <c r="BAW162" s="86"/>
      <c r="BAX162" s="86"/>
      <c r="BAY162" s="86"/>
      <c r="BAZ162" s="86"/>
      <c r="BBA162" s="86"/>
      <c r="BBB162" s="86"/>
      <c r="BBC162" s="86"/>
      <c r="BBD162" s="86"/>
      <c r="BBE162" s="86"/>
      <c r="BBF162" s="86"/>
      <c r="BBG162" s="86"/>
      <c r="BBH162" s="86"/>
      <c r="BBI162" s="86"/>
      <c r="BBJ162" s="86"/>
      <c r="BBK162" s="86"/>
      <c r="BBL162" s="86"/>
      <c r="BBM162" s="86"/>
      <c r="BBN162" s="86"/>
      <c r="BBO162" s="86"/>
      <c r="BBP162" s="86"/>
      <c r="BBQ162" s="86"/>
      <c r="BBR162" s="86"/>
      <c r="BBS162" s="86"/>
      <c r="BBT162" s="86"/>
      <c r="BBU162" s="86"/>
      <c r="BBV162" s="86"/>
      <c r="BBW162" s="86"/>
      <c r="BBX162" s="86"/>
      <c r="BBY162" s="86"/>
      <c r="BBZ162" s="86"/>
      <c r="BCA162" s="86"/>
      <c r="BCB162" s="86"/>
      <c r="BCC162" s="86"/>
      <c r="BCD162" s="86"/>
      <c r="BCE162" s="86"/>
      <c r="BCF162" s="86"/>
      <c r="BCG162" s="86"/>
      <c r="BCH162" s="86"/>
      <c r="BCI162" s="86"/>
      <c r="BCJ162" s="86"/>
      <c r="BCK162" s="86"/>
      <c r="BCL162" s="86"/>
      <c r="BCM162" s="86"/>
      <c r="BCN162" s="86"/>
      <c r="BCO162" s="86"/>
      <c r="BCP162" s="86"/>
      <c r="BCQ162" s="86"/>
      <c r="BCR162" s="86"/>
      <c r="BCS162" s="86"/>
      <c r="BCT162" s="86"/>
      <c r="BCU162" s="86"/>
      <c r="BCV162" s="86"/>
      <c r="BCW162" s="86"/>
      <c r="BCX162" s="86"/>
      <c r="BCY162" s="86"/>
      <c r="BCZ162" s="86"/>
      <c r="BDA162" s="86"/>
      <c r="BDB162" s="86"/>
      <c r="BDC162" s="86"/>
      <c r="BDD162" s="86"/>
      <c r="BDE162" s="86"/>
      <c r="BDF162" s="86"/>
      <c r="BDG162" s="86"/>
      <c r="BDH162" s="86"/>
      <c r="BDI162" s="86"/>
      <c r="BDJ162" s="86"/>
      <c r="BDK162" s="86"/>
      <c r="BDL162" s="86"/>
      <c r="BDM162" s="86"/>
      <c r="BDN162" s="86"/>
      <c r="BDO162" s="86"/>
      <c r="BDP162" s="86"/>
      <c r="BDQ162" s="86"/>
      <c r="BDR162" s="86"/>
      <c r="BDS162" s="86"/>
      <c r="BDT162" s="86"/>
      <c r="BDU162" s="86"/>
      <c r="BDV162" s="86"/>
      <c r="BDW162" s="86"/>
      <c r="BDX162" s="86"/>
      <c r="BDY162" s="86"/>
      <c r="BDZ162" s="86"/>
      <c r="BEA162" s="86"/>
      <c r="BEB162" s="86"/>
      <c r="BEC162" s="86"/>
      <c r="BED162" s="86"/>
      <c r="BEE162" s="86"/>
      <c r="BEF162" s="86"/>
      <c r="BEG162" s="86"/>
      <c r="BEH162" s="86"/>
      <c r="BEI162" s="186"/>
      <c r="BEJ162" s="186"/>
      <c r="BEK162" s="186"/>
      <c r="BEL162" s="186"/>
      <c r="BEM162" s="186"/>
      <c r="BEN162" s="186"/>
      <c r="BEO162" s="86"/>
      <c r="BEP162" s="86"/>
      <c r="BEQ162" s="86"/>
      <c r="BER162" s="86"/>
      <c r="BES162" s="86"/>
      <c r="BET162" s="86"/>
      <c r="BEU162" s="86"/>
      <c r="BEV162" s="86"/>
      <c r="BEW162" s="86"/>
      <c r="BEX162" s="86"/>
      <c r="BEY162" s="86"/>
      <c r="BEZ162" s="86"/>
      <c r="BFA162" s="86"/>
      <c r="BFB162" s="86"/>
      <c r="BFC162" s="86"/>
      <c r="BFD162" s="86"/>
      <c r="BFE162" s="86"/>
      <c r="BFF162" s="86"/>
      <c r="BFG162" s="86"/>
      <c r="BFH162" s="86"/>
      <c r="BFI162" s="86"/>
      <c r="BFJ162" s="86"/>
      <c r="BFK162" s="86"/>
      <c r="BFL162" s="86"/>
      <c r="BFM162" s="86"/>
      <c r="BFN162" s="86"/>
      <c r="BFO162" s="86"/>
      <c r="BFP162" s="86"/>
      <c r="BFQ162" s="86"/>
      <c r="BFR162" s="86"/>
      <c r="BFS162" s="86"/>
      <c r="BFT162" s="86"/>
      <c r="BFU162" s="86"/>
      <c r="BFV162" s="86"/>
      <c r="BFW162" s="86"/>
      <c r="BFX162" s="86"/>
      <c r="BFY162" s="86"/>
      <c r="BFZ162" s="86"/>
      <c r="BGA162" s="86"/>
      <c r="BGB162" s="86"/>
      <c r="BGC162" s="86"/>
      <c r="BGD162" s="86"/>
      <c r="BGE162" s="86"/>
      <c r="BGF162" s="86"/>
      <c r="BGG162" s="86"/>
      <c r="BGH162" s="86"/>
      <c r="BGI162" s="86"/>
      <c r="BGJ162" s="86"/>
      <c r="BGK162" s="86"/>
      <c r="BGL162" s="86"/>
      <c r="BGM162" s="86"/>
      <c r="BGN162" s="86"/>
      <c r="BGO162" s="86"/>
      <c r="BGP162" s="86"/>
      <c r="BGQ162" s="86"/>
      <c r="BGR162" s="86"/>
      <c r="BGS162" s="86"/>
      <c r="BGT162" s="86"/>
      <c r="BGU162" s="86"/>
      <c r="BGV162" s="86"/>
      <c r="BGW162" s="86"/>
      <c r="BGX162" s="86"/>
      <c r="BGY162" s="86"/>
      <c r="BGZ162" s="86"/>
      <c r="BHA162" s="86"/>
      <c r="BHB162" s="86"/>
      <c r="BHC162" s="86"/>
      <c r="BHD162" s="86"/>
      <c r="BHE162" s="86"/>
      <c r="BHF162" s="86"/>
      <c r="BHG162" s="86"/>
      <c r="BHH162" s="86"/>
      <c r="BHI162" s="86"/>
      <c r="BHJ162" s="86"/>
      <c r="BHK162" s="86"/>
      <c r="BHL162" s="86"/>
      <c r="BHM162" s="86"/>
      <c r="BHN162" s="86"/>
      <c r="BHO162" s="86"/>
      <c r="BHP162" s="86"/>
      <c r="BHQ162" s="86"/>
      <c r="BHR162" s="86"/>
      <c r="BHS162" s="86"/>
      <c r="BHT162" s="86"/>
      <c r="BHU162" s="86"/>
      <c r="BHV162" s="86"/>
      <c r="BHW162" s="86"/>
      <c r="BHX162" s="86"/>
      <c r="BHY162" s="86"/>
      <c r="BHZ162" s="86"/>
      <c r="BIA162" s="86"/>
      <c r="BIB162" s="86"/>
      <c r="BIC162" s="86"/>
      <c r="BID162" s="86"/>
      <c r="BIE162" s="86"/>
      <c r="BIF162" s="86"/>
      <c r="BIG162" s="86"/>
      <c r="BIH162" s="86"/>
      <c r="BII162" s="86"/>
      <c r="BIJ162" s="86"/>
      <c r="BIK162" s="86"/>
      <c r="BIL162" s="86"/>
      <c r="BIM162" s="86"/>
      <c r="BIN162" s="86"/>
      <c r="BIO162" s="86"/>
      <c r="BIP162" s="86"/>
      <c r="BIQ162" s="86"/>
      <c r="BIR162" s="86"/>
      <c r="BIS162" s="86"/>
      <c r="BIT162" s="86"/>
      <c r="BIU162" s="86"/>
      <c r="BIV162" s="86"/>
      <c r="BIW162" s="86"/>
      <c r="BIX162" s="86"/>
      <c r="BIY162" s="86"/>
      <c r="BIZ162" s="86"/>
      <c r="BJA162" s="86"/>
      <c r="BJB162" s="86"/>
      <c r="BJC162" s="86"/>
      <c r="BJD162" s="86"/>
      <c r="BJE162" s="86"/>
      <c r="BJF162" s="86"/>
      <c r="BJG162" s="86"/>
      <c r="BJH162" s="86"/>
      <c r="BJI162" s="86"/>
      <c r="BJJ162" s="86"/>
      <c r="BJK162" s="86"/>
      <c r="BJL162" s="86"/>
      <c r="BJM162" s="86"/>
      <c r="BJN162" s="86"/>
      <c r="BJO162" s="86"/>
      <c r="BJP162" s="86"/>
      <c r="BJQ162" s="86"/>
      <c r="BJR162" s="86"/>
      <c r="BJS162" s="86"/>
      <c r="BJT162" s="86"/>
      <c r="BJU162" s="86"/>
      <c r="BJV162" s="86"/>
      <c r="BJW162" s="86"/>
      <c r="BJX162" s="86"/>
      <c r="BJY162" s="86"/>
      <c r="BJZ162" s="86"/>
      <c r="BKA162" s="86"/>
      <c r="BKB162" s="86"/>
      <c r="BKC162" s="86"/>
      <c r="BKD162" s="86"/>
      <c r="BKE162" s="86"/>
      <c r="BKF162" s="86"/>
      <c r="BKG162" s="86"/>
      <c r="BKH162" s="86"/>
      <c r="BKI162" s="86"/>
      <c r="BKJ162" s="86"/>
      <c r="BKK162" s="86"/>
      <c r="BKL162" s="86"/>
      <c r="BKM162" s="86"/>
      <c r="BKN162" s="86"/>
      <c r="BKO162" s="86"/>
      <c r="BKP162" s="86"/>
      <c r="BKQ162" s="86"/>
      <c r="BKR162" s="86"/>
      <c r="BKS162" s="86"/>
      <c r="BKT162" s="86"/>
      <c r="BKU162" s="86"/>
      <c r="BKV162" s="86"/>
      <c r="BKW162" s="86"/>
      <c r="BKX162" s="86"/>
      <c r="BKY162" s="86"/>
      <c r="BKZ162" s="86"/>
      <c r="BLA162" s="86"/>
      <c r="BLB162" s="86"/>
      <c r="BLC162" s="86"/>
      <c r="BLD162" s="86"/>
      <c r="BLE162" s="86"/>
      <c r="BLF162" s="86"/>
      <c r="BLG162" s="86"/>
      <c r="BLH162" s="86"/>
      <c r="BLI162" s="86"/>
      <c r="BLJ162" s="86"/>
      <c r="BLK162" s="86"/>
      <c r="BLL162" s="86"/>
      <c r="BLM162" s="86"/>
      <c r="BLN162" s="86"/>
      <c r="BLO162" s="86"/>
      <c r="BLP162" s="86"/>
      <c r="BLQ162" s="86"/>
      <c r="BLR162" s="86"/>
      <c r="BLS162" s="86"/>
      <c r="BLT162" s="86"/>
      <c r="BLU162" s="86"/>
      <c r="BLV162" s="86"/>
      <c r="BLW162" s="86"/>
      <c r="BLX162" s="86"/>
      <c r="BLY162" s="86"/>
      <c r="BLZ162" s="86"/>
      <c r="BMA162" s="86"/>
      <c r="BMB162" s="86"/>
      <c r="BMC162" s="86"/>
      <c r="BMD162" s="86"/>
      <c r="BME162" s="86"/>
      <c r="BMF162" s="86"/>
      <c r="BMG162" s="86"/>
      <c r="BMH162" s="86"/>
      <c r="BMI162" s="86"/>
      <c r="BMJ162" s="86"/>
      <c r="BMK162" s="86"/>
      <c r="BML162" s="86"/>
      <c r="BMM162" s="86"/>
      <c r="BMN162" s="86"/>
      <c r="BMO162" s="86"/>
      <c r="BMP162" s="86"/>
      <c r="BMQ162" s="86"/>
      <c r="BMR162" s="86"/>
      <c r="BMS162" s="86"/>
      <c r="BMT162" s="86"/>
      <c r="BMU162" s="86"/>
      <c r="BMV162" s="86"/>
      <c r="BMW162" s="86"/>
      <c r="BMX162" s="86"/>
      <c r="BMY162" s="86"/>
      <c r="BMZ162" s="86"/>
      <c r="BNA162" s="86"/>
      <c r="BNB162" s="86"/>
      <c r="BNC162" s="86"/>
      <c r="BND162" s="86"/>
      <c r="BNE162" s="86"/>
      <c r="BNF162" s="86"/>
      <c r="BNG162" s="86"/>
      <c r="BNH162" s="86"/>
      <c r="BNI162" s="86"/>
      <c r="BNJ162" s="86"/>
      <c r="BNK162" s="86"/>
      <c r="BNL162" s="86"/>
      <c r="BNM162" s="86"/>
      <c r="BNN162" s="86"/>
      <c r="BNO162" s="86"/>
      <c r="BNP162" s="86"/>
      <c r="BNQ162" s="86"/>
      <c r="BNR162" s="86"/>
      <c r="BNS162" s="86"/>
      <c r="BNT162" s="86"/>
      <c r="BNU162" s="86"/>
      <c r="BNV162" s="86"/>
      <c r="BNW162" s="86"/>
      <c r="BNX162" s="86"/>
      <c r="BNY162" s="86"/>
      <c r="BNZ162" s="86"/>
      <c r="BOA162" s="86"/>
      <c r="BOB162" s="86"/>
      <c r="BOC162" s="86"/>
      <c r="BOD162" s="86"/>
      <c r="BOE162" s="186"/>
      <c r="BOF162" s="186"/>
      <c r="BOG162" s="186"/>
      <c r="BOH162" s="186"/>
      <c r="BOI162" s="186"/>
      <c r="BOJ162" s="186"/>
      <c r="BOK162" s="86"/>
      <c r="BOL162" s="86"/>
      <c r="BOM162" s="86"/>
      <c r="BON162" s="86"/>
      <c r="BOO162" s="86"/>
      <c r="BOP162" s="86"/>
      <c r="BOQ162" s="86"/>
      <c r="BOR162" s="86"/>
      <c r="BOS162" s="86"/>
      <c r="BOT162" s="86"/>
      <c r="BOU162" s="86"/>
      <c r="BOV162" s="86"/>
      <c r="BOW162" s="86"/>
      <c r="BOX162" s="86"/>
      <c r="BOY162" s="86"/>
      <c r="BOZ162" s="86"/>
      <c r="BPA162" s="86"/>
      <c r="BPB162" s="86"/>
      <c r="BPC162" s="86"/>
      <c r="BPD162" s="86"/>
      <c r="BPE162" s="86"/>
      <c r="BPF162" s="86"/>
      <c r="BPG162" s="86"/>
      <c r="BPH162" s="86"/>
      <c r="BPI162" s="86"/>
      <c r="BPJ162" s="86"/>
      <c r="BPK162" s="86"/>
      <c r="BPL162" s="86"/>
      <c r="BPM162" s="86"/>
      <c r="BPN162" s="86"/>
      <c r="BPO162" s="86"/>
      <c r="BPP162" s="86"/>
      <c r="BPQ162" s="86"/>
      <c r="BPR162" s="86"/>
      <c r="BPS162" s="86"/>
      <c r="BPT162" s="86"/>
      <c r="BPU162" s="86"/>
      <c r="BPV162" s="86"/>
      <c r="BPW162" s="86"/>
      <c r="BPX162" s="86"/>
      <c r="BPY162" s="86"/>
      <c r="BPZ162" s="86"/>
      <c r="BQA162" s="86"/>
      <c r="BQB162" s="86"/>
      <c r="BQC162" s="86"/>
      <c r="BQD162" s="86"/>
      <c r="BQE162" s="86"/>
      <c r="BQF162" s="86"/>
      <c r="BQG162" s="86"/>
      <c r="BQH162" s="86"/>
      <c r="BQI162" s="86"/>
      <c r="BQJ162" s="86"/>
      <c r="BQK162" s="86"/>
      <c r="BQL162" s="86"/>
      <c r="BQM162" s="86"/>
      <c r="BQN162" s="86"/>
      <c r="BQO162" s="86"/>
      <c r="BQP162" s="86"/>
      <c r="BQQ162" s="86"/>
      <c r="BQR162" s="86"/>
      <c r="BQS162" s="86"/>
      <c r="BQT162" s="86"/>
      <c r="BQU162" s="86"/>
      <c r="BQV162" s="86"/>
      <c r="BQW162" s="86"/>
      <c r="BQX162" s="86"/>
      <c r="BQY162" s="86"/>
      <c r="BQZ162" s="86"/>
      <c r="BRA162" s="86"/>
      <c r="BRB162" s="86"/>
      <c r="BRC162" s="86"/>
      <c r="BRD162" s="86"/>
      <c r="BRE162" s="86"/>
      <c r="BRF162" s="86"/>
      <c r="BRG162" s="86"/>
      <c r="BRH162" s="86"/>
      <c r="BRI162" s="86"/>
      <c r="BRJ162" s="86"/>
      <c r="BRK162" s="86"/>
      <c r="BRL162" s="86"/>
      <c r="BRM162" s="86"/>
      <c r="BRN162" s="86"/>
      <c r="BRO162" s="86"/>
      <c r="BRP162" s="86"/>
      <c r="BRQ162" s="86"/>
      <c r="BRR162" s="86"/>
      <c r="BRS162" s="86"/>
      <c r="BRT162" s="86"/>
      <c r="BRU162" s="86"/>
      <c r="BRV162" s="86"/>
      <c r="BRW162" s="86"/>
      <c r="BRX162" s="86"/>
      <c r="BRY162" s="86"/>
      <c r="BRZ162" s="86"/>
      <c r="BSA162" s="86"/>
      <c r="BSB162" s="86"/>
      <c r="BSC162" s="86"/>
      <c r="BSD162" s="86"/>
      <c r="BSE162" s="86"/>
      <c r="BSF162" s="86"/>
      <c r="BSG162" s="86"/>
      <c r="BSH162" s="86"/>
      <c r="BSI162" s="86"/>
      <c r="BSJ162" s="86"/>
      <c r="BSK162" s="86"/>
      <c r="BSL162" s="86"/>
      <c r="BSM162" s="86"/>
      <c r="BSN162" s="86"/>
      <c r="BSO162" s="86"/>
      <c r="BSP162" s="86"/>
      <c r="BSQ162" s="86"/>
      <c r="BSR162" s="86"/>
      <c r="BSS162" s="86"/>
      <c r="BST162" s="86"/>
      <c r="BSU162" s="86"/>
      <c r="BSV162" s="86"/>
      <c r="BSW162" s="86"/>
      <c r="BSX162" s="86"/>
      <c r="BSY162" s="86"/>
      <c r="BSZ162" s="86"/>
      <c r="BTA162" s="86"/>
      <c r="BTB162" s="86"/>
      <c r="BTC162" s="86"/>
      <c r="BTD162" s="86"/>
      <c r="BTE162" s="86"/>
      <c r="BTF162" s="86"/>
      <c r="BTG162" s="86"/>
      <c r="BTH162" s="86"/>
      <c r="BTI162" s="86"/>
      <c r="BTJ162" s="86"/>
      <c r="BTK162" s="86"/>
      <c r="BTL162" s="86"/>
      <c r="BTM162" s="86"/>
      <c r="BTN162" s="86"/>
      <c r="BTO162" s="86"/>
      <c r="BTP162" s="86"/>
      <c r="BTQ162" s="86"/>
      <c r="BTR162" s="86"/>
      <c r="BTS162" s="86"/>
      <c r="BTT162" s="86"/>
      <c r="BTU162" s="86"/>
      <c r="BTV162" s="86"/>
      <c r="BTW162" s="86"/>
      <c r="BTX162" s="86"/>
      <c r="BTY162" s="86"/>
      <c r="BTZ162" s="86"/>
      <c r="BUA162" s="86"/>
      <c r="BUB162" s="86"/>
      <c r="BUC162" s="86"/>
      <c r="BUD162" s="86"/>
      <c r="BUE162" s="86"/>
      <c r="BUF162" s="86"/>
      <c r="BUG162" s="86"/>
      <c r="BUH162" s="86"/>
      <c r="BUI162" s="86"/>
      <c r="BUJ162" s="86"/>
      <c r="BUK162" s="86"/>
      <c r="BUL162" s="86"/>
      <c r="BUM162" s="86"/>
      <c r="BUN162" s="86"/>
      <c r="BUO162" s="86"/>
      <c r="BUP162" s="86"/>
      <c r="BUQ162" s="86"/>
      <c r="BUR162" s="86"/>
      <c r="BUS162" s="86"/>
      <c r="BUT162" s="86"/>
      <c r="BUU162" s="86"/>
      <c r="BUV162" s="86"/>
      <c r="BUW162" s="86"/>
      <c r="BUX162" s="86"/>
      <c r="BUY162" s="86"/>
      <c r="BUZ162" s="86"/>
      <c r="BVA162" s="86"/>
      <c r="BVB162" s="86"/>
      <c r="BVC162" s="86"/>
      <c r="BVD162" s="86"/>
      <c r="BVE162" s="86"/>
      <c r="BVF162" s="86"/>
      <c r="BVG162" s="86"/>
      <c r="BVH162" s="86"/>
      <c r="BVI162" s="86"/>
      <c r="BVJ162" s="86"/>
      <c r="BVK162" s="86"/>
      <c r="BVL162" s="86"/>
      <c r="BVM162" s="86"/>
      <c r="BVN162" s="86"/>
      <c r="BVO162" s="86"/>
      <c r="BVP162" s="86"/>
      <c r="BVQ162" s="86"/>
      <c r="BVR162" s="86"/>
      <c r="BVS162" s="86"/>
      <c r="BVT162" s="86"/>
      <c r="BVU162" s="86"/>
      <c r="BVV162" s="86"/>
      <c r="BVW162" s="86"/>
      <c r="BVX162" s="86"/>
      <c r="BVY162" s="86"/>
      <c r="BVZ162" s="86"/>
      <c r="BWA162" s="86"/>
      <c r="BWB162" s="86"/>
      <c r="BWC162" s="86"/>
      <c r="BWD162" s="86"/>
      <c r="BWE162" s="86"/>
      <c r="BWF162" s="86"/>
      <c r="BWG162" s="86"/>
      <c r="BWH162" s="86"/>
      <c r="BWI162" s="86"/>
      <c r="BWJ162" s="86"/>
      <c r="BWK162" s="86"/>
      <c r="BWL162" s="86"/>
      <c r="BWM162" s="86"/>
      <c r="BWN162" s="86"/>
      <c r="BWO162" s="86"/>
      <c r="BWP162" s="86"/>
      <c r="BWQ162" s="86"/>
      <c r="BWR162" s="86"/>
      <c r="BWS162" s="86"/>
      <c r="BWT162" s="86"/>
      <c r="BWU162" s="86"/>
      <c r="BWV162" s="86"/>
      <c r="BWW162" s="86"/>
      <c r="BWX162" s="86"/>
      <c r="BWY162" s="86"/>
      <c r="BWZ162" s="86"/>
      <c r="BXA162" s="86"/>
      <c r="BXB162" s="86"/>
      <c r="BXC162" s="86"/>
      <c r="BXD162" s="86"/>
      <c r="BXE162" s="86"/>
      <c r="BXF162" s="86"/>
      <c r="BXG162" s="86"/>
      <c r="BXH162" s="86"/>
      <c r="BXI162" s="86"/>
      <c r="BXJ162" s="86"/>
      <c r="BXK162" s="86"/>
      <c r="BXL162" s="86"/>
      <c r="BXM162" s="86"/>
      <c r="BXN162" s="86"/>
      <c r="BXO162" s="86"/>
      <c r="BXP162" s="86"/>
      <c r="BXQ162" s="86"/>
      <c r="BXR162" s="86"/>
      <c r="BXS162" s="86"/>
      <c r="BXT162" s="86"/>
      <c r="BXU162" s="86"/>
      <c r="BXV162" s="86"/>
      <c r="BXW162" s="86"/>
      <c r="BXX162" s="86"/>
      <c r="BXY162" s="86"/>
      <c r="BXZ162" s="86"/>
      <c r="BYA162" s="186"/>
      <c r="BYB162" s="186"/>
      <c r="BYC162" s="186"/>
      <c r="BYD162" s="186"/>
      <c r="BYE162" s="186"/>
      <c r="BYF162" s="186"/>
      <c r="BYG162" s="86"/>
      <c r="BYH162" s="86"/>
      <c r="BYI162" s="86"/>
      <c r="BYJ162" s="86"/>
      <c r="BYK162" s="86"/>
      <c r="BYL162" s="86"/>
      <c r="BYM162" s="86"/>
      <c r="BYN162" s="86"/>
      <c r="BYO162" s="86"/>
      <c r="BYP162" s="86"/>
      <c r="BYQ162" s="86"/>
      <c r="BYR162" s="86"/>
      <c r="BYS162" s="86"/>
      <c r="BYT162" s="86"/>
      <c r="BYU162" s="86"/>
      <c r="BYV162" s="86"/>
      <c r="BYW162" s="86"/>
      <c r="BYX162" s="86"/>
      <c r="BYY162" s="86"/>
      <c r="BYZ162" s="86"/>
      <c r="BZA162" s="86"/>
      <c r="BZB162" s="86"/>
      <c r="BZC162" s="86"/>
      <c r="BZD162" s="86"/>
      <c r="BZE162" s="86"/>
      <c r="BZF162" s="86"/>
      <c r="BZG162" s="86"/>
      <c r="BZH162" s="86"/>
      <c r="BZI162" s="86"/>
      <c r="BZJ162" s="86"/>
      <c r="BZK162" s="86"/>
      <c r="BZL162" s="86"/>
      <c r="BZM162" s="86"/>
      <c r="BZN162" s="86"/>
      <c r="BZO162" s="86"/>
      <c r="BZP162" s="86"/>
      <c r="BZQ162" s="86"/>
      <c r="BZR162" s="86"/>
      <c r="BZS162" s="86"/>
      <c r="BZT162" s="86"/>
      <c r="BZU162" s="86"/>
      <c r="BZV162" s="86"/>
      <c r="BZW162" s="86"/>
      <c r="BZX162" s="86"/>
      <c r="BZY162" s="86"/>
      <c r="BZZ162" s="86"/>
      <c r="CAA162" s="86"/>
      <c r="CAB162" s="86"/>
      <c r="CAC162" s="86"/>
      <c r="CAD162" s="86"/>
      <c r="CAE162" s="86"/>
      <c r="CAF162" s="86"/>
      <c r="CAG162" s="86"/>
      <c r="CAH162" s="86"/>
      <c r="CAI162" s="86"/>
      <c r="CAJ162" s="86"/>
      <c r="CAK162" s="86"/>
      <c r="CAL162" s="86"/>
      <c r="CAM162" s="86"/>
      <c r="CAN162" s="86"/>
      <c r="CAO162" s="86"/>
      <c r="CAP162" s="86"/>
      <c r="CAQ162" s="86"/>
      <c r="CAR162" s="86"/>
      <c r="CAS162" s="86"/>
      <c r="CAT162" s="86"/>
      <c r="CAU162" s="86"/>
      <c r="CAV162" s="86"/>
      <c r="CAW162" s="86"/>
      <c r="CAX162" s="86"/>
      <c r="CAY162" s="86"/>
      <c r="CAZ162" s="86"/>
      <c r="CBA162" s="86"/>
      <c r="CBB162" s="86"/>
      <c r="CBC162" s="86"/>
      <c r="CBD162" s="86"/>
      <c r="CBE162" s="86"/>
      <c r="CBF162" s="86"/>
      <c r="CBG162" s="86"/>
      <c r="CBH162" s="86"/>
      <c r="CBI162" s="86"/>
      <c r="CBJ162" s="86"/>
      <c r="CBK162" s="86"/>
      <c r="CBL162" s="86"/>
      <c r="CBM162" s="86"/>
      <c r="CBN162" s="86"/>
      <c r="CBO162" s="86"/>
      <c r="CBP162" s="86"/>
      <c r="CBQ162" s="86"/>
      <c r="CBR162" s="86"/>
      <c r="CBS162" s="86"/>
      <c r="CBT162" s="86"/>
      <c r="CBU162" s="86"/>
      <c r="CBV162" s="86"/>
      <c r="CBW162" s="86"/>
      <c r="CBX162" s="86"/>
      <c r="CBY162" s="86"/>
      <c r="CBZ162" s="86"/>
      <c r="CCA162" s="86"/>
      <c r="CCB162" s="86"/>
      <c r="CCC162" s="86"/>
      <c r="CCD162" s="86"/>
      <c r="CCE162" s="86"/>
      <c r="CCF162" s="86"/>
      <c r="CCG162" s="86"/>
      <c r="CCH162" s="86"/>
      <c r="CCI162" s="86"/>
      <c r="CCJ162" s="86"/>
      <c r="CCK162" s="86"/>
      <c r="CCL162" s="86"/>
      <c r="CCM162" s="86"/>
      <c r="CCN162" s="86"/>
      <c r="CCO162" s="86"/>
      <c r="CCP162" s="86"/>
      <c r="CCQ162" s="86"/>
      <c r="CCR162" s="86"/>
      <c r="CCS162" s="86"/>
      <c r="CCT162" s="86"/>
      <c r="CCU162" s="86"/>
      <c r="CCV162" s="86"/>
      <c r="CCW162" s="86"/>
      <c r="CCX162" s="86"/>
      <c r="CCY162" s="86"/>
      <c r="CCZ162" s="86"/>
      <c r="CDA162" s="86"/>
      <c r="CDB162" s="86"/>
      <c r="CDC162" s="86"/>
      <c r="CDD162" s="86"/>
      <c r="CDE162" s="86"/>
      <c r="CDF162" s="86"/>
      <c r="CDG162" s="86"/>
      <c r="CDH162" s="86"/>
      <c r="CDI162" s="86"/>
      <c r="CDJ162" s="86"/>
      <c r="CDK162" s="86"/>
      <c r="CDL162" s="86"/>
      <c r="CDM162" s="86"/>
      <c r="CDN162" s="86"/>
      <c r="CDO162" s="86"/>
      <c r="CDP162" s="86"/>
      <c r="CDQ162" s="86"/>
      <c r="CDR162" s="86"/>
      <c r="CDS162" s="86"/>
      <c r="CDT162" s="86"/>
      <c r="CDU162" s="86"/>
      <c r="CDV162" s="86"/>
      <c r="CDW162" s="86"/>
      <c r="CDX162" s="86"/>
      <c r="CDY162" s="86"/>
      <c r="CDZ162" s="86"/>
      <c r="CEA162" s="86"/>
      <c r="CEB162" s="86"/>
      <c r="CEC162" s="86"/>
      <c r="CED162" s="86"/>
      <c r="CEE162" s="86"/>
      <c r="CEF162" s="86"/>
      <c r="CEG162" s="86"/>
      <c r="CEH162" s="86"/>
      <c r="CEI162" s="86"/>
      <c r="CEJ162" s="86"/>
      <c r="CEK162" s="86"/>
      <c r="CEL162" s="86"/>
      <c r="CEM162" s="86"/>
      <c r="CEN162" s="86"/>
      <c r="CEO162" s="86"/>
      <c r="CEP162" s="86"/>
      <c r="CEQ162" s="86"/>
      <c r="CER162" s="86"/>
      <c r="CES162" s="86"/>
      <c r="CET162" s="86"/>
      <c r="CEU162" s="86"/>
      <c r="CEV162" s="86"/>
      <c r="CEW162" s="86"/>
      <c r="CEX162" s="86"/>
      <c r="CEY162" s="86"/>
      <c r="CEZ162" s="86"/>
      <c r="CFA162" s="86"/>
      <c r="CFB162" s="86"/>
      <c r="CFC162" s="86"/>
      <c r="CFD162" s="86"/>
      <c r="CFE162" s="86"/>
      <c r="CFF162" s="86"/>
      <c r="CFG162" s="86"/>
      <c r="CFH162" s="86"/>
      <c r="CFI162" s="86"/>
      <c r="CFJ162" s="86"/>
      <c r="CFK162" s="86"/>
      <c r="CFL162" s="86"/>
      <c r="CFM162" s="86"/>
      <c r="CFN162" s="86"/>
      <c r="CFO162" s="86"/>
      <c r="CFP162" s="86"/>
      <c r="CFQ162" s="86"/>
      <c r="CFR162" s="86"/>
      <c r="CFS162" s="86"/>
      <c r="CFT162" s="86"/>
      <c r="CFU162" s="86"/>
      <c r="CFV162" s="86"/>
      <c r="CFW162" s="86"/>
      <c r="CFX162" s="86"/>
      <c r="CFY162" s="86"/>
      <c r="CFZ162" s="86"/>
      <c r="CGA162" s="86"/>
      <c r="CGB162" s="86"/>
      <c r="CGC162" s="86"/>
      <c r="CGD162" s="86"/>
      <c r="CGE162" s="86"/>
      <c r="CGF162" s="86"/>
      <c r="CGG162" s="86"/>
      <c r="CGH162" s="86"/>
      <c r="CGI162" s="86"/>
      <c r="CGJ162" s="86"/>
      <c r="CGK162" s="86"/>
      <c r="CGL162" s="86"/>
      <c r="CGM162" s="86"/>
      <c r="CGN162" s="86"/>
      <c r="CGO162" s="86"/>
      <c r="CGP162" s="86"/>
      <c r="CGQ162" s="86"/>
      <c r="CGR162" s="86"/>
      <c r="CGS162" s="86"/>
      <c r="CGT162" s="86"/>
      <c r="CGU162" s="86"/>
      <c r="CGV162" s="86"/>
      <c r="CGW162" s="86"/>
      <c r="CGX162" s="86"/>
      <c r="CGY162" s="86"/>
      <c r="CGZ162" s="86"/>
      <c r="CHA162" s="86"/>
      <c r="CHB162" s="86"/>
      <c r="CHC162" s="86"/>
      <c r="CHD162" s="86"/>
      <c r="CHE162" s="86"/>
      <c r="CHF162" s="86"/>
      <c r="CHG162" s="86"/>
      <c r="CHH162" s="86"/>
      <c r="CHI162" s="86"/>
      <c r="CHJ162" s="86"/>
      <c r="CHK162" s="86"/>
      <c r="CHL162" s="86"/>
      <c r="CHM162" s="86"/>
      <c r="CHN162" s="86"/>
      <c r="CHO162" s="86"/>
      <c r="CHP162" s="86"/>
      <c r="CHQ162" s="86"/>
      <c r="CHR162" s="86"/>
      <c r="CHS162" s="86"/>
      <c r="CHT162" s="86"/>
      <c r="CHU162" s="86"/>
      <c r="CHV162" s="86"/>
      <c r="CHW162" s="186"/>
      <c r="CHX162" s="186"/>
      <c r="CHY162" s="186"/>
      <c r="CHZ162" s="186"/>
      <c r="CIA162" s="186"/>
      <c r="CIB162" s="186"/>
      <c r="CIC162" s="86"/>
      <c r="CID162" s="86"/>
      <c r="CIE162" s="86"/>
      <c r="CIF162" s="86"/>
      <c r="CIG162" s="86"/>
      <c r="CIH162" s="86"/>
      <c r="CII162" s="86"/>
      <c r="CIJ162" s="86"/>
      <c r="CIK162" s="86"/>
      <c r="CIL162" s="86"/>
      <c r="CIM162" s="86"/>
      <c r="CIN162" s="86"/>
      <c r="CIO162" s="86"/>
      <c r="CIP162" s="86"/>
      <c r="CIQ162" s="86"/>
      <c r="CIR162" s="86"/>
      <c r="CIS162" s="86"/>
      <c r="CIT162" s="86"/>
      <c r="CIU162" s="86"/>
      <c r="CIV162" s="86"/>
      <c r="CIW162" s="86"/>
      <c r="CIX162" s="86"/>
      <c r="CIY162" s="86"/>
      <c r="CIZ162" s="86"/>
      <c r="CJA162" s="86"/>
      <c r="CJB162" s="86"/>
      <c r="CJC162" s="86"/>
      <c r="CJD162" s="86"/>
      <c r="CJE162" s="86"/>
      <c r="CJF162" s="86"/>
      <c r="CJG162" s="86"/>
      <c r="CJH162" s="86"/>
      <c r="CJI162" s="86"/>
      <c r="CJJ162" s="86"/>
      <c r="CJK162" s="86"/>
      <c r="CJL162" s="86"/>
      <c r="CJM162" s="86"/>
      <c r="CJN162" s="86"/>
      <c r="CJO162" s="86"/>
      <c r="CJP162" s="86"/>
      <c r="CJQ162" s="86"/>
      <c r="CJR162" s="86"/>
      <c r="CJS162" s="86"/>
      <c r="CJT162" s="86"/>
      <c r="CJU162" s="86"/>
      <c r="CJV162" s="86"/>
      <c r="CJW162" s="86"/>
      <c r="CJX162" s="86"/>
      <c r="CJY162" s="86"/>
      <c r="CJZ162" s="86"/>
      <c r="CKA162" s="86"/>
      <c r="CKB162" s="86"/>
      <c r="CKC162" s="86"/>
      <c r="CKD162" s="86"/>
      <c r="CKE162" s="86"/>
      <c r="CKF162" s="86"/>
      <c r="CKG162" s="86"/>
      <c r="CKH162" s="86"/>
      <c r="CKI162" s="86"/>
      <c r="CKJ162" s="86"/>
      <c r="CKK162" s="86"/>
      <c r="CKL162" s="86"/>
      <c r="CKM162" s="86"/>
      <c r="CKN162" s="86"/>
      <c r="CKO162" s="86"/>
      <c r="CKP162" s="86"/>
      <c r="CKQ162" s="86"/>
      <c r="CKR162" s="86"/>
      <c r="CKS162" s="86"/>
      <c r="CKT162" s="86"/>
      <c r="CKU162" s="86"/>
      <c r="CKV162" s="86"/>
      <c r="CKW162" s="86"/>
      <c r="CKX162" s="86"/>
      <c r="CKY162" s="86"/>
      <c r="CKZ162" s="86"/>
      <c r="CLA162" s="86"/>
      <c r="CLB162" s="86"/>
      <c r="CLC162" s="86"/>
      <c r="CLD162" s="86"/>
      <c r="CLE162" s="86"/>
      <c r="CLF162" s="86"/>
      <c r="CLG162" s="86"/>
      <c r="CLH162" s="86"/>
      <c r="CLI162" s="86"/>
      <c r="CLJ162" s="86"/>
      <c r="CLK162" s="86"/>
      <c r="CLL162" s="86"/>
      <c r="CLM162" s="86"/>
      <c r="CLN162" s="86"/>
      <c r="CLO162" s="86"/>
      <c r="CLP162" s="86"/>
      <c r="CLQ162" s="86"/>
      <c r="CLR162" s="86"/>
      <c r="CLS162" s="86"/>
      <c r="CLT162" s="86"/>
      <c r="CLU162" s="86"/>
      <c r="CLV162" s="86"/>
      <c r="CLW162" s="86"/>
      <c r="CLX162" s="86"/>
      <c r="CLY162" s="86"/>
      <c r="CLZ162" s="86"/>
      <c r="CMA162" s="86"/>
      <c r="CMB162" s="86"/>
      <c r="CMC162" s="86"/>
      <c r="CMD162" s="86"/>
      <c r="CME162" s="86"/>
      <c r="CMF162" s="86"/>
      <c r="CMG162" s="86"/>
      <c r="CMH162" s="86"/>
      <c r="CMI162" s="86"/>
      <c r="CMJ162" s="86"/>
      <c r="CMK162" s="86"/>
      <c r="CML162" s="86"/>
      <c r="CMM162" s="86"/>
      <c r="CMN162" s="86"/>
      <c r="CMO162" s="86"/>
      <c r="CMP162" s="86"/>
      <c r="CMQ162" s="86"/>
      <c r="CMR162" s="86"/>
      <c r="CMS162" s="86"/>
      <c r="CMT162" s="86"/>
      <c r="CMU162" s="86"/>
      <c r="CMV162" s="86"/>
      <c r="CMW162" s="86"/>
      <c r="CMX162" s="86"/>
      <c r="CMY162" s="86"/>
      <c r="CMZ162" s="86"/>
      <c r="CNA162" s="86"/>
      <c r="CNB162" s="86"/>
      <c r="CNC162" s="86"/>
      <c r="CND162" s="86"/>
      <c r="CNE162" s="86"/>
      <c r="CNF162" s="86"/>
      <c r="CNG162" s="86"/>
      <c r="CNH162" s="86"/>
      <c r="CNI162" s="86"/>
      <c r="CNJ162" s="86"/>
      <c r="CNK162" s="86"/>
      <c r="CNL162" s="86"/>
      <c r="CNM162" s="86"/>
      <c r="CNN162" s="86"/>
      <c r="CNO162" s="86"/>
      <c r="CNP162" s="86"/>
      <c r="CNQ162" s="86"/>
      <c r="CNR162" s="86"/>
      <c r="CNS162" s="86"/>
      <c r="CNT162" s="86"/>
      <c r="CNU162" s="86"/>
      <c r="CNV162" s="86"/>
      <c r="CNW162" s="86"/>
      <c r="CNX162" s="86"/>
      <c r="CNY162" s="86"/>
      <c r="CNZ162" s="86"/>
      <c r="COA162" s="86"/>
      <c r="COB162" s="86"/>
      <c r="COC162" s="86"/>
      <c r="COD162" s="86"/>
      <c r="COE162" s="86"/>
      <c r="COF162" s="86"/>
      <c r="COG162" s="86"/>
      <c r="COH162" s="86"/>
      <c r="COI162" s="86"/>
      <c r="COJ162" s="86"/>
      <c r="COK162" s="86"/>
      <c r="COL162" s="86"/>
      <c r="COM162" s="86"/>
      <c r="CON162" s="86"/>
      <c r="COO162" s="86"/>
      <c r="COP162" s="86"/>
      <c r="COQ162" s="86"/>
      <c r="COR162" s="86"/>
      <c r="COS162" s="86"/>
      <c r="COT162" s="86"/>
      <c r="COU162" s="86"/>
      <c r="COV162" s="86"/>
      <c r="COW162" s="86"/>
      <c r="COX162" s="86"/>
      <c r="COY162" s="86"/>
      <c r="COZ162" s="86"/>
      <c r="CPA162" s="86"/>
      <c r="CPB162" s="86"/>
      <c r="CPC162" s="86"/>
      <c r="CPD162" s="86"/>
      <c r="CPE162" s="86"/>
      <c r="CPF162" s="86"/>
      <c r="CPG162" s="86"/>
      <c r="CPH162" s="86"/>
      <c r="CPI162" s="86"/>
      <c r="CPJ162" s="86"/>
      <c r="CPK162" s="86"/>
      <c r="CPL162" s="86"/>
      <c r="CPM162" s="86"/>
      <c r="CPN162" s="86"/>
      <c r="CPO162" s="86"/>
      <c r="CPP162" s="86"/>
      <c r="CPQ162" s="86"/>
      <c r="CPR162" s="86"/>
      <c r="CPS162" s="86"/>
      <c r="CPT162" s="86"/>
      <c r="CPU162" s="86"/>
      <c r="CPV162" s="86"/>
      <c r="CPW162" s="86"/>
      <c r="CPX162" s="86"/>
      <c r="CPY162" s="86"/>
      <c r="CPZ162" s="86"/>
      <c r="CQA162" s="86"/>
      <c r="CQB162" s="86"/>
      <c r="CQC162" s="86"/>
      <c r="CQD162" s="86"/>
      <c r="CQE162" s="86"/>
      <c r="CQF162" s="86"/>
      <c r="CQG162" s="86"/>
      <c r="CQH162" s="86"/>
      <c r="CQI162" s="86"/>
      <c r="CQJ162" s="86"/>
      <c r="CQK162" s="86"/>
      <c r="CQL162" s="86"/>
      <c r="CQM162" s="86"/>
      <c r="CQN162" s="86"/>
      <c r="CQO162" s="86"/>
      <c r="CQP162" s="86"/>
      <c r="CQQ162" s="86"/>
      <c r="CQR162" s="86"/>
      <c r="CQS162" s="86"/>
      <c r="CQT162" s="86"/>
      <c r="CQU162" s="86"/>
      <c r="CQV162" s="86"/>
      <c r="CQW162" s="86"/>
      <c r="CQX162" s="86"/>
      <c r="CQY162" s="86"/>
      <c r="CQZ162" s="86"/>
      <c r="CRA162" s="86"/>
      <c r="CRB162" s="86"/>
      <c r="CRC162" s="86"/>
      <c r="CRD162" s="86"/>
      <c r="CRE162" s="86"/>
      <c r="CRF162" s="86"/>
      <c r="CRG162" s="86"/>
      <c r="CRH162" s="86"/>
      <c r="CRI162" s="86"/>
      <c r="CRJ162" s="86"/>
      <c r="CRK162" s="86"/>
      <c r="CRL162" s="86"/>
      <c r="CRM162" s="86"/>
      <c r="CRN162" s="86"/>
      <c r="CRO162" s="86"/>
      <c r="CRP162" s="86"/>
      <c r="CRQ162" s="86"/>
      <c r="CRR162" s="86"/>
      <c r="CRS162" s="186"/>
      <c r="CRT162" s="186"/>
      <c r="CRU162" s="186"/>
      <c r="CRV162" s="186"/>
      <c r="CRW162" s="186"/>
      <c r="CRX162" s="186"/>
      <c r="CRY162" s="86"/>
      <c r="CRZ162" s="86"/>
      <c r="CSA162" s="86"/>
      <c r="CSB162" s="86"/>
      <c r="CSC162" s="86"/>
      <c r="CSD162" s="86"/>
      <c r="CSE162" s="86"/>
      <c r="CSF162" s="86"/>
      <c r="CSG162" s="86"/>
      <c r="CSH162" s="86"/>
      <c r="CSI162" s="86"/>
      <c r="CSJ162" s="86"/>
      <c r="CSK162" s="86"/>
      <c r="CSL162" s="86"/>
      <c r="CSM162" s="86"/>
      <c r="CSN162" s="86"/>
      <c r="CSO162" s="86"/>
      <c r="CSP162" s="86"/>
      <c r="CSQ162" s="86"/>
      <c r="CSR162" s="86"/>
      <c r="CSS162" s="86"/>
      <c r="CST162" s="86"/>
      <c r="CSU162" s="86"/>
      <c r="CSV162" s="86"/>
      <c r="CSW162" s="86"/>
      <c r="CSX162" s="86"/>
      <c r="CSY162" s="86"/>
      <c r="CSZ162" s="86"/>
      <c r="CTA162" s="86"/>
      <c r="CTB162" s="86"/>
      <c r="CTC162" s="86"/>
      <c r="CTD162" s="86"/>
      <c r="CTE162" s="86"/>
      <c r="CTF162" s="86"/>
      <c r="CTG162" s="86"/>
      <c r="CTH162" s="86"/>
      <c r="CTI162" s="86"/>
      <c r="CTJ162" s="86"/>
      <c r="CTK162" s="86"/>
      <c r="CTL162" s="86"/>
      <c r="CTM162" s="86"/>
      <c r="CTN162" s="86"/>
      <c r="CTO162" s="86"/>
      <c r="CTP162" s="86"/>
      <c r="CTQ162" s="86"/>
      <c r="CTR162" s="86"/>
      <c r="CTS162" s="86"/>
      <c r="CTT162" s="86"/>
      <c r="CTU162" s="86"/>
      <c r="CTV162" s="86"/>
      <c r="CTW162" s="86"/>
      <c r="CTX162" s="86"/>
      <c r="CTY162" s="86"/>
      <c r="CTZ162" s="86"/>
      <c r="CUA162" s="86"/>
      <c r="CUB162" s="86"/>
      <c r="CUC162" s="86"/>
      <c r="CUD162" s="86"/>
      <c r="CUE162" s="86"/>
      <c r="CUF162" s="86"/>
      <c r="CUG162" s="86"/>
      <c r="CUH162" s="86"/>
      <c r="CUI162" s="86"/>
      <c r="CUJ162" s="86"/>
      <c r="CUK162" s="86"/>
      <c r="CUL162" s="86"/>
      <c r="CUM162" s="86"/>
      <c r="CUN162" s="86"/>
      <c r="CUO162" s="86"/>
      <c r="CUP162" s="86"/>
      <c r="CUQ162" s="86"/>
      <c r="CUR162" s="86"/>
      <c r="CUS162" s="86"/>
      <c r="CUT162" s="86"/>
      <c r="CUU162" s="86"/>
      <c r="CUV162" s="86"/>
      <c r="CUW162" s="86"/>
      <c r="CUX162" s="86"/>
      <c r="CUY162" s="86"/>
      <c r="CUZ162" s="86"/>
      <c r="CVA162" s="86"/>
      <c r="CVB162" s="86"/>
      <c r="CVC162" s="86"/>
      <c r="CVD162" s="86"/>
      <c r="CVE162" s="86"/>
      <c r="CVF162" s="86"/>
      <c r="CVG162" s="86"/>
      <c r="CVH162" s="86"/>
      <c r="CVI162" s="86"/>
      <c r="CVJ162" s="86"/>
      <c r="CVK162" s="86"/>
      <c r="CVL162" s="86"/>
      <c r="CVM162" s="86"/>
      <c r="CVN162" s="86"/>
      <c r="CVO162" s="86"/>
      <c r="CVP162" s="86"/>
      <c r="CVQ162" s="86"/>
      <c r="CVR162" s="86"/>
      <c r="CVS162" s="86"/>
      <c r="CVT162" s="86"/>
      <c r="CVU162" s="86"/>
      <c r="CVV162" s="86"/>
      <c r="CVW162" s="86"/>
      <c r="CVX162" s="86"/>
      <c r="CVY162" s="86"/>
      <c r="CVZ162" s="86"/>
      <c r="CWA162" s="86"/>
      <c r="CWB162" s="86"/>
      <c r="CWC162" s="86"/>
      <c r="CWD162" s="86"/>
      <c r="CWE162" s="86"/>
      <c r="CWF162" s="86"/>
      <c r="CWG162" s="86"/>
      <c r="CWH162" s="86"/>
      <c r="CWI162" s="86"/>
      <c r="CWJ162" s="86"/>
      <c r="CWK162" s="86"/>
      <c r="CWL162" s="86"/>
      <c r="CWM162" s="86"/>
      <c r="CWN162" s="86"/>
      <c r="CWO162" s="86"/>
      <c r="CWP162" s="86"/>
      <c r="CWQ162" s="86"/>
      <c r="CWR162" s="86"/>
      <c r="CWS162" s="86"/>
      <c r="CWT162" s="86"/>
      <c r="CWU162" s="86"/>
      <c r="CWV162" s="86"/>
      <c r="CWW162" s="86"/>
      <c r="CWX162" s="86"/>
      <c r="CWY162" s="86"/>
      <c r="CWZ162" s="86"/>
      <c r="CXA162" s="86"/>
      <c r="CXB162" s="86"/>
      <c r="CXC162" s="86"/>
      <c r="CXD162" s="86"/>
      <c r="CXE162" s="86"/>
      <c r="CXF162" s="86"/>
      <c r="CXG162" s="86"/>
      <c r="CXH162" s="86"/>
      <c r="CXI162" s="86"/>
      <c r="CXJ162" s="86"/>
      <c r="CXK162" s="86"/>
      <c r="CXL162" s="86"/>
      <c r="CXM162" s="86"/>
      <c r="CXN162" s="86"/>
      <c r="CXO162" s="86"/>
      <c r="CXP162" s="86"/>
      <c r="CXQ162" s="86"/>
      <c r="CXR162" s="86"/>
      <c r="CXS162" s="86"/>
      <c r="CXT162" s="86"/>
      <c r="CXU162" s="86"/>
      <c r="CXV162" s="86"/>
      <c r="CXW162" s="86"/>
      <c r="CXX162" s="86"/>
      <c r="CXY162" s="86"/>
      <c r="CXZ162" s="86"/>
      <c r="CYA162" s="86"/>
      <c r="CYB162" s="86"/>
      <c r="CYC162" s="86"/>
      <c r="CYD162" s="86"/>
      <c r="CYE162" s="86"/>
      <c r="CYF162" s="86"/>
      <c r="CYG162" s="86"/>
      <c r="CYH162" s="86"/>
      <c r="CYI162" s="86"/>
      <c r="CYJ162" s="86"/>
      <c r="CYK162" s="86"/>
      <c r="CYL162" s="86"/>
      <c r="CYM162" s="86"/>
      <c r="CYN162" s="86"/>
      <c r="CYO162" s="86"/>
      <c r="CYP162" s="86"/>
      <c r="CYQ162" s="86"/>
      <c r="CYR162" s="86"/>
      <c r="CYS162" s="86"/>
      <c r="CYT162" s="86"/>
      <c r="CYU162" s="86"/>
      <c r="CYV162" s="86"/>
      <c r="CYW162" s="86"/>
      <c r="CYX162" s="86"/>
      <c r="CYY162" s="86"/>
      <c r="CYZ162" s="86"/>
      <c r="CZA162" s="86"/>
      <c r="CZB162" s="86"/>
      <c r="CZC162" s="86"/>
      <c r="CZD162" s="86"/>
      <c r="CZE162" s="86"/>
      <c r="CZF162" s="86"/>
      <c r="CZG162" s="86"/>
      <c r="CZH162" s="86"/>
      <c r="CZI162" s="86"/>
      <c r="CZJ162" s="86"/>
      <c r="CZK162" s="86"/>
      <c r="CZL162" s="86"/>
      <c r="CZM162" s="86"/>
      <c r="CZN162" s="86"/>
      <c r="CZO162" s="86"/>
      <c r="CZP162" s="86"/>
      <c r="CZQ162" s="86"/>
      <c r="CZR162" s="86"/>
      <c r="CZS162" s="86"/>
      <c r="CZT162" s="86"/>
      <c r="CZU162" s="86"/>
      <c r="CZV162" s="86"/>
      <c r="CZW162" s="86"/>
      <c r="CZX162" s="86"/>
      <c r="CZY162" s="86"/>
      <c r="CZZ162" s="86"/>
      <c r="DAA162" s="86"/>
      <c r="DAB162" s="86"/>
      <c r="DAC162" s="86"/>
      <c r="DAD162" s="86"/>
      <c r="DAE162" s="86"/>
      <c r="DAF162" s="86"/>
      <c r="DAG162" s="86"/>
      <c r="DAH162" s="86"/>
      <c r="DAI162" s="86"/>
      <c r="DAJ162" s="86"/>
      <c r="DAK162" s="86"/>
      <c r="DAL162" s="86"/>
      <c r="DAM162" s="86"/>
      <c r="DAN162" s="86"/>
      <c r="DAO162" s="86"/>
      <c r="DAP162" s="86"/>
      <c r="DAQ162" s="86"/>
      <c r="DAR162" s="86"/>
      <c r="DAS162" s="86"/>
      <c r="DAT162" s="86"/>
      <c r="DAU162" s="86"/>
      <c r="DAV162" s="86"/>
      <c r="DAW162" s="86"/>
      <c r="DAX162" s="86"/>
      <c r="DAY162" s="86"/>
      <c r="DAZ162" s="86"/>
      <c r="DBA162" s="86"/>
      <c r="DBB162" s="86"/>
      <c r="DBC162" s="86"/>
      <c r="DBD162" s="86"/>
      <c r="DBE162" s="86"/>
      <c r="DBF162" s="86"/>
      <c r="DBG162" s="86"/>
      <c r="DBH162" s="86"/>
      <c r="DBI162" s="86"/>
      <c r="DBJ162" s="86"/>
      <c r="DBK162" s="86"/>
      <c r="DBL162" s="86"/>
      <c r="DBM162" s="86"/>
      <c r="DBN162" s="86"/>
      <c r="DBO162" s="186"/>
      <c r="DBP162" s="186"/>
      <c r="DBQ162" s="186"/>
      <c r="DBR162" s="186"/>
      <c r="DBS162" s="186"/>
      <c r="DBT162" s="186"/>
      <c r="DBU162" s="86"/>
      <c r="DBV162" s="86"/>
      <c r="DBW162" s="86"/>
      <c r="DBX162" s="86"/>
      <c r="DBY162" s="86"/>
      <c r="DBZ162" s="86"/>
      <c r="DCA162" s="86"/>
      <c r="DCB162" s="86"/>
      <c r="DCC162" s="86"/>
      <c r="DCD162" s="86"/>
      <c r="DCE162" s="86"/>
      <c r="DCF162" s="86"/>
      <c r="DCG162" s="86"/>
      <c r="DCH162" s="86"/>
      <c r="DCI162" s="86"/>
      <c r="DCJ162" s="86"/>
      <c r="DCK162" s="86"/>
      <c r="DCL162" s="86"/>
      <c r="DCM162" s="86"/>
      <c r="DCN162" s="86"/>
      <c r="DCO162" s="86"/>
      <c r="DCP162" s="86"/>
      <c r="DCQ162" s="86"/>
      <c r="DCR162" s="86"/>
      <c r="DCS162" s="86"/>
      <c r="DCT162" s="86"/>
      <c r="DCU162" s="86"/>
      <c r="DCV162" s="86"/>
      <c r="DCW162" s="86"/>
      <c r="DCX162" s="86"/>
      <c r="DCY162" s="86"/>
      <c r="DCZ162" s="86"/>
      <c r="DDA162" s="86"/>
      <c r="DDB162" s="86"/>
      <c r="DDC162" s="86"/>
      <c r="DDD162" s="86"/>
      <c r="DDE162" s="86"/>
      <c r="DDF162" s="86"/>
      <c r="DDG162" s="86"/>
      <c r="DDH162" s="86"/>
      <c r="DDI162" s="86"/>
      <c r="DDJ162" s="86"/>
      <c r="DDK162" s="86"/>
      <c r="DDL162" s="86"/>
      <c r="DDM162" s="86"/>
      <c r="DDN162" s="86"/>
      <c r="DDO162" s="86"/>
      <c r="DDP162" s="86"/>
      <c r="DDQ162" s="86"/>
      <c r="DDR162" s="86"/>
      <c r="DDS162" s="86"/>
      <c r="DDT162" s="86"/>
      <c r="DDU162" s="86"/>
      <c r="DDV162" s="86"/>
      <c r="DDW162" s="86"/>
      <c r="DDX162" s="86"/>
      <c r="DDY162" s="86"/>
      <c r="DDZ162" s="86"/>
      <c r="DEA162" s="86"/>
      <c r="DEB162" s="86"/>
      <c r="DEC162" s="86"/>
      <c r="DED162" s="86"/>
      <c r="DEE162" s="86"/>
      <c r="DEF162" s="86"/>
      <c r="DEG162" s="86"/>
      <c r="DEH162" s="86"/>
      <c r="DEI162" s="86"/>
      <c r="DEJ162" s="86"/>
      <c r="DEK162" s="86"/>
      <c r="DEL162" s="86"/>
      <c r="DEM162" s="86"/>
      <c r="DEN162" s="86"/>
      <c r="DEO162" s="86"/>
      <c r="DEP162" s="86"/>
      <c r="DEQ162" s="86"/>
      <c r="DER162" s="86"/>
      <c r="DES162" s="86"/>
      <c r="DET162" s="86"/>
      <c r="DEU162" s="86"/>
      <c r="DEV162" s="86"/>
      <c r="DEW162" s="86"/>
      <c r="DEX162" s="86"/>
      <c r="DEY162" s="86"/>
      <c r="DEZ162" s="86"/>
      <c r="DFA162" s="86"/>
      <c r="DFB162" s="86"/>
      <c r="DFC162" s="86"/>
      <c r="DFD162" s="86"/>
      <c r="DFE162" s="86"/>
      <c r="DFF162" s="86"/>
      <c r="DFG162" s="86"/>
      <c r="DFH162" s="86"/>
      <c r="DFI162" s="86"/>
      <c r="DFJ162" s="86"/>
      <c r="DFK162" s="86"/>
      <c r="DFL162" s="86"/>
      <c r="DFM162" s="86"/>
      <c r="DFN162" s="86"/>
      <c r="DFO162" s="86"/>
      <c r="DFP162" s="86"/>
      <c r="DFQ162" s="86"/>
      <c r="DFR162" s="86"/>
      <c r="DFS162" s="86"/>
      <c r="DFT162" s="86"/>
      <c r="DFU162" s="86"/>
      <c r="DFV162" s="86"/>
      <c r="DFW162" s="86"/>
      <c r="DFX162" s="86"/>
      <c r="DFY162" s="86"/>
      <c r="DFZ162" s="86"/>
      <c r="DGA162" s="86"/>
      <c r="DGB162" s="86"/>
      <c r="DGC162" s="86"/>
      <c r="DGD162" s="86"/>
      <c r="DGE162" s="86"/>
      <c r="DGF162" s="86"/>
      <c r="DGG162" s="86"/>
      <c r="DGH162" s="86"/>
      <c r="DGI162" s="86"/>
      <c r="DGJ162" s="86"/>
      <c r="DGK162" s="86"/>
      <c r="DGL162" s="86"/>
      <c r="DGM162" s="86"/>
      <c r="DGN162" s="86"/>
      <c r="DGO162" s="86"/>
      <c r="DGP162" s="86"/>
      <c r="DGQ162" s="86"/>
      <c r="DGR162" s="86"/>
      <c r="DGS162" s="86"/>
      <c r="DGT162" s="86"/>
      <c r="DGU162" s="86"/>
      <c r="DGV162" s="86"/>
      <c r="DGW162" s="86"/>
      <c r="DGX162" s="86"/>
      <c r="DGY162" s="86"/>
      <c r="DGZ162" s="86"/>
      <c r="DHA162" s="86"/>
      <c r="DHB162" s="86"/>
      <c r="DHC162" s="86"/>
      <c r="DHD162" s="86"/>
      <c r="DHE162" s="86"/>
      <c r="DHF162" s="86"/>
      <c r="DHG162" s="86"/>
      <c r="DHH162" s="86"/>
      <c r="DHI162" s="86"/>
      <c r="DHJ162" s="86"/>
      <c r="DHK162" s="86"/>
      <c r="DHL162" s="86"/>
      <c r="DHM162" s="86"/>
      <c r="DHN162" s="86"/>
      <c r="DHO162" s="86"/>
      <c r="DHP162" s="86"/>
      <c r="DHQ162" s="86"/>
      <c r="DHR162" s="86"/>
      <c r="DHS162" s="86"/>
      <c r="DHT162" s="86"/>
      <c r="DHU162" s="86"/>
      <c r="DHV162" s="86"/>
      <c r="DHW162" s="86"/>
      <c r="DHX162" s="86"/>
      <c r="DHY162" s="86"/>
      <c r="DHZ162" s="86"/>
      <c r="DIA162" s="86"/>
      <c r="DIB162" s="86"/>
      <c r="DIC162" s="86"/>
      <c r="DID162" s="86"/>
      <c r="DIE162" s="86"/>
      <c r="DIF162" s="86"/>
      <c r="DIG162" s="86"/>
      <c r="DIH162" s="86"/>
      <c r="DII162" s="86"/>
      <c r="DIJ162" s="86"/>
      <c r="DIK162" s="86"/>
      <c r="DIL162" s="86"/>
      <c r="DIM162" s="86"/>
      <c r="DIN162" s="86"/>
      <c r="DIO162" s="86"/>
      <c r="DIP162" s="86"/>
      <c r="DIQ162" s="86"/>
      <c r="DIR162" s="86"/>
      <c r="DIS162" s="86"/>
      <c r="DIT162" s="86"/>
      <c r="DIU162" s="86"/>
      <c r="DIV162" s="86"/>
      <c r="DIW162" s="86"/>
      <c r="DIX162" s="86"/>
      <c r="DIY162" s="86"/>
      <c r="DIZ162" s="86"/>
      <c r="DJA162" s="86"/>
      <c r="DJB162" s="86"/>
      <c r="DJC162" s="86"/>
      <c r="DJD162" s="86"/>
      <c r="DJE162" s="86"/>
      <c r="DJF162" s="86"/>
      <c r="DJG162" s="86"/>
      <c r="DJH162" s="86"/>
      <c r="DJI162" s="86"/>
      <c r="DJJ162" s="86"/>
      <c r="DJK162" s="86"/>
      <c r="DJL162" s="86"/>
      <c r="DJM162" s="86"/>
      <c r="DJN162" s="86"/>
      <c r="DJO162" s="86"/>
      <c r="DJP162" s="86"/>
      <c r="DJQ162" s="86"/>
      <c r="DJR162" s="86"/>
      <c r="DJS162" s="86"/>
      <c r="DJT162" s="86"/>
      <c r="DJU162" s="86"/>
      <c r="DJV162" s="86"/>
      <c r="DJW162" s="86"/>
      <c r="DJX162" s="86"/>
      <c r="DJY162" s="86"/>
      <c r="DJZ162" s="86"/>
      <c r="DKA162" s="86"/>
      <c r="DKB162" s="86"/>
      <c r="DKC162" s="86"/>
      <c r="DKD162" s="86"/>
      <c r="DKE162" s="86"/>
      <c r="DKF162" s="86"/>
      <c r="DKG162" s="86"/>
      <c r="DKH162" s="86"/>
      <c r="DKI162" s="86"/>
      <c r="DKJ162" s="86"/>
      <c r="DKK162" s="86"/>
      <c r="DKL162" s="86"/>
      <c r="DKM162" s="86"/>
      <c r="DKN162" s="86"/>
      <c r="DKO162" s="86"/>
      <c r="DKP162" s="86"/>
      <c r="DKQ162" s="86"/>
      <c r="DKR162" s="86"/>
      <c r="DKS162" s="86"/>
      <c r="DKT162" s="86"/>
      <c r="DKU162" s="86"/>
      <c r="DKV162" s="86"/>
      <c r="DKW162" s="86"/>
      <c r="DKX162" s="86"/>
      <c r="DKY162" s="86"/>
      <c r="DKZ162" s="86"/>
      <c r="DLA162" s="86"/>
      <c r="DLB162" s="86"/>
      <c r="DLC162" s="86"/>
      <c r="DLD162" s="86"/>
      <c r="DLE162" s="86"/>
      <c r="DLF162" s="86"/>
      <c r="DLG162" s="86"/>
      <c r="DLH162" s="86"/>
      <c r="DLI162" s="86"/>
      <c r="DLJ162" s="86"/>
      <c r="DLK162" s="186"/>
      <c r="DLL162" s="186"/>
      <c r="DLM162" s="186"/>
      <c r="DLN162" s="186"/>
      <c r="DLO162" s="186"/>
      <c r="DLP162" s="186"/>
      <c r="DLQ162" s="86"/>
      <c r="DLR162" s="86"/>
      <c r="DLS162" s="86"/>
      <c r="DLT162" s="86"/>
      <c r="DLU162" s="86"/>
      <c r="DLV162" s="86"/>
      <c r="DLW162" s="86"/>
      <c r="DLX162" s="86"/>
      <c r="DLY162" s="86"/>
      <c r="DLZ162" s="86"/>
      <c r="DMA162" s="86"/>
      <c r="DMB162" s="86"/>
      <c r="DMC162" s="86"/>
      <c r="DMD162" s="86"/>
      <c r="DME162" s="86"/>
      <c r="DMF162" s="86"/>
      <c r="DMG162" s="86"/>
      <c r="DMH162" s="86"/>
      <c r="DMI162" s="86"/>
      <c r="DMJ162" s="86"/>
      <c r="DMK162" s="86"/>
      <c r="DML162" s="86"/>
      <c r="DMM162" s="86"/>
      <c r="DMN162" s="86"/>
      <c r="DMO162" s="86"/>
      <c r="DMP162" s="86"/>
      <c r="DMQ162" s="86"/>
      <c r="DMR162" s="86"/>
      <c r="DMS162" s="86"/>
      <c r="DMT162" s="86"/>
      <c r="DMU162" s="86"/>
      <c r="DMV162" s="86"/>
      <c r="DMW162" s="86"/>
      <c r="DMX162" s="86"/>
      <c r="DMY162" s="86"/>
      <c r="DMZ162" s="86"/>
      <c r="DNA162" s="86"/>
      <c r="DNB162" s="86"/>
      <c r="DNC162" s="86"/>
      <c r="DND162" s="86"/>
      <c r="DNE162" s="86"/>
      <c r="DNF162" s="86"/>
      <c r="DNG162" s="86"/>
      <c r="DNH162" s="86"/>
      <c r="DNI162" s="86"/>
      <c r="DNJ162" s="86"/>
      <c r="DNK162" s="86"/>
      <c r="DNL162" s="86"/>
      <c r="DNM162" s="86"/>
      <c r="DNN162" s="86"/>
      <c r="DNO162" s="86"/>
      <c r="DNP162" s="86"/>
      <c r="DNQ162" s="86"/>
      <c r="DNR162" s="86"/>
      <c r="DNS162" s="86"/>
      <c r="DNT162" s="86"/>
      <c r="DNU162" s="86"/>
      <c r="DNV162" s="86"/>
      <c r="DNW162" s="86"/>
      <c r="DNX162" s="86"/>
      <c r="DNY162" s="86"/>
      <c r="DNZ162" s="86"/>
      <c r="DOA162" s="86"/>
      <c r="DOB162" s="86"/>
      <c r="DOC162" s="86"/>
      <c r="DOD162" s="86"/>
      <c r="DOE162" s="86"/>
      <c r="DOF162" s="86"/>
      <c r="DOG162" s="86"/>
      <c r="DOH162" s="86"/>
      <c r="DOI162" s="86"/>
      <c r="DOJ162" s="86"/>
      <c r="DOK162" s="86"/>
      <c r="DOL162" s="86"/>
      <c r="DOM162" s="86"/>
      <c r="DON162" s="86"/>
      <c r="DOO162" s="86"/>
      <c r="DOP162" s="86"/>
      <c r="DOQ162" s="86"/>
      <c r="DOR162" s="86"/>
      <c r="DOS162" s="86"/>
      <c r="DOT162" s="86"/>
      <c r="DOU162" s="86"/>
      <c r="DOV162" s="86"/>
      <c r="DOW162" s="86"/>
      <c r="DOX162" s="86"/>
      <c r="DOY162" s="86"/>
      <c r="DOZ162" s="86"/>
      <c r="DPA162" s="86"/>
      <c r="DPB162" s="86"/>
      <c r="DPC162" s="86"/>
      <c r="DPD162" s="86"/>
      <c r="DPE162" s="86"/>
      <c r="DPF162" s="86"/>
      <c r="DPG162" s="86"/>
      <c r="DPH162" s="86"/>
      <c r="DPI162" s="86"/>
      <c r="DPJ162" s="86"/>
      <c r="DPK162" s="86"/>
      <c r="DPL162" s="86"/>
      <c r="DPM162" s="86"/>
      <c r="DPN162" s="86"/>
      <c r="DPO162" s="86"/>
      <c r="DPP162" s="86"/>
      <c r="DPQ162" s="86"/>
      <c r="DPR162" s="86"/>
      <c r="DPS162" s="86"/>
      <c r="DPT162" s="86"/>
      <c r="DPU162" s="86"/>
      <c r="DPV162" s="86"/>
      <c r="DPW162" s="86"/>
      <c r="DPX162" s="86"/>
      <c r="DPY162" s="86"/>
      <c r="DPZ162" s="86"/>
      <c r="DQA162" s="86"/>
      <c r="DQB162" s="86"/>
      <c r="DQC162" s="86"/>
      <c r="DQD162" s="86"/>
      <c r="DQE162" s="86"/>
      <c r="DQF162" s="86"/>
      <c r="DQG162" s="86"/>
      <c r="DQH162" s="86"/>
      <c r="DQI162" s="86"/>
      <c r="DQJ162" s="86"/>
      <c r="DQK162" s="86"/>
      <c r="DQL162" s="86"/>
      <c r="DQM162" s="86"/>
      <c r="DQN162" s="86"/>
      <c r="DQO162" s="86"/>
      <c r="DQP162" s="86"/>
      <c r="DQQ162" s="86"/>
      <c r="DQR162" s="86"/>
      <c r="DQS162" s="86"/>
      <c r="DQT162" s="86"/>
      <c r="DQU162" s="86"/>
      <c r="DQV162" s="86"/>
      <c r="DQW162" s="86"/>
      <c r="DQX162" s="86"/>
      <c r="DQY162" s="86"/>
      <c r="DQZ162" s="86"/>
      <c r="DRA162" s="86"/>
      <c r="DRB162" s="86"/>
      <c r="DRC162" s="86"/>
      <c r="DRD162" s="86"/>
      <c r="DRE162" s="86"/>
      <c r="DRF162" s="86"/>
      <c r="DRG162" s="86"/>
      <c r="DRH162" s="86"/>
      <c r="DRI162" s="86"/>
      <c r="DRJ162" s="86"/>
      <c r="DRK162" s="86"/>
      <c r="DRL162" s="86"/>
      <c r="DRM162" s="86"/>
      <c r="DRN162" s="86"/>
      <c r="DRO162" s="86"/>
      <c r="DRP162" s="86"/>
      <c r="DRQ162" s="86"/>
      <c r="DRR162" s="86"/>
      <c r="DRS162" s="86"/>
      <c r="DRT162" s="86"/>
      <c r="DRU162" s="86"/>
      <c r="DRV162" s="86"/>
      <c r="DRW162" s="86"/>
      <c r="DRX162" s="86"/>
      <c r="DRY162" s="86"/>
      <c r="DRZ162" s="86"/>
      <c r="DSA162" s="86"/>
      <c r="DSB162" s="86"/>
      <c r="DSC162" s="86"/>
      <c r="DSD162" s="86"/>
      <c r="DSE162" s="86"/>
      <c r="DSF162" s="86"/>
      <c r="DSG162" s="86"/>
      <c r="DSH162" s="86"/>
      <c r="DSI162" s="86"/>
      <c r="DSJ162" s="86"/>
      <c r="DSK162" s="86"/>
      <c r="DSL162" s="86"/>
      <c r="DSM162" s="86"/>
      <c r="DSN162" s="86"/>
      <c r="DSO162" s="86"/>
      <c r="DSP162" s="86"/>
      <c r="DSQ162" s="86"/>
      <c r="DSR162" s="86"/>
      <c r="DSS162" s="86"/>
      <c r="DST162" s="86"/>
      <c r="DSU162" s="86"/>
      <c r="DSV162" s="86"/>
      <c r="DSW162" s="86"/>
      <c r="DSX162" s="86"/>
      <c r="DSY162" s="86"/>
      <c r="DSZ162" s="86"/>
      <c r="DTA162" s="86"/>
      <c r="DTB162" s="86"/>
      <c r="DTC162" s="86"/>
      <c r="DTD162" s="86"/>
      <c r="DTE162" s="86"/>
      <c r="DTF162" s="86"/>
      <c r="DTG162" s="86"/>
      <c r="DTH162" s="86"/>
      <c r="DTI162" s="86"/>
      <c r="DTJ162" s="86"/>
      <c r="DTK162" s="86"/>
      <c r="DTL162" s="86"/>
      <c r="DTM162" s="86"/>
      <c r="DTN162" s="86"/>
      <c r="DTO162" s="86"/>
      <c r="DTP162" s="86"/>
      <c r="DTQ162" s="86"/>
      <c r="DTR162" s="86"/>
      <c r="DTS162" s="86"/>
      <c r="DTT162" s="86"/>
      <c r="DTU162" s="86"/>
      <c r="DTV162" s="86"/>
      <c r="DTW162" s="86"/>
      <c r="DTX162" s="86"/>
      <c r="DTY162" s="86"/>
      <c r="DTZ162" s="86"/>
      <c r="DUA162" s="86"/>
      <c r="DUB162" s="86"/>
      <c r="DUC162" s="86"/>
      <c r="DUD162" s="86"/>
      <c r="DUE162" s="86"/>
      <c r="DUF162" s="86"/>
      <c r="DUG162" s="86"/>
      <c r="DUH162" s="86"/>
      <c r="DUI162" s="86"/>
      <c r="DUJ162" s="86"/>
      <c r="DUK162" s="86"/>
      <c r="DUL162" s="86"/>
      <c r="DUM162" s="86"/>
      <c r="DUN162" s="86"/>
      <c r="DUO162" s="86"/>
      <c r="DUP162" s="86"/>
      <c r="DUQ162" s="86"/>
      <c r="DUR162" s="86"/>
      <c r="DUS162" s="86"/>
      <c r="DUT162" s="86"/>
      <c r="DUU162" s="86"/>
      <c r="DUV162" s="86"/>
      <c r="DUW162" s="86"/>
      <c r="DUX162" s="86"/>
      <c r="DUY162" s="86"/>
      <c r="DUZ162" s="86"/>
      <c r="DVA162" s="86"/>
      <c r="DVB162" s="86"/>
      <c r="DVC162" s="86"/>
      <c r="DVD162" s="86"/>
      <c r="DVE162" s="86"/>
      <c r="DVF162" s="86"/>
      <c r="DVG162" s="186"/>
      <c r="DVH162" s="186"/>
      <c r="DVI162" s="186"/>
      <c r="DVJ162" s="186"/>
      <c r="DVK162" s="186"/>
      <c r="DVL162" s="186"/>
      <c r="DVM162" s="86"/>
      <c r="DVN162" s="86"/>
      <c r="DVO162" s="86"/>
      <c r="DVP162" s="86"/>
      <c r="DVQ162" s="86"/>
      <c r="DVR162" s="86"/>
      <c r="DVS162" s="86"/>
      <c r="DVT162" s="86"/>
      <c r="DVU162" s="86"/>
      <c r="DVV162" s="86"/>
      <c r="DVW162" s="86"/>
      <c r="DVX162" s="86"/>
      <c r="DVY162" s="86"/>
      <c r="DVZ162" s="86"/>
      <c r="DWA162" s="86"/>
      <c r="DWB162" s="86"/>
      <c r="DWC162" s="86"/>
      <c r="DWD162" s="86"/>
      <c r="DWE162" s="86"/>
      <c r="DWF162" s="86"/>
      <c r="DWG162" s="86"/>
      <c r="DWH162" s="86"/>
      <c r="DWI162" s="86"/>
      <c r="DWJ162" s="86"/>
      <c r="DWK162" s="86"/>
      <c r="DWL162" s="86"/>
      <c r="DWM162" s="86"/>
      <c r="DWN162" s="86"/>
      <c r="DWO162" s="86"/>
      <c r="DWP162" s="86"/>
      <c r="DWQ162" s="86"/>
      <c r="DWR162" s="86"/>
      <c r="DWS162" s="86"/>
      <c r="DWT162" s="86"/>
      <c r="DWU162" s="86"/>
      <c r="DWV162" s="86"/>
      <c r="DWW162" s="86"/>
      <c r="DWX162" s="86"/>
      <c r="DWY162" s="86"/>
      <c r="DWZ162" s="86"/>
      <c r="DXA162" s="86"/>
      <c r="DXB162" s="86"/>
      <c r="DXC162" s="86"/>
      <c r="DXD162" s="86"/>
      <c r="DXE162" s="86"/>
      <c r="DXF162" s="86"/>
      <c r="DXG162" s="86"/>
      <c r="DXH162" s="86"/>
      <c r="DXI162" s="86"/>
      <c r="DXJ162" s="86"/>
      <c r="DXK162" s="86"/>
      <c r="DXL162" s="86"/>
      <c r="DXM162" s="86"/>
      <c r="DXN162" s="86"/>
      <c r="DXO162" s="86"/>
      <c r="DXP162" s="86"/>
      <c r="DXQ162" s="86"/>
      <c r="DXR162" s="86"/>
      <c r="DXS162" s="86"/>
      <c r="DXT162" s="86"/>
      <c r="DXU162" s="86"/>
      <c r="DXV162" s="86"/>
      <c r="DXW162" s="86"/>
      <c r="DXX162" s="86"/>
      <c r="DXY162" s="86"/>
      <c r="DXZ162" s="86"/>
      <c r="DYA162" s="86"/>
      <c r="DYB162" s="86"/>
      <c r="DYC162" s="86"/>
      <c r="DYD162" s="86"/>
      <c r="DYE162" s="86"/>
      <c r="DYF162" s="86"/>
      <c r="DYG162" s="86"/>
      <c r="DYH162" s="86"/>
      <c r="DYI162" s="86"/>
      <c r="DYJ162" s="86"/>
      <c r="DYK162" s="86"/>
      <c r="DYL162" s="86"/>
      <c r="DYM162" s="86"/>
      <c r="DYN162" s="86"/>
      <c r="DYO162" s="86"/>
      <c r="DYP162" s="86"/>
      <c r="DYQ162" s="86"/>
      <c r="DYR162" s="86"/>
      <c r="DYS162" s="86"/>
      <c r="DYT162" s="86"/>
      <c r="DYU162" s="86"/>
      <c r="DYV162" s="86"/>
      <c r="DYW162" s="86"/>
      <c r="DYX162" s="86"/>
      <c r="DYY162" s="86"/>
      <c r="DYZ162" s="86"/>
      <c r="DZA162" s="86"/>
      <c r="DZB162" s="86"/>
      <c r="DZC162" s="86"/>
      <c r="DZD162" s="86"/>
      <c r="DZE162" s="86"/>
      <c r="DZF162" s="86"/>
      <c r="DZG162" s="86"/>
      <c r="DZH162" s="86"/>
      <c r="DZI162" s="86"/>
      <c r="DZJ162" s="86"/>
      <c r="DZK162" s="86"/>
      <c r="DZL162" s="86"/>
      <c r="DZM162" s="86"/>
      <c r="DZN162" s="86"/>
      <c r="DZO162" s="86"/>
      <c r="DZP162" s="86"/>
      <c r="DZQ162" s="86"/>
      <c r="DZR162" s="86"/>
      <c r="DZS162" s="86"/>
      <c r="DZT162" s="86"/>
      <c r="DZU162" s="86"/>
      <c r="DZV162" s="86"/>
      <c r="DZW162" s="86"/>
      <c r="DZX162" s="86"/>
      <c r="DZY162" s="86"/>
      <c r="DZZ162" s="86"/>
      <c r="EAA162" s="86"/>
      <c r="EAB162" s="86"/>
      <c r="EAC162" s="86"/>
      <c r="EAD162" s="86"/>
      <c r="EAE162" s="86"/>
      <c r="EAF162" s="86"/>
      <c r="EAG162" s="86"/>
      <c r="EAH162" s="86"/>
      <c r="EAI162" s="86"/>
      <c r="EAJ162" s="86"/>
      <c r="EAK162" s="86"/>
      <c r="EAL162" s="86"/>
      <c r="EAM162" s="86"/>
      <c r="EAN162" s="86"/>
      <c r="EAO162" s="86"/>
      <c r="EAP162" s="86"/>
      <c r="EAQ162" s="86"/>
      <c r="EAR162" s="86"/>
      <c r="EAS162" s="86"/>
      <c r="EAT162" s="86"/>
      <c r="EAU162" s="86"/>
      <c r="EAV162" s="86"/>
      <c r="EAW162" s="86"/>
      <c r="EAX162" s="86"/>
      <c r="EAY162" s="86"/>
      <c r="EAZ162" s="86"/>
      <c r="EBA162" s="86"/>
      <c r="EBB162" s="86"/>
      <c r="EBC162" s="86"/>
      <c r="EBD162" s="86"/>
      <c r="EBE162" s="86"/>
      <c r="EBF162" s="86"/>
      <c r="EBG162" s="86"/>
      <c r="EBH162" s="86"/>
      <c r="EBI162" s="86"/>
      <c r="EBJ162" s="86"/>
      <c r="EBK162" s="86"/>
      <c r="EBL162" s="86"/>
      <c r="EBM162" s="86"/>
      <c r="EBN162" s="86"/>
      <c r="EBO162" s="86"/>
      <c r="EBP162" s="86"/>
      <c r="EBQ162" s="86"/>
      <c r="EBR162" s="86"/>
      <c r="EBS162" s="86"/>
      <c r="EBT162" s="86"/>
      <c r="EBU162" s="86"/>
      <c r="EBV162" s="86"/>
      <c r="EBW162" s="86"/>
      <c r="EBX162" s="86"/>
      <c r="EBY162" s="86"/>
      <c r="EBZ162" s="86"/>
      <c r="ECA162" s="86"/>
      <c r="ECB162" s="86"/>
      <c r="ECC162" s="86"/>
      <c r="ECD162" s="86"/>
      <c r="ECE162" s="86"/>
      <c r="ECF162" s="86"/>
      <c r="ECG162" s="86"/>
      <c r="ECH162" s="86"/>
      <c r="ECI162" s="86"/>
      <c r="ECJ162" s="86"/>
      <c r="ECK162" s="86"/>
      <c r="ECL162" s="86"/>
      <c r="ECM162" s="86"/>
      <c r="ECN162" s="86"/>
      <c r="ECO162" s="86"/>
      <c r="ECP162" s="86"/>
      <c r="ECQ162" s="86"/>
      <c r="ECR162" s="86"/>
      <c r="ECS162" s="86"/>
      <c r="ECT162" s="86"/>
      <c r="ECU162" s="86"/>
      <c r="ECV162" s="86"/>
      <c r="ECW162" s="86"/>
      <c r="ECX162" s="86"/>
      <c r="ECY162" s="86"/>
      <c r="ECZ162" s="86"/>
      <c r="EDA162" s="86"/>
      <c r="EDB162" s="86"/>
      <c r="EDC162" s="86"/>
      <c r="EDD162" s="86"/>
      <c r="EDE162" s="86"/>
      <c r="EDF162" s="86"/>
      <c r="EDG162" s="86"/>
      <c r="EDH162" s="86"/>
      <c r="EDI162" s="86"/>
      <c r="EDJ162" s="86"/>
      <c r="EDK162" s="86"/>
      <c r="EDL162" s="86"/>
      <c r="EDM162" s="86"/>
      <c r="EDN162" s="86"/>
      <c r="EDO162" s="86"/>
      <c r="EDP162" s="86"/>
      <c r="EDQ162" s="86"/>
      <c r="EDR162" s="86"/>
      <c r="EDS162" s="86"/>
      <c r="EDT162" s="86"/>
      <c r="EDU162" s="86"/>
      <c r="EDV162" s="86"/>
      <c r="EDW162" s="86"/>
      <c r="EDX162" s="86"/>
      <c r="EDY162" s="86"/>
      <c r="EDZ162" s="86"/>
      <c r="EEA162" s="86"/>
      <c r="EEB162" s="86"/>
      <c r="EEC162" s="86"/>
      <c r="EED162" s="86"/>
      <c r="EEE162" s="86"/>
      <c r="EEF162" s="86"/>
      <c r="EEG162" s="86"/>
      <c r="EEH162" s="86"/>
      <c r="EEI162" s="86"/>
      <c r="EEJ162" s="86"/>
      <c r="EEK162" s="86"/>
      <c r="EEL162" s="86"/>
      <c r="EEM162" s="86"/>
      <c r="EEN162" s="86"/>
      <c r="EEO162" s="86"/>
      <c r="EEP162" s="86"/>
      <c r="EEQ162" s="86"/>
      <c r="EER162" s="86"/>
      <c r="EES162" s="86"/>
      <c r="EET162" s="86"/>
      <c r="EEU162" s="86"/>
      <c r="EEV162" s="86"/>
      <c r="EEW162" s="86"/>
      <c r="EEX162" s="86"/>
      <c r="EEY162" s="86"/>
      <c r="EEZ162" s="86"/>
      <c r="EFA162" s="86"/>
      <c r="EFB162" s="86"/>
      <c r="EFC162" s="186"/>
      <c r="EFD162" s="186"/>
      <c r="EFE162" s="186"/>
      <c r="EFF162" s="186"/>
      <c r="EFG162" s="186"/>
      <c r="EFH162" s="186"/>
      <c r="EFI162" s="86"/>
      <c r="EFJ162" s="86"/>
      <c r="EFK162" s="86"/>
      <c r="EFL162" s="86"/>
      <c r="EFM162" s="86"/>
      <c r="EFN162" s="86"/>
      <c r="EFO162" s="86"/>
      <c r="EFP162" s="86"/>
      <c r="EFQ162" s="86"/>
      <c r="EFR162" s="86"/>
      <c r="EFS162" s="86"/>
      <c r="EFT162" s="86"/>
      <c r="EFU162" s="86"/>
      <c r="EFV162" s="86"/>
      <c r="EFW162" s="86"/>
      <c r="EFX162" s="86"/>
      <c r="EFY162" s="86"/>
      <c r="EFZ162" s="86"/>
      <c r="EGA162" s="86"/>
      <c r="EGB162" s="86"/>
      <c r="EGC162" s="86"/>
      <c r="EGD162" s="86"/>
      <c r="EGE162" s="86"/>
      <c r="EGF162" s="86"/>
      <c r="EGG162" s="86"/>
      <c r="EGH162" s="86"/>
      <c r="EGI162" s="86"/>
      <c r="EGJ162" s="86"/>
      <c r="EGK162" s="86"/>
      <c r="EGL162" s="86"/>
      <c r="EGM162" s="86"/>
      <c r="EGN162" s="86"/>
      <c r="EGO162" s="86"/>
      <c r="EGP162" s="86"/>
      <c r="EGQ162" s="86"/>
      <c r="EGR162" s="86"/>
      <c r="EGS162" s="86"/>
      <c r="EGT162" s="86"/>
      <c r="EGU162" s="86"/>
      <c r="EGV162" s="86"/>
      <c r="EGW162" s="86"/>
      <c r="EGX162" s="86"/>
      <c r="EGY162" s="86"/>
      <c r="EGZ162" s="86"/>
      <c r="EHA162" s="86"/>
      <c r="EHB162" s="86"/>
      <c r="EHC162" s="86"/>
      <c r="EHD162" s="86"/>
      <c r="EHE162" s="86"/>
      <c r="EHF162" s="86"/>
      <c r="EHG162" s="86"/>
      <c r="EHH162" s="86"/>
      <c r="EHI162" s="86"/>
      <c r="EHJ162" s="86"/>
      <c r="EHK162" s="86"/>
      <c r="EHL162" s="86"/>
      <c r="EHM162" s="86"/>
      <c r="EHN162" s="86"/>
      <c r="EHO162" s="86"/>
      <c r="EHP162" s="86"/>
      <c r="EHQ162" s="86"/>
      <c r="EHR162" s="86"/>
      <c r="EHS162" s="86"/>
      <c r="EHT162" s="86"/>
      <c r="EHU162" s="86"/>
      <c r="EHV162" s="86"/>
      <c r="EHW162" s="86"/>
      <c r="EHX162" s="86"/>
      <c r="EHY162" s="86"/>
      <c r="EHZ162" s="86"/>
      <c r="EIA162" s="86"/>
      <c r="EIB162" s="86"/>
      <c r="EIC162" s="86"/>
      <c r="EID162" s="86"/>
      <c r="EIE162" s="86"/>
      <c r="EIF162" s="86"/>
      <c r="EIG162" s="86"/>
      <c r="EIH162" s="86"/>
      <c r="EII162" s="86"/>
      <c r="EIJ162" s="86"/>
      <c r="EIK162" s="86"/>
      <c r="EIL162" s="86"/>
      <c r="EIM162" s="86"/>
      <c r="EIN162" s="86"/>
      <c r="EIO162" s="86"/>
      <c r="EIP162" s="86"/>
      <c r="EIQ162" s="86"/>
      <c r="EIR162" s="86"/>
      <c r="EIS162" s="86"/>
      <c r="EIT162" s="86"/>
      <c r="EIU162" s="86"/>
      <c r="EIV162" s="86"/>
      <c r="EIW162" s="86"/>
      <c r="EIX162" s="86"/>
      <c r="EIY162" s="86"/>
      <c r="EIZ162" s="86"/>
      <c r="EJA162" s="86"/>
      <c r="EJB162" s="86"/>
      <c r="EJC162" s="86"/>
      <c r="EJD162" s="86"/>
      <c r="EJE162" s="86"/>
      <c r="EJF162" s="86"/>
      <c r="EJG162" s="86"/>
      <c r="EJH162" s="86"/>
      <c r="EJI162" s="86"/>
      <c r="EJJ162" s="86"/>
      <c r="EJK162" s="86"/>
      <c r="EJL162" s="86"/>
      <c r="EJM162" s="86"/>
      <c r="EJN162" s="86"/>
      <c r="EJO162" s="86"/>
      <c r="EJP162" s="86"/>
      <c r="EJQ162" s="86"/>
      <c r="EJR162" s="86"/>
      <c r="EJS162" s="86"/>
      <c r="EJT162" s="86"/>
      <c r="EJU162" s="86"/>
      <c r="EJV162" s="86"/>
      <c r="EJW162" s="86"/>
      <c r="EJX162" s="86"/>
      <c r="EJY162" s="86"/>
      <c r="EJZ162" s="86"/>
      <c r="EKA162" s="86"/>
      <c r="EKB162" s="86"/>
      <c r="EKC162" s="86"/>
      <c r="EKD162" s="86"/>
      <c r="EKE162" s="86"/>
      <c r="EKF162" s="86"/>
      <c r="EKG162" s="86"/>
      <c r="EKH162" s="86"/>
      <c r="EKI162" s="86"/>
      <c r="EKJ162" s="86"/>
      <c r="EKK162" s="86"/>
      <c r="EKL162" s="86"/>
      <c r="EKM162" s="86"/>
      <c r="EKN162" s="86"/>
      <c r="EKO162" s="86"/>
      <c r="EKP162" s="86"/>
      <c r="EKQ162" s="86"/>
      <c r="EKR162" s="86"/>
      <c r="EKS162" s="86"/>
      <c r="EKT162" s="86"/>
      <c r="EKU162" s="86"/>
      <c r="EKV162" s="86"/>
      <c r="EKW162" s="86"/>
      <c r="EKX162" s="86"/>
      <c r="EKY162" s="86"/>
      <c r="EKZ162" s="86"/>
      <c r="ELA162" s="86"/>
      <c r="ELB162" s="86"/>
      <c r="ELC162" s="86"/>
      <c r="ELD162" s="86"/>
      <c r="ELE162" s="86"/>
      <c r="ELF162" s="86"/>
      <c r="ELG162" s="86"/>
      <c r="ELH162" s="86"/>
      <c r="ELI162" s="86"/>
      <c r="ELJ162" s="86"/>
      <c r="ELK162" s="86"/>
      <c r="ELL162" s="86"/>
      <c r="ELM162" s="86"/>
      <c r="ELN162" s="86"/>
      <c r="ELO162" s="86"/>
      <c r="ELP162" s="86"/>
      <c r="ELQ162" s="86"/>
      <c r="ELR162" s="86"/>
      <c r="ELS162" s="86"/>
      <c r="ELT162" s="86"/>
      <c r="ELU162" s="86"/>
      <c r="ELV162" s="86"/>
      <c r="ELW162" s="86"/>
      <c r="ELX162" s="86"/>
      <c r="ELY162" s="86"/>
      <c r="ELZ162" s="86"/>
      <c r="EMA162" s="86"/>
      <c r="EMB162" s="86"/>
      <c r="EMC162" s="86"/>
      <c r="EMD162" s="86"/>
      <c r="EME162" s="86"/>
      <c r="EMF162" s="86"/>
      <c r="EMG162" s="86"/>
      <c r="EMH162" s="86"/>
      <c r="EMI162" s="86"/>
      <c r="EMJ162" s="86"/>
      <c r="EMK162" s="86"/>
      <c r="EML162" s="86"/>
      <c r="EMM162" s="86"/>
      <c r="EMN162" s="86"/>
      <c r="EMO162" s="86"/>
      <c r="EMP162" s="86"/>
      <c r="EMQ162" s="86"/>
      <c r="EMR162" s="86"/>
      <c r="EMS162" s="86"/>
      <c r="EMT162" s="86"/>
      <c r="EMU162" s="86"/>
      <c r="EMV162" s="86"/>
      <c r="EMW162" s="86"/>
      <c r="EMX162" s="86"/>
      <c r="EMY162" s="86"/>
      <c r="EMZ162" s="86"/>
      <c r="ENA162" s="86"/>
      <c r="ENB162" s="86"/>
      <c r="ENC162" s="86"/>
      <c r="END162" s="86"/>
      <c r="ENE162" s="86"/>
      <c r="ENF162" s="86"/>
      <c r="ENG162" s="86"/>
      <c r="ENH162" s="86"/>
      <c r="ENI162" s="86"/>
      <c r="ENJ162" s="86"/>
      <c r="ENK162" s="86"/>
      <c r="ENL162" s="86"/>
      <c r="ENM162" s="86"/>
      <c r="ENN162" s="86"/>
      <c r="ENO162" s="86"/>
      <c r="ENP162" s="86"/>
      <c r="ENQ162" s="86"/>
      <c r="ENR162" s="86"/>
      <c r="ENS162" s="86"/>
      <c r="ENT162" s="86"/>
      <c r="ENU162" s="86"/>
      <c r="ENV162" s="86"/>
      <c r="ENW162" s="86"/>
      <c r="ENX162" s="86"/>
      <c r="ENY162" s="86"/>
      <c r="ENZ162" s="86"/>
      <c r="EOA162" s="86"/>
      <c r="EOB162" s="86"/>
      <c r="EOC162" s="86"/>
      <c r="EOD162" s="86"/>
      <c r="EOE162" s="86"/>
      <c r="EOF162" s="86"/>
      <c r="EOG162" s="86"/>
      <c r="EOH162" s="86"/>
      <c r="EOI162" s="86"/>
      <c r="EOJ162" s="86"/>
      <c r="EOK162" s="86"/>
      <c r="EOL162" s="86"/>
      <c r="EOM162" s="86"/>
      <c r="EON162" s="86"/>
      <c r="EOO162" s="86"/>
      <c r="EOP162" s="86"/>
      <c r="EOQ162" s="86"/>
      <c r="EOR162" s="86"/>
      <c r="EOS162" s="86"/>
      <c r="EOT162" s="86"/>
      <c r="EOU162" s="86"/>
      <c r="EOV162" s="86"/>
      <c r="EOW162" s="86"/>
      <c r="EOX162" s="86"/>
      <c r="EOY162" s="186"/>
      <c r="EOZ162" s="186"/>
      <c r="EPA162" s="186"/>
      <c r="EPB162" s="186"/>
      <c r="EPC162" s="186"/>
      <c r="EPD162" s="186"/>
      <c r="EPE162" s="86"/>
      <c r="EPF162" s="86"/>
      <c r="EPG162" s="86"/>
      <c r="EPH162" s="86"/>
      <c r="EPI162" s="86"/>
      <c r="EPJ162" s="86"/>
      <c r="EPK162" s="86"/>
      <c r="EPL162" s="86"/>
      <c r="EPM162" s="86"/>
      <c r="EPN162" s="86"/>
      <c r="EPO162" s="86"/>
      <c r="EPP162" s="86"/>
      <c r="EPQ162" s="86"/>
      <c r="EPR162" s="86"/>
      <c r="EPS162" s="86"/>
      <c r="EPT162" s="86"/>
      <c r="EPU162" s="86"/>
      <c r="EPV162" s="86"/>
      <c r="EPW162" s="86"/>
      <c r="EPX162" s="86"/>
      <c r="EPY162" s="86"/>
      <c r="EPZ162" s="86"/>
      <c r="EQA162" s="86"/>
      <c r="EQB162" s="86"/>
      <c r="EQC162" s="86"/>
      <c r="EQD162" s="86"/>
      <c r="EQE162" s="86"/>
      <c r="EQF162" s="86"/>
      <c r="EQG162" s="86"/>
      <c r="EQH162" s="86"/>
      <c r="EQI162" s="86"/>
      <c r="EQJ162" s="86"/>
      <c r="EQK162" s="86"/>
      <c r="EQL162" s="86"/>
      <c r="EQM162" s="86"/>
      <c r="EQN162" s="86"/>
      <c r="EQO162" s="86"/>
      <c r="EQP162" s="86"/>
      <c r="EQQ162" s="86"/>
      <c r="EQR162" s="86"/>
      <c r="EQS162" s="86"/>
      <c r="EQT162" s="86"/>
      <c r="EQU162" s="86"/>
      <c r="EQV162" s="86"/>
      <c r="EQW162" s="86"/>
      <c r="EQX162" s="86"/>
      <c r="EQY162" s="86"/>
      <c r="EQZ162" s="86"/>
      <c r="ERA162" s="86"/>
      <c r="ERB162" s="86"/>
      <c r="ERC162" s="86"/>
      <c r="ERD162" s="86"/>
      <c r="ERE162" s="86"/>
      <c r="ERF162" s="86"/>
      <c r="ERG162" s="86"/>
      <c r="ERH162" s="86"/>
      <c r="ERI162" s="86"/>
      <c r="ERJ162" s="86"/>
      <c r="ERK162" s="86"/>
      <c r="ERL162" s="86"/>
      <c r="ERM162" s="86"/>
      <c r="ERN162" s="86"/>
      <c r="ERO162" s="86"/>
      <c r="ERP162" s="86"/>
      <c r="ERQ162" s="86"/>
      <c r="ERR162" s="86"/>
      <c r="ERS162" s="86"/>
      <c r="ERT162" s="86"/>
      <c r="ERU162" s="86"/>
      <c r="ERV162" s="86"/>
      <c r="ERW162" s="86"/>
      <c r="ERX162" s="86"/>
      <c r="ERY162" s="86"/>
      <c r="ERZ162" s="86"/>
      <c r="ESA162" s="86"/>
      <c r="ESB162" s="86"/>
      <c r="ESC162" s="86"/>
      <c r="ESD162" s="86"/>
      <c r="ESE162" s="86"/>
      <c r="ESF162" s="86"/>
      <c r="ESG162" s="86"/>
      <c r="ESH162" s="86"/>
      <c r="ESI162" s="86"/>
      <c r="ESJ162" s="86"/>
      <c r="ESK162" s="86"/>
      <c r="ESL162" s="86"/>
      <c r="ESM162" s="86"/>
      <c r="ESN162" s="86"/>
      <c r="ESO162" s="86"/>
      <c r="ESP162" s="86"/>
      <c r="ESQ162" s="86"/>
      <c r="ESR162" s="86"/>
      <c r="ESS162" s="86"/>
      <c r="EST162" s="86"/>
      <c r="ESU162" s="86"/>
      <c r="ESV162" s="86"/>
      <c r="ESW162" s="86"/>
      <c r="ESX162" s="86"/>
      <c r="ESY162" s="86"/>
      <c r="ESZ162" s="86"/>
      <c r="ETA162" s="86"/>
      <c r="ETB162" s="86"/>
      <c r="ETC162" s="86"/>
      <c r="ETD162" s="86"/>
      <c r="ETE162" s="86"/>
      <c r="ETF162" s="86"/>
      <c r="ETG162" s="86"/>
      <c r="ETH162" s="86"/>
      <c r="ETI162" s="86"/>
      <c r="ETJ162" s="86"/>
      <c r="ETK162" s="86"/>
      <c r="ETL162" s="86"/>
      <c r="ETM162" s="86"/>
      <c r="ETN162" s="86"/>
      <c r="ETO162" s="86"/>
      <c r="ETP162" s="86"/>
      <c r="ETQ162" s="86"/>
      <c r="ETR162" s="86"/>
      <c r="ETS162" s="86"/>
      <c r="ETT162" s="86"/>
      <c r="ETU162" s="86"/>
      <c r="ETV162" s="86"/>
      <c r="ETW162" s="86"/>
      <c r="ETX162" s="86"/>
      <c r="ETY162" s="86"/>
      <c r="ETZ162" s="86"/>
      <c r="EUA162" s="86"/>
      <c r="EUB162" s="86"/>
      <c r="EUC162" s="86"/>
      <c r="EUD162" s="86"/>
      <c r="EUE162" s="86"/>
      <c r="EUF162" s="86"/>
      <c r="EUG162" s="86"/>
      <c r="EUH162" s="86"/>
      <c r="EUI162" s="86"/>
      <c r="EUJ162" s="86"/>
      <c r="EUK162" s="86"/>
      <c r="EUL162" s="86"/>
      <c r="EUM162" s="86"/>
      <c r="EUN162" s="86"/>
      <c r="EUO162" s="86"/>
      <c r="EUP162" s="86"/>
      <c r="EUQ162" s="86"/>
      <c r="EUR162" s="86"/>
      <c r="EUS162" s="86"/>
      <c r="EUT162" s="86"/>
      <c r="EUU162" s="86"/>
      <c r="EUV162" s="86"/>
      <c r="EUW162" s="86"/>
      <c r="EUX162" s="86"/>
      <c r="EUY162" s="86"/>
      <c r="EUZ162" s="86"/>
      <c r="EVA162" s="86"/>
      <c r="EVB162" s="86"/>
      <c r="EVC162" s="86"/>
      <c r="EVD162" s="86"/>
      <c r="EVE162" s="86"/>
      <c r="EVF162" s="86"/>
      <c r="EVG162" s="86"/>
      <c r="EVH162" s="86"/>
      <c r="EVI162" s="86"/>
      <c r="EVJ162" s="86"/>
      <c r="EVK162" s="86"/>
      <c r="EVL162" s="86"/>
      <c r="EVM162" s="86"/>
      <c r="EVN162" s="86"/>
      <c r="EVO162" s="86"/>
      <c r="EVP162" s="86"/>
      <c r="EVQ162" s="86"/>
      <c r="EVR162" s="86"/>
      <c r="EVS162" s="86"/>
      <c r="EVT162" s="86"/>
      <c r="EVU162" s="86"/>
      <c r="EVV162" s="86"/>
      <c r="EVW162" s="86"/>
      <c r="EVX162" s="86"/>
      <c r="EVY162" s="86"/>
      <c r="EVZ162" s="86"/>
      <c r="EWA162" s="86"/>
      <c r="EWB162" s="86"/>
      <c r="EWC162" s="86"/>
      <c r="EWD162" s="86"/>
      <c r="EWE162" s="86"/>
      <c r="EWF162" s="86"/>
      <c r="EWG162" s="86"/>
      <c r="EWH162" s="86"/>
      <c r="EWI162" s="86"/>
      <c r="EWJ162" s="86"/>
      <c r="EWK162" s="86"/>
      <c r="EWL162" s="86"/>
      <c r="EWM162" s="86"/>
      <c r="EWN162" s="86"/>
      <c r="EWO162" s="86"/>
      <c r="EWP162" s="86"/>
      <c r="EWQ162" s="86"/>
      <c r="EWR162" s="86"/>
      <c r="EWS162" s="86"/>
      <c r="EWT162" s="86"/>
      <c r="EWU162" s="86"/>
      <c r="EWV162" s="86"/>
      <c r="EWW162" s="86"/>
      <c r="EWX162" s="86"/>
      <c r="EWY162" s="86"/>
      <c r="EWZ162" s="86"/>
      <c r="EXA162" s="86"/>
      <c r="EXB162" s="86"/>
      <c r="EXC162" s="86"/>
      <c r="EXD162" s="86"/>
      <c r="EXE162" s="86"/>
      <c r="EXF162" s="86"/>
      <c r="EXG162" s="86"/>
      <c r="EXH162" s="86"/>
      <c r="EXI162" s="86"/>
      <c r="EXJ162" s="86"/>
      <c r="EXK162" s="86"/>
      <c r="EXL162" s="86"/>
      <c r="EXM162" s="86"/>
      <c r="EXN162" s="86"/>
      <c r="EXO162" s="86"/>
      <c r="EXP162" s="86"/>
      <c r="EXQ162" s="86"/>
      <c r="EXR162" s="86"/>
      <c r="EXS162" s="86"/>
      <c r="EXT162" s="86"/>
      <c r="EXU162" s="86"/>
      <c r="EXV162" s="86"/>
      <c r="EXW162" s="86"/>
      <c r="EXX162" s="86"/>
      <c r="EXY162" s="86"/>
      <c r="EXZ162" s="86"/>
      <c r="EYA162" s="86"/>
      <c r="EYB162" s="86"/>
      <c r="EYC162" s="86"/>
      <c r="EYD162" s="86"/>
      <c r="EYE162" s="86"/>
      <c r="EYF162" s="86"/>
      <c r="EYG162" s="86"/>
      <c r="EYH162" s="86"/>
      <c r="EYI162" s="86"/>
      <c r="EYJ162" s="86"/>
      <c r="EYK162" s="86"/>
      <c r="EYL162" s="86"/>
      <c r="EYM162" s="86"/>
      <c r="EYN162" s="86"/>
      <c r="EYO162" s="86"/>
      <c r="EYP162" s="86"/>
      <c r="EYQ162" s="86"/>
      <c r="EYR162" s="86"/>
      <c r="EYS162" s="86"/>
      <c r="EYT162" s="86"/>
      <c r="EYU162" s="186"/>
      <c r="EYV162" s="186"/>
      <c r="EYW162" s="186"/>
      <c r="EYX162" s="186"/>
      <c r="EYY162" s="186"/>
      <c r="EYZ162" s="186"/>
      <c r="EZA162" s="86"/>
      <c r="EZB162" s="86"/>
      <c r="EZC162" s="86"/>
      <c r="EZD162" s="86"/>
      <c r="EZE162" s="86"/>
      <c r="EZF162" s="86"/>
      <c r="EZG162" s="86"/>
      <c r="EZH162" s="86"/>
      <c r="EZI162" s="86"/>
      <c r="EZJ162" s="86"/>
      <c r="EZK162" s="86"/>
      <c r="EZL162" s="86"/>
      <c r="EZM162" s="86"/>
      <c r="EZN162" s="86"/>
      <c r="EZO162" s="86"/>
      <c r="EZP162" s="86"/>
      <c r="EZQ162" s="86"/>
      <c r="EZR162" s="86"/>
      <c r="EZS162" s="86"/>
      <c r="EZT162" s="86"/>
      <c r="EZU162" s="86"/>
      <c r="EZV162" s="86"/>
      <c r="EZW162" s="86"/>
      <c r="EZX162" s="86"/>
      <c r="EZY162" s="86"/>
      <c r="EZZ162" s="86"/>
      <c r="FAA162" s="86"/>
      <c r="FAB162" s="86"/>
      <c r="FAC162" s="86"/>
      <c r="FAD162" s="86"/>
      <c r="FAE162" s="86"/>
      <c r="FAF162" s="86"/>
      <c r="FAG162" s="86"/>
      <c r="FAH162" s="86"/>
      <c r="FAI162" s="86"/>
      <c r="FAJ162" s="86"/>
      <c r="FAK162" s="86"/>
      <c r="FAL162" s="86"/>
      <c r="FAM162" s="86"/>
      <c r="FAN162" s="86"/>
      <c r="FAO162" s="86"/>
      <c r="FAP162" s="86"/>
      <c r="FAQ162" s="86"/>
      <c r="FAR162" s="86"/>
      <c r="FAS162" s="86"/>
      <c r="FAT162" s="86"/>
      <c r="FAU162" s="86"/>
      <c r="FAV162" s="86"/>
      <c r="FAW162" s="86"/>
      <c r="FAX162" s="86"/>
      <c r="FAY162" s="86"/>
      <c r="FAZ162" s="86"/>
      <c r="FBA162" s="86"/>
      <c r="FBB162" s="86"/>
      <c r="FBC162" s="86"/>
      <c r="FBD162" s="86"/>
      <c r="FBE162" s="86"/>
      <c r="FBF162" s="86"/>
      <c r="FBG162" s="86"/>
      <c r="FBH162" s="86"/>
      <c r="FBI162" s="86"/>
      <c r="FBJ162" s="86"/>
      <c r="FBK162" s="86"/>
      <c r="FBL162" s="86"/>
      <c r="FBM162" s="86"/>
      <c r="FBN162" s="86"/>
      <c r="FBO162" s="86"/>
      <c r="FBP162" s="86"/>
      <c r="FBQ162" s="86"/>
      <c r="FBR162" s="86"/>
      <c r="FBS162" s="86"/>
      <c r="FBT162" s="86"/>
      <c r="FBU162" s="86"/>
      <c r="FBV162" s="86"/>
      <c r="FBW162" s="86"/>
      <c r="FBX162" s="86"/>
      <c r="FBY162" s="86"/>
      <c r="FBZ162" s="86"/>
      <c r="FCA162" s="86"/>
      <c r="FCB162" s="86"/>
      <c r="FCC162" s="86"/>
      <c r="FCD162" s="86"/>
      <c r="FCE162" s="86"/>
      <c r="FCF162" s="86"/>
      <c r="FCG162" s="86"/>
      <c r="FCH162" s="86"/>
      <c r="FCI162" s="86"/>
      <c r="FCJ162" s="86"/>
      <c r="FCK162" s="86"/>
      <c r="FCL162" s="86"/>
      <c r="FCM162" s="86"/>
      <c r="FCN162" s="86"/>
      <c r="FCO162" s="86"/>
      <c r="FCP162" s="86"/>
      <c r="FCQ162" s="86"/>
      <c r="FCR162" s="86"/>
      <c r="FCS162" s="86"/>
      <c r="FCT162" s="86"/>
      <c r="FCU162" s="86"/>
      <c r="FCV162" s="86"/>
      <c r="FCW162" s="86"/>
      <c r="FCX162" s="86"/>
      <c r="FCY162" s="86"/>
      <c r="FCZ162" s="86"/>
      <c r="FDA162" s="86"/>
      <c r="FDB162" s="86"/>
      <c r="FDC162" s="86"/>
      <c r="FDD162" s="86"/>
      <c r="FDE162" s="86"/>
      <c r="FDF162" s="86"/>
      <c r="FDG162" s="86"/>
      <c r="FDH162" s="86"/>
      <c r="FDI162" s="86"/>
      <c r="FDJ162" s="86"/>
      <c r="FDK162" s="86"/>
      <c r="FDL162" s="86"/>
      <c r="FDM162" s="86"/>
      <c r="FDN162" s="86"/>
      <c r="FDO162" s="86"/>
      <c r="FDP162" s="86"/>
      <c r="FDQ162" s="86"/>
      <c r="FDR162" s="86"/>
      <c r="FDS162" s="86"/>
      <c r="FDT162" s="86"/>
      <c r="FDU162" s="86"/>
      <c r="FDV162" s="86"/>
      <c r="FDW162" s="86"/>
      <c r="FDX162" s="86"/>
      <c r="FDY162" s="86"/>
      <c r="FDZ162" s="86"/>
      <c r="FEA162" s="86"/>
      <c r="FEB162" s="86"/>
      <c r="FEC162" s="86"/>
      <c r="FED162" s="86"/>
      <c r="FEE162" s="86"/>
      <c r="FEF162" s="86"/>
      <c r="FEG162" s="86"/>
      <c r="FEH162" s="86"/>
      <c r="FEI162" s="86"/>
      <c r="FEJ162" s="86"/>
      <c r="FEK162" s="86"/>
      <c r="FEL162" s="86"/>
      <c r="FEM162" s="86"/>
      <c r="FEN162" s="86"/>
      <c r="FEO162" s="86"/>
      <c r="FEP162" s="86"/>
      <c r="FEQ162" s="86"/>
      <c r="FER162" s="86"/>
      <c r="FES162" s="86"/>
      <c r="FET162" s="86"/>
      <c r="FEU162" s="86"/>
      <c r="FEV162" s="86"/>
      <c r="FEW162" s="86"/>
      <c r="FEX162" s="86"/>
      <c r="FEY162" s="86"/>
      <c r="FEZ162" s="86"/>
      <c r="FFA162" s="86"/>
      <c r="FFB162" s="86"/>
      <c r="FFC162" s="86"/>
      <c r="FFD162" s="86"/>
      <c r="FFE162" s="86"/>
      <c r="FFF162" s="86"/>
      <c r="FFG162" s="86"/>
      <c r="FFH162" s="86"/>
      <c r="FFI162" s="86"/>
      <c r="FFJ162" s="86"/>
      <c r="FFK162" s="86"/>
      <c r="FFL162" s="86"/>
      <c r="FFM162" s="86"/>
      <c r="FFN162" s="86"/>
      <c r="FFO162" s="86"/>
      <c r="FFP162" s="86"/>
      <c r="FFQ162" s="86"/>
      <c r="FFR162" s="86"/>
      <c r="FFS162" s="86"/>
      <c r="FFT162" s="86"/>
      <c r="FFU162" s="86"/>
      <c r="FFV162" s="86"/>
      <c r="FFW162" s="86"/>
      <c r="FFX162" s="86"/>
      <c r="FFY162" s="86"/>
      <c r="FFZ162" s="86"/>
      <c r="FGA162" s="86"/>
      <c r="FGB162" s="86"/>
      <c r="FGC162" s="86"/>
      <c r="FGD162" s="86"/>
      <c r="FGE162" s="86"/>
      <c r="FGF162" s="86"/>
      <c r="FGG162" s="86"/>
      <c r="FGH162" s="86"/>
      <c r="FGI162" s="86"/>
      <c r="FGJ162" s="86"/>
      <c r="FGK162" s="86"/>
      <c r="FGL162" s="86"/>
      <c r="FGM162" s="86"/>
      <c r="FGN162" s="86"/>
      <c r="FGO162" s="86"/>
      <c r="FGP162" s="86"/>
      <c r="FGQ162" s="86"/>
      <c r="FGR162" s="86"/>
      <c r="FGS162" s="86"/>
      <c r="FGT162" s="86"/>
      <c r="FGU162" s="86"/>
      <c r="FGV162" s="86"/>
      <c r="FGW162" s="86"/>
      <c r="FGX162" s="86"/>
      <c r="FGY162" s="86"/>
      <c r="FGZ162" s="86"/>
      <c r="FHA162" s="86"/>
      <c r="FHB162" s="86"/>
      <c r="FHC162" s="86"/>
      <c r="FHD162" s="86"/>
      <c r="FHE162" s="86"/>
      <c r="FHF162" s="86"/>
      <c r="FHG162" s="86"/>
      <c r="FHH162" s="86"/>
      <c r="FHI162" s="86"/>
      <c r="FHJ162" s="86"/>
      <c r="FHK162" s="86"/>
      <c r="FHL162" s="86"/>
      <c r="FHM162" s="86"/>
      <c r="FHN162" s="86"/>
      <c r="FHO162" s="86"/>
      <c r="FHP162" s="86"/>
      <c r="FHQ162" s="86"/>
      <c r="FHR162" s="86"/>
      <c r="FHS162" s="86"/>
      <c r="FHT162" s="86"/>
      <c r="FHU162" s="86"/>
      <c r="FHV162" s="86"/>
      <c r="FHW162" s="86"/>
      <c r="FHX162" s="86"/>
      <c r="FHY162" s="86"/>
      <c r="FHZ162" s="86"/>
      <c r="FIA162" s="86"/>
      <c r="FIB162" s="86"/>
      <c r="FIC162" s="86"/>
      <c r="FID162" s="86"/>
      <c r="FIE162" s="86"/>
      <c r="FIF162" s="86"/>
      <c r="FIG162" s="86"/>
      <c r="FIH162" s="86"/>
      <c r="FII162" s="86"/>
      <c r="FIJ162" s="86"/>
      <c r="FIK162" s="86"/>
      <c r="FIL162" s="86"/>
      <c r="FIM162" s="86"/>
      <c r="FIN162" s="86"/>
      <c r="FIO162" s="86"/>
      <c r="FIP162" s="86"/>
      <c r="FIQ162" s="186"/>
      <c r="FIR162" s="186"/>
      <c r="FIS162" s="186"/>
      <c r="FIT162" s="186"/>
      <c r="FIU162" s="186"/>
      <c r="FIV162" s="186"/>
      <c r="FIW162" s="86"/>
      <c r="FIX162" s="86"/>
      <c r="FIY162" s="86"/>
      <c r="FIZ162" s="86"/>
      <c r="FJA162" s="86"/>
      <c r="FJB162" s="86"/>
      <c r="FJC162" s="86"/>
      <c r="FJD162" s="86"/>
      <c r="FJE162" s="86"/>
      <c r="FJF162" s="86"/>
      <c r="FJG162" s="86"/>
      <c r="FJH162" s="86"/>
      <c r="FJI162" s="86"/>
      <c r="FJJ162" s="86"/>
      <c r="FJK162" s="86"/>
      <c r="FJL162" s="86"/>
      <c r="FJM162" s="86"/>
      <c r="FJN162" s="86"/>
      <c r="FJO162" s="86"/>
      <c r="FJP162" s="86"/>
      <c r="FJQ162" s="86"/>
      <c r="FJR162" s="86"/>
      <c r="FJS162" s="86"/>
      <c r="FJT162" s="86"/>
      <c r="FJU162" s="86"/>
      <c r="FJV162" s="86"/>
      <c r="FJW162" s="86"/>
      <c r="FJX162" s="86"/>
      <c r="FJY162" s="86"/>
      <c r="FJZ162" s="86"/>
      <c r="FKA162" s="86"/>
      <c r="FKB162" s="86"/>
      <c r="FKC162" s="86"/>
      <c r="FKD162" s="86"/>
      <c r="FKE162" s="86"/>
      <c r="FKF162" s="86"/>
      <c r="FKG162" s="86"/>
      <c r="FKH162" s="86"/>
      <c r="FKI162" s="86"/>
      <c r="FKJ162" s="86"/>
      <c r="FKK162" s="86"/>
      <c r="FKL162" s="86"/>
      <c r="FKM162" s="86"/>
      <c r="FKN162" s="86"/>
      <c r="FKO162" s="86"/>
      <c r="FKP162" s="86"/>
      <c r="FKQ162" s="86"/>
      <c r="FKR162" s="86"/>
      <c r="FKS162" s="86"/>
      <c r="FKT162" s="86"/>
      <c r="FKU162" s="86"/>
      <c r="FKV162" s="86"/>
      <c r="FKW162" s="86"/>
      <c r="FKX162" s="86"/>
      <c r="FKY162" s="86"/>
      <c r="FKZ162" s="86"/>
      <c r="FLA162" s="86"/>
      <c r="FLB162" s="86"/>
      <c r="FLC162" s="86"/>
      <c r="FLD162" s="86"/>
      <c r="FLE162" s="86"/>
      <c r="FLF162" s="86"/>
      <c r="FLG162" s="86"/>
      <c r="FLH162" s="86"/>
      <c r="FLI162" s="86"/>
      <c r="FLJ162" s="86"/>
      <c r="FLK162" s="86"/>
      <c r="FLL162" s="86"/>
      <c r="FLM162" s="86"/>
      <c r="FLN162" s="86"/>
      <c r="FLO162" s="86"/>
      <c r="FLP162" s="86"/>
      <c r="FLQ162" s="86"/>
      <c r="FLR162" s="86"/>
      <c r="FLS162" s="86"/>
      <c r="FLT162" s="86"/>
      <c r="FLU162" s="86"/>
      <c r="FLV162" s="86"/>
      <c r="FLW162" s="86"/>
      <c r="FLX162" s="86"/>
      <c r="FLY162" s="86"/>
      <c r="FLZ162" s="86"/>
      <c r="FMA162" s="86"/>
      <c r="FMB162" s="86"/>
      <c r="FMC162" s="86"/>
      <c r="FMD162" s="86"/>
      <c r="FME162" s="86"/>
      <c r="FMF162" s="86"/>
      <c r="FMG162" s="86"/>
      <c r="FMH162" s="86"/>
      <c r="FMI162" s="86"/>
      <c r="FMJ162" s="86"/>
      <c r="FMK162" s="86"/>
      <c r="FML162" s="86"/>
      <c r="FMM162" s="86"/>
      <c r="FMN162" s="86"/>
      <c r="FMO162" s="86"/>
      <c r="FMP162" s="86"/>
      <c r="FMQ162" s="86"/>
      <c r="FMR162" s="86"/>
      <c r="FMS162" s="86"/>
      <c r="FMT162" s="86"/>
      <c r="FMU162" s="86"/>
      <c r="FMV162" s="86"/>
      <c r="FMW162" s="86"/>
      <c r="FMX162" s="86"/>
      <c r="FMY162" s="86"/>
      <c r="FMZ162" s="86"/>
      <c r="FNA162" s="86"/>
      <c r="FNB162" s="86"/>
      <c r="FNC162" s="86"/>
      <c r="FND162" s="86"/>
      <c r="FNE162" s="86"/>
      <c r="FNF162" s="86"/>
      <c r="FNG162" s="86"/>
      <c r="FNH162" s="86"/>
      <c r="FNI162" s="86"/>
      <c r="FNJ162" s="86"/>
      <c r="FNK162" s="86"/>
      <c r="FNL162" s="86"/>
      <c r="FNM162" s="86"/>
      <c r="FNN162" s="86"/>
      <c r="FNO162" s="86"/>
      <c r="FNP162" s="86"/>
      <c r="FNQ162" s="86"/>
      <c r="FNR162" s="86"/>
      <c r="FNS162" s="86"/>
      <c r="FNT162" s="86"/>
      <c r="FNU162" s="86"/>
      <c r="FNV162" s="86"/>
      <c r="FNW162" s="86"/>
      <c r="FNX162" s="86"/>
      <c r="FNY162" s="86"/>
      <c r="FNZ162" s="86"/>
      <c r="FOA162" s="86"/>
      <c r="FOB162" s="86"/>
      <c r="FOC162" s="86"/>
      <c r="FOD162" s="86"/>
      <c r="FOE162" s="86"/>
      <c r="FOF162" s="86"/>
      <c r="FOG162" s="86"/>
      <c r="FOH162" s="86"/>
      <c r="FOI162" s="86"/>
      <c r="FOJ162" s="86"/>
      <c r="FOK162" s="86"/>
      <c r="FOL162" s="86"/>
      <c r="FOM162" s="86"/>
      <c r="FON162" s="86"/>
      <c r="FOO162" s="86"/>
      <c r="FOP162" s="86"/>
      <c r="FOQ162" s="86"/>
      <c r="FOR162" s="86"/>
      <c r="FOS162" s="86"/>
      <c r="FOT162" s="86"/>
      <c r="FOU162" s="86"/>
      <c r="FOV162" s="86"/>
      <c r="FOW162" s="86"/>
      <c r="FOX162" s="86"/>
      <c r="FOY162" s="86"/>
      <c r="FOZ162" s="86"/>
      <c r="FPA162" s="86"/>
      <c r="FPB162" s="86"/>
      <c r="FPC162" s="86"/>
      <c r="FPD162" s="86"/>
      <c r="FPE162" s="86"/>
      <c r="FPF162" s="86"/>
      <c r="FPG162" s="86"/>
      <c r="FPH162" s="86"/>
      <c r="FPI162" s="86"/>
      <c r="FPJ162" s="86"/>
      <c r="FPK162" s="86"/>
      <c r="FPL162" s="86"/>
      <c r="FPM162" s="86"/>
      <c r="FPN162" s="86"/>
      <c r="FPO162" s="86"/>
      <c r="FPP162" s="86"/>
      <c r="FPQ162" s="86"/>
      <c r="FPR162" s="86"/>
      <c r="FPS162" s="86"/>
      <c r="FPT162" s="86"/>
      <c r="FPU162" s="86"/>
      <c r="FPV162" s="86"/>
      <c r="FPW162" s="86"/>
      <c r="FPX162" s="86"/>
      <c r="FPY162" s="86"/>
      <c r="FPZ162" s="86"/>
      <c r="FQA162" s="86"/>
      <c r="FQB162" s="86"/>
      <c r="FQC162" s="86"/>
      <c r="FQD162" s="86"/>
      <c r="FQE162" s="86"/>
      <c r="FQF162" s="86"/>
      <c r="FQG162" s="86"/>
      <c r="FQH162" s="86"/>
      <c r="FQI162" s="86"/>
      <c r="FQJ162" s="86"/>
      <c r="FQK162" s="86"/>
      <c r="FQL162" s="86"/>
      <c r="FQM162" s="86"/>
      <c r="FQN162" s="86"/>
      <c r="FQO162" s="86"/>
      <c r="FQP162" s="86"/>
      <c r="FQQ162" s="86"/>
      <c r="FQR162" s="86"/>
      <c r="FQS162" s="86"/>
      <c r="FQT162" s="86"/>
      <c r="FQU162" s="86"/>
      <c r="FQV162" s="86"/>
      <c r="FQW162" s="86"/>
      <c r="FQX162" s="86"/>
      <c r="FQY162" s="86"/>
      <c r="FQZ162" s="86"/>
      <c r="FRA162" s="86"/>
      <c r="FRB162" s="86"/>
      <c r="FRC162" s="86"/>
      <c r="FRD162" s="86"/>
      <c r="FRE162" s="86"/>
      <c r="FRF162" s="86"/>
      <c r="FRG162" s="86"/>
      <c r="FRH162" s="86"/>
      <c r="FRI162" s="86"/>
      <c r="FRJ162" s="86"/>
      <c r="FRK162" s="86"/>
      <c r="FRL162" s="86"/>
      <c r="FRM162" s="86"/>
      <c r="FRN162" s="86"/>
      <c r="FRO162" s="86"/>
      <c r="FRP162" s="86"/>
      <c r="FRQ162" s="86"/>
      <c r="FRR162" s="86"/>
      <c r="FRS162" s="86"/>
      <c r="FRT162" s="86"/>
      <c r="FRU162" s="86"/>
      <c r="FRV162" s="86"/>
      <c r="FRW162" s="86"/>
      <c r="FRX162" s="86"/>
      <c r="FRY162" s="86"/>
      <c r="FRZ162" s="86"/>
      <c r="FSA162" s="86"/>
      <c r="FSB162" s="86"/>
      <c r="FSC162" s="86"/>
      <c r="FSD162" s="86"/>
      <c r="FSE162" s="86"/>
      <c r="FSF162" s="86"/>
      <c r="FSG162" s="86"/>
      <c r="FSH162" s="86"/>
      <c r="FSI162" s="86"/>
      <c r="FSJ162" s="86"/>
      <c r="FSK162" s="86"/>
      <c r="FSL162" s="86"/>
      <c r="FSM162" s="186"/>
      <c r="FSN162" s="186"/>
      <c r="FSO162" s="186"/>
      <c r="FSP162" s="186"/>
      <c r="FSQ162" s="186"/>
      <c r="FSR162" s="186"/>
      <c r="FSS162" s="86"/>
      <c r="FST162" s="86"/>
      <c r="FSU162" s="86"/>
      <c r="FSV162" s="86"/>
      <c r="FSW162" s="86"/>
      <c r="FSX162" s="86"/>
      <c r="FSY162" s="86"/>
      <c r="FSZ162" s="86"/>
      <c r="FTA162" s="86"/>
      <c r="FTB162" s="86"/>
      <c r="FTC162" s="86"/>
      <c r="FTD162" s="86"/>
      <c r="FTE162" s="86"/>
      <c r="FTF162" s="86"/>
      <c r="FTG162" s="86"/>
      <c r="FTH162" s="86"/>
      <c r="FTI162" s="86"/>
      <c r="FTJ162" s="86"/>
      <c r="FTK162" s="86"/>
      <c r="FTL162" s="86"/>
      <c r="FTM162" s="86"/>
      <c r="FTN162" s="86"/>
      <c r="FTO162" s="86"/>
      <c r="FTP162" s="86"/>
      <c r="FTQ162" s="86"/>
      <c r="FTR162" s="86"/>
      <c r="FTS162" s="86"/>
      <c r="FTT162" s="86"/>
      <c r="FTU162" s="86"/>
      <c r="FTV162" s="86"/>
      <c r="FTW162" s="86"/>
      <c r="FTX162" s="86"/>
      <c r="FTY162" s="86"/>
      <c r="FTZ162" s="86"/>
      <c r="FUA162" s="86"/>
      <c r="FUB162" s="86"/>
      <c r="FUC162" s="86"/>
      <c r="FUD162" s="86"/>
      <c r="FUE162" s="86"/>
      <c r="FUF162" s="86"/>
      <c r="FUG162" s="86"/>
      <c r="FUH162" s="86"/>
      <c r="FUI162" s="86"/>
      <c r="FUJ162" s="86"/>
      <c r="FUK162" s="86"/>
      <c r="FUL162" s="86"/>
      <c r="FUM162" s="86"/>
      <c r="FUN162" s="86"/>
      <c r="FUO162" s="86"/>
      <c r="FUP162" s="86"/>
      <c r="FUQ162" s="86"/>
      <c r="FUR162" s="86"/>
      <c r="FUS162" s="86"/>
      <c r="FUT162" s="86"/>
      <c r="FUU162" s="86"/>
      <c r="FUV162" s="86"/>
      <c r="FUW162" s="86"/>
      <c r="FUX162" s="86"/>
      <c r="FUY162" s="86"/>
      <c r="FUZ162" s="86"/>
      <c r="FVA162" s="86"/>
      <c r="FVB162" s="86"/>
      <c r="FVC162" s="86"/>
      <c r="FVD162" s="86"/>
      <c r="FVE162" s="86"/>
      <c r="FVF162" s="86"/>
      <c r="FVG162" s="86"/>
      <c r="FVH162" s="86"/>
      <c r="FVI162" s="86"/>
      <c r="FVJ162" s="86"/>
      <c r="FVK162" s="86"/>
      <c r="FVL162" s="86"/>
      <c r="FVM162" s="86"/>
      <c r="FVN162" s="86"/>
      <c r="FVO162" s="86"/>
      <c r="FVP162" s="86"/>
      <c r="FVQ162" s="86"/>
      <c r="FVR162" s="86"/>
      <c r="FVS162" s="86"/>
      <c r="FVT162" s="86"/>
      <c r="FVU162" s="86"/>
      <c r="FVV162" s="86"/>
      <c r="FVW162" s="86"/>
      <c r="FVX162" s="86"/>
      <c r="FVY162" s="86"/>
      <c r="FVZ162" s="86"/>
      <c r="FWA162" s="86"/>
      <c r="FWB162" s="86"/>
      <c r="FWC162" s="86"/>
      <c r="FWD162" s="86"/>
      <c r="FWE162" s="86"/>
      <c r="FWF162" s="86"/>
      <c r="FWG162" s="86"/>
      <c r="FWH162" s="86"/>
      <c r="FWI162" s="86"/>
      <c r="FWJ162" s="86"/>
      <c r="FWK162" s="86"/>
      <c r="FWL162" s="86"/>
      <c r="FWM162" s="86"/>
      <c r="FWN162" s="86"/>
      <c r="FWO162" s="86"/>
      <c r="FWP162" s="86"/>
      <c r="FWQ162" s="86"/>
      <c r="FWR162" s="86"/>
      <c r="FWS162" s="86"/>
      <c r="FWT162" s="86"/>
      <c r="FWU162" s="86"/>
      <c r="FWV162" s="86"/>
      <c r="FWW162" s="86"/>
      <c r="FWX162" s="86"/>
      <c r="FWY162" s="86"/>
      <c r="FWZ162" s="86"/>
      <c r="FXA162" s="86"/>
      <c r="FXB162" s="86"/>
      <c r="FXC162" s="86"/>
      <c r="FXD162" s="86"/>
      <c r="FXE162" s="86"/>
      <c r="FXF162" s="86"/>
      <c r="FXG162" s="86"/>
      <c r="FXH162" s="86"/>
      <c r="FXI162" s="86"/>
      <c r="FXJ162" s="86"/>
      <c r="FXK162" s="86"/>
      <c r="FXL162" s="86"/>
      <c r="FXM162" s="86"/>
      <c r="FXN162" s="86"/>
      <c r="FXO162" s="86"/>
      <c r="FXP162" s="86"/>
      <c r="FXQ162" s="86"/>
      <c r="FXR162" s="86"/>
      <c r="FXS162" s="86"/>
      <c r="FXT162" s="86"/>
      <c r="FXU162" s="86"/>
      <c r="FXV162" s="86"/>
      <c r="FXW162" s="86"/>
      <c r="FXX162" s="86"/>
      <c r="FXY162" s="86"/>
      <c r="FXZ162" s="86"/>
      <c r="FYA162" s="86"/>
      <c r="FYB162" s="86"/>
      <c r="FYC162" s="86"/>
      <c r="FYD162" s="86"/>
      <c r="FYE162" s="86"/>
      <c r="FYF162" s="86"/>
      <c r="FYG162" s="86"/>
      <c r="FYH162" s="86"/>
      <c r="FYI162" s="86"/>
      <c r="FYJ162" s="86"/>
      <c r="FYK162" s="86"/>
      <c r="FYL162" s="86"/>
      <c r="FYM162" s="86"/>
      <c r="FYN162" s="86"/>
      <c r="FYO162" s="86"/>
      <c r="FYP162" s="86"/>
      <c r="FYQ162" s="86"/>
      <c r="FYR162" s="86"/>
      <c r="FYS162" s="86"/>
      <c r="FYT162" s="86"/>
      <c r="FYU162" s="86"/>
      <c r="FYV162" s="86"/>
      <c r="FYW162" s="86"/>
      <c r="FYX162" s="86"/>
      <c r="FYY162" s="86"/>
      <c r="FYZ162" s="86"/>
      <c r="FZA162" s="86"/>
      <c r="FZB162" s="86"/>
      <c r="FZC162" s="86"/>
      <c r="FZD162" s="86"/>
      <c r="FZE162" s="86"/>
      <c r="FZF162" s="86"/>
      <c r="FZG162" s="86"/>
      <c r="FZH162" s="86"/>
      <c r="FZI162" s="86"/>
      <c r="FZJ162" s="86"/>
      <c r="FZK162" s="86"/>
      <c r="FZL162" s="86"/>
      <c r="FZM162" s="86"/>
      <c r="FZN162" s="86"/>
      <c r="FZO162" s="86"/>
      <c r="FZP162" s="86"/>
      <c r="FZQ162" s="86"/>
      <c r="FZR162" s="86"/>
      <c r="FZS162" s="86"/>
      <c r="FZT162" s="86"/>
      <c r="FZU162" s="86"/>
      <c r="FZV162" s="86"/>
      <c r="FZW162" s="86"/>
      <c r="FZX162" s="86"/>
      <c r="FZY162" s="86"/>
      <c r="FZZ162" s="86"/>
      <c r="GAA162" s="86"/>
      <c r="GAB162" s="86"/>
      <c r="GAC162" s="86"/>
      <c r="GAD162" s="86"/>
      <c r="GAE162" s="86"/>
      <c r="GAF162" s="86"/>
      <c r="GAG162" s="86"/>
      <c r="GAH162" s="86"/>
      <c r="GAI162" s="86"/>
      <c r="GAJ162" s="86"/>
      <c r="GAK162" s="86"/>
      <c r="GAL162" s="86"/>
      <c r="GAM162" s="86"/>
      <c r="GAN162" s="86"/>
      <c r="GAO162" s="86"/>
      <c r="GAP162" s="86"/>
      <c r="GAQ162" s="86"/>
      <c r="GAR162" s="86"/>
      <c r="GAS162" s="86"/>
      <c r="GAT162" s="86"/>
      <c r="GAU162" s="86"/>
      <c r="GAV162" s="86"/>
      <c r="GAW162" s="86"/>
      <c r="GAX162" s="86"/>
      <c r="GAY162" s="86"/>
      <c r="GAZ162" s="86"/>
      <c r="GBA162" s="86"/>
      <c r="GBB162" s="86"/>
      <c r="GBC162" s="86"/>
      <c r="GBD162" s="86"/>
      <c r="GBE162" s="86"/>
      <c r="GBF162" s="86"/>
      <c r="GBG162" s="86"/>
      <c r="GBH162" s="86"/>
      <c r="GBI162" s="86"/>
      <c r="GBJ162" s="86"/>
      <c r="GBK162" s="86"/>
      <c r="GBL162" s="86"/>
      <c r="GBM162" s="86"/>
      <c r="GBN162" s="86"/>
      <c r="GBO162" s="86"/>
      <c r="GBP162" s="86"/>
      <c r="GBQ162" s="86"/>
      <c r="GBR162" s="86"/>
      <c r="GBS162" s="86"/>
      <c r="GBT162" s="86"/>
      <c r="GBU162" s="86"/>
      <c r="GBV162" s="86"/>
      <c r="GBW162" s="86"/>
      <c r="GBX162" s="86"/>
      <c r="GBY162" s="86"/>
      <c r="GBZ162" s="86"/>
      <c r="GCA162" s="86"/>
      <c r="GCB162" s="86"/>
      <c r="GCC162" s="86"/>
      <c r="GCD162" s="86"/>
      <c r="GCE162" s="86"/>
      <c r="GCF162" s="86"/>
      <c r="GCG162" s="86"/>
      <c r="GCH162" s="86"/>
      <c r="GCI162" s="186"/>
      <c r="GCJ162" s="186"/>
      <c r="GCK162" s="186"/>
      <c r="GCL162" s="186"/>
      <c r="GCM162" s="186"/>
      <c r="GCN162" s="186"/>
      <c r="GCO162" s="86"/>
      <c r="GCP162" s="86"/>
      <c r="GCQ162" s="86"/>
      <c r="GCR162" s="86"/>
      <c r="GCS162" s="86"/>
      <c r="GCT162" s="86"/>
      <c r="GCU162" s="86"/>
      <c r="GCV162" s="86"/>
      <c r="GCW162" s="86"/>
      <c r="GCX162" s="86"/>
      <c r="GCY162" s="86"/>
      <c r="GCZ162" s="86"/>
      <c r="GDA162" s="86"/>
      <c r="GDB162" s="86"/>
      <c r="GDC162" s="86"/>
      <c r="GDD162" s="86"/>
      <c r="GDE162" s="86"/>
      <c r="GDF162" s="86"/>
      <c r="GDG162" s="86"/>
      <c r="GDH162" s="86"/>
      <c r="GDI162" s="86"/>
      <c r="GDJ162" s="86"/>
      <c r="GDK162" s="86"/>
      <c r="GDL162" s="86"/>
      <c r="GDM162" s="86"/>
      <c r="GDN162" s="86"/>
      <c r="GDO162" s="86"/>
      <c r="GDP162" s="86"/>
      <c r="GDQ162" s="86"/>
      <c r="GDR162" s="86"/>
      <c r="GDS162" s="86"/>
      <c r="GDT162" s="86"/>
      <c r="GDU162" s="86"/>
      <c r="GDV162" s="86"/>
      <c r="GDW162" s="86"/>
      <c r="GDX162" s="86"/>
      <c r="GDY162" s="86"/>
      <c r="GDZ162" s="86"/>
      <c r="GEA162" s="86"/>
      <c r="GEB162" s="86"/>
      <c r="GEC162" s="86"/>
      <c r="GED162" s="86"/>
      <c r="GEE162" s="86"/>
      <c r="GEF162" s="86"/>
      <c r="GEG162" s="86"/>
      <c r="GEH162" s="86"/>
      <c r="GEI162" s="86"/>
      <c r="GEJ162" s="86"/>
      <c r="GEK162" s="86"/>
      <c r="GEL162" s="86"/>
      <c r="GEM162" s="86"/>
      <c r="GEN162" s="86"/>
      <c r="GEO162" s="86"/>
      <c r="GEP162" s="86"/>
      <c r="GEQ162" s="86"/>
      <c r="GER162" s="86"/>
      <c r="GES162" s="86"/>
      <c r="GET162" s="86"/>
      <c r="GEU162" s="86"/>
      <c r="GEV162" s="86"/>
      <c r="GEW162" s="86"/>
      <c r="GEX162" s="86"/>
      <c r="GEY162" s="86"/>
      <c r="GEZ162" s="86"/>
      <c r="GFA162" s="86"/>
      <c r="GFB162" s="86"/>
      <c r="GFC162" s="86"/>
      <c r="GFD162" s="86"/>
      <c r="GFE162" s="86"/>
      <c r="GFF162" s="86"/>
      <c r="GFG162" s="86"/>
      <c r="GFH162" s="86"/>
      <c r="GFI162" s="86"/>
      <c r="GFJ162" s="86"/>
      <c r="GFK162" s="86"/>
      <c r="GFL162" s="86"/>
      <c r="GFM162" s="86"/>
      <c r="GFN162" s="86"/>
      <c r="GFO162" s="86"/>
      <c r="GFP162" s="86"/>
      <c r="GFQ162" s="86"/>
      <c r="GFR162" s="86"/>
      <c r="GFS162" s="86"/>
      <c r="GFT162" s="86"/>
      <c r="GFU162" s="86"/>
      <c r="GFV162" s="86"/>
      <c r="GFW162" s="86"/>
      <c r="GFX162" s="86"/>
      <c r="GFY162" s="86"/>
      <c r="GFZ162" s="86"/>
      <c r="GGA162" s="86"/>
      <c r="GGB162" s="86"/>
      <c r="GGC162" s="86"/>
      <c r="GGD162" s="86"/>
      <c r="GGE162" s="86"/>
      <c r="GGF162" s="86"/>
      <c r="GGG162" s="86"/>
      <c r="GGH162" s="86"/>
      <c r="GGI162" s="86"/>
      <c r="GGJ162" s="86"/>
      <c r="GGK162" s="86"/>
      <c r="GGL162" s="86"/>
      <c r="GGM162" s="86"/>
      <c r="GGN162" s="86"/>
      <c r="GGO162" s="86"/>
      <c r="GGP162" s="86"/>
      <c r="GGQ162" s="86"/>
      <c r="GGR162" s="86"/>
      <c r="GGS162" s="86"/>
      <c r="GGT162" s="86"/>
      <c r="GGU162" s="86"/>
      <c r="GGV162" s="86"/>
      <c r="GGW162" s="86"/>
      <c r="GGX162" s="86"/>
      <c r="GGY162" s="86"/>
      <c r="GGZ162" s="86"/>
      <c r="GHA162" s="86"/>
      <c r="GHB162" s="86"/>
      <c r="GHC162" s="86"/>
      <c r="GHD162" s="86"/>
      <c r="GHE162" s="86"/>
      <c r="GHF162" s="86"/>
      <c r="GHG162" s="86"/>
      <c r="GHH162" s="86"/>
      <c r="GHI162" s="86"/>
      <c r="GHJ162" s="86"/>
      <c r="GHK162" s="86"/>
      <c r="GHL162" s="86"/>
      <c r="GHM162" s="86"/>
      <c r="GHN162" s="86"/>
      <c r="GHO162" s="86"/>
      <c r="GHP162" s="86"/>
      <c r="GHQ162" s="86"/>
      <c r="GHR162" s="86"/>
      <c r="GHS162" s="86"/>
      <c r="GHT162" s="86"/>
      <c r="GHU162" s="86"/>
      <c r="GHV162" s="86"/>
      <c r="GHW162" s="86"/>
      <c r="GHX162" s="86"/>
      <c r="GHY162" s="86"/>
      <c r="GHZ162" s="86"/>
      <c r="GIA162" s="86"/>
      <c r="GIB162" s="86"/>
      <c r="GIC162" s="86"/>
      <c r="GID162" s="86"/>
      <c r="GIE162" s="86"/>
      <c r="GIF162" s="86"/>
      <c r="GIG162" s="86"/>
      <c r="GIH162" s="86"/>
      <c r="GII162" s="86"/>
      <c r="GIJ162" s="86"/>
      <c r="GIK162" s="86"/>
      <c r="GIL162" s="86"/>
      <c r="GIM162" s="86"/>
      <c r="GIN162" s="86"/>
      <c r="GIO162" s="86"/>
      <c r="GIP162" s="86"/>
      <c r="GIQ162" s="86"/>
      <c r="GIR162" s="86"/>
      <c r="GIS162" s="86"/>
      <c r="GIT162" s="86"/>
      <c r="GIU162" s="86"/>
      <c r="GIV162" s="86"/>
      <c r="GIW162" s="86"/>
      <c r="GIX162" s="86"/>
      <c r="GIY162" s="86"/>
      <c r="GIZ162" s="86"/>
      <c r="GJA162" s="86"/>
      <c r="GJB162" s="86"/>
      <c r="GJC162" s="86"/>
      <c r="GJD162" s="86"/>
      <c r="GJE162" s="86"/>
      <c r="GJF162" s="86"/>
      <c r="GJG162" s="86"/>
      <c r="GJH162" s="86"/>
      <c r="GJI162" s="86"/>
      <c r="GJJ162" s="86"/>
      <c r="GJK162" s="86"/>
      <c r="GJL162" s="86"/>
      <c r="GJM162" s="86"/>
      <c r="GJN162" s="86"/>
      <c r="GJO162" s="86"/>
      <c r="GJP162" s="86"/>
      <c r="GJQ162" s="86"/>
      <c r="GJR162" s="86"/>
      <c r="GJS162" s="86"/>
      <c r="GJT162" s="86"/>
      <c r="GJU162" s="86"/>
      <c r="GJV162" s="86"/>
      <c r="GJW162" s="86"/>
      <c r="GJX162" s="86"/>
      <c r="GJY162" s="86"/>
      <c r="GJZ162" s="86"/>
      <c r="GKA162" s="86"/>
      <c r="GKB162" s="86"/>
      <c r="GKC162" s="86"/>
      <c r="GKD162" s="86"/>
      <c r="GKE162" s="86"/>
      <c r="GKF162" s="86"/>
      <c r="GKG162" s="86"/>
      <c r="GKH162" s="86"/>
      <c r="GKI162" s="86"/>
      <c r="GKJ162" s="86"/>
      <c r="GKK162" s="86"/>
      <c r="GKL162" s="86"/>
      <c r="GKM162" s="86"/>
      <c r="GKN162" s="86"/>
      <c r="GKO162" s="86"/>
      <c r="GKP162" s="86"/>
      <c r="GKQ162" s="86"/>
      <c r="GKR162" s="86"/>
      <c r="GKS162" s="86"/>
      <c r="GKT162" s="86"/>
      <c r="GKU162" s="86"/>
      <c r="GKV162" s="86"/>
      <c r="GKW162" s="86"/>
      <c r="GKX162" s="86"/>
      <c r="GKY162" s="86"/>
      <c r="GKZ162" s="86"/>
      <c r="GLA162" s="86"/>
      <c r="GLB162" s="86"/>
      <c r="GLC162" s="86"/>
      <c r="GLD162" s="86"/>
      <c r="GLE162" s="86"/>
      <c r="GLF162" s="86"/>
      <c r="GLG162" s="86"/>
      <c r="GLH162" s="86"/>
      <c r="GLI162" s="86"/>
      <c r="GLJ162" s="86"/>
      <c r="GLK162" s="86"/>
      <c r="GLL162" s="86"/>
      <c r="GLM162" s="86"/>
      <c r="GLN162" s="86"/>
      <c r="GLO162" s="86"/>
      <c r="GLP162" s="86"/>
      <c r="GLQ162" s="86"/>
      <c r="GLR162" s="86"/>
      <c r="GLS162" s="86"/>
      <c r="GLT162" s="86"/>
      <c r="GLU162" s="86"/>
      <c r="GLV162" s="86"/>
      <c r="GLW162" s="86"/>
      <c r="GLX162" s="86"/>
      <c r="GLY162" s="86"/>
      <c r="GLZ162" s="86"/>
      <c r="GMA162" s="86"/>
      <c r="GMB162" s="86"/>
      <c r="GMC162" s="86"/>
      <c r="GMD162" s="86"/>
      <c r="GME162" s="186"/>
      <c r="GMF162" s="186"/>
      <c r="GMG162" s="186"/>
      <c r="GMH162" s="186"/>
      <c r="GMI162" s="186"/>
      <c r="GMJ162" s="186"/>
      <c r="GMK162" s="86"/>
      <c r="GML162" s="86"/>
      <c r="GMM162" s="86"/>
      <c r="GMN162" s="86"/>
      <c r="GMO162" s="86"/>
      <c r="GMP162" s="86"/>
      <c r="GMQ162" s="86"/>
      <c r="GMR162" s="86"/>
      <c r="GMS162" s="86"/>
      <c r="GMT162" s="86"/>
      <c r="GMU162" s="86"/>
      <c r="GMV162" s="86"/>
      <c r="GMW162" s="86"/>
      <c r="GMX162" s="86"/>
      <c r="GMY162" s="86"/>
      <c r="GMZ162" s="86"/>
      <c r="GNA162" s="86"/>
      <c r="GNB162" s="86"/>
      <c r="GNC162" s="86"/>
      <c r="GND162" s="86"/>
      <c r="GNE162" s="86"/>
      <c r="GNF162" s="86"/>
      <c r="GNG162" s="86"/>
      <c r="GNH162" s="86"/>
      <c r="GNI162" s="86"/>
      <c r="GNJ162" s="86"/>
      <c r="GNK162" s="86"/>
      <c r="GNL162" s="86"/>
      <c r="GNM162" s="86"/>
      <c r="GNN162" s="86"/>
      <c r="GNO162" s="86"/>
      <c r="GNP162" s="86"/>
      <c r="GNQ162" s="86"/>
      <c r="GNR162" s="86"/>
      <c r="GNS162" s="86"/>
      <c r="GNT162" s="86"/>
      <c r="GNU162" s="86"/>
      <c r="GNV162" s="86"/>
      <c r="GNW162" s="86"/>
      <c r="GNX162" s="86"/>
      <c r="GNY162" s="86"/>
      <c r="GNZ162" s="86"/>
      <c r="GOA162" s="86"/>
      <c r="GOB162" s="86"/>
      <c r="GOC162" s="86"/>
      <c r="GOD162" s="86"/>
      <c r="GOE162" s="86"/>
      <c r="GOF162" s="86"/>
      <c r="GOG162" s="86"/>
      <c r="GOH162" s="86"/>
      <c r="GOI162" s="86"/>
      <c r="GOJ162" s="86"/>
      <c r="GOK162" s="86"/>
      <c r="GOL162" s="86"/>
      <c r="GOM162" s="86"/>
      <c r="GON162" s="86"/>
      <c r="GOO162" s="86"/>
      <c r="GOP162" s="86"/>
      <c r="GOQ162" s="86"/>
      <c r="GOR162" s="86"/>
      <c r="GOS162" s="86"/>
      <c r="GOT162" s="86"/>
      <c r="GOU162" s="86"/>
      <c r="GOV162" s="86"/>
      <c r="GOW162" s="86"/>
      <c r="GOX162" s="86"/>
      <c r="GOY162" s="86"/>
      <c r="GOZ162" s="86"/>
      <c r="GPA162" s="86"/>
      <c r="GPB162" s="86"/>
      <c r="GPC162" s="86"/>
      <c r="GPD162" s="86"/>
      <c r="GPE162" s="86"/>
      <c r="GPF162" s="86"/>
      <c r="GPG162" s="86"/>
      <c r="GPH162" s="86"/>
      <c r="GPI162" s="86"/>
      <c r="GPJ162" s="86"/>
      <c r="GPK162" s="86"/>
      <c r="GPL162" s="86"/>
      <c r="GPM162" s="86"/>
      <c r="GPN162" s="86"/>
      <c r="GPO162" s="86"/>
      <c r="GPP162" s="86"/>
      <c r="GPQ162" s="86"/>
      <c r="GPR162" s="86"/>
      <c r="GPS162" s="86"/>
      <c r="GPT162" s="86"/>
      <c r="GPU162" s="86"/>
      <c r="GPV162" s="86"/>
      <c r="GPW162" s="86"/>
      <c r="GPX162" s="86"/>
      <c r="GPY162" s="86"/>
      <c r="GPZ162" s="86"/>
      <c r="GQA162" s="86"/>
      <c r="GQB162" s="86"/>
      <c r="GQC162" s="86"/>
      <c r="GQD162" s="86"/>
      <c r="GQE162" s="86"/>
      <c r="GQF162" s="86"/>
      <c r="GQG162" s="86"/>
      <c r="GQH162" s="86"/>
      <c r="GQI162" s="86"/>
      <c r="GQJ162" s="86"/>
      <c r="GQK162" s="86"/>
      <c r="GQL162" s="86"/>
      <c r="GQM162" s="86"/>
      <c r="GQN162" s="86"/>
      <c r="GQO162" s="86"/>
      <c r="GQP162" s="86"/>
      <c r="GQQ162" s="86"/>
      <c r="GQR162" s="86"/>
      <c r="GQS162" s="86"/>
      <c r="GQT162" s="86"/>
      <c r="GQU162" s="86"/>
      <c r="GQV162" s="86"/>
      <c r="GQW162" s="86"/>
      <c r="GQX162" s="86"/>
      <c r="GQY162" s="86"/>
      <c r="GQZ162" s="86"/>
      <c r="GRA162" s="86"/>
      <c r="GRB162" s="86"/>
      <c r="GRC162" s="86"/>
      <c r="GRD162" s="86"/>
      <c r="GRE162" s="86"/>
      <c r="GRF162" s="86"/>
      <c r="GRG162" s="86"/>
      <c r="GRH162" s="86"/>
      <c r="GRI162" s="86"/>
      <c r="GRJ162" s="86"/>
      <c r="GRK162" s="86"/>
      <c r="GRL162" s="86"/>
      <c r="GRM162" s="86"/>
      <c r="GRN162" s="86"/>
      <c r="GRO162" s="86"/>
      <c r="GRP162" s="86"/>
      <c r="GRQ162" s="86"/>
      <c r="GRR162" s="86"/>
      <c r="GRS162" s="86"/>
      <c r="GRT162" s="86"/>
      <c r="GRU162" s="86"/>
      <c r="GRV162" s="86"/>
      <c r="GRW162" s="86"/>
      <c r="GRX162" s="86"/>
      <c r="GRY162" s="86"/>
      <c r="GRZ162" s="86"/>
      <c r="GSA162" s="86"/>
      <c r="GSB162" s="86"/>
      <c r="GSC162" s="86"/>
      <c r="GSD162" s="86"/>
      <c r="GSE162" s="86"/>
      <c r="GSF162" s="86"/>
      <c r="GSG162" s="86"/>
      <c r="GSH162" s="86"/>
      <c r="GSI162" s="86"/>
      <c r="GSJ162" s="86"/>
      <c r="GSK162" s="86"/>
      <c r="GSL162" s="86"/>
      <c r="GSM162" s="86"/>
      <c r="GSN162" s="86"/>
      <c r="GSO162" s="86"/>
      <c r="GSP162" s="86"/>
      <c r="GSQ162" s="86"/>
      <c r="GSR162" s="86"/>
      <c r="GSS162" s="86"/>
      <c r="GST162" s="86"/>
      <c r="GSU162" s="86"/>
      <c r="GSV162" s="86"/>
      <c r="GSW162" s="86"/>
      <c r="GSX162" s="86"/>
      <c r="GSY162" s="86"/>
      <c r="GSZ162" s="86"/>
      <c r="GTA162" s="86"/>
      <c r="GTB162" s="86"/>
      <c r="GTC162" s="86"/>
      <c r="GTD162" s="86"/>
      <c r="GTE162" s="86"/>
      <c r="GTF162" s="86"/>
      <c r="GTG162" s="86"/>
      <c r="GTH162" s="86"/>
      <c r="GTI162" s="86"/>
      <c r="GTJ162" s="86"/>
      <c r="GTK162" s="86"/>
      <c r="GTL162" s="86"/>
      <c r="GTM162" s="86"/>
      <c r="GTN162" s="86"/>
      <c r="GTO162" s="86"/>
      <c r="GTP162" s="86"/>
      <c r="GTQ162" s="86"/>
      <c r="GTR162" s="86"/>
      <c r="GTS162" s="86"/>
      <c r="GTT162" s="86"/>
      <c r="GTU162" s="86"/>
      <c r="GTV162" s="86"/>
      <c r="GTW162" s="86"/>
      <c r="GTX162" s="86"/>
      <c r="GTY162" s="86"/>
      <c r="GTZ162" s="86"/>
      <c r="GUA162" s="86"/>
      <c r="GUB162" s="86"/>
      <c r="GUC162" s="86"/>
      <c r="GUD162" s="86"/>
      <c r="GUE162" s="86"/>
      <c r="GUF162" s="86"/>
      <c r="GUG162" s="86"/>
      <c r="GUH162" s="86"/>
      <c r="GUI162" s="86"/>
      <c r="GUJ162" s="86"/>
      <c r="GUK162" s="86"/>
      <c r="GUL162" s="86"/>
      <c r="GUM162" s="86"/>
      <c r="GUN162" s="86"/>
      <c r="GUO162" s="86"/>
      <c r="GUP162" s="86"/>
      <c r="GUQ162" s="86"/>
      <c r="GUR162" s="86"/>
      <c r="GUS162" s="86"/>
      <c r="GUT162" s="86"/>
      <c r="GUU162" s="86"/>
      <c r="GUV162" s="86"/>
      <c r="GUW162" s="86"/>
      <c r="GUX162" s="86"/>
      <c r="GUY162" s="86"/>
      <c r="GUZ162" s="86"/>
      <c r="GVA162" s="86"/>
      <c r="GVB162" s="86"/>
      <c r="GVC162" s="86"/>
      <c r="GVD162" s="86"/>
      <c r="GVE162" s="86"/>
      <c r="GVF162" s="86"/>
      <c r="GVG162" s="86"/>
      <c r="GVH162" s="86"/>
      <c r="GVI162" s="86"/>
      <c r="GVJ162" s="86"/>
      <c r="GVK162" s="86"/>
      <c r="GVL162" s="86"/>
      <c r="GVM162" s="86"/>
      <c r="GVN162" s="86"/>
      <c r="GVO162" s="86"/>
      <c r="GVP162" s="86"/>
      <c r="GVQ162" s="86"/>
      <c r="GVR162" s="86"/>
      <c r="GVS162" s="86"/>
      <c r="GVT162" s="86"/>
      <c r="GVU162" s="86"/>
      <c r="GVV162" s="86"/>
      <c r="GVW162" s="86"/>
      <c r="GVX162" s="86"/>
      <c r="GVY162" s="86"/>
      <c r="GVZ162" s="86"/>
      <c r="GWA162" s="186"/>
      <c r="GWB162" s="186"/>
      <c r="GWC162" s="186"/>
      <c r="GWD162" s="186"/>
      <c r="GWE162" s="186"/>
      <c r="GWF162" s="186"/>
      <c r="GWG162" s="86"/>
      <c r="GWH162" s="86"/>
      <c r="GWI162" s="86"/>
      <c r="GWJ162" s="86"/>
      <c r="GWK162" s="86"/>
      <c r="GWL162" s="86"/>
      <c r="GWM162" s="86"/>
      <c r="GWN162" s="86"/>
      <c r="GWO162" s="86"/>
      <c r="GWP162" s="86"/>
      <c r="GWQ162" s="86"/>
      <c r="GWR162" s="86"/>
      <c r="GWS162" s="86"/>
      <c r="GWT162" s="86"/>
      <c r="GWU162" s="86"/>
      <c r="GWV162" s="86"/>
      <c r="GWW162" s="86"/>
      <c r="GWX162" s="86"/>
      <c r="GWY162" s="86"/>
      <c r="GWZ162" s="86"/>
      <c r="GXA162" s="86"/>
      <c r="GXB162" s="86"/>
      <c r="GXC162" s="86"/>
      <c r="GXD162" s="86"/>
      <c r="GXE162" s="86"/>
      <c r="GXF162" s="86"/>
      <c r="GXG162" s="86"/>
      <c r="GXH162" s="86"/>
      <c r="GXI162" s="86"/>
      <c r="GXJ162" s="86"/>
      <c r="GXK162" s="86"/>
      <c r="GXL162" s="86"/>
      <c r="GXM162" s="86"/>
      <c r="GXN162" s="86"/>
      <c r="GXO162" s="86"/>
      <c r="GXP162" s="86"/>
      <c r="GXQ162" s="86"/>
      <c r="GXR162" s="86"/>
      <c r="GXS162" s="86"/>
      <c r="GXT162" s="86"/>
      <c r="GXU162" s="86"/>
      <c r="GXV162" s="86"/>
      <c r="GXW162" s="86"/>
      <c r="GXX162" s="86"/>
      <c r="GXY162" s="86"/>
      <c r="GXZ162" s="86"/>
      <c r="GYA162" s="86"/>
      <c r="GYB162" s="86"/>
      <c r="GYC162" s="86"/>
      <c r="GYD162" s="86"/>
      <c r="GYE162" s="86"/>
      <c r="GYF162" s="86"/>
      <c r="GYG162" s="86"/>
      <c r="GYH162" s="86"/>
      <c r="GYI162" s="86"/>
      <c r="GYJ162" s="86"/>
      <c r="GYK162" s="86"/>
      <c r="GYL162" s="86"/>
      <c r="GYM162" s="86"/>
      <c r="GYN162" s="86"/>
      <c r="GYO162" s="86"/>
      <c r="GYP162" s="86"/>
      <c r="GYQ162" s="86"/>
      <c r="GYR162" s="86"/>
      <c r="GYS162" s="86"/>
      <c r="GYT162" s="86"/>
      <c r="GYU162" s="86"/>
      <c r="GYV162" s="86"/>
      <c r="GYW162" s="86"/>
      <c r="GYX162" s="86"/>
      <c r="GYY162" s="86"/>
      <c r="GYZ162" s="86"/>
      <c r="GZA162" s="86"/>
      <c r="GZB162" s="86"/>
      <c r="GZC162" s="86"/>
      <c r="GZD162" s="86"/>
      <c r="GZE162" s="86"/>
      <c r="GZF162" s="86"/>
      <c r="GZG162" s="86"/>
      <c r="GZH162" s="86"/>
      <c r="GZI162" s="86"/>
      <c r="GZJ162" s="86"/>
      <c r="GZK162" s="86"/>
      <c r="GZL162" s="86"/>
      <c r="GZM162" s="86"/>
      <c r="GZN162" s="86"/>
      <c r="GZO162" s="86"/>
      <c r="GZP162" s="86"/>
      <c r="GZQ162" s="86"/>
      <c r="GZR162" s="86"/>
      <c r="GZS162" s="86"/>
      <c r="GZT162" s="86"/>
      <c r="GZU162" s="86"/>
      <c r="GZV162" s="86"/>
      <c r="GZW162" s="86"/>
      <c r="GZX162" s="86"/>
      <c r="GZY162" s="86"/>
      <c r="GZZ162" s="86"/>
      <c r="HAA162" s="86"/>
      <c r="HAB162" s="86"/>
      <c r="HAC162" s="86"/>
      <c r="HAD162" s="86"/>
      <c r="HAE162" s="86"/>
      <c r="HAF162" s="86"/>
      <c r="HAG162" s="86"/>
      <c r="HAH162" s="86"/>
      <c r="HAI162" s="86"/>
      <c r="HAJ162" s="86"/>
      <c r="HAK162" s="86"/>
      <c r="HAL162" s="86"/>
      <c r="HAM162" s="86"/>
      <c r="HAN162" s="86"/>
      <c r="HAO162" s="86"/>
      <c r="HAP162" s="86"/>
      <c r="HAQ162" s="86"/>
      <c r="HAR162" s="86"/>
      <c r="HAS162" s="86"/>
      <c r="HAT162" s="86"/>
      <c r="HAU162" s="86"/>
      <c r="HAV162" s="86"/>
      <c r="HAW162" s="86"/>
      <c r="HAX162" s="86"/>
      <c r="HAY162" s="86"/>
      <c r="HAZ162" s="86"/>
      <c r="HBA162" s="86"/>
      <c r="HBB162" s="86"/>
      <c r="HBC162" s="86"/>
      <c r="HBD162" s="86"/>
      <c r="HBE162" s="86"/>
      <c r="HBF162" s="86"/>
      <c r="HBG162" s="86"/>
      <c r="HBH162" s="86"/>
      <c r="HBI162" s="86"/>
      <c r="HBJ162" s="86"/>
      <c r="HBK162" s="86"/>
      <c r="HBL162" s="86"/>
      <c r="HBM162" s="86"/>
      <c r="HBN162" s="86"/>
      <c r="HBO162" s="86"/>
      <c r="HBP162" s="86"/>
      <c r="HBQ162" s="86"/>
      <c r="HBR162" s="86"/>
      <c r="HBS162" s="86"/>
      <c r="HBT162" s="86"/>
      <c r="HBU162" s="86"/>
      <c r="HBV162" s="86"/>
      <c r="HBW162" s="86"/>
      <c r="HBX162" s="86"/>
      <c r="HBY162" s="86"/>
      <c r="HBZ162" s="86"/>
      <c r="HCA162" s="86"/>
      <c r="HCB162" s="86"/>
      <c r="HCC162" s="86"/>
      <c r="HCD162" s="86"/>
      <c r="HCE162" s="86"/>
      <c r="HCF162" s="86"/>
      <c r="HCG162" s="86"/>
      <c r="HCH162" s="86"/>
      <c r="HCI162" s="86"/>
      <c r="HCJ162" s="86"/>
      <c r="HCK162" s="86"/>
      <c r="HCL162" s="86"/>
      <c r="HCM162" s="86"/>
      <c r="HCN162" s="86"/>
      <c r="HCO162" s="86"/>
      <c r="HCP162" s="86"/>
      <c r="HCQ162" s="86"/>
      <c r="HCR162" s="86"/>
      <c r="HCS162" s="86"/>
      <c r="HCT162" s="86"/>
      <c r="HCU162" s="86"/>
      <c r="HCV162" s="86"/>
      <c r="HCW162" s="86"/>
      <c r="HCX162" s="86"/>
      <c r="HCY162" s="86"/>
      <c r="HCZ162" s="86"/>
      <c r="HDA162" s="86"/>
      <c r="HDB162" s="86"/>
      <c r="HDC162" s="86"/>
      <c r="HDD162" s="86"/>
      <c r="HDE162" s="86"/>
      <c r="HDF162" s="86"/>
      <c r="HDG162" s="86"/>
      <c r="HDH162" s="86"/>
      <c r="HDI162" s="86"/>
      <c r="HDJ162" s="86"/>
      <c r="HDK162" s="86"/>
      <c r="HDL162" s="86"/>
      <c r="HDM162" s="86"/>
      <c r="HDN162" s="86"/>
      <c r="HDO162" s="86"/>
      <c r="HDP162" s="86"/>
      <c r="HDQ162" s="86"/>
      <c r="HDR162" s="86"/>
      <c r="HDS162" s="86"/>
      <c r="HDT162" s="86"/>
      <c r="HDU162" s="86"/>
      <c r="HDV162" s="86"/>
      <c r="HDW162" s="86"/>
      <c r="HDX162" s="86"/>
      <c r="HDY162" s="86"/>
      <c r="HDZ162" s="86"/>
      <c r="HEA162" s="86"/>
      <c r="HEB162" s="86"/>
      <c r="HEC162" s="86"/>
      <c r="HED162" s="86"/>
      <c r="HEE162" s="86"/>
      <c r="HEF162" s="86"/>
      <c r="HEG162" s="86"/>
      <c r="HEH162" s="86"/>
      <c r="HEI162" s="86"/>
      <c r="HEJ162" s="86"/>
      <c r="HEK162" s="86"/>
      <c r="HEL162" s="86"/>
      <c r="HEM162" s="86"/>
      <c r="HEN162" s="86"/>
      <c r="HEO162" s="86"/>
      <c r="HEP162" s="86"/>
      <c r="HEQ162" s="86"/>
      <c r="HER162" s="86"/>
      <c r="HES162" s="86"/>
      <c r="HET162" s="86"/>
      <c r="HEU162" s="86"/>
      <c r="HEV162" s="86"/>
      <c r="HEW162" s="86"/>
      <c r="HEX162" s="86"/>
      <c r="HEY162" s="86"/>
      <c r="HEZ162" s="86"/>
      <c r="HFA162" s="86"/>
      <c r="HFB162" s="86"/>
      <c r="HFC162" s="86"/>
      <c r="HFD162" s="86"/>
      <c r="HFE162" s="86"/>
      <c r="HFF162" s="86"/>
      <c r="HFG162" s="86"/>
      <c r="HFH162" s="86"/>
      <c r="HFI162" s="86"/>
      <c r="HFJ162" s="86"/>
      <c r="HFK162" s="86"/>
      <c r="HFL162" s="86"/>
      <c r="HFM162" s="86"/>
      <c r="HFN162" s="86"/>
      <c r="HFO162" s="86"/>
      <c r="HFP162" s="86"/>
      <c r="HFQ162" s="86"/>
      <c r="HFR162" s="86"/>
      <c r="HFS162" s="86"/>
      <c r="HFT162" s="86"/>
      <c r="HFU162" s="86"/>
      <c r="HFV162" s="86"/>
      <c r="HFW162" s="186"/>
      <c r="HFX162" s="186"/>
      <c r="HFY162" s="186"/>
      <c r="HFZ162" s="186"/>
      <c r="HGA162" s="186"/>
      <c r="HGB162" s="186"/>
      <c r="HGC162" s="86"/>
      <c r="HGD162" s="86"/>
      <c r="HGE162" s="86"/>
      <c r="HGF162" s="86"/>
      <c r="HGG162" s="86"/>
      <c r="HGH162" s="86"/>
      <c r="HGI162" s="86"/>
      <c r="HGJ162" s="86"/>
      <c r="HGK162" s="86"/>
      <c r="HGL162" s="86"/>
      <c r="HGM162" s="86"/>
      <c r="HGN162" s="86"/>
      <c r="HGO162" s="86"/>
      <c r="HGP162" s="86"/>
      <c r="HGQ162" s="86"/>
      <c r="HGR162" s="86"/>
      <c r="HGS162" s="86"/>
      <c r="HGT162" s="86"/>
      <c r="HGU162" s="86"/>
      <c r="HGV162" s="86"/>
      <c r="HGW162" s="86"/>
      <c r="HGX162" s="86"/>
      <c r="HGY162" s="86"/>
      <c r="HGZ162" s="86"/>
      <c r="HHA162" s="86"/>
      <c r="HHB162" s="86"/>
      <c r="HHC162" s="86"/>
      <c r="HHD162" s="86"/>
      <c r="HHE162" s="86"/>
      <c r="HHF162" s="86"/>
      <c r="HHG162" s="86"/>
      <c r="HHH162" s="86"/>
      <c r="HHI162" s="86"/>
      <c r="HHJ162" s="86"/>
      <c r="HHK162" s="86"/>
      <c r="HHL162" s="86"/>
      <c r="HHM162" s="86"/>
      <c r="HHN162" s="86"/>
      <c r="HHO162" s="86"/>
      <c r="HHP162" s="86"/>
      <c r="HHQ162" s="86"/>
      <c r="HHR162" s="86"/>
      <c r="HHS162" s="86"/>
      <c r="HHT162" s="86"/>
      <c r="HHU162" s="86"/>
      <c r="HHV162" s="86"/>
      <c r="HHW162" s="86"/>
      <c r="HHX162" s="86"/>
      <c r="HHY162" s="86"/>
      <c r="HHZ162" s="86"/>
      <c r="HIA162" s="86"/>
      <c r="HIB162" s="86"/>
      <c r="HIC162" s="86"/>
      <c r="HID162" s="86"/>
      <c r="HIE162" s="86"/>
      <c r="HIF162" s="86"/>
      <c r="HIG162" s="86"/>
      <c r="HIH162" s="86"/>
      <c r="HII162" s="86"/>
      <c r="HIJ162" s="86"/>
      <c r="HIK162" s="86"/>
      <c r="HIL162" s="86"/>
      <c r="HIM162" s="86"/>
      <c r="HIN162" s="86"/>
      <c r="HIO162" s="86"/>
      <c r="HIP162" s="86"/>
      <c r="HIQ162" s="86"/>
      <c r="HIR162" s="86"/>
      <c r="HIS162" s="86"/>
      <c r="HIT162" s="86"/>
      <c r="HIU162" s="86"/>
      <c r="HIV162" s="86"/>
      <c r="HIW162" s="86"/>
      <c r="HIX162" s="86"/>
      <c r="HIY162" s="86"/>
      <c r="HIZ162" s="86"/>
      <c r="HJA162" s="86"/>
      <c r="HJB162" s="86"/>
      <c r="HJC162" s="86"/>
      <c r="HJD162" s="86"/>
      <c r="HJE162" s="86"/>
      <c r="HJF162" s="86"/>
      <c r="HJG162" s="86"/>
      <c r="HJH162" s="86"/>
      <c r="HJI162" s="86"/>
      <c r="HJJ162" s="86"/>
      <c r="HJK162" s="86"/>
      <c r="HJL162" s="86"/>
      <c r="HJM162" s="86"/>
      <c r="HJN162" s="86"/>
      <c r="HJO162" s="86"/>
      <c r="HJP162" s="86"/>
      <c r="HJQ162" s="86"/>
      <c r="HJR162" s="86"/>
      <c r="HJS162" s="86"/>
      <c r="HJT162" s="86"/>
      <c r="HJU162" s="86"/>
      <c r="HJV162" s="86"/>
      <c r="HJW162" s="86"/>
      <c r="HJX162" s="86"/>
      <c r="HJY162" s="86"/>
      <c r="HJZ162" s="86"/>
      <c r="HKA162" s="86"/>
      <c r="HKB162" s="86"/>
      <c r="HKC162" s="86"/>
      <c r="HKD162" s="86"/>
      <c r="HKE162" s="86"/>
      <c r="HKF162" s="86"/>
      <c r="HKG162" s="86"/>
      <c r="HKH162" s="86"/>
      <c r="HKI162" s="86"/>
      <c r="HKJ162" s="86"/>
      <c r="HKK162" s="86"/>
      <c r="HKL162" s="86"/>
      <c r="HKM162" s="86"/>
      <c r="HKN162" s="86"/>
      <c r="HKO162" s="86"/>
      <c r="HKP162" s="86"/>
      <c r="HKQ162" s="86"/>
      <c r="HKR162" s="86"/>
      <c r="HKS162" s="86"/>
      <c r="HKT162" s="86"/>
      <c r="HKU162" s="86"/>
      <c r="HKV162" s="86"/>
      <c r="HKW162" s="86"/>
      <c r="HKX162" s="86"/>
      <c r="HKY162" s="86"/>
      <c r="HKZ162" s="86"/>
      <c r="HLA162" s="86"/>
      <c r="HLB162" s="86"/>
      <c r="HLC162" s="86"/>
      <c r="HLD162" s="86"/>
      <c r="HLE162" s="86"/>
      <c r="HLF162" s="86"/>
      <c r="HLG162" s="86"/>
      <c r="HLH162" s="86"/>
      <c r="HLI162" s="86"/>
      <c r="HLJ162" s="86"/>
      <c r="HLK162" s="86"/>
      <c r="HLL162" s="86"/>
      <c r="HLM162" s="86"/>
      <c r="HLN162" s="86"/>
      <c r="HLO162" s="86"/>
      <c r="HLP162" s="86"/>
      <c r="HLQ162" s="86"/>
      <c r="HLR162" s="86"/>
      <c r="HLS162" s="86"/>
      <c r="HLT162" s="86"/>
      <c r="HLU162" s="86"/>
      <c r="HLV162" s="86"/>
      <c r="HLW162" s="86"/>
      <c r="HLX162" s="86"/>
      <c r="HLY162" s="86"/>
      <c r="HLZ162" s="86"/>
      <c r="HMA162" s="86"/>
      <c r="HMB162" s="86"/>
      <c r="HMC162" s="86"/>
      <c r="HMD162" s="86"/>
      <c r="HME162" s="86"/>
      <c r="HMF162" s="86"/>
      <c r="HMG162" s="86"/>
      <c r="HMH162" s="86"/>
      <c r="HMI162" s="86"/>
      <c r="HMJ162" s="86"/>
      <c r="HMK162" s="86"/>
      <c r="HML162" s="86"/>
      <c r="HMM162" s="86"/>
      <c r="HMN162" s="86"/>
      <c r="HMO162" s="86"/>
      <c r="HMP162" s="86"/>
      <c r="HMQ162" s="86"/>
      <c r="HMR162" s="86"/>
      <c r="HMS162" s="86"/>
      <c r="HMT162" s="86"/>
      <c r="HMU162" s="86"/>
      <c r="HMV162" s="86"/>
      <c r="HMW162" s="86"/>
      <c r="HMX162" s="86"/>
      <c r="HMY162" s="86"/>
      <c r="HMZ162" s="86"/>
      <c r="HNA162" s="86"/>
      <c r="HNB162" s="86"/>
      <c r="HNC162" s="86"/>
      <c r="HND162" s="86"/>
      <c r="HNE162" s="86"/>
      <c r="HNF162" s="86"/>
      <c r="HNG162" s="86"/>
      <c r="HNH162" s="86"/>
      <c r="HNI162" s="86"/>
      <c r="HNJ162" s="86"/>
      <c r="HNK162" s="86"/>
      <c r="HNL162" s="86"/>
      <c r="HNM162" s="86"/>
      <c r="HNN162" s="86"/>
      <c r="HNO162" s="86"/>
      <c r="HNP162" s="86"/>
      <c r="HNQ162" s="86"/>
      <c r="HNR162" s="86"/>
      <c r="HNS162" s="86"/>
      <c r="HNT162" s="86"/>
      <c r="HNU162" s="86"/>
      <c r="HNV162" s="86"/>
      <c r="HNW162" s="86"/>
      <c r="HNX162" s="86"/>
      <c r="HNY162" s="86"/>
      <c r="HNZ162" s="86"/>
      <c r="HOA162" s="86"/>
      <c r="HOB162" s="86"/>
      <c r="HOC162" s="86"/>
      <c r="HOD162" s="86"/>
      <c r="HOE162" s="86"/>
      <c r="HOF162" s="86"/>
      <c r="HOG162" s="86"/>
      <c r="HOH162" s="86"/>
      <c r="HOI162" s="86"/>
      <c r="HOJ162" s="86"/>
      <c r="HOK162" s="86"/>
      <c r="HOL162" s="86"/>
      <c r="HOM162" s="86"/>
      <c r="HON162" s="86"/>
      <c r="HOO162" s="86"/>
      <c r="HOP162" s="86"/>
      <c r="HOQ162" s="86"/>
      <c r="HOR162" s="86"/>
      <c r="HOS162" s="86"/>
      <c r="HOT162" s="86"/>
      <c r="HOU162" s="86"/>
      <c r="HOV162" s="86"/>
      <c r="HOW162" s="86"/>
      <c r="HOX162" s="86"/>
      <c r="HOY162" s="86"/>
      <c r="HOZ162" s="86"/>
      <c r="HPA162" s="86"/>
      <c r="HPB162" s="86"/>
      <c r="HPC162" s="86"/>
      <c r="HPD162" s="86"/>
      <c r="HPE162" s="86"/>
      <c r="HPF162" s="86"/>
      <c r="HPG162" s="86"/>
      <c r="HPH162" s="86"/>
      <c r="HPI162" s="86"/>
      <c r="HPJ162" s="86"/>
      <c r="HPK162" s="86"/>
      <c r="HPL162" s="86"/>
      <c r="HPM162" s="86"/>
      <c r="HPN162" s="86"/>
      <c r="HPO162" s="86"/>
      <c r="HPP162" s="86"/>
      <c r="HPQ162" s="86"/>
      <c r="HPR162" s="86"/>
      <c r="HPS162" s="186"/>
      <c r="HPT162" s="186"/>
      <c r="HPU162" s="186"/>
      <c r="HPV162" s="186"/>
      <c r="HPW162" s="186"/>
      <c r="HPX162" s="186"/>
      <c r="HPY162" s="86"/>
      <c r="HPZ162" s="86"/>
      <c r="HQA162" s="86"/>
      <c r="HQB162" s="86"/>
      <c r="HQC162" s="86"/>
      <c r="HQD162" s="86"/>
      <c r="HQE162" s="86"/>
      <c r="HQF162" s="86"/>
      <c r="HQG162" s="86"/>
      <c r="HQH162" s="86"/>
      <c r="HQI162" s="86"/>
      <c r="HQJ162" s="86"/>
      <c r="HQK162" s="86"/>
      <c r="HQL162" s="86"/>
      <c r="HQM162" s="86"/>
      <c r="HQN162" s="86"/>
      <c r="HQO162" s="86"/>
      <c r="HQP162" s="86"/>
      <c r="HQQ162" s="86"/>
      <c r="HQR162" s="86"/>
      <c r="HQS162" s="86"/>
      <c r="HQT162" s="86"/>
      <c r="HQU162" s="86"/>
      <c r="HQV162" s="86"/>
      <c r="HQW162" s="86"/>
      <c r="HQX162" s="86"/>
      <c r="HQY162" s="86"/>
      <c r="HQZ162" s="86"/>
      <c r="HRA162" s="86"/>
      <c r="HRB162" s="86"/>
      <c r="HRC162" s="86"/>
      <c r="HRD162" s="86"/>
      <c r="HRE162" s="86"/>
      <c r="HRF162" s="86"/>
      <c r="HRG162" s="86"/>
      <c r="HRH162" s="86"/>
      <c r="HRI162" s="86"/>
      <c r="HRJ162" s="86"/>
      <c r="HRK162" s="86"/>
      <c r="HRL162" s="86"/>
      <c r="HRM162" s="86"/>
      <c r="HRN162" s="86"/>
      <c r="HRO162" s="86"/>
      <c r="HRP162" s="86"/>
      <c r="HRQ162" s="86"/>
      <c r="HRR162" s="86"/>
      <c r="HRS162" s="86"/>
      <c r="HRT162" s="86"/>
      <c r="HRU162" s="86"/>
      <c r="HRV162" s="86"/>
      <c r="HRW162" s="86"/>
      <c r="HRX162" s="86"/>
      <c r="HRY162" s="86"/>
      <c r="HRZ162" s="86"/>
      <c r="HSA162" s="86"/>
      <c r="HSB162" s="86"/>
      <c r="HSC162" s="86"/>
      <c r="HSD162" s="86"/>
      <c r="HSE162" s="86"/>
      <c r="HSF162" s="86"/>
      <c r="HSG162" s="86"/>
      <c r="HSH162" s="86"/>
      <c r="HSI162" s="86"/>
      <c r="HSJ162" s="86"/>
      <c r="HSK162" s="86"/>
      <c r="HSL162" s="86"/>
      <c r="HSM162" s="86"/>
      <c r="HSN162" s="86"/>
      <c r="HSO162" s="86"/>
      <c r="HSP162" s="86"/>
      <c r="HSQ162" s="86"/>
      <c r="HSR162" s="86"/>
      <c r="HSS162" s="86"/>
      <c r="HST162" s="86"/>
      <c r="HSU162" s="86"/>
      <c r="HSV162" s="86"/>
      <c r="HSW162" s="86"/>
      <c r="HSX162" s="86"/>
      <c r="HSY162" s="86"/>
      <c r="HSZ162" s="86"/>
      <c r="HTA162" s="86"/>
      <c r="HTB162" s="86"/>
      <c r="HTC162" s="86"/>
      <c r="HTD162" s="86"/>
      <c r="HTE162" s="86"/>
      <c r="HTF162" s="86"/>
      <c r="HTG162" s="86"/>
      <c r="HTH162" s="86"/>
      <c r="HTI162" s="86"/>
      <c r="HTJ162" s="86"/>
      <c r="HTK162" s="86"/>
      <c r="HTL162" s="86"/>
      <c r="HTM162" s="86"/>
      <c r="HTN162" s="86"/>
      <c r="HTO162" s="86"/>
      <c r="HTP162" s="86"/>
      <c r="HTQ162" s="86"/>
      <c r="HTR162" s="86"/>
      <c r="HTS162" s="86"/>
      <c r="HTT162" s="86"/>
      <c r="HTU162" s="86"/>
      <c r="HTV162" s="86"/>
      <c r="HTW162" s="86"/>
      <c r="HTX162" s="86"/>
      <c r="HTY162" s="86"/>
      <c r="HTZ162" s="86"/>
      <c r="HUA162" s="86"/>
      <c r="HUB162" s="86"/>
      <c r="HUC162" s="86"/>
      <c r="HUD162" s="86"/>
      <c r="HUE162" s="86"/>
      <c r="HUF162" s="86"/>
      <c r="HUG162" s="86"/>
      <c r="HUH162" s="86"/>
      <c r="HUI162" s="86"/>
      <c r="HUJ162" s="86"/>
      <c r="HUK162" s="86"/>
      <c r="HUL162" s="86"/>
      <c r="HUM162" s="86"/>
      <c r="HUN162" s="86"/>
      <c r="HUO162" s="86"/>
      <c r="HUP162" s="86"/>
      <c r="HUQ162" s="86"/>
      <c r="HUR162" s="86"/>
      <c r="HUS162" s="86"/>
      <c r="HUT162" s="86"/>
      <c r="HUU162" s="86"/>
      <c r="HUV162" s="86"/>
      <c r="HUW162" s="86"/>
      <c r="HUX162" s="86"/>
      <c r="HUY162" s="86"/>
      <c r="HUZ162" s="86"/>
      <c r="HVA162" s="86"/>
      <c r="HVB162" s="86"/>
      <c r="HVC162" s="86"/>
      <c r="HVD162" s="86"/>
      <c r="HVE162" s="86"/>
      <c r="HVF162" s="86"/>
      <c r="HVG162" s="86"/>
      <c r="HVH162" s="86"/>
      <c r="HVI162" s="86"/>
      <c r="HVJ162" s="86"/>
      <c r="HVK162" s="86"/>
      <c r="HVL162" s="86"/>
      <c r="HVM162" s="86"/>
      <c r="HVN162" s="86"/>
      <c r="HVO162" s="86"/>
      <c r="HVP162" s="86"/>
      <c r="HVQ162" s="86"/>
      <c r="HVR162" s="86"/>
      <c r="HVS162" s="86"/>
      <c r="HVT162" s="86"/>
      <c r="HVU162" s="86"/>
      <c r="HVV162" s="86"/>
      <c r="HVW162" s="86"/>
      <c r="HVX162" s="86"/>
      <c r="HVY162" s="86"/>
      <c r="HVZ162" s="86"/>
      <c r="HWA162" s="86"/>
      <c r="HWB162" s="86"/>
      <c r="HWC162" s="86"/>
      <c r="HWD162" s="86"/>
      <c r="HWE162" s="86"/>
      <c r="HWF162" s="86"/>
      <c r="HWG162" s="86"/>
      <c r="HWH162" s="86"/>
      <c r="HWI162" s="86"/>
      <c r="HWJ162" s="86"/>
      <c r="HWK162" s="86"/>
      <c r="HWL162" s="86"/>
      <c r="HWM162" s="86"/>
      <c r="HWN162" s="86"/>
      <c r="HWO162" s="86"/>
      <c r="HWP162" s="86"/>
      <c r="HWQ162" s="86"/>
      <c r="HWR162" s="86"/>
      <c r="HWS162" s="86"/>
      <c r="HWT162" s="86"/>
      <c r="HWU162" s="86"/>
      <c r="HWV162" s="86"/>
      <c r="HWW162" s="86"/>
      <c r="HWX162" s="86"/>
      <c r="HWY162" s="86"/>
      <c r="HWZ162" s="86"/>
      <c r="HXA162" s="86"/>
      <c r="HXB162" s="86"/>
      <c r="HXC162" s="86"/>
      <c r="HXD162" s="86"/>
      <c r="HXE162" s="86"/>
      <c r="HXF162" s="86"/>
      <c r="HXG162" s="86"/>
      <c r="HXH162" s="86"/>
      <c r="HXI162" s="86"/>
      <c r="HXJ162" s="86"/>
      <c r="HXK162" s="86"/>
      <c r="HXL162" s="86"/>
      <c r="HXM162" s="86"/>
      <c r="HXN162" s="86"/>
      <c r="HXO162" s="86"/>
      <c r="HXP162" s="86"/>
      <c r="HXQ162" s="86"/>
      <c r="HXR162" s="86"/>
      <c r="HXS162" s="86"/>
      <c r="HXT162" s="86"/>
      <c r="HXU162" s="86"/>
      <c r="HXV162" s="86"/>
      <c r="HXW162" s="86"/>
      <c r="HXX162" s="86"/>
      <c r="HXY162" s="86"/>
      <c r="HXZ162" s="86"/>
      <c r="HYA162" s="86"/>
      <c r="HYB162" s="86"/>
      <c r="HYC162" s="86"/>
      <c r="HYD162" s="86"/>
      <c r="HYE162" s="86"/>
      <c r="HYF162" s="86"/>
      <c r="HYG162" s="86"/>
      <c r="HYH162" s="86"/>
      <c r="HYI162" s="86"/>
      <c r="HYJ162" s="86"/>
      <c r="HYK162" s="86"/>
      <c r="HYL162" s="86"/>
      <c r="HYM162" s="86"/>
      <c r="HYN162" s="86"/>
      <c r="HYO162" s="86"/>
      <c r="HYP162" s="86"/>
      <c r="HYQ162" s="86"/>
      <c r="HYR162" s="86"/>
      <c r="HYS162" s="86"/>
      <c r="HYT162" s="86"/>
      <c r="HYU162" s="86"/>
      <c r="HYV162" s="86"/>
      <c r="HYW162" s="86"/>
      <c r="HYX162" s="86"/>
      <c r="HYY162" s="86"/>
      <c r="HYZ162" s="86"/>
      <c r="HZA162" s="86"/>
      <c r="HZB162" s="86"/>
      <c r="HZC162" s="86"/>
      <c r="HZD162" s="86"/>
      <c r="HZE162" s="86"/>
      <c r="HZF162" s="86"/>
      <c r="HZG162" s="86"/>
      <c r="HZH162" s="86"/>
      <c r="HZI162" s="86"/>
      <c r="HZJ162" s="86"/>
      <c r="HZK162" s="86"/>
      <c r="HZL162" s="86"/>
      <c r="HZM162" s="86"/>
      <c r="HZN162" s="86"/>
      <c r="HZO162" s="186"/>
      <c r="HZP162" s="186"/>
      <c r="HZQ162" s="186"/>
      <c r="HZR162" s="186"/>
      <c r="HZS162" s="186"/>
      <c r="HZT162" s="186"/>
      <c r="HZU162" s="86"/>
      <c r="HZV162" s="86"/>
      <c r="HZW162" s="86"/>
      <c r="HZX162" s="86"/>
      <c r="HZY162" s="86"/>
      <c r="HZZ162" s="86"/>
      <c r="IAA162" s="86"/>
      <c r="IAB162" s="86"/>
      <c r="IAC162" s="86"/>
      <c r="IAD162" s="86"/>
      <c r="IAE162" s="86"/>
      <c r="IAF162" s="86"/>
      <c r="IAG162" s="86"/>
      <c r="IAH162" s="86"/>
      <c r="IAI162" s="86"/>
      <c r="IAJ162" s="86"/>
      <c r="IAK162" s="86"/>
      <c r="IAL162" s="86"/>
      <c r="IAM162" s="86"/>
      <c r="IAN162" s="86"/>
      <c r="IAO162" s="86"/>
      <c r="IAP162" s="86"/>
      <c r="IAQ162" s="86"/>
      <c r="IAR162" s="86"/>
      <c r="IAS162" s="86"/>
      <c r="IAT162" s="86"/>
      <c r="IAU162" s="86"/>
      <c r="IAV162" s="86"/>
      <c r="IAW162" s="86"/>
      <c r="IAX162" s="86"/>
      <c r="IAY162" s="86"/>
      <c r="IAZ162" s="86"/>
      <c r="IBA162" s="86"/>
      <c r="IBB162" s="86"/>
      <c r="IBC162" s="86"/>
      <c r="IBD162" s="86"/>
      <c r="IBE162" s="86"/>
      <c r="IBF162" s="86"/>
      <c r="IBG162" s="86"/>
      <c r="IBH162" s="86"/>
      <c r="IBI162" s="86"/>
      <c r="IBJ162" s="86"/>
      <c r="IBK162" s="86"/>
      <c r="IBL162" s="86"/>
      <c r="IBM162" s="86"/>
      <c r="IBN162" s="86"/>
      <c r="IBO162" s="86"/>
      <c r="IBP162" s="86"/>
      <c r="IBQ162" s="86"/>
      <c r="IBR162" s="86"/>
      <c r="IBS162" s="86"/>
      <c r="IBT162" s="86"/>
      <c r="IBU162" s="86"/>
      <c r="IBV162" s="86"/>
      <c r="IBW162" s="86"/>
      <c r="IBX162" s="86"/>
      <c r="IBY162" s="86"/>
      <c r="IBZ162" s="86"/>
      <c r="ICA162" s="86"/>
      <c r="ICB162" s="86"/>
      <c r="ICC162" s="86"/>
      <c r="ICD162" s="86"/>
      <c r="ICE162" s="86"/>
      <c r="ICF162" s="86"/>
      <c r="ICG162" s="86"/>
      <c r="ICH162" s="86"/>
      <c r="ICI162" s="86"/>
      <c r="ICJ162" s="86"/>
      <c r="ICK162" s="86"/>
      <c r="ICL162" s="86"/>
      <c r="ICM162" s="86"/>
      <c r="ICN162" s="86"/>
      <c r="ICO162" s="86"/>
      <c r="ICP162" s="86"/>
      <c r="ICQ162" s="86"/>
      <c r="ICR162" s="86"/>
      <c r="ICS162" s="86"/>
      <c r="ICT162" s="86"/>
      <c r="ICU162" s="86"/>
      <c r="ICV162" s="86"/>
      <c r="ICW162" s="86"/>
      <c r="ICX162" s="86"/>
      <c r="ICY162" s="86"/>
      <c r="ICZ162" s="86"/>
      <c r="IDA162" s="86"/>
      <c r="IDB162" s="86"/>
      <c r="IDC162" s="86"/>
      <c r="IDD162" s="86"/>
      <c r="IDE162" s="86"/>
      <c r="IDF162" s="86"/>
      <c r="IDG162" s="86"/>
      <c r="IDH162" s="86"/>
      <c r="IDI162" s="86"/>
      <c r="IDJ162" s="86"/>
      <c r="IDK162" s="86"/>
      <c r="IDL162" s="86"/>
      <c r="IDM162" s="86"/>
      <c r="IDN162" s="86"/>
      <c r="IDO162" s="86"/>
      <c r="IDP162" s="86"/>
      <c r="IDQ162" s="86"/>
      <c r="IDR162" s="86"/>
      <c r="IDS162" s="86"/>
      <c r="IDT162" s="86"/>
      <c r="IDU162" s="86"/>
      <c r="IDV162" s="86"/>
      <c r="IDW162" s="86"/>
      <c r="IDX162" s="86"/>
      <c r="IDY162" s="86"/>
      <c r="IDZ162" s="86"/>
      <c r="IEA162" s="86"/>
      <c r="IEB162" s="86"/>
      <c r="IEC162" s="86"/>
      <c r="IED162" s="86"/>
      <c r="IEE162" s="86"/>
      <c r="IEF162" s="86"/>
      <c r="IEG162" s="86"/>
      <c r="IEH162" s="86"/>
      <c r="IEI162" s="86"/>
      <c r="IEJ162" s="86"/>
      <c r="IEK162" s="86"/>
      <c r="IEL162" s="86"/>
      <c r="IEM162" s="86"/>
      <c r="IEN162" s="86"/>
      <c r="IEO162" s="86"/>
      <c r="IEP162" s="86"/>
      <c r="IEQ162" s="86"/>
      <c r="IER162" s="86"/>
      <c r="IES162" s="86"/>
      <c r="IET162" s="86"/>
      <c r="IEU162" s="86"/>
      <c r="IEV162" s="86"/>
      <c r="IEW162" s="86"/>
      <c r="IEX162" s="86"/>
      <c r="IEY162" s="86"/>
      <c r="IEZ162" s="86"/>
      <c r="IFA162" s="86"/>
      <c r="IFB162" s="86"/>
      <c r="IFC162" s="86"/>
      <c r="IFD162" s="86"/>
      <c r="IFE162" s="86"/>
      <c r="IFF162" s="86"/>
      <c r="IFG162" s="86"/>
      <c r="IFH162" s="86"/>
      <c r="IFI162" s="86"/>
      <c r="IFJ162" s="86"/>
      <c r="IFK162" s="86"/>
      <c r="IFL162" s="86"/>
      <c r="IFM162" s="86"/>
      <c r="IFN162" s="86"/>
      <c r="IFO162" s="86"/>
      <c r="IFP162" s="86"/>
      <c r="IFQ162" s="86"/>
      <c r="IFR162" s="86"/>
      <c r="IFS162" s="86"/>
      <c r="IFT162" s="86"/>
      <c r="IFU162" s="86"/>
      <c r="IFV162" s="86"/>
      <c r="IFW162" s="86"/>
      <c r="IFX162" s="86"/>
      <c r="IFY162" s="86"/>
      <c r="IFZ162" s="86"/>
      <c r="IGA162" s="86"/>
      <c r="IGB162" s="86"/>
      <c r="IGC162" s="86"/>
      <c r="IGD162" s="86"/>
      <c r="IGE162" s="86"/>
      <c r="IGF162" s="86"/>
      <c r="IGG162" s="86"/>
      <c r="IGH162" s="86"/>
      <c r="IGI162" s="86"/>
      <c r="IGJ162" s="86"/>
      <c r="IGK162" s="86"/>
      <c r="IGL162" s="86"/>
      <c r="IGM162" s="86"/>
      <c r="IGN162" s="86"/>
      <c r="IGO162" s="86"/>
      <c r="IGP162" s="86"/>
      <c r="IGQ162" s="86"/>
      <c r="IGR162" s="86"/>
      <c r="IGS162" s="86"/>
      <c r="IGT162" s="86"/>
      <c r="IGU162" s="86"/>
      <c r="IGV162" s="86"/>
      <c r="IGW162" s="86"/>
      <c r="IGX162" s="86"/>
      <c r="IGY162" s="86"/>
      <c r="IGZ162" s="86"/>
      <c r="IHA162" s="86"/>
      <c r="IHB162" s="86"/>
      <c r="IHC162" s="86"/>
      <c r="IHD162" s="86"/>
      <c r="IHE162" s="86"/>
      <c r="IHF162" s="86"/>
      <c r="IHG162" s="86"/>
      <c r="IHH162" s="86"/>
      <c r="IHI162" s="86"/>
      <c r="IHJ162" s="86"/>
      <c r="IHK162" s="86"/>
      <c r="IHL162" s="86"/>
      <c r="IHM162" s="86"/>
      <c r="IHN162" s="86"/>
      <c r="IHO162" s="86"/>
      <c r="IHP162" s="86"/>
      <c r="IHQ162" s="86"/>
      <c r="IHR162" s="86"/>
      <c r="IHS162" s="86"/>
      <c r="IHT162" s="86"/>
      <c r="IHU162" s="86"/>
      <c r="IHV162" s="86"/>
      <c r="IHW162" s="86"/>
      <c r="IHX162" s="86"/>
      <c r="IHY162" s="86"/>
      <c r="IHZ162" s="86"/>
      <c r="IIA162" s="86"/>
      <c r="IIB162" s="86"/>
      <c r="IIC162" s="86"/>
      <c r="IID162" s="86"/>
      <c r="IIE162" s="86"/>
      <c r="IIF162" s="86"/>
      <c r="IIG162" s="86"/>
      <c r="IIH162" s="86"/>
      <c r="III162" s="86"/>
      <c r="IIJ162" s="86"/>
      <c r="IIK162" s="86"/>
      <c r="IIL162" s="86"/>
      <c r="IIM162" s="86"/>
      <c r="IIN162" s="86"/>
      <c r="IIO162" s="86"/>
      <c r="IIP162" s="86"/>
      <c r="IIQ162" s="86"/>
      <c r="IIR162" s="86"/>
      <c r="IIS162" s="86"/>
      <c r="IIT162" s="86"/>
      <c r="IIU162" s="86"/>
      <c r="IIV162" s="86"/>
      <c r="IIW162" s="86"/>
      <c r="IIX162" s="86"/>
      <c r="IIY162" s="86"/>
      <c r="IIZ162" s="86"/>
      <c r="IJA162" s="86"/>
      <c r="IJB162" s="86"/>
      <c r="IJC162" s="86"/>
      <c r="IJD162" s="86"/>
      <c r="IJE162" s="86"/>
      <c r="IJF162" s="86"/>
      <c r="IJG162" s="86"/>
      <c r="IJH162" s="86"/>
      <c r="IJI162" s="86"/>
      <c r="IJJ162" s="86"/>
      <c r="IJK162" s="186"/>
      <c r="IJL162" s="186"/>
      <c r="IJM162" s="186"/>
      <c r="IJN162" s="186"/>
      <c r="IJO162" s="186"/>
      <c r="IJP162" s="186"/>
      <c r="IJQ162" s="86"/>
      <c r="IJR162" s="86"/>
      <c r="IJS162" s="86"/>
      <c r="IJT162" s="86"/>
      <c r="IJU162" s="86"/>
      <c r="IJV162" s="86"/>
      <c r="IJW162" s="86"/>
      <c r="IJX162" s="86"/>
      <c r="IJY162" s="86"/>
      <c r="IJZ162" s="86"/>
      <c r="IKA162" s="86"/>
      <c r="IKB162" s="86"/>
      <c r="IKC162" s="86"/>
      <c r="IKD162" s="86"/>
      <c r="IKE162" s="86"/>
      <c r="IKF162" s="86"/>
      <c r="IKG162" s="86"/>
      <c r="IKH162" s="86"/>
      <c r="IKI162" s="86"/>
      <c r="IKJ162" s="86"/>
      <c r="IKK162" s="86"/>
      <c r="IKL162" s="86"/>
      <c r="IKM162" s="86"/>
      <c r="IKN162" s="86"/>
      <c r="IKO162" s="86"/>
      <c r="IKP162" s="86"/>
      <c r="IKQ162" s="86"/>
      <c r="IKR162" s="86"/>
      <c r="IKS162" s="86"/>
      <c r="IKT162" s="86"/>
      <c r="IKU162" s="86"/>
      <c r="IKV162" s="86"/>
      <c r="IKW162" s="86"/>
      <c r="IKX162" s="86"/>
      <c r="IKY162" s="86"/>
      <c r="IKZ162" s="86"/>
      <c r="ILA162" s="86"/>
      <c r="ILB162" s="86"/>
      <c r="ILC162" s="86"/>
      <c r="ILD162" s="86"/>
      <c r="ILE162" s="86"/>
      <c r="ILF162" s="86"/>
      <c r="ILG162" s="86"/>
      <c r="ILH162" s="86"/>
      <c r="ILI162" s="86"/>
      <c r="ILJ162" s="86"/>
      <c r="ILK162" s="86"/>
      <c r="ILL162" s="86"/>
      <c r="ILM162" s="86"/>
      <c r="ILN162" s="86"/>
      <c r="ILO162" s="86"/>
      <c r="ILP162" s="86"/>
      <c r="ILQ162" s="86"/>
      <c r="ILR162" s="86"/>
      <c r="ILS162" s="86"/>
      <c r="ILT162" s="86"/>
      <c r="ILU162" s="86"/>
      <c r="ILV162" s="86"/>
      <c r="ILW162" s="86"/>
      <c r="ILX162" s="86"/>
      <c r="ILY162" s="86"/>
      <c r="ILZ162" s="86"/>
      <c r="IMA162" s="86"/>
      <c r="IMB162" s="86"/>
      <c r="IMC162" s="86"/>
      <c r="IMD162" s="86"/>
      <c r="IME162" s="86"/>
      <c r="IMF162" s="86"/>
      <c r="IMG162" s="86"/>
      <c r="IMH162" s="86"/>
      <c r="IMI162" s="86"/>
      <c r="IMJ162" s="86"/>
      <c r="IMK162" s="86"/>
      <c r="IML162" s="86"/>
      <c r="IMM162" s="86"/>
      <c r="IMN162" s="86"/>
      <c r="IMO162" s="86"/>
      <c r="IMP162" s="86"/>
      <c r="IMQ162" s="86"/>
      <c r="IMR162" s="86"/>
      <c r="IMS162" s="86"/>
      <c r="IMT162" s="86"/>
      <c r="IMU162" s="86"/>
      <c r="IMV162" s="86"/>
      <c r="IMW162" s="86"/>
      <c r="IMX162" s="86"/>
      <c r="IMY162" s="86"/>
      <c r="IMZ162" s="86"/>
      <c r="INA162" s="86"/>
      <c r="INB162" s="86"/>
      <c r="INC162" s="86"/>
      <c r="IND162" s="86"/>
      <c r="INE162" s="86"/>
      <c r="INF162" s="86"/>
      <c r="ING162" s="86"/>
      <c r="INH162" s="86"/>
      <c r="INI162" s="86"/>
      <c r="INJ162" s="86"/>
      <c r="INK162" s="86"/>
      <c r="INL162" s="86"/>
      <c r="INM162" s="86"/>
      <c r="INN162" s="86"/>
      <c r="INO162" s="86"/>
      <c r="INP162" s="86"/>
      <c r="INQ162" s="86"/>
      <c r="INR162" s="86"/>
      <c r="INS162" s="86"/>
      <c r="INT162" s="86"/>
      <c r="INU162" s="86"/>
      <c r="INV162" s="86"/>
      <c r="INW162" s="86"/>
      <c r="INX162" s="86"/>
      <c r="INY162" s="86"/>
      <c r="INZ162" s="86"/>
      <c r="IOA162" s="86"/>
      <c r="IOB162" s="86"/>
      <c r="IOC162" s="86"/>
      <c r="IOD162" s="86"/>
      <c r="IOE162" s="86"/>
      <c r="IOF162" s="86"/>
      <c r="IOG162" s="86"/>
      <c r="IOH162" s="86"/>
      <c r="IOI162" s="86"/>
      <c r="IOJ162" s="86"/>
      <c r="IOK162" s="86"/>
      <c r="IOL162" s="86"/>
      <c r="IOM162" s="86"/>
      <c r="ION162" s="86"/>
      <c r="IOO162" s="86"/>
      <c r="IOP162" s="86"/>
      <c r="IOQ162" s="86"/>
      <c r="IOR162" s="86"/>
      <c r="IOS162" s="86"/>
      <c r="IOT162" s="86"/>
      <c r="IOU162" s="86"/>
      <c r="IOV162" s="86"/>
      <c r="IOW162" s="86"/>
      <c r="IOX162" s="86"/>
      <c r="IOY162" s="86"/>
      <c r="IOZ162" s="86"/>
      <c r="IPA162" s="86"/>
      <c r="IPB162" s="86"/>
      <c r="IPC162" s="86"/>
      <c r="IPD162" s="86"/>
      <c r="IPE162" s="86"/>
      <c r="IPF162" s="86"/>
      <c r="IPG162" s="86"/>
      <c r="IPH162" s="86"/>
      <c r="IPI162" s="86"/>
      <c r="IPJ162" s="86"/>
      <c r="IPK162" s="86"/>
      <c r="IPL162" s="86"/>
      <c r="IPM162" s="86"/>
      <c r="IPN162" s="86"/>
      <c r="IPO162" s="86"/>
      <c r="IPP162" s="86"/>
      <c r="IPQ162" s="86"/>
      <c r="IPR162" s="86"/>
      <c r="IPS162" s="86"/>
      <c r="IPT162" s="86"/>
      <c r="IPU162" s="86"/>
      <c r="IPV162" s="86"/>
      <c r="IPW162" s="86"/>
      <c r="IPX162" s="86"/>
      <c r="IPY162" s="86"/>
      <c r="IPZ162" s="86"/>
      <c r="IQA162" s="86"/>
      <c r="IQB162" s="86"/>
      <c r="IQC162" s="86"/>
      <c r="IQD162" s="86"/>
      <c r="IQE162" s="86"/>
      <c r="IQF162" s="86"/>
      <c r="IQG162" s="86"/>
      <c r="IQH162" s="86"/>
      <c r="IQI162" s="86"/>
      <c r="IQJ162" s="86"/>
      <c r="IQK162" s="86"/>
      <c r="IQL162" s="86"/>
      <c r="IQM162" s="86"/>
      <c r="IQN162" s="86"/>
      <c r="IQO162" s="86"/>
      <c r="IQP162" s="86"/>
      <c r="IQQ162" s="86"/>
      <c r="IQR162" s="86"/>
      <c r="IQS162" s="86"/>
      <c r="IQT162" s="86"/>
      <c r="IQU162" s="86"/>
      <c r="IQV162" s="86"/>
      <c r="IQW162" s="86"/>
      <c r="IQX162" s="86"/>
      <c r="IQY162" s="86"/>
      <c r="IQZ162" s="86"/>
      <c r="IRA162" s="86"/>
      <c r="IRB162" s="86"/>
      <c r="IRC162" s="86"/>
      <c r="IRD162" s="86"/>
      <c r="IRE162" s="86"/>
      <c r="IRF162" s="86"/>
      <c r="IRG162" s="86"/>
      <c r="IRH162" s="86"/>
      <c r="IRI162" s="86"/>
      <c r="IRJ162" s="86"/>
      <c r="IRK162" s="86"/>
      <c r="IRL162" s="86"/>
      <c r="IRM162" s="86"/>
      <c r="IRN162" s="86"/>
      <c r="IRO162" s="86"/>
      <c r="IRP162" s="86"/>
      <c r="IRQ162" s="86"/>
      <c r="IRR162" s="86"/>
      <c r="IRS162" s="86"/>
      <c r="IRT162" s="86"/>
      <c r="IRU162" s="86"/>
      <c r="IRV162" s="86"/>
      <c r="IRW162" s="86"/>
      <c r="IRX162" s="86"/>
      <c r="IRY162" s="86"/>
      <c r="IRZ162" s="86"/>
      <c r="ISA162" s="86"/>
      <c r="ISB162" s="86"/>
      <c r="ISC162" s="86"/>
      <c r="ISD162" s="86"/>
      <c r="ISE162" s="86"/>
      <c r="ISF162" s="86"/>
      <c r="ISG162" s="86"/>
      <c r="ISH162" s="86"/>
      <c r="ISI162" s="86"/>
      <c r="ISJ162" s="86"/>
      <c r="ISK162" s="86"/>
      <c r="ISL162" s="86"/>
      <c r="ISM162" s="86"/>
      <c r="ISN162" s="86"/>
      <c r="ISO162" s="86"/>
      <c r="ISP162" s="86"/>
      <c r="ISQ162" s="86"/>
      <c r="ISR162" s="86"/>
      <c r="ISS162" s="86"/>
      <c r="IST162" s="86"/>
      <c r="ISU162" s="86"/>
      <c r="ISV162" s="86"/>
      <c r="ISW162" s="86"/>
      <c r="ISX162" s="86"/>
      <c r="ISY162" s="86"/>
      <c r="ISZ162" s="86"/>
      <c r="ITA162" s="86"/>
      <c r="ITB162" s="86"/>
      <c r="ITC162" s="86"/>
      <c r="ITD162" s="86"/>
      <c r="ITE162" s="86"/>
      <c r="ITF162" s="86"/>
      <c r="ITG162" s="186"/>
      <c r="ITH162" s="186"/>
      <c r="ITI162" s="186"/>
      <c r="ITJ162" s="186"/>
      <c r="ITK162" s="186"/>
      <c r="ITL162" s="186"/>
      <c r="ITM162" s="86"/>
      <c r="ITN162" s="86"/>
      <c r="ITO162" s="86"/>
      <c r="ITP162" s="86"/>
      <c r="ITQ162" s="86"/>
      <c r="ITR162" s="86"/>
      <c r="ITS162" s="86"/>
      <c r="ITT162" s="86"/>
      <c r="ITU162" s="86"/>
      <c r="ITV162" s="86"/>
      <c r="ITW162" s="86"/>
      <c r="ITX162" s="86"/>
      <c r="ITY162" s="86"/>
      <c r="ITZ162" s="86"/>
      <c r="IUA162" s="86"/>
      <c r="IUB162" s="86"/>
      <c r="IUC162" s="86"/>
      <c r="IUD162" s="86"/>
      <c r="IUE162" s="86"/>
      <c r="IUF162" s="86"/>
      <c r="IUG162" s="86"/>
      <c r="IUH162" s="86"/>
      <c r="IUI162" s="86"/>
      <c r="IUJ162" s="86"/>
      <c r="IUK162" s="86"/>
      <c r="IUL162" s="86"/>
      <c r="IUM162" s="86"/>
      <c r="IUN162" s="86"/>
      <c r="IUO162" s="86"/>
      <c r="IUP162" s="86"/>
      <c r="IUQ162" s="86"/>
      <c r="IUR162" s="86"/>
      <c r="IUS162" s="86"/>
      <c r="IUT162" s="86"/>
      <c r="IUU162" s="86"/>
      <c r="IUV162" s="86"/>
      <c r="IUW162" s="86"/>
      <c r="IUX162" s="86"/>
      <c r="IUY162" s="86"/>
      <c r="IUZ162" s="86"/>
      <c r="IVA162" s="86"/>
      <c r="IVB162" s="86"/>
      <c r="IVC162" s="86"/>
      <c r="IVD162" s="86"/>
      <c r="IVE162" s="86"/>
      <c r="IVF162" s="86"/>
      <c r="IVG162" s="86"/>
      <c r="IVH162" s="86"/>
      <c r="IVI162" s="86"/>
      <c r="IVJ162" s="86"/>
      <c r="IVK162" s="86"/>
      <c r="IVL162" s="86"/>
      <c r="IVM162" s="86"/>
      <c r="IVN162" s="86"/>
      <c r="IVO162" s="86"/>
      <c r="IVP162" s="86"/>
      <c r="IVQ162" s="86"/>
      <c r="IVR162" s="86"/>
      <c r="IVS162" s="86"/>
      <c r="IVT162" s="86"/>
      <c r="IVU162" s="86"/>
      <c r="IVV162" s="86"/>
      <c r="IVW162" s="86"/>
      <c r="IVX162" s="86"/>
      <c r="IVY162" s="86"/>
      <c r="IVZ162" s="86"/>
      <c r="IWA162" s="86"/>
      <c r="IWB162" s="86"/>
      <c r="IWC162" s="86"/>
      <c r="IWD162" s="86"/>
      <c r="IWE162" s="86"/>
      <c r="IWF162" s="86"/>
      <c r="IWG162" s="86"/>
      <c r="IWH162" s="86"/>
      <c r="IWI162" s="86"/>
      <c r="IWJ162" s="86"/>
      <c r="IWK162" s="86"/>
      <c r="IWL162" s="86"/>
      <c r="IWM162" s="86"/>
      <c r="IWN162" s="86"/>
      <c r="IWO162" s="86"/>
      <c r="IWP162" s="86"/>
      <c r="IWQ162" s="86"/>
      <c r="IWR162" s="86"/>
      <c r="IWS162" s="86"/>
      <c r="IWT162" s="86"/>
      <c r="IWU162" s="86"/>
      <c r="IWV162" s="86"/>
      <c r="IWW162" s="86"/>
      <c r="IWX162" s="86"/>
      <c r="IWY162" s="86"/>
      <c r="IWZ162" s="86"/>
      <c r="IXA162" s="86"/>
      <c r="IXB162" s="86"/>
      <c r="IXC162" s="86"/>
      <c r="IXD162" s="86"/>
      <c r="IXE162" s="86"/>
      <c r="IXF162" s="86"/>
      <c r="IXG162" s="86"/>
      <c r="IXH162" s="86"/>
      <c r="IXI162" s="86"/>
      <c r="IXJ162" s="86"/>
      <c r="IXK162" s="86"/>
      <c r="IXL162" s="86"/>
      <c r="IXM162" s="86"/>
      <c r="IXN162" s="86"/>
      <c r="IXO162" s="86"/>
      <c r="IXP162" s="86"/>
      <c r="IXQ162" s="86"/>
      <c r="IXR162" s="86"/>
      <c r="IXS162" s="86"/>
      <c r="IXT162" s="86"/>
      <c r="IXU162" s="86"/>
      <c r="IXV162" s="86"/>
      <c r="IXW162" s="86"/>
      <c r="IXX162" s="86"/>
      <c r="IXY162" s="86"/>
      <c r="IXZ162" s="86"/>
      <c r="IYA162" s="86"/>
      <c r="IYB162" s="86"/>
      <c r="IYC162" s="86"/>
      <c r="IYD162" s="86"/>
      <c r="IYE162" s="86"/>
      <c r="IYF162" s="86"/>
      <c r="IYG162" s="86"/>
      <c r="IYH162" s="86"/>
      <c r="IYI162" s="86"/>
      <c r="IYJ162" s="86"/>
      <c r="IYK162" s="86"/>
      <c r="IYL162" s="86"/>
      <c r="IYM162" s="86"/>
      <c r="IYN162" s="86"/>
      <c r="IYO162" s="86"/>
      <c r="IYP162" s="86"/>
      <c r="IYQ162" s="86"/>
      <c r="IYR162" s="86"/>
      <c r="IYS162" s="86"/>
      <c r="IYT162" s="86"/>
      <c r="IYU162" s="86"/>
      <c r="IYV162" s="86"/>
      <c r="IYW162" s="86"/>
      <c r="IYX162" s="86"/>
      <c r="IYY162" s="86"/>
      <c r="IYZ162" s="86"/>
      <c r="IZA162" s="86"/>
      <c r="IZB162" s="86"/>
      <c r="IZC162" s="86"/>
      <c r="IZD162" s="86"/>
      <c r="IZE162" s="86"/>
      <c r="IZF162" s="86"/>
      <c r="IZG162" s="86"/>
      <c r="IZH162" s="86"/>
      <c r="IZI162" s="86"/>
      <c r="IZJ162" s="86"/>
      <c r="IZK162" s="86"/>
      <c r="IZL162" s="86"/>
      <c r="IZM162" s="86"/>
      <c r="IZN162" s="86"/>
      <c r="IZO162" s="86"/>
      <c r="IZP162" s="86"/>
      <c r="IZQ162" s="86"/>
      <c r="IZR162" s="86"/>
      <c r="IZS162" s="86"/>
      <c r="IZT162" s="86"/>
      <c r="IZU162" s="86"/>
      <c r="IZV162" s="86"/>
      <c r="IZW162" s="86"/>
      <c r="IZX162" s="86"/>
      <c r="IZY162" s="86"/>
      <c r="IZZ162" s="86"/>
      <c r="JAA162" s="86"/>
      <c r="JAB162" s="86"/>
      <c r="JAC162" s="86"/>
      <c r="JAD162" s="86"/>
      <c r="JAE162" s="86"/>
      <c r="JAF162" s="86"/>
      <c r="JAG162" s="86"/>
      <c r="JAH162" s="86"/>
      <c r="JAI162" s="86"/>
      <c r="JAJ162" s="86"/>
      <c r="JAK162" s="86"/>
      <c r="JAL162" s="86"/>
      <c r="JAM162" s="86"/>
      <c r="JAN162" s="86"/>
      <c r="JAO162" s="86"/>
      <c r="JAP162" s="86"/>
      <c r="JAQ162" s="86"/>
      <c r="JAR162" s="86"/>
      <c r="JAS162" s="86"/>
      <c r="JAT162" s="86"/>
      <c r="JAU162" s="86"/>
      <c r="JAV162" s="86"/>
      <c r="JAW162" s="86"/>
      <c r="JAX162" s="86"/>
      <c r="JAY162" s="86"/>
      <c r="JAZ162" s="86"/>
      <c r="JBA162" s="86"/>
      <c r="JBB162" s="86"/>
      <c r="JBC162" s="86"/>
      <c r="JBD162" s="86"/>
      <c r="JBE162" s="86"/>
      <c r="JBF162" s="86"/>
      <c r="JBG162" s="86"/>
      <c r="JBH162" s="86"/>
      <c r="JBI162" s="86"/>
      <c r="JBJ162" s="86"/>
      <c r="JBK162" s="86"/>
      <c r="JBL162" s="86"/>
      <c r="JBM162" s="86"/>
      <c r="JBN162" s="86"/>
      <c r="JBO162" s="86"/>
      <c r="JBP162" s="86"/>
      <c r="JBQ162" s="86"/>
      <c r="JBR162" s="86"/>
      <c r="JBS162" s="86"/>
      <c r="JBT162" s="86"/>
      <c r="JBU162" s="86"/>
      <c r="JBV162" s="86"/>
      <c r="JBW162" s="86"/>
      <c r="JBX162" s="86"/>
      <c r="JBY162" s="86"/>
      <c r="JBZ162" s="86"/>
      <c r="JCA162" s="86"/>
      <c r="JCB162" s="86"/>
      <c r="JCC162" s="86"/>
      <c r="JCD162" s="86"/>
      <c r="JCE162" s="86"/>
      <c r="JCF162" s="86"/>
      <c r="JCG162" s="86"/>
      <c r="JCH162" s="86"/>
      <c r="JCI162" s="86"/>
      <c r="JCJ162" s="86"/>
      <c r="JCK162" s="86"/>
      <c r="JCL162" s="86"/>
      <c r="JCM162" s="86"/>
      <c r="JCN162" s="86"/>
      <c r="JCO162" s="86"/>
      <c r="JCP162" s="86"/>
      <c r="JCQ162" s="86"/>
      <c r="JCR162" s="86"/>
      <c r="JCS162" s="86"/>
      <c r="JCT162" s="86"/>
      <c r="JCU162" s="86"/>
      <c r="JCV162" s="86"/>
      <c r="JCW162" s="86"/>
      <c r="JCX162" s="86"/>
      <c r="JCY162" s="86"/>
      <c r="JCZ162" s="86"/>
      <c r="JDA162" s="86"/>
      <c r="JDB162" s="86"/>
      <c r="JDC162" s="186"/>
      <c r="JDD162" s="186"/>
      <c r="JDE162" s="186"/>
      <c r="JDF162" s="186"/>
      <c r="JDG162" s="186"/>
      <c r="JDH162" s="186"/>
      <c r="JDI162" s="86"/>
      <c r="JDJ162" s="86"/>
      <c r="JDK162" s="86"/>
      <c r="JDL162" s="86"/>
      <c r="JDM162" s="86"/>
      <c r="JDN162" s="86"/>
      <c r="JDO162" s="86"/>
      <c r="JDP162" s="86"/>
      <c r="JDQ162" s="86"/>
      <c r="JDR162" s="86"/>
      <c r="JDS162" s="86"/>
      <c r="JDT162" s="86"/>
      <c r="JDU162" s="86"/>
      <c r="JDV162" s="86"/>
      <c r="JDW162" s="86"/>
      <c r="JDX162" s="86"/>
      <c r="JDY162" s="86"/>
      <c r="JDZ162" s="86"/>
      <c r="JEA162" s="86"/>
      <c r="JEB162" s="86"/>
      <c r="JEC162" s="86"/>
      <c r="JED162" s="86"/>
      <c r="JEE162" s="86"/>
      <c r="JEF162" s="86"/>
      <c r="JEG162" s="86"/>
      <c r="JEH162" s="86"/>
      <c r="JEI162" s="86"/>
      <c r="JEJ162" s="86"/>
      <c r="JEK162" s="86"/>
      <c r="JEL162" s="86"/>
      <c r="JEM162" s="86"/>
      <c r="JEN162" s="86"/>
      <c r="JEO162" s="86"/>
      <c r="JEP162" s="86"/>
      <c r="JEQ162" s="86"/>
      <c r="JER162" s="86"/>
      <c r="JES162" s="86"/>
      <c r="JET162" s="86"/>
      <c r="JEU162" s="86"/>
      <c r="JEV162" s="86"/>
      <c r="JEW162" s="86"/>
      <c r="JEX162" s="86"/>
      <c r="JEY162" s="86"/>
      <c r="JEZ162" s="86"/>
      <c r="JFA162" s="86"/>
      <c r="JFB162" s="86"/>
      <c r="JFC162" s="86"/>
      <c r="JFD162" s="86"/>
      <c r="JFE162" s="86"/>
      <c r="JFF162" s="86"/>
      <c r="JFG162" s="86"/>
      <c r="JFH162" s="86"/>
      <c r="JFI162" s="86"/>
      <c r="JFJ162" s="86"/>
      <c r="JFK162" s="86"/>
      <c r="JFL162" s="86"/>
      <c r="JFM162" s="86"/>
      <c r="JFN162" s="86"/>
      <c r="JFO162" s="86"/>
      <c r="JFP162" s="86"/>
      <c r="JFQ162" s="86"/>
      <c r="JFR162" s="86"/>
      <c r="JFS162" s="86"/>
      <c r="JFT162" s="86"/>
      <c r="JFU162" s="86"/>
      <c r="JFV162" s="86"/>
      <c r="JFW162" s="86"/>
      <c r="JFX162" s="86"/>
      <c r="JFY162" s="86"/>
      <c r="JFZ162" s="86"/>
      <c r="JGA162" s="86"/>
      <c r="JGB162" s="86"/>
      <c r="JGC162" s="86"/>
      <c r="JGD162" s="86"/>
      <c r="JGE162" s="86"/>
      <c r="JGF162" s="86"/>
      <c r="JGG162" s="86"/>
      <c r="JGH162" s="86"/>
      <c r="JGI162" s="86"/>
      <c r="JGJ162" s="86"/>
      <c r="JGK162" s="86"/>
      <c r="JGL162" s="86"/>
      <c r="JGM162" s="86"/>
      <c r="JGN162" s="86"/>
      <c r="JGO162" s="86"/>
      <c r="JGP162" s="86"/>
      <c r="JGQ162" s="86"/>
      <c r="JGR162" s="86"/>
      <c r="JGS162" s="86"/>
      <c r="JGT162" s="86"/>
      <c r="JGU162" s="86"/>
      <c r="JGV162" s="86"/>
      <c r="JGW162" s="86"/>
      <c r="JGX162" s="86"/>
      <c r="JGY162" s="86"/>
      <c r="JGZ162" s="86"/>
      <c r="JHA162" s="86"/>
      <c r="JHB162" s="86"/>
      <c r="JHC162" s="86"/>
      <c r="JHD162" s="86"/>
      <c r="JHE162" s="86"/>
      <c r="JHF162" s="86"/>
      <c r="JHG162" s="86"/>
      <c r="JHH162" s="86"/>
      <c r="JHI162" s="86"/>
      <c r="JHJ162" s="86"/>
      <c r="JHK162" s="86"/>
      <c r="JHL162" s="86"/>
      <c r="JHM162" s="86"/>
      <c r="JHN162" s="86"/>
      <c r="JHO162" s="86"/>
      <c r="JHP162" s="86"/>
      <c r="JHQ162" s="86"/>
      <c r="JHR162" s="86"/>
      <c r="JHS162" s="86"/>
      <c r="JHT162" s="86"/>
      <c r="JHU162" s="86"/>
      <c r="JHV162" s="86"/>
      <c r="JHW162" s="86"/>
      <c r="JHX162" s="86"/>
      <c r="JHY162" s="86"/>
      <c r="JHZ162" s="86"/>
      <c r="JIA162" s="86"/>
      <c r="JIB162" s="86"/>
      <c r="JIC162" s="86"/>
      <c r="JID162" s="86"/>
      <c r="JIE162" s="86"/>
      <c r="JIF162" s="86"/>
      <c r="JIG162" s="86"/>
      <c r="JIH162" s="86"/>
      <c r="JII162" s="86"/>
      <c r="JIJ162" s="86"/>
      <c r="JIK162" s="86"/>
      <c r="JIL162" s="86"/>
      <c r="JIM162" s="86"/>
      <c r="JIN162" s="86"/>
      <c r="JIO162" s="86"/>
      <c r="JIP162" s="86"/>
      <c r="JIQ162" s="86"/>
      <c r="JIR162" s="86"/>
      <c r="JIS162" s="86"/>
      <c r="JIT162" s="86"/>
      <c r="JIU162" s="86"/>
      <c r="JIV162" s="86"/>
      <c r="JIW162" s="86"/>
      <c r="JIX162" s="86"/>
      <c r="JIY162" s="86"/>
      <c r="JIZ162" s="86"/>
      <c r="JJA162" s="86"/>
      <c r="JJB162" s="86"/>
      <c r="JJC162" s="86"/>
      <c r="JJD162" s="86"/>
      <c r="JJE162" s="86"/>
      <c r="JJF162" s="86"/>
      <c r="JJG162" s="86"/>
      <c r="JJH162" s="86"/>
      <c r="JJI162" s="86"/>
      <c r="JJJ162" s="86"/>
      <c r="JJK162" s="86"/>
      <c r="JJL162" s="86"/>
      <c r="JJM162" s="86"/>
      <c r="JJN162" s="86"/>
      <c r="JJO162" s="86"/>
      <c r="JJP162" s="86"/>
      <c r="JJQ162" s="86"/>
      <c r="JJR162" s="86"/>
      <c r="JJS162" s="86"/>
      <c r="JJT162" s="86"/>
      <c r="JJU162" s="86"/>
      <c r="JJV162" s="86"/>
      <c r="JJW162" s="86"/>
      <c r="JJX162" s="86"/>
      <c r="JJY162" s="86"/>
      <c r="JJZ162" s="86"/>
      <c r="JKA162" s="86"/>
      <c r="JKB162" s="86"/>
      <c r="JKC162" s="86"/>
      <c r="JKD162" s="86"/>
      <c r="JKE162" s="86"/>
      <c r="JKF162" s="86"/>
      <c r="JKG162" s="86"/>
      <c r="JKH162" s="86"/>
      <c r="JKI162" s="86"/>
      <c r="JKJ162" s="86"/>
      <c r="JKK162" s="86"/>
      <c r="JKL162" s="86"/>
      <c r="JKM162" s="86"/>
      <c r="JKN162" s="86"/>
      <c r="JKO162" s="86"/>
      <c r="JKP162" s="86"/>
      <c r="JKQ162" s="86"/>
      <c r="JKR162" s="86"/>
      <c r="JKS162" s="86"/>
      <c r="JKT162" s="86"/>
      <c r="JKU162" s="86"/>
      <c r="JKV162" s="86"/>
      <c r="JKW162" s="86"/>
      <c r="JKX162" s="86"/>
      <c r="JKY162" s="86"/>
      <c r="JKZ162" s="86"/>
      <c r="JLA162" s="86"/>
      <c r="JLB162" s="86"/>
      <c r="JLC162" s="86"/>
      <c r="JLD162" s="86"/>
      <c r="JLE162" s="86"/>
      <c r="JLF162" s="86"/>
      <c r="JLG162" s="86"/>
      <c r="JLH162" s="86"/>
      <c r="JLI162" s="86"/>
      <c r="JLJ162" s="86"/>
      <c r="JLK162" s="86"/>
      <c r="JLL162" s="86"/>
      <c r="JLM162" s="86"/>
      <c r="JLN162" s="86"/>
      <c r="JLO162" s="86"/>
      <c r="JLP162" s="86"/>
      <c r="JLQ162" s="86"/>
      <c r="JLR162" s="86"/>
      <c r="JLS162" s="86"/>
      <c r="JLT162" s="86"/>
      <c r="JLU162" s="86"/>
      <c r="JLV162" s="86"/>
      <c r="JLW162" s="86"/>
      <c r="JLX162" s="86"/>
      <c r="JLY162" s="86"/>
      <c r="JLZ162" s="86"/>
      <c r="JMA162" s="86"/>
      <c r="JMB162" s="86"/>
      <c r="JMC162" s="86"/>
      <c r="JMD162" s="86"/>
      <c r="JME162" s="86"/>
      <c r="JMF162" s="86"/>
      <c r="JMG162" s="86"/>
      <c r="JMH162" s="86"/>
      <c r="JMI162" s="86"/>
      <c r="JMJ162" s="86"/>
      <c r="JMK162" s="86"/>
      <c r="JML162" s="86"/>
      <c r="JMM162" s="86"/>
      <c r="JMN162" s="86"/>
      <c r="JMO162" s="86"/>
      <c r="JMP162" s="86"/>
      <c r="JMQ162" s="86"/>
      <c r="JMR162" s="86"/>
      <c r="JMS162" s="86"/>
      <c r="JMT162" s="86"/>
      <c r="JMU162" s="86"/>
      <c r="JMV162" s="86"/>
      <c r="JMW162" s="86"/>
      <c r="JMX162" s="86"/>
      <c r="JMY162" s="186"/>
      <c r="JMZ162" s="186"/>
      <c r="JNA162" s="186"/>
      <c r="JNB162" s="186"/>
      <c r="JNC162" s="186"/>
      <c r="JND162" s="186"/>
      <c r="JNE162" s="86"/>
      <c r="JNF162" s="86"/>
      <c r="JNG162" s="86"/>
      <c r="JNH162" s="86"/>
      <c r="JNI162" s="86"/>
      <c r="JNJ162" s="86"/>
      <c r="JNK162" s="86"/>
      <c r="JNL162" s="86"/>
      <c r="JNM162" s="86"/>
      <c r="JNN162" s="86"/>
      <c r="JNO162" s="86"/>
      <c r="JNP162" s="86"/>
      <c r="JNQ162" s="86"/>
      <c r="JNR162" s="86"/>
      <c r="JNS162" s="86"/>
      <c r="JNT162" s="86"/>
      <c r="JNU162" s="86"/>
      <c r="JNV162" s="86"/>
      <c r="JNW162" s="86"/>
      <c r="JNX162" s="86"/>
      <c r="JNY162" s="86"/>
      <c r="JNZ162" s="86"/>
      <c r="JOA162" s="86"/>
      <c r="JOB162" s="86"/>
      <c r="JOC162" s="86"/>
      <c r="JOD162" s="86"/>
      <c r="JOE162" s="86"/>
      <c r="JOF162" s="86"/>
      <c r="JOG162" s="86"/>
      <c r="JOH162" s="86"/>
      <c r="JOI162" s="86"/>
      <c r="JOJ162" s="86"/>
      <c r="JOK162" s="86"/>
      <c r="JOL162" s="86"/>
      <c r="JOM162" s="86"/>
      <c r="JON162" s="86"/>
      <c r="JOO162" s="86"/>
      <c r="JOP162" s="86"/>
      <c r="JOQ162" s="86"/>
      <c r="JOR162" s="86"/>
      <c r="JOS162" s="86"/>
      <c r="JOT162" s="86"/>
      <c r="JOU162" s="86"/>
      <c r="JOV162" s="86"/>
      <c r="JOW162" s="86"/>
      <c r="JOX162" s="86"/>
      <c r="JOY162" s="86"/>
      <c r="JOZ162" s="86"/>
      <c r="JPA162" s="86"/>
      <c r="JPB162" s="86"/>
      <c r="JPC162" s="86"/>
      <c r="JPD162" s="86"/>
      <c r="JPE162" s="86"/>
      <c r="JPF162" s="86"/>
      <c r="JPG162" s="86"/>
      <c r="JPH162" s="86"/>
      <c r="JPI162" s="86"/>
      <c r="JPJ162" s="86"/>
      <c r="JPK162" s="86"/>
      <c r="JPL162" s="86"/>
      <c r="JPM162" s="86"/>
      <c r="JPN162" s="86"/>
      <c r="JPO162" s="86"/>
      <c r="JPP162" s="86"/>
      <c r="JPQ162" s="86"/>
      <c r="JPR162" s="86"/>
      <c r="JPS162" s="86"/>
      <c r="JPT162" s="86"/>
      <c r="JPU162" s="86"/>
      <c r="JPV162" s="86"/>
      <c r="JPW162" s="86"/>
      <c r="JPX162" s="86"/>
      <c r="JPY162" s="86"/>
      <c r="JPZ162" s="86"/>
      <c r="JQA162" s="86"/>
      <c r="JQB162" s="86"/>
      <c r="JQC162" s="86"/>
      <c r="JQD162" s="86"/>
      <c r="JQE162" s="86"/>
      <c r="JQF162" s="86"/>
      <c r="JQG162" s="86"/>
      <c r="JQH162" s="86"/>
      <c r="JQI162" s="86"/>
      <c r="JQJ162" s="86"/>
      <c r="JQK162" s="86"/>
      <c r="JQL162" s="86"/>
      <c r="JQM162" s="86"/>
      <c r="JQN162" s="86"/>
      <c r="JQO162" s="86"/>
      <c r="JQP162" s="86"/>
      <c r="JQQ162" s="86"/>
      <c r="JQR162" s="86"/>
      <c r="JQS162" s="86"/>
      <c r="JQT162" s="86"/>
      <c r="JQU162" s="86"/>
      <c r="JQV162" s="86"/>
      <c r="JQW162" s="86"/>
      <c r="JQX162" s="86"/>
      <c r="JQY162" s="86"/>
      <c r="JQZ162" s="86"/>
      <c r="JRA162" s="86"/>
      <c r="JRB162" s="86"/>
      <c r="JRC162" s="86"/>
      <c r="JRD162" s="86"/>
      <c r="JRE162" s="86"/>
      <c r="JRF162" s="86"/>
      <c r="JRG162" s="86"/>
      <c r="JRH162" s="86"/>
      <c r="JRI162" s="86"/>
      <c r="JRJ162" s="86"/>
      <c r="JRK162" s="86"/>
      <c r="JRL162" s="86"/>
      <c r="JRM162" s="86"/>
      <c r="JRN162" s="86"/>
      <c r="JRO162" s="86"/>
      <c r="JRP162" s="86"/>
      <c r="JRQ162" s="86"/>
      <c r="JRR162" s="86"/>
      <c r="JRS162" s="86"/>
      <c r="JRT162" s="86"/>
      <c r="JRU162" s="86"/>
      <c r="JRV162" s="86"/>
      <c r="JRW162" s="86"/>
      <c r="JRX162" s="86"/>
      <c r="JRY162" s="86"/>
      <c r="JRZ162" s="86"/>
      <c r="JSA162" s="86"/>
      <c r="JSB162" s="86"/>
      <c r="JSC162" s="86"/>
      <c r="JSD162" s="86"/>
      <c r="JSE162" s="86"/>
      <c r="JSF162" s="86"/>
      <c r="JSG162" s="86"/>
      <c r="JSH162" s="86"/>
      <c r="JSI162" s="86"/>
      <c r="JSJ162" s="86"/>
      <c r="JSK162" s="86"/>
      <c r="JSL162" s="86"/>
      <c r="JSM162" s="86"/>
      <c r="JSN162" s="86"/>
      <c r="JSO162" s="86"/>
      <c r="JSP162" s="86"/>
      <c r="JSQ162" s="86"/>
      <c r="JSR162" s="86"/>
      <c r="JSS162" s="86"/>
      <c r="JST162" s="86"/>
      <c r="JSU162" s="86"/>
      <c r="JSV162" s="86"/>
      <c r="JSW162" s="86"/>
      <c r="JSX162" s="86"/>
      <c r="JSY162" s="86"/>
      <c r="JSZ162" s="86"/>
      <c r="JTA162" s="86"/>
      <c r="JTB162" s="86"/>
      <c r="JTC162" s="86"/>
      <c r="JTD162" s="86"/>
      <c r="JTE162" s="86"/>
      <c r="JTF162" s="86"/>
      <c r="JTG162" s="86"/>
      <c r="JTH162" s="86"/>
      <c r="JTI162" s="86"/>
      <c r="JTJ162" s="86"/>
      <c r="JTK162" s="86"/>
      <c r="JTL162" s="86"/>
      <c r="JTM162" s="86"/>
      <c r="JTN162" s="86"/>
      <c r="JTO162" s="86"/>
      <c r="JTP162" s="86"/>
      <c r="JTQ162" s="86"/>
      <c r="JTR162" s="86"/>
      <c r="JTS162" s="86"/>
      <c r="JTT162" s="86"/>
      <c r="JTU162" s="86"/>
      <c r="JTV162" s="86"/>
      <c r="JTW162" s="86"/>
      <c r="JTX162" s="86"/>
      <c r="JTY162" s="86"/>
      <c r="JTZ162" s="86"/>
      <c r="JUA162" s="86"/>
      <c r="JUB162" s="86"/>
      <c r="JUC162" s="86"/>
      <c r="JUD162" s="86"/>
      <c r="JUE162" s="86"/>
      <c r="JUF162" s="86"/>
      <c r="JUG162" s="86"/>
      <c r="JUH162" s="86"/>
      <c r="JUI162" s="86"/>
      <c r="JUJ162" s="86"/>
      <c r="JUK162" s="86"/>
      <c r="JUL162" s="86"/>
      <c r="JUM162" s="86"/>
      <c r="JUN162" s="86"/>
      <c r="JUO162" s="86"/>
      <c r="JUP162" s="86"/>
      <c r="JUQ162" s="86"/>
      <c r="JUR162" s="86"/>
      <c r="JUS162" s="86"/>
      <c r="JUT162" s="86"/>
      <c r="JUU162" s="86"/>
      <c r="JUV162" s="86"/>
      <c r="JUW162" s="86"/>
      <c r="JUX162" s="86"/>
      <c r="JUY162" s="86"/>
      <c r="JUZ162" s="86"/>
      <c r="JVA162" s="86"/>
      <c r="JVB162" s="86"/>
      <c r="JVC162" s="86"/>
      <c r="JVD162" s="86"/>
      <c r="JVE162" s="86"/>
      <c r="JVF162" s="86"/>
      <c r="JVG162" s="86"/>
      <c r="JVH162" s="86"/>
      <c r="JVI162" s="86"/>
      <c r="JVJ162" s="86"/>
      <c r="JVK162" s="86"/>
      <c r="JVL162" s="86"/>
      <c r="JVM162" s="86"/>
      <c r="JVN162" s="86"/>
      <c r="JVO162" s="86"/>
      <c r="JVP162" s="86"/>
      <c r="JVQ162" s="86"/>
      <c r="JVR162" s="86"/>
      <c r="JVS162" s="86"/>
      <c r="JVT162" s="86"/>
      <c r="JVU162" s="86"/>
      <c r="JVV162" s="86"/>
      <c r="JVW162" s="86"/>
      <c r="JVX162" s="86"/>
      <c r="JVY162" s="86"/>
      <c r="JVZ162" s="86"/>
      <c r="JWA162" s="86"/>
      <c r="JWB162" s="86"/>
      <c r="JWC162" s="86"/>
      <c r="JWD162" s="86"/>
      <c r="JWE162" s="86"/>
      <c r="JWF162" s="86"/>
      <c r="JWG162" s="86"/>
      <c r="JWH162" s="86"/>
      <c r="JWI162" s="86"/>
      <c r="JWJ162" s="86"/>
      <c r="JWK162" s="86"/>
      <c r="JWL162" s="86"/>
      <c r="JWM162" s="86"/>
      <c r="JWN162" s="86"/>
      <c r="JWO162" s="86"/>
      <c r="JWP162" s="86"/>
      <c r="JWQ162" s="86"/>
      <c r="JWR162" s="86"/>
      <c r="JWS162" s="86"/>
      <c r="JWT162" s="86"/>
      <c r="JWU162" s="186"/>
      <c r="JWV162" s="186"/>
      <c r="JWW162" s="186"/>
      <c r="JWX162" s="186"/>
      <c r="JWY162" s="186"/>
      <c r="JWZ162" s="186"/>
      <c r="JXA162" s="86"/>
      <c r="JXB162" s="86"/>
      <c r="JXC162" s="86"/>
      <c r="JXD162" s="86"/>
      <c r="JXE162" s="86"/>
      <c r="JXF162" s="86"/>
      <c r="JXG162" s="86"/>
      <c r="JXH162" s="86"/>
      <c r="JXI162" s="86"/>
      <c r="JXJ162" s="86"/>
      <c r="JXK162" s="86"/>
      <c r="JXL162" s="86"/>
      <c r="JXM162" s="86"/>
      <c r="JXN162" s="86"/>
      <c r="JXO162" s="86"/>
      <c r="JXP162" s="86"/>
      <c r="JXQ162" s="86"/>
      <c r="JXR162" s="86"/>
      <c r="JXS162" s="86"/>
      <c r="JXT162" s="86"/>
      <c r="JXU162" s="86"/>
      <c r="JXV162" s="86"/>
      <c r="JXW162" s="86"/>
      <c r="JXX162" s="86"/>
      <c r="JXY162" s="86"/>
      <c r="JXZ162" s="86"/>
      <c r="JYA162" s="86"/>
      <c r="JYB162" s="86"/>
      <c r="JYC162" s="86"/>
      <c r="JYD162" s="86"/>
      <c r="JYE162" s="86"/>
      <c r="JYF162" s="86"/>
      <c r="JYG162" s="86"/>
      <c r="JYH162" s="86"/>
      <c r="JYI162" s="86"/>
      <c r="JYJ162" s="86"/>
      <c r="JYK162" s="86"/>
      <c r="JYL162" s="86"/>
      <c r="JYM162" s="86"/>
      <c r="JYN162" s="86"/>
      <c r="JYO162" s="86"/>
      <c r="JYP162" s="86"/>
      <c r="JYQ162" s="86"/>
      <c r="JYR162" s="86"/>
      <c r="JYS162" s="86"/>
      <c r="JYT162" s="86"/>
      <c r="JYU162" s="86"/>
      <c r="JYV162" s="86"/>
      <c r="JYW162" s="86"/>
      <c r="JYX162" s="86"/>
      <c r="JYY162" s="86"/>
      <c r="JYZ162" s="86"/>
      <c r="JZA162" s="86"/>
      <c r="JZB162" s="86"/>
      <c r="JZC162" s="86"/>
      <c r="JZD162" s="86"/>
      <c r="JZE162" s="86"/>
      <c r="JZF162" s="86"/>
      <c r="JZG162" s="86"/>
      <c r="JZH162" s="86"/>
      <c r="JZI162" s="86"/>
      <c r="JZJ162" s="86"/>
      <c r="JZK162" s="86"/>
      <c r="JZL162" s="86"/>
      <c r="JZM162" s="86"/>
      <c r="JZN162" s="86"/>
      <c r="JZO162" s="86"/>
      <c r="JZP162" s="86"/>
      <c r="JZQ162" s="86"/>
      <c r="JZR162" s="86"/>
      <c r="JZS162" s="86"/>
      <c r="JZT162" s="86"/>
      <c r="JZU162" s="86"/>
      <c r="JZV162" s="86"/>
      <c r="JZW162" s="86"/>
      <c r="JZX162" s="86"/>
      <c r="JZY162" s="86"/>
      <c r="JZZ162" s="86"/>
      <c r="KAA162" s="86"/>
      <c r="KAB162" s="86"/>
      <c r="KAC162" s="86"/>
      <c r="KAD162" s="86"/>
      <c r="KAE162" s="86"/>
      <c r="KAF162" s="86"/>
      <c r="KAG162" s="86"/>
      <c r="KAH162" s="86"/>
      <c r="KAI162" s="86"/>
      <c r="KAJ162" s="86"/>
      <c r="KAK162" s="86"/>
      <c r="KAL162" s="86"/>
      <c r="KAM162" s="86"/>
      <c r="KAN162" s="86"/>
      <c r="KAO162" s="86"/>
      <c r="KAP162" s="86"/>
      <c r="KAQ162" s="86"/>
      <c r="KAR162" s="86"/>
      <c r="KAS162" s="86"/>
      <c r="KAT162" s="86"/>
      <c r="KAU162" s="86"/>
      <c r="KAV162" s="86"/>
      <c r="KAW162" s="86"/>
      <c r="KAX162" s="86"/>
      <c r="KAY162" s="86"/>
      <c r="KAZ162" s="86"/>
      <c r="KBA162" s="86"/>
      <c r="KBB162" s="86"/>
      <c r="KBC162" s="86"/>
      <c r="KBD162" s="86"/>
      <c r="KBE162" s="86"/>
      <c r="KBF162" s="86"/>
      <c r="KBG162" s="86"/>
      <c r="KBH162" s="86"/>
      <c r="KBI162" s="86"/>
      <c r="KBJ162" s="86"/>
      <c r="KBK162" s="86"/>
      <c r="KBL162" s="86"/>
      <c r="KBM162" s="86"/>
      <c r="KBN162" s="86"/>
      <c r="KBO162" s="86"/>
      <c r="KBP162" s="86"/>
      <c r="KBQ162" s="86"/>
      <c r="KBR162" s="86"/>
      <c r="KBS162" s="86"/>
      <c r="KBT162" s="86"/>
      <c r="KBU162" s="86"/>
      <c r="KBV162" s="86"/>
      <c r="KBW162" s="86"/>
      <c r="KBX162" s="86"/>
      <c r="KBY162" s="86"/>
      <c r="KBZ162" s="86"/>
      <c r="KCA162" s="86"/>
      <c r="KCB162" s="86"/>
      <c r="KCC162" s="86"/>
      <c r="KCD162" s="86"/>
      <c r="KCE162" s="86"/>
      <c r="KCF162" s="86"/>
      <c r="KCG162" s="86"/>
      <c r="KCH162" s="86"/>
      <c r="KCI162" s="86"/>
      <c r="KCJ162" s="86"/>
      <c r="KCK162" s="86"/>
      <c r="KCL162" s="86"/>
      <c r="KCM162" s="86"/>
      <c r="KCN162" s="86"/>
      <c r="KCO162" s="86"/>
      <c r="KCP162" s="86"/>
      <c r="KCQ162" s="86"/>
      <c r="KCR162" s="86"/>
      <c r="KCS162" s="86"/>
      <c r="KCT162" s="86"/>
      <c r="KCU162" s="86"/>
      <c r="KCV162" s="86"/>
      <c r="KCW162" s="86"/>
      <c r="KCX162" s="86"/>
      <c r="KCY162" s="86"/>
      <c r="KCZ162" s="86"/>
      <c r="KDA162" s="86"/>
      <c r="KDB162" s="86"/>
      <c r="KDC162" s="86"/>
      <c r="KDD162" s="86"/>
      <c r="KDE162" s="86"/>
      <c r="KDF162" s="86"/>
      <c r="KDG162" s="86"/>
      <c r="KDH162" s="86"/>
      <c r="KDI162" s="86"/>
      <c r="KDJ162" s="86"/>
      <c r="KDK162" s="86"/>
      <c r="KDL162" s="86"/>
      <c r="KDM162" s="86"/>
      <c r="KDN162" s="86"/>
      <c r="KDO162" s="86"/>
      <c r="KDP162" s="86"/>
      <c r="KDQ162" s="86"/>
      <c r="KDR162" s="86"/>
      <c r="KDS162" s="86"/>
      <c r="KDT162" s="86"/>
      <c r="KDU162" s="86"/>
      <c r="KDV162" s="86"/>
      <c r="KDW162" s="86"/>
      <c r="KDX162" s="86"/>
      <c r="KDY162" s="86"/>
      <c r="KDZ162" s="86"/>
      <c r="KEA162" s="86"/>
      <c r="KEB162" s="86"/>
      <c r="KEC162" s="86"/>
      <c r="KED162" s="86"/>
      <c r="KEE162" s="86"/>
      <c r="KEF162" s="86"/>
      <c r="KEG162" s="86"/>
      <c r="KEH162" s="86"/>
      <c r="KEI162" s="86"/>
      <c r="KEJ162" s="86"/>
      <c r="KEK162" s="86"/>
      <c r="KEL162" s="86"/>
      <c r="KEM162" s="86"/>
      <c r="KEN162" s="86"/>
      <c r="KEO162" s="86"/>
      <c r="KEP162" s="86"/>
      <c r="KEQ162" s="86"/>
      <c r="KER162" s="86"/>
      <c r="KES162" s="86"/>
      <c r="KET162" s="86"/>
      <c r="KEU162" s="86"/>
      <c r="KEV162" s="86"/>
      <c r="KEW162" s="86"/>
      <c r="KEX162" s="86"/>
      <c r="KEY162" s="86"/>
      <c r="KEZ162" s="86"/>
      <c r="KFA162" s="86"/>
      <c r="KFB162" s="86"/>
      <c r="KFC162" s="86"/>
      <c r="KFD162" s="86"/>
      <c r="KFE162" s="86"/>
      <c r="KFF162" s="86"/>
      <c r="KFG162" s="86"/>
      <c r="KFH162" s="86"/>
      <c r="KFI162" s="86"/>
      <c r="KFJ162" s="86"/>
      <c r="KFK162" s="86"/>
      <c r="KFL162" s="86"/>
      <c r="KFM162" s="86"/>
      <c r="KFN162" s="86"/>
      <c r="KFO162" s="86"/>
      <c r="KFP162" s="86"/>
      <c r="KFQ162" s="86"/>
      <c r="KFR162" s="86"/>
      <c r="KFS162" s="86"/>
      <c r="KFT162" s="86"/>
      <c r="KFU162" s="86"/>
      <c r="KFV162" s="86"/>
      <c r="KFW162" s="86"/>
      <c r="KFX162" s="86"/>
      <c r="KFY162" s="86"/>
      <c r="KFZ162" s="86"/>
      <c r="KGA162" s="86"/>
      <c r="KGB162" s="86"/>
      <c r="KGC162" s="86"/>
      <c r="KGD162" s="86"/>
      <c r="KGE162" s="86"/>
      <c r="KGF162" s="86"/>
      <c r="KGG162" s="86"/>
      <c r="KGH162" s="86"/>
      <c r="KGI162" s="86"/>
      <c r="KGJ162" s="86"/>
      <c r="KGK162" s="86"/>
      <c r="KGL162" s="86"/>
      <c r="KGM162" s="86"/>
      <c r="KGN162" s="86"/>
      <c r="KGO162" s="86"/>
      <c r="KGP162" s="86"/>
      <c r="KGQ162" s="186"/>
      <c r="KGR162" s="186"/>
      <c r="KGS162" s="186"/>
      <c r="KGT162" s="186"/>
      <c r="KGU162" s="186"/>
      <c r="KGV162" s="186"/>
      <c r="KGW162" s="86"/>
      <c r="KGX162" s="86"/>
      <c r="KGY162" s="86"/>
      <c r="KGZ162" s="86"/>
      <c r="KHA162" s="86"/>
      <c r="KHB162" s="86"/>
      <c r="KHC162" s="86"/>
      <c r="KHD162" s="86"/>
      <c r="KHE162" s="86"/>
      <c r="KHF162" s="86"/>
      <c r="KHG162" s="86"/>
      <c r="KHH162" s="86"/>
      <c r="KHI162" s="86"/>
      <c r="KHJ162" s="86"/>
      <c r="KHK162" s="86"/>
      <c r="KHL162" s="86"/>
      <c r="KHM162" s="86"/>
      <c r="KHN162" s="86"/>
      <c r="KHO162" s="86"/>
      <c r="KHP162" s="86"/>
      <c r="KHQ162" s="86"/>
      <c r="KHR162" s="86"/>
      <c r="KHS162" s="86"/>
      <c r="KHT162" s="86"/>
      <c r="KHU162" s="86"/>
      <c r="KHV162" s="86"/>
      <c r="KHW162" s="86"/>
      <c r="KHX162" s="86"/>
      <c r="KHY162" s="86"/>
      <c r="KHZ162" s="86"/>
      <c r="KIA162" s="86"/>
      <c r="KIB162" s="86"/>
      <c r="KIC162" s="86"/>
      <c r="KID162" s="86"/>
      <c r="KIE162" s="86"/>
      <c r="KIF162" s="86"/>
      <c r="KIG162" s="86"/>
      <c r="KIH162" s="86"/>
      <c r="KII162" s="86"/>
      <c r="KIJ162" s="86"/>
      <c r="KIK162" s="86"/>
      <c r="KIL162" s="86"/>
      <c r="KIM162" s="86"/>
      <c r="KIN162" s="86"/>
      <c r="KIO162" s="86"/>
      <c r="KIP162" s="86"/>
      <c r="KIQ162" s="86"/>
      <c r="KIR162" s="86"/>
      <c r="KIS162" s="86"/>
      <c r="KIT162" s="86"/>
      <c r="KIU162" s="86"/>
      <c r="KIV162" s="86"/>
      <c r="KIW162" s="86"/>
      <c r="KIX162" s="86"/>
      <c r="KIY162" s="86"/>
      <c r="KIZ162" s="86"/>
      <c r="KJA162" s="86"/>
      <c r="KJB162" s="86"/>
      <c r="KJC162" s="86"/>
      <c r="KJD162" s="86"/>
      <c r="KJE162" s="86"/>
      <c r="KJF162" s="86"/>
      <c r="KJG162" s="86"/>
      <c r="KJH162" s="86"/>
      <c r="KJI162" s="86"/>
      <c r="KJJ162" s="86"/>
      <c r="KJK162" s="86"/>
      <c r="KJL162" s="86"/>
      <c r="KJM162" s="86"/>
      <c r="KJN162" s="86"/>
      <c r="KJO162" s="86"/>
      <c r="KJP162" s="86"/>
      <c r="KJQ162" s="86"/>
      <c r="KJR162" s="86"/>
      <c r="KJS162" s="86"/>
      <c r="KJT162" s="86"/>
      <c r="KJU162" s="86"/>
      <c r="KJV162" s="86"/>
      <c r="KJW162" s="86"/>
      <c r="KJX162" s="86"/>
      <c r="KJY162" s="86"/>
      <c r="KJZ162" s="86"/>
      <c r="KKA162" s="86"/>
      <c r="KKB162" s="86"/>
      <c r="KKC162" s="86"/>
      <c r="KKD162" s="86"/>
      <c r="KKE162" s="86"/>
      <c r="KKF162" s="86"/>
      <c r="KKG162" s="86"/>
      <c r="KKH162" s="86"/>
      <c r="KKI162" s="86"/>
      <c r="KKJ162" s="86"/>
      <c r="KKK162" s="86"/>
      <c r="KKL162" s="86"/>
      <c r="KKM162" s="86"/>
      <c r="KKN162" s="86"/>
      <c r="KKO162" s="86"/>
      <c r="KKP162" s="86"/>
      <c r="KKQ162" s="86"/>
      <c r="KKR162" s="86"/>
      <c r="KKS162" s="86"/>
      <c r="KKT162" s="86"/>
      <c r="KKU162" s="86"/>
      <c r="KKV162" s="86"/>
      <c r="KKW162" s="86"/>
      <c r="KKX162" s="86"/>
      <c r="KKY162" s="86"/>
      <c r="KKZ162" s="86"/>
      <c r="KLA162" s="86"/>
      <c r="KLB162" s="86"/>
      <c r="KLC162" s="86"/>
      <c r="KLD162" s="86"/>
      <c r="KLE162" s="86"/>
      <c r="KLF162" s="86"/>
      <c r="KLG162" s="86"/>
      <c r="KLH162" s="86"/>
      <c r="KLI162" s="86"/>
      <c r="KLJ162" s="86"/>
      <c r="KLK162" s="86"/>
      <c r="KLL162" s="86"/>
      <c r="KLM162" s="86"/>
      <c r="KLN162" s="86"/>
      <c r="KLO162" s="86"/>
      <c r="KLP162" s="86"/>
      <c r="KLQ162" s="86"/>
      <c r="KLR162" s="86"/>
      <c r="KLS162" s="86"/>
      <c r="KLT162" s="86"/>
      <c r="KLU162" s="86"/>
      <c r="KLV162" s="86"/>
      <c r="KLW162" s="86"/>
      <c r="KLX162" s="86"/>
      <c r="KLY162" s="86"/>
      <c r="KLZ162" s="86"/>
      <c r="KMA162" s="86"/>
      <c r="KMB162" s="86"/>
      <c r="KMC162" s="86"/>
      <c r="KMD162" s="86"/>
      <c r="KME162" s="86"/>
      <c r="KMF162" s="86"/>
      <c r="KMG162" s="86"/>
      <c r="KMH162" s="86"/>
      <c r="KMI162" s="86"/>
      <c r="KMJ162" s="86"/>
      <c r="KMK162" s="86"/>
      <c r="KML162" s="86"/>
      <c r="KMM162" s="86"/>
      <c r="KMN162" s="86"/>
      <c r="KMO162" s="86"/>
      <c r="KMP162" s="86"/>
      <c r="KMQ162" s="86"/>
      <c r="KMR162" s="86"/>
      <c r="KMS162" s="86"/>
      <c r="KMT162" s="86"/>
      <c r="KMU162" s="86"/>
      <c r="KMV162" s="86"/>
      <c r="KMW162" s="86"/>
      <c r="KMX162" s="86"/>
      <c r="KMY162" s="86"/>
      <c r="KMZ162" s="86"/>
      <c r="KNA162" s="86"/>
      <c r="KNB162" s="86"/>
      <c r="KNC162" s="86"/>
      <c r="KND162" s="86"/>
      <c r="KNE162" s="86"/>
      <c r="KNF162" s="86"/>
      <c r="KNG162" s="86"/>
      <c r="KNH162" s="86"/>
      <c r="KNI162" s="86"/>
      <c r="KNJ162" s="86"/>
      <c r="KNK162" s="86"/>
      <c r="KNL162" s="86"/>
      <c r="KNM162" s="86"/>
      <c r="KNN162" s="86"/>
      <c r="KNO162" s="86"/>
      <c r="KNP162" s="86"/>
      <c r="KNQ162" s="86"/>
      <c r="KNR162" s="86"/>
      <c r="KNS162" s="86"/>
      <c r="KNT162" s="86"/>
      <c r="KNU162" s="86"/>
      <c r="KNV162" s="86"/>
      <c r="KNW162" s="86"/>
      <c r="KNX162" s="86"/>
      <c r="KNY162" s="86"/>
      <c r="KNZ162" s="86"/>
      <c r="KOA162" s="86"/>
      <c r="KOB162" s="86"/>
      <c r="KOC162" s="86"/>
      <c r="KOD162" s="86"/>
      <c r="KOE162" s="86"/>
      <c r="KOF162" s="86"/>
      <c r="KOG162" s="86"/>
      <c r="KOH162" s="86"/>
      <c r="KOI162" s="86"/>
      <c r="KOJ162" s="86"/>
      <c r="KOK162" s="86"/>
      <c r="KOL162" s="86"/>
      <c r="KOM162" s="86"/>
      <c r="KON162" s="86"/>
      <c r="KOO162" s="86"/>
      <c r="KOP162" s="86"/>
      <c r="KOQ162" s="86"/>
      <c r="KOR162" s="86"/>
      <c r="KOS162" s="86"/>
      <c r="KOT162" s="86"/>
      <c r="KOU162" s="86"/>
      <c r="KOV162" s="86"/>
      <c r="KOW162" s="86"/>
      <c r="KOX162" s="86"/>
      <c r="KOY162" s="86"/>
      <c r="KOZ162" s="86"/>
      <c r="KPA162" s="86"/>
      <c r="KPB162" s="86"/>
      <c r="KPC162" s="86"/>
      <c r="KPD162" s="86"/>
      <c r="KPE162" s="86"/>
      <c r="KPF162" s="86"/>
      <c r="KPG162" s="86"/>
      <c r="KPH162" s="86"/>
      <c r="KPI162" s="86"/>
      <c r="KPJ162" s="86"/>
      <c r="KPK162" s="86"/>
      <c r="KPL162" s="86"/>
      <c r="KPM162" s="86"/>
      <c r="KPN162" s="86"/>
      <c r="KPO162" s="86"/>
      <c r="KPP162" s="86"/>
      <c r="KPQ162" s="86"/>
      <c r="KPR162" s="86"/>
      <c r="KPS162" s="86"/>
      <c r="KPT162" s="86"/>
      <c r="KPU162" s="86"/>
      <c r="KPV162" s="86"/>
      <c r="KPW162" s="86"/>
      <c r="KPX162" s="86"/>
      <c r="KPY162" s="86"/>
      <c r="KPZ162" s="86"/>
      <c r="KQA162" s="86"/>
      <c r="KQB162" s="86"/>
      <c r="KQC162" s="86"/>
      <c r="KQD162" s="86"/>
      <c r="KQE162" s="86"/>
      <c r="KQF162" s="86"/>
      <c r="KQG162" s="86"/>
      <c r="KQH162" s="86"/>
      <c r="KQI162" s="86"/>
      <c r="KQJ162" s="86"/>
      <c r="KQK162" s="86"/>
      <c r="KQL162" s="86"/>
      <c r="KQM162" s="186"/>
      <c r="KQN162" s="186"/>
      <c r="KQO162" s="186"/>
      <c r="KQP162" s="186"/>
      <c r="KQQ162" s="186"/>
      <c r="KQR162" s="186"/>
      <c r="KQS162" s="86"/>
      <c r="KQT162" s="86"/>
      <c r="KQU162" s="86"/>
      <c r="KQV162" s="86"/>
      <c r="KQW162" s="86"/>
      <c r="KQX162" s="86"/>
      <c r="KQY162" s="86"/>
      <c r="KQZ162" s="86"/>
      <c r="KRA162" s="86"/>
      <c r="KRB162" s="86"/>
      <c r="KRC162" s="86"/>
      <c r="KRD162" s="86"/>
      <c r="KRE162" s="86"/>
      <c r="KRF162" s="86"/>
      <c r="KRG162" s="86"/>
      <c r="KRH162" s="86"/>
      <c r="KRI162" s="86"/>
      <c r="KRJ162" s="86"/>
      <c r="KRK162" s="86"/>
      <c r="KRL162" s="86"/>
      <c r="KRM162" s="86"/>
      <c r="KRN162" s="86"/>
      <c r="KRO162" s="86"/>
      <c r="KRP162" s="86"/>
      <c r="KRQ162" s="86"/>
      <c r="KRR162" s="86"/>
      <c r="KRS162" s="86"/>
      <c r="KRT162" s="86"/>
      <c r="KRU162" s="86"/>
      <c r="KRV162" s="86"/>
      <c r="KRW162" s="86"/>
      <c r="KRX162" s="86"/>
      <c r="KRY162" s="86"/>
      <c r="KRZ162" s="86"/>
      <c r="KSA162" s="86"/>
      <c r="KSB162" s="86"/>
      <c r="KSC162" s="86"/>
      <c r="KSD162" s="86"/>
      <c r="KSE162" s="86"/>
      <c r="KSF162" s="86"/>
      <c r="KSG162" s="86"/>
      <c r="KSH162" s="86"/>
      <c r="KSI162" s="86"/>
      <c r="KSJ162" s="86"/>
      <c r="KSK162" s="86"/>
      <c r="KSL162" s="86"/>
      <c r="KSM162" s="86"/>
      <c r="KSN162" s="86"/>
      <c r="KSO162" s="86"/>
      <c r="KSP162" s="86"/>
      <c r="KSQ162" s="86"/>
      <c r="KSR162" s="86"/>
      <c r="KSS162" s="86"/>
      <c r="KST162" s="86"/>
      <c r="KSU162" s="86"/>
      <c r="KSV162" s="86"/>
      <c r="KSW162" s="86"/>
      <c r="KSX162" s="86"/>
      <c r="KSY162" s="86"/>
      <c r="KSZ162" s="86"/>
      <c r="KTA162" s="86"/>
      <c r="KTB162" s="86"/>
      <c r="KTC162" s="86"/>
      <c r="KTD162" s="86"/>
      <c r="KTE162" s="86"/>
      <c r="KTF162" s="86"/>
      <c r="KTG162" s="86"/>
      <c r="KTH162" s="86"/>
      <c r="KTI162" s="86"/>
      <c r="KTJ162" s="86"/>
      <c r="KTK162" s="86"/>
      <c r="KTL162" s="86"/>
      <c r="KTM162" s="86"/>
      <c r="KTN162" s="86"/>
      <c r="KTO162" s="86"/>
      <c r="KTP162" s="86"/>
      <c r="KTQ162" s="86"/>
      <c r="KTR162" s="86"/>
      <c r="KTS162" s="86"/>
      <c r="KTT162" s="86"/>
      <c r="KTU162" s="86"/>
      <c r="KTV162" s="86"/>
      <c r="KTW162" s="86"/>
      <c r="KTX162" s="86"/>
      <c r="KTY162" s="86"/>
      <c r="KTZ162" s="86"/>
      <c r="KUA162" s="86"/>
      <c r="KUB162" s="86"/>
      <c r="KUC162" s="86"/>
      <c r="KUD162" s="86"/>
      <c r="KUE162" s="86"/>
      <c r="KUF162" s="86"/>
      <c r="KUG162" s="86"/>
      <c r="KUH162" s="86"/>
      <c r="KUI162" s="86"/>
      <c r="KUJ162" s="86"/>
      <c r="KUK162" s="86"/>
      <c r="KUL162" s="86"/>
      <c r="KUM162" s="86"/>
      <c r="KUN162" s="86"/>
      <c r="KUO162" s="86"/>
      <c r="KUP162" s="86"/>
      <c r="KUQ162" s="86"/>
      <c r="KUR162" s="86"/>
      <c r="KUS162" s="86"/>
      <c r="KUT162" s="86"/>
      <c r="KUU162" s="86"/>
      <c r="KUV162" s="86"/>
      <c r="KUW162" s="86"/>
      <c r="KUX162" s="86"/>
      <c r="KUY162" s="86"/>
      <c r="KUZ162" s="86"/>
      <c r="KVA162" s="86"/>
      <c r="KVB162" s="86"/>
      <c r="KVC162" s="86"/>
      <c r="KVD162" s="86"/>
      <c r="KVE162" s="86"/>
      <c r="KVF162" s="86"/>
      <c r="KVG162" s="86"/>
      <c r="KVH162" s="86"/>
      <c r="KVI162" s="86"/>
      <c r="KVJ162" s="86"/>
      <c r="KVK162" s="86"/>
      <c r="KVL162" s="86"/>
      <c r="KVM162" s="86"/>
      <c r="KVN162" s="86"/>
      <c r="KVO162" s="86"/>
      <c r="KVP162" s="86"/>
      <c r="KVQ162" s="86"/>
      <c r="KVR162" s="86"/>
      <c r="KVS162" s="86"/>
      <c r="KVT162" s="86"/>
      <c r="KVU162" s="86"/>
      <c r="KVV162" s="86"/>
      <c r="KVW162" s="86"/>
      <c r="KVX162" s="86"/>
      <c r="KVY162" s="86"/>
      <c r="KVZ162" s="86"/>
      <c r="KWA162" s="86"/>
      <c r="KWB162" s="86"/>
      <c r="KWC162" s="86"/>
      <c r="KWD162" s="86"/>
      <c r="KWE162" s="86"/>
      <c r="KWF162" s="86"/>
      <c r="KWG162" s="86"/>
      <c r="KWH162" s="86"/>
      <c r="KWI162" s="86"/>
      <c r="KWJ162" s="86"/>
      <c r="KWK162" s="86"/>
      <c r="KWL162" s="86"/>
      <c r="KWM162" s="86"/>
      <c r="KWN162" s="86"/>
      <c r="KWO162" s="86"/>
      <c r="KWP162" s="86"/>
      <c r="KWQ162" s="86"/>
      <c r="KWR162" s="86"/>
      <c r="KWS162" s="86"/>
      <c r="KWT162" s="86"/>
      <c r="KWU162" s="86"/>
      <c r="KWV162" s="86"/>
      <c r="KWW162" s="86"/>
      <c r="KWX162" s="86"/>
      <c r="KWY162" s="86"/>
      <c r="KWZ162" s="86"/>
      <c r="KXA162" s="86"/>
      <c r="KXB162" s="86"/>
      <c r="KXC162" s="86"/>
      <c r="KXD162" s="86"/>
      <c r="KXE162" s="86"/>
      <c r="KXF162" s="86"/>
      <c r="KXG162" s="86"/>
      <c r="KXH162" s="86"/>
      <c r="KXI162" s="86"/>
      <c r="KXJ162" s="86"/>
      <c r="KXK162" s="86"/>
      <c r="KXL162" s="86"/>
      <c r="KXM162" s="86"/>
      <c r="KXN162" s="86"/>
      <c r="KXO162" s="86"/>
      <c r="KXP162" s="86"/>
      <c r="KXQ162" s="86"/>
      <c r="KXR162" s="86"/>
      <c r="KXS162" s="86"/>
      <c r="KXT162" s="86"/>
      <c r="KXU162" s="86"/>
      <c r="KXV162" s="86"/>
      <c r="KXW162" s="86"/>
      <c r="KXX162" s="86"/>
      <c r="KXY162" s="86"/>
      <c r="KXZ162" s="86"/>
      <c r="KYA162" s="86"/>
      <c r="KYB162" s="86"/>
      <c r="KYC162" s="86"/>
      <c r="KYD162" s="86"/>
      <c r="KYE162" s="86"/>
      <c r="KYF162" s="86"/>
      <c r="KYG162" s="86"/>
      <c r="KYH162" s="86"/>
      <c r="KYI162" s="86"/>
      <c r="KYJ162" s="86"/>
      <c r="KYK162" s="86"/>
      <c r="KYL162" s="86"/>
      <c r="KYM162" s="86"/>
      <c r="KYN162" s="86"/>
      <c r="KYO162" s="86"/>
      <c r="KYP162" s="86"/>
      <c r="KYQ162" s="86"/>
      <c r="KYR162" s="86"/>
      <c r="KYS162" s="86"/>
      <c r="KYT162" s="86"/>
      <c r="KYU162" s="86"/>
      <c r="KYV162" s="86"/>
      <c r="KYW162" s="86"/>
      <c r="KYX162" s="86"/>
      <c r="KYY162" s="86"/>
      <c r="KYZ162" s="86"/>
      <c r="KZA162" s="86"/>
      <c r="KZB162" s="86"/>
      <c r="KZC162" s="86"/>
      <c r="KZD162" s="86"/>
      <c r="KZE162" s="86"/>
      <c r="KZF162" s="86"/>
      <c r="KZG162" s="86"/>
      <c r="KZH162" s="86"/>
      <c r="KZI162" s="86"/>
      <c r="KZJ162" s="86"/>
      <c r="KZK162" s="86"/>
      <c r="KZL162" s="86"/>
      <c r="KZM162" s="86"/>
      <c r="KZN162" s="86"/>
      <c r="KZO162" s="86"/>
      <c r="KZP162" s="86"/>
      <c r="KZQ162" s="86"/>
      <c r="KZR162" s="86"/>
      <c r="KZS162" s="86"/>
      <c r="KZT162" s="86"/>
      <c r="KZU162" s="86"/>
      <c r="KZV162" s="86"/>
      <c r="KZW162" s="86"/>
      <c r="KZX162" s="86"/>
      <c r="KZY162" s="86"/>
      <c r="KZZ162" s="86"/>
      <c r="LAA162" s="86"/>
      <c r="LAB162" s="86"/>
      <c r="LAC162" s="86"/>
      <c r="LAD162" s="86"/>
      <c r="LAE162" s="86"/>
      <c r="LAF162" s="86"/>
      <c r="LAG162" s="86"/>
      <c r="LAH162" s="86"/>
      <c r="LAI162" s="186"/>
      <c r="LAJ162" s="186"/>
      <c r="LAK162" s="186"/>
      <c r="LAL162" s="186"/>
      <c r="LAM162" s="186"/>
      <c r="LAN162" s="186"/>
      <c r="LAO162" s="86"/>
      <c r="LAP162" s="86"/>
      <c r="LAQ162" s="86"/>
      <c r="LAR162" s="86"/>
      <c r="LAS162" s="86"/>
      <c r="LAT162" s="86"/>
      <c r="LAU162" s="86"/>
      <c r="LAV162" s="86"/>
      <c r="LAW162" s="86"/>
      <c r="LAX162" s="86"/>
      <c r="LAY162" s="86"/>
      <c r="LAZ162" s="86"/>
      <c r="LBA162" s="86"/>
      <c r="LBB162" s="86"/>
      <c r="LBC162" s="86"/>
      <c r="LBD162" s="86"/>
      <c r="LBE162" s="86"/>
      <c r="LBF162" s="86"/>
      <c r="LBG162" s="86"/>
      <c r="LBH162" s="86"/>
      <c r="LBI162" s="86"/>
      <c r="LBJ162" s="86"/>
      <c r="LBK162" s="86"/>
      <c r="LBL162" s="86"/>
      <c r="LBM162" s="86"/>
      <c r="LBN162" s="86"/>
      <c r="LBO162" s="86"/>
      <c r="LBP162" s="86"/>
      <c r="LBQ162" s="86"/>
      <c r="LBR162" s="86"/>
      <c r="LBS162" s="86"/>
      <c r="LBT162" s="86"/>
      <c r="LBU162" s="86"/>
      <c r="LBV162" s="86"/>
      <c r="LBW162" s="86"/>
      <c r="LBX162" s="86"/>
      <c r="LBY162" s="86"/>
      <c r="LBZ162" s="86"/>
      <c r="LCA162" s="86"/>
      <c r="LCB162" s="86"/>
      <c r="LCC162" s="86"/>
      <c r="LCD162" s="86"/>
      <c r="LCE162" s="86"/>
      <c r="LCF162" s="86"/>
      <c r="LCG162" s="86"/>
      <c r="LCH162" s="86"/>
      <c r="LCI162" s="86"/>
      <c r="LCJ162" s="86"/>
      <c r="LCK162" s="86"/>
      <c r="LCL162" s="86"/>
      <c r="LCM162" s="86"/>
      <c r="LCN162" s="86"/>
      <c r="LCO162" s="86"/>
      <c r="LCP162" s="86"/>
      <c r="LCQ162" s="86"/>
      <c r="LCR162" s="86"/>
      <c r="LCS162" s="86"/>
      <c r="LCT162" s="86"/>
      <c r="LCU162" s="86"/>
      <c r="LCV162" s="86"/>
      <c r="LCW162" s="86"/>
      <c r="LCX162" s="86"/>
      <c r="LCY162" s="86"/>
      <c r="LCZ162" s="86"/>
      <c r="LDA162" s="86"/>
      <c r="LDB162" s="86"/>
      <c r="LDC162" s="86"/>
      <c r="LDD162" s="86"/>
      <c r="LDE162" s="86"/>
      <c r="LDF162" s="86"/>
      <c r="LDG162" s="86"/>
      <c r="LDH162" s="86"/>
      <c r="LDI162" s="86"/>
      <c r="LDJ162" s="86"/>
      <c r="LDK162" s="86"/>
      <c r="LDL162" s="86"/>
      <c r="LDM162" s="86"/>
      <c r="LDN162" s="86"/>
      <c r="LDO162" s="86"/>
      <c r="LDP162" s="86"/>
      <c r="LDQ162" s="86"/>
      <c r="LDR162" s="86"/>
      <c r="LDS162" s="86"/>
      <c r="LDT162" s="86"/>
      <c r="LDU162" s="86"/>
      <c r="LDV162" s="86"/>
      <c r="LDW162" s="86"/>
      <c r="LDX162" s="86"/>
      <c r="LDY162" s="86"/>
      <c r="LDZ162" s="86"/>
      <c r="LEA162" s="86"/>
      <c r="LEB162" s="86"/>
      <c r="LEC162" s="86"/>
      <c r="LED162" s="86"/>
      <c r="LEE162" s="86"/>
      <c r="LEF162" s="86"/>
      <c r="LEG162" s="86"/>
      <c r="LEH162" s="86"/>
      <c r="LEI162" s="86"/>
      <c r="LEJ162" s="86"/>
      <c r="LEK162" s="86"/>
      <c r="LEL162" s="86"/>
      <c r="LEM162" s="86"/>
      <c r="LEN162" s="86"/>
      <c r="LEO162" s="86"/>
      <c r="LEP162" s="86"/>
      <c r="LEQ162" s="86"/>
      <c r="LER162" s="86"/>
      <c r="LES162" s="86"/>
      <c r="LET162" s="86"/>
      <c r="LEU162" s="86"/>
      <c r="LEV162" s="86"/>
      <c r="LEW162" s="86"/>
      <c r="LEX162" s="86"/>
      <c r="LEY162" s="86"/>
      <c r="LEZ162" s="86"/>
      <c r="LFA162" s="86"/>
      <c r="LFB162" s="86"/>
      <c r="LFC162" s="86"/>
      <c r="LFD162" s="86"/>
      <c r="LFE162" s="86"/>
      <c r="LFF162" s="86"/>
      <c r="LFG162" s="86"/>
      <c r="LFH162" s="86"/>
      <c r="LFI162" s="86"/>
      <c r="LFJ162" s="86"/>
      <c r="LFK162" s="86"/>
      <c r="LFL162" s="86"/>
      <c r="LFM162" s="86"/>
      <c r="LFN162" s="86"/>
      <c r="LFO162" s="86"/>
      <c r="LFP162" s="86"/>
      <c r="LFQ162" s="86"/>
      <c r="LFR162" s="86"/>
      <c r="LFS162" s="86"/>
      <c r="LFT162" s="86"/>
      <c r="LFU162" s="86"/>
      <c r="LFV162" s="86"/>
      <c r="LFW162" s="86"/>
      <c r="LFX162" s="86"/>
      <c r="LFY162" s="86"/>
      <c r="LFZ162" s="86"/>
      <c r="LGA162" s="86"/>
      <c r="LGB162" s="86"/>
      <c r="LGC162" s="86"/>
      <c r="LGD162" s="86"/>
      <c r="LGE162" s="86"/>
      <c r="LGF162" s="86"/>
      <c r="LGG162" s="86"/>
      <c r="LGH162" s="86"/>
      <c r="LGI162" s="86"/>
      <c r="LGJ162" s="86"/>
      <c r="LGK162" s="86"/>
      <c r="LGL162" s="86"/>
      <c r="LGM162" s="86"/>
      <c r="LGN162" s="86"/>
      <c r="LGO162" s="86"/>
      <c r="LGP162" s="86"/>
      <c r="LGQ162" s="86"/>
      <c r="LGR162" s="86"/>
      <c r="LGS162" s="86"/>
      <c r="LGT162" s="86"/>
      <c r="LGU162" s="86"/>
      <c r="LGV162" s="86"/>
      <c r="LGW162" s="86"/>
      <c r="LGX162" s="86"/>
      <c r="LGY162" s="86"/>
      <c r="LGZ162" s="86"/>
      <c r="LHA162" s="86"/>
      <c r="LHB162" s="86"/>
      <c r="LHC162" s="86"/>
      <c r="LHD162" s="86"/>
      <c r="LHE162" s="86"/>
      <c r="LHF162" s="86"/>
      <c r="LHG162" s="86"/>
      <c r="LHH162" s="86"/>
      <c r="LHI162" s="86"/>
      <c r="LHJ162" s="86"/>
      <c r="LHK162" s="86"/>
      <c r="LHL162" s="86"/>
      <c r="LHM162" s="86"/>
      <c r="LHN162" s="86"/>
      <c r="LHO162" s="86"/>
      <c r="LHP162" s="86"/>
      <c r="LHQ162" s="86"/>
      <c r="LHR162" s="86"/>
      <c r="LHS162" s="86"/>
      <c r="LHT162" s="86"/>
      <c r="LHU162" s="86"/>
      <c r="LHV162" s="86"/>
      <c r="LHW162" s="86"/>
      <c r="LHX162" s="86"/>
      <c r="LHY162" s="86"/>
      <c r="LHZ162" s="86"/>
      <c r="LIA162" s="86"/>
      <c r="LIB162" s="86"/>
      <c r="LIC162" s="86"/>
      <c r="LID162" s="86"/>
      <c r="LIE162" s="86"/>
      <c r="LIF162" s="86"/>
      <c r="LIG162" s="86"/>
      <c r="LIH162" s="86"/>
      <c r="LII162" s="86"/>
      <c r="LIJ162" s="86"/>
      <c r="LIK162" s="86"/>
      <c r="LIL162" s="86"/>
      <c r="LIM162" s="86"/>
      <c r="LIN162" s="86"/>
      <c r="LIO162" s="86"/>
      <c r="LIP162" s="86"/>
      <c r="LIQ162" s="86"/>
      <c r="LIR162" s="86"/>
      <c r="LIS162" s="86"/>
      <c r="LIT162" s="86"/>
      <c r="LIU162" s="86"/>
      <c r="LIV162" s="86"/>
      <c r="LIW162" s="86"/>
      <c r="LIX162" s="86"/>
      <c r="LIY162" s="86"/>
      <c r="LIZ162" s="86"/>
      <c r="LJA162" s="86"/>
      <c r="LJB162" s="86"/>
      <c r="LJC162" s="86"/>
      <c r="LJD162" s="86"/>
      <c r="LJE162" s="86"/>
      <c r="LJF162" s="86"/>
      <c r="LJG162" s="86"/>
      <c r="LJH162" s="86"/>
      <c r="LJI162" s="86"/>
      <c r="LJJ162" s="86"/>
      <c r="LJK162" s="86"/>
      <c r="LJL162" s="86"/>
      <c r="LJM162" s="86"/>
      <c r="LJN162" s="86"/>
      <c r="LJO162" s="86"/>
      <c r="LJP162" s="86"/>
      <c r="LJQ162" s="86"/>
      <c r="LJR162" s="86"/>
      <c r="LJS162" s="86"/>
      <c r="LJT162" s="86"/>
      <c r="LJU162" s="86"/>
      <c r="LJV162" s="86"/>
      <c r="LJW162" s="86"/>
      <c r="LJX162" s="86"/>
      <c r="LJY162" s="86"/>
      <c r="LJZ162" s="86"/>
      <c r="LKA162" s="86"/>
      <c r="LKB162" s="86"/>
      <c r="LKC162" s="86"/>
      <c r="LKD162" s="86"/>
      <c r="LKE162" s="186"/>
      <c r="LKF162" s="186"/>
      <c r="LKG162" s="186"/>
      <c r="LKH162" s="186"/>
      <c r="LKI162" s="186"/>
      <c r="LKJ162" s="186"/>
      <c r="LKK162" s="86"/>
      <c r="LKL162" s="86"/>
      <c r="LKM162" s="86"/>
      <c r="LKN162" s="86"/>
      <c r="LKO162" s="86"/>
      <c r="LKP162" s="86"/>
      <c r="LKQ162" s="86"/>
      <c r="LKR162" s="86"/>
      <c r="LKS162" s="86"/>
      <c r="LKT162" s="86"/>
      <c r="LKU162" s="86"/>
      <c r="LKV162" s="86"/>
      <c r="LKW162" s="86"/>
      <c r="LKX162" s="86"/>
      <c r="LKY162" s="86"/>
      <c r="LKZ162" s="86"/>
      <c r="LLA162" s="86"/>
      <c r="LLB162" s="86"/>
      <c r="LLC162" s="86"/>
      <c r="LLD162" s="86"/>
      <c r="LLE162" s="86"/>
      <c r="LLF162" s="86"/>
      <c r="LLG162" s="86"/>
      <c r="LLH162" s="86"/>
      <c r="LLI162" s="86"/>
      <c r="LLJ162" s="86"/>
      <c r="LLK162" s="86"/>
      <c r="LLL162" s="86"/>
      <c r="LLM162" s="86"/>
      <c r="LLN162" s="86"/>
      <c r="LLO162" s="86"/>
      <c r="LLP162" s="86"/>
      <c r="LLQ162" s="86"/>
      <c r="LLR162" s="86"/>
      <c r="LLS162" s="86"/>
      <c r="LLT162" s="86"/>
      <c r="LLU162" s="86"/>
      <c r="LLV162" s="86"/>
      <c r="LLW162" s="86"/>
      <c r="LLX162" s="86"/>
      <c r="LLY162" s="86"/>
      <c r="LLZ162" s="86"/>
      <c r="LMA162" s="86"/>
      <c r="LMB162" s="86"/>
      <c r="LMC162" s="86"/>
      <c r="LMD162" s="86"/>
      <c r="LME162" s="86"/>
      <c r="LMF162" s="86"/>
      <c r="LMG162" s="86"/>
      <c r="LMH162" s="86"/>
      <c r="LMI162" s="86"/>
      <c r="LMJ162" s="86"/>
      <c r="LMK162" s="86"/>
      <c r="LML162" s="86"/>
      <c r="LMM162" s="86"/>
      <c r="LMN162" s="86"/>
      <c r="LMO162" s="86"/>
      <c r="LMP162" s="86"/>
      <c r="LMQ162" s="86"/>
      <c r="LMR162" s="86"/>
      <c r="LMS162" s="86"/>
      <c r="LMT162" s="86"/>
      <c r="LMU162" s="86"/>
      <c r="LMV162" s="86"/>
      <c r="LMW162" s="86"/>
      <c r="LMX162" s="86"/>
      <c r="LMY162" s="86"/>
      <c r="LMZ162" s="86"/>
      <c r="LNA162" s="86"/>
      <c r="LNB162" s="86"/>
      <c r="LNC162" s="86"/>
      <c r="LND162" s="86"/>
      <c r="LNE162" s="86"/>
      <c r="LNF162" s="86"/>
      <c r="LNG162" s="86"/>
      <c r="LNH162" s="86"/>
      <c r="LNI162" s="86"/>
      <c r="LNJ162" s="86"/>
      <c r="LNK162" s="86"/>
      <c r="LNL162" s="86"/>
      <c r="LNM162" s="86"/>
      <c r="LNN162" s="86"/>
      <c r="LNO162" s="86"/>
      <c r="LNP162" s="86"/>
      <c r="LNQ162" s="86"/>
      <c r="LNR162" s="86"/>
      <c r="LNS162" s="86"/>
      <c r="LNT162" s="86"/>
      <c r="LNU162" s="86"/>
      <c r="LNV162" s="86"/>
      <c r="LNW162" s="86"/>
      <c r="LNX162" s="86"/>
      <c r="LNY162" s="86"/>
      <c r="LNZ162" s="86"/>
      <c r="LOA162" s="86"/>
      <c r="LOB162" s="86"/>
      <c r="LOC162" s="86"/>
      <c r="LOD162" s="86"/>
      <c r="LOE162" s="86"/>
      <c r="LOF162" s="86"/>
      <c r="LOG162" s="86"/>
      <c r="LOH162" s="86"/>
      <c r="LOI162" s="86"/>
      <c r="LOJ162" s="86"/>
      <c r="LOK162" s="86"/>
      <c r="LOL162" s="86"/>
      <c r="LOM162" s="86"/>
      <c r="LON162" s="86"/>
      <c r="LOO162" s="86"/>
      <c r="LOP162" s="86"/>
      <c r="LOQ162" s="86"/>
      <c r="LOR162" s="86"/>
      <c r="LOS162" s="86"/>
      <c r="LOT162" s="86"/>
      <c r="LOU162" s="86"/>
      <c r="LOV162" s="86"/>
      <c r="LOW162" s="86"/>
      <c r="LOX162" s="86"/>
      <c r="LOY162" s="86"/>
      <c r="LOZ162" s="86"/>
      <c r="LPA162" s="86"/>
      <c r="LPB162" s="86"/>
      <c r="LPC162" s="86"/>
      <c r="LPD162" s="86"/>
      <c r="LPE162" s="86"/>
      <c r="LPF162" s="86"/>
      <c r="LPG162" s="86"/>
      <c r="LPH162" s="86"/>
      <c r="LPI162" s="86"/>
      <c r="LPJ162" s="86"/>
      <c r="LPK162" s="86"/>
      <c r="LPL162" s="86"/>
      <c r="LPM162" s="86"/>
      <c r="LPN162" s="86"/>
      <c r="LPO162" s="86"/>
      <c r="LPP162" s="86"/>
      <c r="LPQ162" s="86"/>
      <c r="LPR162" s="86"/>
      <c r="LPS162" s="86"/>
      <c r="LPT162" s="86"/>
      <c r="LPU162" s="86"/>
      <c r="LPV162" s="86"/>
      <c r="LPW162" s="86"/>
      <c r="LPX162" s="86"/>
      <c r="LPY162" s="86"/>
      <c r="LPZ162" s="86"/>
      <c r="LQA162" s="86"/>
      <c r="LQB162" s="86"/>
      <c r="LQC162" s="86"/>
      <c r="LQD162" s="86"/>
      <c r="LQE162" s="86"/>
      <c r="LQF162" s="86"/>
      <c r="LQG162" s="86"/>
      <c r="LQH162" s="86"/>
      <c r="LQI162" s="86"/>
      <c r="LQJ162" s="86"/>
      <c r="LQK162" s="86"/>
      <c r="LQL162" s="86"/>
      <c r="LQM162" s="86"/>
      <c r="LQN162" s="86"/>
      <c r="LQO162" s="86"/>
      <c r="LQP162" s="86"/>
      <c r="LQQ162" s="86"/>
      <c r="LQR162" s="86"/>
      <c r="LQS162" s="86"/>
      <c r="LQT162" s="86"/>
      <c r="LQU162" s="86"/>
      <c r="LQV162" s="86"/>
      <c r="LQW162" s="86"/>
      <c r="LQX162" s="86"/>
      <c r="LQY162" s="86"/>
      <c r="LQZ162" s="86"/>
      <c r="LRA162" s="86"/>
      <c r="LRB162" s="86"/>
      <c r="LRC162" s="86"/>
      <c r="LRD162" s="86"/>
      <c r="LRE162" s="86"/>
      <c r="LRF162" s="86"/>
      <c r="LRG162" s="86"/>
      <c r="LRH162" s="86"/>
      <c r="LRI162" s="86"/>
      <c r="LRJ162" s="86"/>
      <c r="LRK162" s="86"/>
      <c r="LRL162" s="86"/>
      <c r="LRM162" s="86"/>
      <c r="LRN162" s="86"/>
      <c r="LRO162" s="86"/>
      <c r="LRP162" s="86"/>
      <c r="LRQ162" s="86"/>
      <c r="LRR162" s="86"/>
      <c r="LRS162" s="86"/>
      <c r="LRT162" s="86"/>
      <c r="LRU162" s="86"/>
      <c r="LRV162" s="86"/>
      <c r="LRW162" s="86"/>
      <c r="LRX162" s="86"/>
      <c r="LRY162" s="86"/>
      <c r="LRZ162" s="86"/>
      <c r="LSA162" s="86"/>
      <c r="LSB162" s="86"/>
      <c r="LSC162" s="86"/>
      <c r="LSD162" s="86"/>
      <c r="LSE162" s="86"/>
      <c r="LSF162" s="86"/>
      <c r="LSG162" s="86"/>
      <c r="LSH162" s="86"/>
      <c r="LSI162" s="86"/>
      <c r="LSJ162" s="86"/>
      <c r="LSK162" s="86"/>
      <c r="LSL162" s="86"/>
      <c r="LSM162" s="86"/>
      <c r="LSN162" s="86"/>
      <c r="LSO162" s="86"/>
      <c r="LSP162" s="86"/>
      <c r="LSQ162" s="86"/>
      <c r="LSR162" s="86"/>
      <c r="LSS162" s="86"/>
      <c r="LST162" s="86"/>
      <c r="LSU162" s="86"/>
      <c r="LSV162" s="86"/>
      <c r="LSW162" s="86"/>
      <c r="LSX162" s="86"/>
      <c r="LSY162" s="86"/>
      <c r="LSZ162" s="86"/>
      <c r="LTA162" s="86"/>
      <c r="LTB162" s="86"/>
      <c r="LTC162" s="86"/>
      <c r="LTD162" s="86"/>
      <c r="LTE162" s="86"/>
      <c r="LTF162" s="86"/>
      <c r="LTG162" s="86"/>
      <c r="LTH162" s="86"/>
      <c r="LTI162" s="86"/>
      <c r="LTJ162" s="86"/>
      <c r="LTK162" s="86"/>
      <c r="LTL162" s="86"/>
      <c r="LTM162" s="86"/>
      <c r="LTN162" s="86"/>
      <c r="LTO162" s="86"/>
      <c r="LTP162" s="86"/>
      <c r="LTQ162" s="86"/>
      <c r="LTR162" s="86"/>
      <c r="LTS162" s="86"/>
      <c r="LTT162" s="86"/>
      <c r="LTU162" s="86"/>
      <c r="LTV162" s="86"/>
      <c r="LTW162" s="86"/>
      <c r="LTX162" s="86"/>
      <c r="LTY162" s="86"/>
      <c r="LTZ162" s="86"/>
      <c r="LUA162" s="186"/>
      <c r="LUB162" s="186"/>
      <c r="LUC162" s="186"/>
      <c r="LUD162" s="186"/>
      <c r="LUE162" s="186"/>
      <c r="LUF162" s="186"/>
      <c r="LUG162" s="86"/>
      <c r="LUH162" s="86"/>
      <c r="LUI162" s="86"/>
      <c r="LUJ162" s="86"/>
      <c r="LUK162" s="86"/>
      <c r="LUL162" s="86"/>
      <c r="LUM162" s="86"/>
      <c r="LUN162" s="86"/>
      <c r="LUO162" s="86"/>
      <c r="LUP162" s="86"/>
      <c r="LUQ162" s="86"/>
      <c r="LUR162" s="86"/>
      <c r="LUS162" s="86"/>
      <c r="LUT162" s="86"/>
      <c r="LUU162" s="86"/>
      <c r="LUV162" s="86"/>
      <c r="LUW162" s="86"/>
      <c r="LUX162" s="86"/>
      <c r="LUY162" s="86"/>
      <c r="LUZ162" s="86"/>
      <c r="LVA162" s="86"/>
      <c r="LVB162" s="86"/>
      <c r="LVC162" s="86"/>
      <c r="LVD162" s="86"/>
      <c r="LVE162" s="86"/>
      <c r="LVF162" s="86"/>
      <c r="LVG162" s="86"/>
      <c r="LVH162" s="86"/>
      <c r="LVI162" s="86"/>
      <c r="LVJ162" s="86"/>
      <c r="LVK162" s="86"/>
      <c r="LVL162" s="86"/>
      <c r="LVM162" s="86"/>
      <c r="LVN162" s="86"/>
      <c r="LVO162" s="86"/>
      <c r="LVP162" s="86"/>
      <c r="LVQ162" s="86"/>
      <c r="LVR162" s="86"/>
      <c r="LVS162" s="86"/>
      <c r="LVT162" s="86"/>
      <c r="LVU162" s="86"/>
      <c r="LVV162" s="86"/>
      <c r="LVW162" s="86"/>
      <c r="LVX162" s="86"/>
      <c r="LVY162" s="86"/>
      <c r="LVZ162" s="86"/>
      <c r="LWA162" s="86"/>
      <c r="LWB162" s="86"/>
      <c r="LWC162" s="86"/>
      <c r="LWD162" s="86"/>
      <c r="LWE162" s="86"/>
      <c r="LWF162" s="86"/>
      <c r="LWG162" s="86"/>
      <c r="LWH162" s="86"/>
      <c r="LWI162" s="86"/>
      <c r="LWJ162" s="86"/>
      <c r="LWK162" s="86"/>
      <c r="LWL162" s="86"/>
      <c r="LWM162" s="86"/>
      <c r="LWN162" s="86"/>
      <c r="LWO162" s="86"/>
      <c r="LWP162" s="86"/>
      <c r="LWQ162" s="86"/>
      <c r="LWR162" s="86"/>
      <c r="LWS162" s="86"/>
      <c r="LWT162" s="86"/>
      <c r="LWU162" s="86"/>
      <c r="LWV162" s="86"/>
      <c r="LWW162" s="86"/>
      <c r="LWX162" s="86"/>
      <c r="LWY162" s="86"/>
      <c r="LWZ162" s="86"/>
      <c r="LXA162" s="86"/>
      <c r="LXB162" s="86"/>
      <c r="LXC162" s="86"/>
      <c r="LXD162" s="86"/>
      <c r="LXE162" s="86"/>
      <c r="LXF162" s="86"/>
      <c r="LXG162" s="86"/>
      <c r="LXH162" s="86"/>
      <c r="LXI162" s="86"/>
      <c r="LXJ162" s="86"/>
      <c r="LXK162" s="86"/>
      <c r="LXL162" s="86"/>
      <c r="LXM162" s="86"/>
      <c r="LXN162" s="86"/>
      <c r="LXO162" s="86"/>
      <c r="LXP162" s="86"/>
      <c r="LXQ162" s="86"/>
      <c r="LXR162" s="86"/>
      <c r="LXS162" s="86"/>
      <c r="LXT162" s="86"/>
      <c r="LXU162" s="86"/>
      <c r="LXV162" s="86"/>
      <c r="LXW162" s="86"/>
      <c r="LXX162" s="86"/>
      <c r="LXY162" s="86"/>
      <c r="LXZ162" s="86"/>
      <c r="LYA162" s="86"/>
      <c r="LYB162" s="86"/>
      <c r="LYC162" s="86"/>
      <c r="LYD162" s="86"/>
      <c r="LYE162" s="86"/>
      <c r="LYF162" s="86"/>
      <c r="LYG162" s="86"/>
      <c r="LYH162" s="86"/>
      <c r="LYI162" s="86"/>
      <c r="LYJ162" s="86"/>
      <c r="LYK162" s="86"/>
      <c r="LYL162" s="86"/>
      <c r="LYM162" s="86"/>
      <c r="LYN162" s="86"/>
      <c r="LYO162" s="86"/>
      <c r="LYP162" s="86"/>
      <c r="LYQ162" s="86"/>
      <c r="LYR162" s="86"/>
      <c r="LYS162" s="86"/>
      <c r="LYT162" s="86"/>
      <c r="LYU162" s="86"/>
      <c r="LYV162" s="86"/>
      <c r="LYW162" s="86"/>
      <c r="LYX162" s="86"/>
      <c r="LYY162" s="86"/>
      <c r="LYZ162" s="86"/>
      <c r="LZA162" s="86"/>
      <c r="LZB162" s="86"/>
      <c r="LZC162" s="86"/>
      <c r="LZD162" s="86"/>
      <c r="LZE162" s="86"/>
      <c r="LZF162" s="86"/>
      <c r="LZG162" s="86"/>
      <c r="LZH162" s="86"/>
      <c r="LZI162" s="86"/>
      <c r="LZJ162" s="86"/>
      <c r="LZK162" s="86"/>
      <c r="LZL162" s="86"/>
      <c r="LZM162" s="86"/>
      <c r="LZN162" s="86"/>
      <c r="LZO162" s="86"/>
      <c r="LZP162" s="86"/>
      <c r="LZQ162" s="86"/>
      <c r="LZR162" s="86"/>
      <c r="LZS162" s="86"/>
      <c r="LZT162" s="86"/>
      <c r="LZU162" s="86"/>
      <c r="LZV162" s="86"/>
      <c r="LZW162" s="86"/>
      <c r="LZX162" s="86"/>
      <c r="LZY162" s="86"/>
      <c r="LZZ162" s="86"/>
      <c r="MAA162" s="86"/>
      <c r="MAB162" s="86"/>
      <c r="MAC162" s="86"/>
      <c r="MAD162" s="86"/>
      <c r="MAE162" s="86"/>
      <c r="MAF162" s="86"/>
      <c r="MAG162" s="86"/>
      <c r="MAH162" s="86"/>
      <c r="MAI162" s="86"/>
      <c r="MAJ162" s="86"/>
      <c r="MAK162" s="86"/>
      <c r="MAL162" s="86"/>
      <c r="MAM162" s="86"/>
      <c r="MAN162" s="86"/>
      <c r="MAO162" s="86"/>
      <c r="MAP162" s="86"/>
      <c r="MAQ162" s="86"/>
      <c r="MAR162" s="86"/>
      <c r="MAS162" s="86"/>
      <c r="MAT162" s="86"/>
      <c r="MAU162" s="86"/>
      <c r="MAV162" s="86"/>
      <c r="MAW162" s="86"/>
      <c r="MAX162" s="86"/>
      <c r="MAY162" s="86"/>
      <c r="MAZ162" s="86"/>
      <c r="MBA162" s="86"/>
      <c r="MBB162" s="86"/>
      <c r="MBC162" s="86"/>
      <c r="MBD162" s="86"/>
      <c r="MBE162" s="86"/>
      <c r="MBF162" s="86"/>
      <c r="MBG162" s="86"/>
      <c r="MBH162" s="86"/>
      <c r="MBI162" s="86"/>
      <c r="MBJ162" s="86"/>
      <c r="MBK162" s="86"/>
      <c r="MBL162" s="86"/>
      <c r="MBM162" s="86"/>
      <c r="MBN162" s="86"/>
      <c r="MBO162" s="86"/>
      <c r="MBP162" s="86"/>
      <c r="MBQ162" s="86"/>
      <c r="MBR162" s="86"/>
      <c r="MBS162" s="86"/>
      <c r="MBT162" s="86"/>
      <c r="MBU162" s="86"/>
      <c r="MBV162" s="86"/>
      <c r="MBW162" s="86"/>
      <c r="MBX162" s="86"/>
      <c r="MBY162" s="86"/>
      <c r="MBZ162" s="86"/>
      <c r="MCA162" s="86"/>
      <c r="MCB162" s="86"/>
      <c r="MCC162" s="86"/>
      <c r="MCD162" s="86"/>
      <c r="MCE162" s="86"/>
      <c r="MCF162" s="86"/>
      <c r="MCG162" s="86"/>
      <c r="MCH162" s="86"/>
      <c r="MCI162" s="86"/>
      <c r="MCJ162" s="86"/>
      <c r="MCK162" s="86"/>
      <c r="MCL162" s="86"/>
      <c r="MCM162" s="86"/>
      <c r="MCN162" s="86"/>
      <c r="MCO162" s="86"/>
      <c r="MCP162" s="86"/>
      <c r="MCQ162" s="86"/>
      <c r="MCR162" s="86"/>
      <c r="MCS162" s="86"/>
      <c r="MCT162" s="86"/>
      <c r="MCU162" s="86"/>
      <c r="MCV162" s="86"/>
      <c r="MCW162" s="86"/>
      <c r="MCX162" s="86"/>
      <c r="MCY162" s="86"/>
      <c r="MCZ162" s="86"/>
      <c r="MDA162" s="86"/>
      <c r="MDB162" s="86"/>
      <c r="MDC162" s="86"/>
      <c r="MDD162" s="86"/>
      <c r="MDE162" s="86"/>
      <c r="MDF162" s="86"/>
      <c r="MDG162" s="86"/>
      <c r="MDH162" s="86"/>
      <c r="MDI162" s="86"/>
      <c r="MDJ162" s="86"/>
      <c r="MDK162" s="86"/>
      <c r="MDL162" s="86"/>
      <c r="MDM162" s="86"/>
      <c r="MDN162" s="86"/>
      <c r="MDO162" s="86"/>
      <c r="MDP162" s="86"/>
      <c r="MDQ162" s="86"/>
      <c r="MDR162" s="86"/>
      <c r="MDS162" s="86"/>
      <c r="MDT162" s="86"/>
      <c r="MDU162" s="86"/>
      <c r="MDV162" s="86"/>
      <c r="MDW162" s="186"/>
      <c r="MDX162" s="186"/>
      <c r="MDY162" s="186"/>
      <c r="MDZ162" s="186"/>
      <c r="MEA162" s="186"/>
      <c r="MEB162" s="186"/>
      <c r="MEC162" s="86"/>
      <c r="MED162" s="86"/>
      <c r="MEE162" s="86"/>
      <c r="MEF162" s="86"/>
      <c r="MEG162" s="86"/>
      <c r="MEH162" s="86"/>
      <c r="MEI162" s="86"/>
      <c r="MEJ162" s="86"/>
      <c r="MEK162" s="86"/>
      <c r="MEL162" s="86"/>
      <c r="MEM162" s="86"/>
      <c r="MEN162" s="86"/>
      <c r="MEO162" s="86"/>
      <c r="MEP162" s="86"/>
      <c r="MEQ162" s="86"/>
      <c r="MER162" s="86"/>
      <c r="MES162" s="86"/>
      <c r="MET162" s="86"/>
      <c r="MEU162" s="86"/>
      <c r="MEV162" s="86"/>
      <c r="MEW162" s="86"/>
      <c r="MEX162" s="86"/>
      <c r="MEY162" s="86"/>
      <c r="MEZ162" s="86"/>
      <c r="MFA162" s="86"/>
      <c r="MFB162" s="86"/>
      <c r="MFC162" s="86"/>
      <c r="MFD162" s="86"/>
      <c r="MFE162" s="86"/>
      <c r="MFF162" s="86"/>
      <c r="MFG162" s="86"/>
      <c r="MFH162" s="86"/>
      <c r="MFI162" s="86"/>
      <c r="MFJ162" s="86"/>
      <c r="MFK162" s="86"/>
      <c r="MFL162" s="86"/>
      <c r="MFM162" s="86"/>
      <c r="MFN162" s="86"/>
      <c r="MFO162" s="86"/>
      <c r="MFP162" s="86"/>
      <c r="MFQ162" s="86"/>
      <c r="MFR162" s="86"/>
      <c r="MFS162" s="86"/>
      <c r="MFT162" s="86"/>
      <c r="MFU162" s="86"/>
      <c r="MFV162" s="86"/>
      <c r="MFW162" s="86"/>
      <c r="MFX162" s="86"/>
      <c r="MFY162" s="86"/>
      <c r="MFZ162" s="86"/>
      <c r="MGA162" s="86"/>
      <c r="MGB162" s="86"/>
      <c r="MGC162" s="86"/>
      <c r="MGD162" s="86"/>
      <c r="MGE162" s="86"/>
      <c r="MGF162" s="86"/>
      <c r="MGG162" s="86"/>
      <c r="MGH162" s="86"/>
      <c r="MGI162" s="86"/>
      <c r="MGJ162" s="86"/>
      <c r="MGK162" s="86"/>
      <c r="MGL162" s="86"/>
      <c r="MGM162" s="86"/>
      <c r="MGN162" s="86"/>
      <c r="MGO162" s="86"/>
      <c r="MGP162" s="86"/>
      <c r="MGQ162" s="86"/>
      <c r="MGR162" s="86"/>
      <c r="MGS162" s="86"/>
      <c r="MGT162" s="86"/>
      <c r="MGU162" s="86"/>
      <c r="MGV162" s="86"/>
      <c r="MGW162" s="86"/>
      <c r="MGX162" s="86"/>
      <c r="MGY162" s="86"/>
      <c r="MGZ162" s="86"/>
      <c r="MHA162" s="86"/>
      <c r="MHB162" s="86"/>
      <c r="MHC162" s="86"/>
      <c r="MHD162" s="86"/>
      <c r="MHE162" s="86"/>
      <c r="MHF162" s="86"/>
      <c r="MHG162" s="86"/>
      <c r="MHH162" s="86"/>
      <c r="MHI162" s="86"/>
      <c r="MHJ162" s="86"/>
      <c r="MHK162" s="86"/>
      <c r="MHL162" s="86"/>
      <c r="MHM162" s="86"/>
      <c r="MHN162" s="86"/>
      <c r="MHO162" s="86"/>
      <c r="MHP162" s="86"/>
      <c r="MHQ162" s="86"/>
      <c r="MHR162" s="86"/>
      <c r="MHS162" s="86"/>
      <c r="MHT162" s="86"/>
      <c r="MHU162" s="86"/>
      <c r="MHV162" s="86"/>
      <c r="MHW162" s="86"/>
      <c r="MHX162" s="86"/>
      <c r="MHY162" s="86"/>
      <c r="MHZ162" s="86"/>
      <c r="MIA162" s="86"/>
      <c r="MIB162" s="86"/>
      <c r="MIC162" s="86"/>
      <c r="MID162" s="86"/>
      <c r="MIE162" s="86"/>
      <c r="MIF162" s="86"/>
      <c r="MIG162" s="86"/>
      <c r="MIH162" s="86"/>
      <c r="MII162" s="86"/>
      <c r="MIJ162" s="86"/>
      <c r="MIK162" s="86"/>
      <c r="MIL162" s="86"/>
      <c r="MIM162" s="86"/>
      <c r="MIN162" s="86"/>
      <c r="MIO162" s="86"/>
      <c r="MIP162" s="86"/>
      <c r="MIQ162" s="86"/>
      <c r="MIR162" s="86"/>
      <c r="MIS162" s="86"/>
      <c r="MIT162" s="86"/>
      <c r="MIU162" s="86"/>
      <c r="MIV162" s="86"/>
      <c r="MIW162" s="86"/>
      <c r="MIX162" s="86"/>
      <c r="MIY162" s="86"/>
      <c r="MIZ162" s="86"/>
      <c r="MJA162" s="86"/>
      <c r="MJB162" s="86"/>
      <c r="MJC162" s="86"/>
      <c r="MJD162" s="86"/>
      <c r="MJE162" s="86"/>
      <c r="MJF162" s="86"/>
      <c r="MJG162" s="86"/>
      <c r="MJH162" s="86"/>
      <c r="MJI162" s="86"/>
      <c r="MJJ162" s="86"/>
      <c r="MJK162" s="86"/>
      <c r="MJL162" s="86"/>
      <c r="MJM162" s="86"/>
      <c r="MJN162" s="86"/>
      <c r="MJO162" s="86"/>
      <c r="MJP162" s="86"/>
      <c r="MJQ162" s="86"/>
      <c r="MJR162" s="86"/>
      <c r="MJS162" s="86"/>
      <c r="MJT162" s="86"/>
      <c r="MJU162" s="86"/>
      <c r="MJV162" s="86"/>
      <c r="MJW162" s="86"/>
      <c r="MJX162" s="86"/>
      <c r="MJY162" s="86"/>
      <c r="MJZ162" s="86"/>
      <c r="MKA162" s="86"/>
      <c r="MKB162" s="86"/>
      <c r="MKC162" s="86"/>
      <c r="MKD162" s="86"/>
      <c r="MKE162" s="86"/>
      <c r="MKF162" s="86"/>
      <c r="MKG162" s="86"/>
      <c r="MKH162" s="86"/>
      <c r="MKI162" s="86"/>
      <c r="MKJ162" s="86"/>
      <c r="MKK162" s="86"/>
      <c r="MKL162" s="86"/>
      <c r="MKM162" s="86"/>
      <c r="MKN162" s="86"/>
      <c r="MKO162" s="86"/>
      <c r="MKP162" s="86"/>
      <c r="MKQ162" s="86"/>
      <c r="MKR162" s="86"/>
      <c r="MKS162" s="86"/>
      <c r="MKT162" s="86"/>
      <c r="MKU162" s="86"/>
      <c r="MKV162" s="86"/>
      <c r="MKW162" s="86"/>
      <c r="MKX162" s="86"/>
      <c r="MKY162" s="86"/>
      <c r="MKZ162" s="86"/>
      <c r="MLA162" s="86"/>
      <c r="MLB162" s="86"/>
      <c r="MLC162" s="86"/>
      <c r="MLD162" s="86"/>
      <c r="MLE162" s="86"/>
      <c r="MLF162" s="86"/>
      <c r="MLG162" s="86"/>
      <c r="MLH162" s="86"/>
      <c r="MLI162" s="86"/>
      <c r="MLJ162" s="86"/>
      <c r="MLK162" s="86"/>
      <c r="MLL162" s="86"/>
      <c r="MLM162" s="86"/>
      <c r="MLN162" s="86"/>
      <c r="MLO162" s="86"/>
      <c r="MLP162" s="86"/>
      <c r="MLQ162" s="86"/>
      <c r="MLR162" s="86"/>
      <c r="MLS162" s="86"/>
      <c r="MLT162" s="86"/>
      <c r="MLU162" s="86"/>
      <c r="MLV162" s="86"/>
      <c r="MLW162" s="86"/>
      <c r="MLX162" s="86"/>
      <c r="MLY162" s="86"/>
      <c r="MLZ162" s="86"/>
      <c r="MMA162" s="86"/>
      <c r="MMB162" s="86"/>
      <c r="MMC162" s="86"/>
      <c r="MMD162" s="86"/>
      <c r="MME162" s="86"/>
      <c r="MMF162" s="86"/>
      <c r="MMG162" s="86"/>
      <c r="MMH162" s="86"/>
      <c r="MMI162" s="86"/>
      <c r="MMJ162" s="86"/>
      <c r="MMK162" s="86"/>
      <c r="MML162" s="86"/>
      <c r="MMM162" s="86"/>
      <c r="MMN162" s="86"/>
      <c r="MMO162" s="86"/>
      <c r="MMP162" s="86"/>
      <c r="MMQ162" s="86"/>
      <c r="MMR162" s="86"/>
      <c r="MMS162" s="86"/>
      <c r="MMT162" s="86"/>
      <c r="MMU162" s="86"/>
      <c r="MMV162" s="86"/>
      <c r="MMW162" s="86"/>
      <c r="MMX162" s="86"/>
      <c r="MMY162" s="86"/>
      <c r="MMZ162" s="86"/>
      <c r="MNA162" s="86"/>
      <c r="MNB162" s="86"/>
      <c r="MNC162" s="86"/>
      <c r="MND162" s="86"/>
      <c r="MNE162" s="86"/>
      <c r="MNF162" s="86"/>
      <c r="MNG162" s="86"/>
      <c r="MNH162" s="86"/>
      <c r="MNI162" s="86"/>
      <c r="MNJ162" s="86"/>
      <c r="MNK162" s="86"/>
      <c r="MNL162" s="86"/>
      <c r="MNM162" s="86"/>
      <c r="MNN162" s="86"/>
      <c r="MNO162" s="86"/>
      <c r="MNP162" s="86"/>
      <c r="MNQ162" s="86"/>
      <c r="MNR162" s="86"/>
      <c r="MNS162" s="186"/>
      <c r="MNT162" s="186"/>
      <c r="MNU162" s="186"/>
      <c r="MNV162" s="186"/>
      <c r="MNW162" s="186"/>
      <c r="MNX162" s="186"/>
      <c r="MNY162" s="86"/>
      <c r="MNZ162" s="86"/>
      <c r="MOA162" s="86"/>
      <c r="MOB162" s="86"/>
      <c r="MOC162" s="86"/>
      <c r="MOD162" s="86"/>
      <c r="MOE162" s="86"/>
      <c r="MOF162" s="86"/>
      <c r="MOG162" s="86"/>
      <c r="MOH162" s="86"/>
      <c r="MOI162" s="86"/>
      <c r="MOJ162" s="86"/>
      <c r="MOK162" s="86"/>
      <c r="MOL162" s="86"/>
      <c r="MOM162" s="86"/>
      <c r="MON162" s="86"/>
      <c r="MOO162" s="86"/>
      <c r="MOP162" s="86"/>
      <c r="MOQ162" s="86"/>
      <c r="MOR162" s="86"/>
      <c r="MOS162" s="86"/>
      <c r="MOT162" s="86"/>
      <c r="MOU162" s="86"/>
      <c r="MOV162" s="86"/>
      <c r="MOW162" s="86"/>
      <c r="MOX162" s="86"/>
      <c r="MOY162" s="86"/>
      <c r="MOZ162" s="86"/>
      <c r="MPA162" s="86"/>
      <c r="MPB162" s="86"/>
      <c r="MPC162" s="86"/>
      <c r="MPD162" s="86"/>
      <c r="MPE162" s="86"/>
      <c r="MPF162" s="86"/>
      <c r="MPG162" s="86"/>
      <c r="MPH162" s="86"/>
      <c r="MPI162" s="86"/>
      <c r="MPJ162" s="86"/>
      <c r="MPK162" s="86"/>
      <c r="MPL162" s="86"/>
      <c r="MPM162" s="86"/>
      <c r="MPN162" s="86"/>
      <c r="MPO162" s="86"/>
      <c r="MPP162" s="86"/>
      <c r="MPQ162" s="86"/>
      <c r="MPR162" s="86"/>
      <c r="MPS162" s="86"/>
      <c r="MPT162" s="86"/>
      <c r="MPU162" s="86"/>
      <c r="MPV162" s="86"/>
      <c r="MPW162" s="86"/>
      <c r="MPX162" s="86"/>
      <c r="MPY162" s="86"/>
      <c r="MPZ162" s="86"/>
      <c r="MQA162" s="86"/>
      <c r="MQB162" s="86"/>
      <c r="MQC162" s="86"/>
      <c r="MQD162" s="86"/>
      <c r="MQE162" s="86"/>
      <c r="MQF162" s="86"/>
      <c r="MQG162" s="86"/>
      <c r="MQH162" s="86"/>
      <c r="MQI162" s="86"/>
      <c r="MQJ162" s="86"/>
      <c r="MQK162" s="86"/>
      <c r="MQL162" s="86"/>
      <c r="MQM162" s="86"/>
      <c r="MQN162" s="86"/>
      <c r="MQO162" s="86"/>
      <c r="MQP162" s="86"/>
      <c r="MQQ162" s="86"/>
      <c r="MQR162" s="86"/>
      <c r="MQS162" s="86"/>
      <c r="MQT162" s="86"/>
      <c r="MQU162" s="86"/>
      <c r="MQV162" s="86"/>
      <c r="MQW162" s="86"/>
      <c r="MQX162" s="86"/>
      <c r="MQY162" s="86"/>
      <c r="MQZ162" s="86"/>
      <c r="MRA162" s="86"/>
      <c r="MRB162" s="86"/>
      <c r="MRC162" s="86"/>
      <c r="MRD162" s="86"/>
      <c r="MRE162" s="86"/>
      <c r="MRF162" s="86"/>
      <c r="MRG162" s="86"/>
      <c r="MRH162" s="86"/>
      <c r="MRI162" s="86"/>
      <c r="MRJ162" s="86"/>
      <c r="MRK162" s="86"/>
      <c r="MRL162" s="86"/>
      <c r="MRM162" s="86"/>
      <c r="MRN162" s="86"/>
      <c r="MRO162" s="86"/>
      <c r="MRP162" s="86"/>
      <c r="MRQ162" s="86"/>
      <c r="MRR162" s="86"/>
      <c r="MRS162" s="86"/>
      <c r="MRT162" s="86"/>
      <c r="MRU162" s="86"/>
      <c r="MRV162" s="86"/>
      <c r="MRW162" s="86"/>
      <c r="MRX162" s="86"/>
      <c r="MRY162" s="86"/>
      <c r="MRZ162" s="86"/>
      <c r="MSA162" s="86"/>
      <c r="MSB162" s="86"/>
      <c r="MSC162" s="86"/>
      <c r="MSD162" s="86"/>
      <c r="MSE162" s="86"/>
      <c r="MSF162" s="86"/>
      <c r="MSG162" s="86"/>
      <c r="MSH162" s="86"/>
      <c r="MSI162" s="86"/>
      <c r="MSJ162" s="86"/>
      <c r="MSK162" s="86"/>
      <c r="MSL162" s="86"/>
      <c r="MSM162" s="86"/>
      <c r="MSN162" s="86"/>
      <c r="MSO162" s="86"/>
      <c r="MSP162" s="86"/>
      <c r="MSQ162" s="86"/>
      <c r="MSR162" s="86"/>
      <c r="MSS162" s="86"/>
      <c r="MST162" s="86"/>
      <c r="MSU162" s="86"/>
      <c r="MSV162" s="86"/>
      <c r="MSW162" s="86"/>
      <c r="MSX162" s="86"/>
      <c r="MSY162" s="86"/>
      <c r="MSZ162" s="86"/>
      <c r="MTA162" s="86"/>
      <c r="MTB162" s="86"/>
      <c r="MTC162" s="86"/>
      <c r="MTD162" s="86"/>
      <c r="MTE162" s="86"/>
      <c r="MTF162" s="86"/>
      <c r="MTG162" s="86"/>
      <c r="MTH162" s="86"/>
      <c r="MTI162" s="86"/>
      <c r="MTJ162" s="86"/>
      <c r="MTK162" s="86"/>
      <c r="MTL162" s="86"/>
      <c r="MTM162" s="86"/>
      <c r="MTN162" s="86"/>
      <c r="MTO162" s="86"/>
      <c r="MTP162" s="86"/>
      <c r="MTQ162" s="86"/>
      <c r="MTR162" s="86"/>
      <c r="MTS162" s="86"/>
      <c r="MTT162" s="86"/>
      <c r="MTU162" s="86"/>
      <c r="MTV162" s="86"/>
      <c r="MTW162" s="86"/>
      <c r="MTX162" s="86"/>
      <c r="MTY162" s="86"/>
      <c r="MTZ162" s="86"/>
      <c r="MUA162" s="86"/>
      <c r="MUB162" s="86"/>
      <c r="MUC162" s="86"/>
      <c r="MUD162" s="86"/>
      <c r="MUE162" s="86"/>
      <c r="MUF162" s="86"/>
      <c r="MUG162" s="86"/>
      <c r="MUH162" s="86"/>
      <c r="MUI162" s="86"/>
      <c r="MUJ162" s="86"/>
      <c r="MUK162" s="86"/>
      <c r="MUL162" s="86"/>
      <c r="MUM162" s="86"/>
      <c r="MUN162" s="86"/>
      <c r="MUO162" s="86"/>
      <c r="MUP162" s="86"/>
      <c r="MUQ162" s="86"/>
      <c r="MUR162" s="86"/>
      <c r="MUS162" s="86"/>
      <c r="MUT162" s="86"/>
      <c r="MUU162" s="86"/>
      <c r="MUV162" s="86"/>
      <c r="MUW162" s="86"/>
      <c r="MUX162" s="86"/>
      <c r="MUY162" s="86"/>
      <c r="MUZ162" s="86"/>
      <c r="MVA162" s="86"/>
      <c r="MVB162" s="86"/>
      <c r="MVC162" s="86"/>
      <c r="MVD162" s="86"/>
      <c r="MVE162" s="86"/>
      <c r="MVF162" s="86"/>
      <c r="MVG162" s="86"/>
      <c r="MVH162" s="86"/>
      <c r="MVI162" s="86"/>
      <c r="MVJ162" s="86"/>
      <c r="MVK162" s="86"/>
      <c r="MVL162" s="86"/>
      <c r="MVM162" s="86"/>
      <c r="MVN162" s="86"/>
      <c r="MVO162" s="86"/>
      <c r="MVP162" s="86"/>
      <c r="MVQ162" s="86"/>
      <c r="MVR162" s="86"/>
      <c r="MVS162" s="86"/>
      <c r="MVT162" s="86"/>
      <c r="MVU162" s="86"/>
      <c r="MVV162" s="86"/>
      <c r="MVW162" s="86"/>
      <c r="MVX162" s="86"/>
      <c r="MVY162" s="86"/>
      <c r="MVZ162" s="86"/>
      <c r="MWA162" s="86"/>
      <c r="MWB162" s="86"/>
      <c r="MWC162" s="86"/>
      <c r="MWD162" s="86"/>
      <c r="MWE162" s="86"/>
      <c r="MWF162" s="86"/>
      <c r="MWG162" s="86"/>
      <c r="MWH162" s="86"/>
      <c r="MWI162" s="86"/>
      <c r="MWJ162" s="86"/>
      <c r="MWK162" s="86"/>
      <c r="MWL162" s="86"/>
      <c r="MWM162" s="86"/>
      <c r="MWN162" s="86"/>
      <c r="MWO162" s="86"/>
      <c r="MWP162" s="86"/>
      <c r="MWQ162" s="86"/>
      <c r="MWR162" s="86"/>
      <c r="MWS162" s="86"/>
      <c r="MWT162" s="86"/>
      <c r="MWU162" s="86"/>
      <c r="MWV162" s="86"/>
      <c r="MWW162" s="86"/>
      <c r="MWX162" s="86"/>
      <c r="MWY162" s="86"/>
      <c r="MWZ162" s="86"/>
      <c r="MXA162" s="86"/>
      <c r="MXB162" s="86"/>
      <c r="MXC162" s="86"/>
      <c r="MXD162" s="86"/>
      <c r="MXE162" s="86"/>
      <c r="MXF162" s="86"/>
      <c r="MXG162" s="86"/>
      <c r="MXH162" s="86"/>
      <c r="MXI162" s="86"/>
      <c r="MXJ162" s="86"/>
      <c r="MXK162" s="86"/>
      <c r="MXL162" s="86"/>
      <c r="MXM162" s="86"/>
      <c r="MXN162" s="86"/>
      <c r="MXO162" s="186"/>
      <c r="MXP162" s="186"/>
      <c r="MXQ162" s="186"/>
      <c r="MXR162" s="186"/>
      <c r="MXS162" s="186"/>
      <c r="MXT162" s="186"/>
      <c r="MXU162" s="86"/>
      <c r="MXV162" s="86"/>
      <c r="MXW162" s="86"/>
      <c r="MXX162" s="86"/>
      <c r="MXY162" s="86"/>
      <c r="MXZ162" s="86"/>
      <c r="MYA162" s="86"/>
      <c r="MYB162" s="86"/>
      <c r="MYC162" s="86"/>
      <c r="MYD162" s="86"/>
      <c r="MYE162" s="86"/>
      <c r="MYF162" s="86"/>
      <c r="MYG162" s="86"/>
      <c r="MYH162" s="86"/>
      <c r="MYI162" s="86"/>
      <c r="MYJ162" s="86"/>
      <c r="MYK162" s="86"/>
      <c r="MYL162" s="86"/>
      <c r="MYM162" s="86"/>
      <c r="MYN162" s="86"/>
      <c r="MYO162" s="86"/>
      <c r="MYP162" s="86"/>
      <c r="MYQ162" s="86"/>
      <c r="MYR162" s="86"/>
      <c r="MYS162" s="86"/>
      <c r="MYT162" s="86"/>
      <c r="MYU162" s="86"/>
      <c r="MYV162" s="86"/>
      <c r="MYW162" s="86"/>
      <c r="MYX162" s="86"/>
      <c r="MYY162" s="86"/>
      <c r="MYZ162" s="86"/>
      <c r="MZA162" s="86"/>
      <c r="MZB162" s="86"/>
      <c r="MZC162" s="86"/>
      <c r="MZD162" s="86"/>
      <c r="MZE162" s="86"/>
      <c r="MZF162" s="86"/>
      <c r="MZG162" s="86"/>
      <c r="MZH162" s="86"/>
      <c r="MZI162" s="86"/>
      <c r="MZJ162" s="86"/>
      <c r="MZK162" s="86"/>
      <c r="MZL162" s="86"/>
      <c r="MZM162" s="86"/>
      <c r="MZN162" s="86"/>
      <c r="MZO162" s="86"/>
      <c r="MZP162" s="86"/>
      <c r="MZQ162" s="86"/>
      <c r="MZR162" s="86"/>
      <c r="MZS162" s="86"/>
      <c r="MZT162" s="86"/>
      <c r="MZU162" s="86"/>
      <c r="MZV162" s="86"/>
      <c r="MZW162" s="86"/>
      <c r="MZX162" s="86"/>
      <c r="MZY162" s="86"/>
      <c r="MZZ162" s="86"/>
      <c r="NAA162" s="86"/>
      <c r="NAB162" s="86"/>
      <c r="NAC162" s="86"/>
      <c r="NAD162" s="86"/>
      <c r="NAE162" s="86"/>
      <c r="NAF162" s="86"/>
      <c r="NAG162" s="86"/>
      <c r="NAH162" s="86"/>
      <c r="NAI162" s="86"/>
      <c r="NAJ162" s="86"/>
      <c r="NAK162" s="86"/>
      <c r="NAL162" s="86"/>
      <c r="NAM162" s="86"/>
      <c r="NAN162" s="86"/>
      <c r="NAO162" s="86"/>
      <c r="NAP162" s="86"/>
      <c r="NAQ162" s="86"/>
      <c r="NAR162" s="86"/>
      <c r="NAS162" s="86"/>
      <c r="NAT162" s="86"/>
      <c r="NAU162" s="86"/>
      <c r="NAV162" s="86"/>
      <c r="NAW162" s="86"/>
      <c r="NAX162" s="86"/>
      <c r="NAY162" s="86"/>
      <c r="NAZ162" s="86"/>
      <c r="NBA162" s="86"/>
      <c r="NBB162" s="86"/>
      <c r="NBC162" s="86"/>
      <c r="NBD162" s="86"/>
      <c r="NBE162" s="86"/>
      <c r="NBF162" s="86"/>
      <c r="NBG162" s="86"/>
      <c r="NBH162" s="86"/>
      <c r="NBI162" s="86"/>
      <c r="NBJ162" s="86"/>
      <c r="NBK162" s="86"/>
      <c r="NBL162" s="86"/>
      <c r="NBM162" s="86"/>
      <c r="NBN162" s="86"/>
      <c r="NBO162" s="86"/>
      <c r="NBP162" s="86"/>
      <c r="NBQ162" s="86"/>
      <c r="NBR162" s="86"/>
      <c r="NBS162" s="86"/>
      <c r="NBT162" s="86"/>
      <c r="NBU162" s="86"/>
      <c r="NBV162" s="86"/>
      <c r="NBW162" s="86"/>
      <c r="NBX162" s="86"/>
      <c r="NBY162" s="86"/>
      <c r="NBZ162" s="86"/>
      <c r="NCA162" s="86"/>
      <c r="NCB162" s="86"/>
      <c r="NCC162" s="86"/>
      <c r="NCD162" s="86"/>
      <c r="NCE162" s="86"/>
      <c r="NCF162" s="86"/>
      <c r="NCG162" s="86"/>
      <c r="NCH162" s="86"/>
      <c r="NCI162" s="86"/>
      <c r="NCJ162" s="86"/>
      <c r="NCK162" s="86"/>
      <c r="NCL162" s="86"/>
      <c r="NCM162" s="86"/>
      <c r="NCN162" s="86"/>
      <c r="NCO162" s="86"/>
      <c r="NCP162" s="86"/>
      <c r="NCQ162" s="86"/>
      <c r="NCR162" s="86"/>
      <c r="NCS162" s="86"/>
      <c r="NCT162" s="86"/>
      <c r="NCU162" s="86"/>
      <c r="NCV162" s="86"/>
      <c r="NCW162" s="86"/>
      <c r="NCX162" s="86"/>
      <c r="NCY162" s="86"/>
      <c r="NCZ162" s="86"/>
      <c r="NDA162" s="86"/>
      <c r="NDB162" s="86"/>
      <c r="NDC162" s="86"/>
      <c r="NDD162" s="86"/>
      <c r="NDE162" s="86"/>
      <c r="NDF162" s="86"/>
      <c r="NDG162" s="86"/>
      <c r="NDH162" s="86"/>
      <c r="NDI162" s="86"/>
      <c r="NDJ162" s="86"/>
      <c r="NDK162" s="86"/>
      <c r="NDL162" s="86"/>
      <c r="NDM162" s="86"/>
      <c r="NDN162" s="86"/>
      <c r="NDO162" s="86"/>
      <c r="NDP162" s="86"/>
      <c r="NDQ162" s="86"/>
      <c r="NDR162" s="86"/>
      <c r="NDS162" s="86"/>
      <c r="NDT162" s="86"/>
      <c r="NDU162" s="86"/>
      <c r="NDV162" s="86"/>
      <c r="NDW162" s="86"/>
      <c r="NDX162" s="86"/>
      <c r="NDY162" s="86"/>
      <c r="NDZ162" s="86"/>
      <c r="NEA162" s="86"/>
      <c r="NEB162" s="86"/>
      <c r="NEC162" s="86"/>
      <c r="NED162" s="86"/>
      <c r="NEE162" s="86"/>
      <c r="NEF162" s="86"/>
      <c r="NEG162" s="86"/>
      <c r="NEH162" s="86"/>
      <c r="NEI162" s="86"/>
      <c r="NEJ162" s="86"/>
      <c r="NEK162" s="86"/>
      <c r="NEL162" s="86"/>
      <c r="NEM162" s="86"/>
      <c r="NEN162" s="86"/>
      <c r="NEO162" s="86"/>
      <c r="NEP162" s="86"/>
      <c r="NEQ162" s="86"/>
      <c r="NER162" s="86"/>
      <c r="NES162" s="86"/>
      <c r="NET162" s="86"/>
      <c r="NEU162" s="86"/>
      <c r="NEV162" s="86"/>
      <c r="NEW162" s="86"/>
      <c r="NEX162" s="86"/>
      <c r="NEY162" s="86"/>
      <c r="NEZ162" s="86"/>
      <c r="NFA162" s="86"/>
      <c r="NFB162" s="86"/>
      <c r="NFC162" s="86"/>
      <c r="NFD162" s="86"/>
      <c r="NFE162" s="86"/>
      <c r="NFF162" s="86"/>
      <c r="NFG162" s="86"/>
      <c r="NFH162" s="86"/>
      <c r="NFI162" s="86"/>
      <c r="NFJ162" s="86"/>
      <c r="NFK162" s="86"/>
      <c r="NFL162" s="86"/>
      <c r="NFM162" s="86"/>
      <c r="NFN162" s="86"/>
      <c r="NFO162" s="86"/>
      <c r="NFP162" s="86"/>
      <c r="NFQ162" s="86"/>
      <c r="NFR162" s="86"/>
      <c r="NFS162" s="86"/>
      <c r="NFT162" s="86"/>
      <c r="NFU162" s="86"/>
      <c r="NFV162" s="86"/>
      <c r="NFW162" s="86"/>
      <c r="NFX162" s="86"/>
      <c r="NFY162" s="86"/>
      <c r="NFZ162" s="86"/>
      <c r="NGA162" s="86"/>
      <c r="NGB162" s="86"/>
      <c r="NGC162" s="86"/>
      <c r="NGD162" s="86"/>
      <c r="NGE162" s="86"/>
      <c r="NGF162" s="86"/>
      <c r="NGG162" s="86"/>
      <c r="NGH162" s="86"/>
      <c r="NGI162" s="86"/>
      <c r="NGJ162" s="86"/>
      <c r="NGK162" s="86"/>
      <c r="NGL162" s="86"/>
      <c r="NGM162" s="86"/>
      <c r="NGN162" s="86"/>
      <c r="NGO162" s="86"/>
      <c r="NGP162" s="86"/>
      <c r="NGQ162" s="86"/>
      <c r="NGR162" s="86"/>
      <c r="NGS162" s="86"/>
      <c r="NGT162" s="86"/>
      <c r="NGU162" s="86"/>
      <c r="NGV162" s="86"/>
      <c r="NGW162" s="86"/>
      <c r="NGX162" s="86"/>
      <c r="NGY162" s="86"/>
      <c r="NGZ162" s="86"/>
      <c r="NHA162" s="86"/>
      <c r="NHB162" s="86"/>
      <c r="NHC162" s="86"/>
      <c r="NHD162" s="86"/>
      <c r="NHE162" s="86"/>
      <c r="NHF162" s="86"/>
      <c r="NHG162" s="86"/>
      <c r="NHH162" s="86"/>
      <c r="NHI162" s="86"/>
      <c r="NHJ162" s="86"/>
      <c r="NHK162" s="186"/>
      <c r="NHL162" s="186"/>
      <c r="NHM162" s="186"/>
      <c r="NHN162" s="186"/>
      <c r="NHO162" s="186"/>
      <c r="NHP162" s="186"/>
      <c r="NHQ162" s="86"/>
      <c r="NHR162" s="86"/>
      <c r="NHS162" s="86"/>
      <c r="NHT162" s="86"/>
      <c r="NHU162" s="86"/>
      <c r="NHV162" s="86"/>
      <c r="NHW162" s="86"/>
      <c r="NHX162" s="86"/>
      <c r="NHY162" s="86"/>
      <c r="NHZ162" s="86"/>
      <c r="NIA162" s="86"/>
      <c r="NIB162" s="86"/>
      <c r="NIC162" s="86"/>
      <c r="NID162" s="86"/>
      <c r="NIE162" s="86"/>
      <c r="NIF162" s="86"/>
      <c r="NIG162" s="86"/>
      <c r="NIH162" s="86"/>
      <c r="NII162" s="86"/>
      <c r="NIJ162" s="86"/>
      <c r="NIK162" s="86"/>
      <c r="NIL162" s="86"/>
      <c r="NIM162" s="86"/>
      <c r="NIN162" s="86"/>
      <c r="NIO162" s="86"/>
      <c r="NIP162" s="86"/>
      <c r="NIQ162" s="86"/>
      <c r="NIR162" s="86"/>
      <c r="NIS162" s="86"/>
      <c r="NIT162" s="86"/>
      <c r="NIU162" s="86"/>
      <c r="NIV162" s="86"/>
      <c r="NIW162" s="86"/>
      <c r="NIX162" s="86"/>
      <c r="NIY162" s="86"/>
      <c r="NIZ162" s="86"/>
      <c r="NJA162" s="86"/>
      <c r="NJB162" s="86"/>
      <c r="NJC162" s="86"/>
      <c r="NJD162" s="86"/>
      <c r="NJE162" s="86"/>
      <c r="NJF162" s="86"/>
      <c r="NJG162" s="86"/>
      <c r="NJH162" s="86"/>
      <c r="NJI162" s="86"/>
      <c r="NJJ162" s="86"/>
      <c r="NJK162" s="86"/>
      <c r="NJL162" s="86"/>
      <c r="NJM162" s="86"/>
      <c r="NJN162" s="86"/>
      <c r="NJO162" s="86"/>
      <c r="NJP162" s="86"/>
      <c r="NJQ162" s="86"/>
      <c r="NJR162" s="86"/>
      <c r="NJS162" s="86"/>
      <c r="NJT162" s="86"/>
      <c r="NJU162" s="86"/>
      <c r="NJV162" s="86"/>
      <c r="NJW162" s="86"/>
      <c r="NJX162" s="86"/>
      <c r="NJY162" s="86"/>
      <c r="NJZ162" s="86"/>
      <c r="NKA162" s="86"/>
      <c r="NKB162" s="86"/>
      <c r="NKC162" s="86"/>
      <c r="NKD162" s="86"/>
      <c r="NKE162" s="86"/>
      <c r="NKF162" s="86"/>
      <c r="NKG162" s="86"/>
      <c r="NKH162" s="86"/>
      <c r="NKI162" s="86"/>
      <c r="NKJ162" s="86"/>
      <c r="NKK162" s="86"/>
      <c r="NKL162" s="86"/>
      <c r="NKM162" s="86"/>
      <c r="NKN162" s="86"/>
      <c r="NKO162" s="86"/>
      <c r="NKP162" s="86"/>
      <c r="NKQ162" s="86"/>
      <c r="NKR162" s="86"/>
      <c r="NKS162" s="86"/>
      <c r="NKT162" s="86"/>
      <c r="NKU162" s="86"/>
      <c r="NKV162" s="86"/>
      <c r="NKW162" s="86"/>
      <c r="NKX162" s="86"/>
      <c r="NKY162" s="86"/>
      <c r="NKZ162" s="86"/>
      <c r="NLA162" s="86"/>
      <c r="NLB162" s="86"/>
      <c r="NLC162" s="86"/>
      <c r="NLD162" s="86"/>
      <c r="NLE162" s="86"/>
      <c r="NLF162" s="86"/>
      <c r="NLG162" s="86"/>
      <c r="NLH162" s="86"/>
      <c r="NLI162" s="86"/>
      <c r="NLJ162" s="86"/>
      <c r="NLK162" s="86"/>
      <c r="NLL162" s="86"/>
      <c r="NLM162" s="86"/>
      <c r="NLN162" s="86"/>
      <c r="NLO162" s="86"/>
      <c r="NLP162" s="86"/>
      <c r="NLQ162" s="86"/>
      <c r="NLR162" s="86"/>
      <c r="NLS162" s="86"/>
      <c r="NLT162" s="86"/>
      <c r="NLU162" s="86"/>
      <c r="NLV162" s="86"/>
      <c r="NLW162" s="86"/>
      <c r="NLX162" s="86"/>
      <c r="NLY162" s="86"/>
      <c r="NLZ162" s="86"/>
      <c r="NMA162" s="86"/>
      <c r="NMB162" s="86"/>
      <c r="NMC162" s="86"/>
      <c r="NMD162" s="86"/>
      <c r="NME162" s="86"/>
      <c r="NMF162" s="86"/>
      <c r="NMG162" s="86"/>
      <c r="NMH162" s="86"/>
      <c r="NMI162" s="86"/>
      <c r="NMJ162" s="86"/>
      <c r="NMK162" s="86"/>
      <c r="NML162" s="86"/>
      <c r="NMM162" s="86"/>
      <c r="NMN162" s="86"/>
      <c r="NMO162" s="86"/>
      <c r="NMP162" s="86"/>
      <c r="NMQ162" s="86"/>
      <c r="NMR162" s="86"/>
      <c r="NMS162" s="86"/>
      <c r="NMT162" s="86"/>
      <c r="NMU162" s="86"/>
      <c r="NMV162" s="86"/>
      <c r="NMW162" s="86"/>
      <c r="NMX162" s="86"/>
      <c r="NMY162" s="86"/>
      <c r="NMZ162" s="86"/>
      <c r="NNA162" s="86"/>
      <c r="NNB162" s="86"/>
      <c r="NNC162" s="86"/>
      <c r="NND162" s="86"/>
      <c r="NNE162" s="86"/>
      <c r="NNF162" s="86"/>
      <c r="NNG162" s="86"/>
      <c r="NNH162" s="86"/>
      <c r="NNI162" s="86"/>
      <c r="NNJ162" s="86"/>
      <c r="NNK162" s="86"/>
      <c r="NNL162" s="86"/>
      <c r="NNM162" s="86"/>
      <c r="NNN162" s="86"/>
      <c r="NNO162" s="86"/>
      <c r="NNP162" s="86"/>
      <c r="NNQ162" s="86"/>
      <c r="NNR162" s="86"/>
      <c r="NNS162" s="86"/>
      <c r="NNT162" s="86"/>
      <c r="NNU162" s="86"/>
      <c r="NNV162" s="86"/>
      <c r="NNW162" s="86"/>
      <c r="NNX162" s="86"/>
      <c r="NNY162" s="86"/>
      <c r="NNZ162" s="86"/>
      <c r="NOA162" s="86"/>
      <c r="NOB162" s="86"/>
      <c r="NOC162" s="86"/>
      <c r="NOD162" s="86"/>
      <c r="NOE162" s="86"/>
      <c r="NOF162" s="86"/>
      <c r="NOG162" s="86"/>
      <c r="NOH162" s="86"/>
      <c r="NOI162" s="86"/>
      <c r="NOJ162" s="86"/>
      <c r="NOK162" s="86"/>
      <c r="NOL162" s="86"/>
      <c r="NOM162" s="86"/>
      <c r="NON162" s="86"/>
      <c r="NOO162" s="86"/>
      <c r="NOP162" s="86"/>
      <c r="NOQ162" s="86"/>
      <c r="NOR162" s="86"/>
      <c r="NOS162" s="86"/>
      <c r="NOT162" s="86"/>
      <c r="NOU162" s="86"/>
      <c r="NOV162" s="86"/>
      <c r="NOW162" s="86"/>
      <c r="NOX162" s="86"/>
      <c r="NOY162" s="86"/>
      <c r="NOZ162" s="86"/>
      <c r="NPA162" s="86"/>
      <c r="NPB162" s="86"/>
      <c r="NPC162" s="86"/>
      <c r="NPD162" s="86"/>
      <c r="NPE162" s="86"/>
      <c r="NPF162" s="86"/>
      <c r="NPG162" s="86"/>
      <c r="NPH162" s="86"/>
      <c r="NPI162" s="86"/>
      <c r="NPJ162" s="86"/>
      <c r="NPK162" s="86"/>
      <c r="NPL162" s="86"/>
      <c r="NPM162" s="86"/>
      <c r="NPN162" s="86"/>
      <c r="NPO162" s="86"/>
      <c r="NPP162" s="86"/>
      <c r="NPQ162" s="86"/>
      <c r="NPR162" s="86"/>
      <c r="NPS162" s="86"/>
      <c r="NPT162" s="86"/>
      <c r="NPU162" s="86"/>
      <c r="NPV162" s="86"/>
      <c r="NPW162" s="86"/>
      <c r="NPX162" s="86"/>
      <c r="NPY162" s="86"/>
      <c r="NPZ162" s="86"/>
      <c r="NQA162" s="86"/>
      <c r="NQB162" s="86"/>
      <c r="NQC162" s="86"/>
      <c r="NQD162" s="86"/>
      <c r="NQE162" s="86"/>
      <c r="NQF162" s="86"/>
      <c r="NQG162" s="86"/>
      <c r="NQH162" s="86"/>
      <c r="NQI162" s="86"/>
      <c r="NQJ162" s="86"/>
      <c r="NQK162" s="86"/>
      <c r="NQL162" s="86"/>
      <c r="NQM162" s="86"/>
      <c r="NQN162" s="86"/>
      <c r="NQO162" s="86"/>
      <c r="NQP162" s="86"/>
      <c r="NQQ162" s="86"/>
      <c r="NQR162" s="86"/>
      <c r="NQS162" s="86"/>
      <c r="NQT162" s="86"/>
      <c r="NQU162" s="86"/>
      <c r="NQV162" s="86"/>
      <c r="NQW162" s="86"/>
      <c r="NQX162" s="86"/>
      <c r="NQY162" s="86"/>
      <c r="NQZ162" s="86"/>
      <c r="NRA162" s="86"/>
      <c r="NRB162" s="86"/>
      <c r="NRC162" s="86"/>
      <c r="NRD162" s="86"/>
      <c r="NRE162" s="86"/>
      <c r="NRF162" s="86"/>
      <c r="NRG162" s="186"/>
      <c r="NRH162" s="186"/>
      <c r="NRI162" s="186"/>
      <c r="NRJ162" s="186"/>
      <c r="NRK162" s="186"/>
      <c r="NRL162" s="186"/>
      <c r="NRM162" s="86"/>
      <c r="NRN162" s="86"/>
      <c r="NRO162" s="86"/>
      <c r="NRP162" s="86"/>
      <c r="NRQ162" s="86"/>
      <c r="NRR162" s="86"/>
      <c r="NRS162" s="86"/>
      <c r="NRT162" s="86"/>
      <c r="NRU162" s="86"/>
      <c r="NRV162" s="86"/>
      <c r="NRW162" s="86"/>
      <c r="NRX162" s="86"/>
      <c r="NRY162" s="86"/>
      <c r="NRZ162" s="86"/>
      <c r="NSA162" s="86"/>
      <c r="NSB162" s="86"/>
      <c r="NSC162" s="86"/>
      <c r="NSD162" s="86"/>
      <c r="NSE162" s="86"/>
      <c r="NSF162" s="86"/>
      <c r="NSG162" s="86"/>
      <c r="NSH162" s="86"/>
      <c r="NSI162" s="86"/>
      <c r="NSJ162" s="86"/>
      <c r="NSK162" s="86"/>
      <c r="NSL162" s="86"/>
      <c r="NSM162" s="86"/>
      <c r="NSN162" s="86"/>
      <c r="NSO162" s="86"/>
      <c r="NSP162" s="86"/>
      <c r="NSQ162" s="86"/>
      <c r="NSR162" s="86"/>
      <c r="NSS162" s="86"/>
      <c r="NST162" s="86"/>
      <c r="NSU162" s="86"/>
      <c r="NSV162" s="86"/>
      <c r="NSW162" s="86"/>
      <c r="NSX162" s="86"/>
      <c r="NSY162" s="86"/>
      <c r="NSZ162" s="86"/>
      <c r="NTA162" s="86"/>
      <c r="NTB162" s="86"/>
      <c r="NTC162" s="86"/>
      <c r="NTD162" s="86"/>
      <c r="NTE162" s="86"/>
      <c r="NTF162" s="86"/>
      <c r="NTG162" s="86"/>
      <c r="NTH162" s="86"/>
      <c r="NTI162" s="86"/>
      <c r="NTJ162" s="86"/>
      <c r="NTK162" s="86"/>
      <c r="NTL162" s="86"/>
      <c r="NTM162" s="86"/>
      <c r="NTN162" s="86"/>
      <c r="NTO162" s="86"/>
      <c r="NTP162" s="86"/>
      <c r="NTQ162" s="86"/>
      <c r="NTR162" s="86"/>
      <c r="NTS162" s="86"/>
      <c r="NTT162" s="86"/>
      <c r="NTU162" s="86"/>
      <c r="NTV162" s="86"/>
      <c r="NTW162" s="86"/>
      <c r="NTX162" s="86"/>
      <c r="NTY162" s="86"/>
      <c r="NTZ162" s="86"/>
      <c r="NUA162" s="86"/>
      <c r="NUB162" s="86"/>
      <c r="NUC162" s="86"/>
      <c r="NUD162" s="86"/>
      <c r="NUE162" s="86"/>
      <c r="NUF162" s="86"/>
      <c r="NUG162" s="86"/>
      <c r="NUH162" s="86"/>
      <c r="NUI162" s="86"/>
      <c r="NUJ162" s="86"/>
      <c r="NUK162" s="86"/>
      <c r="NUL162" s="86"/>
      <c r="NUM162" s="86"/>
      <c r="NUN162" s="86"/>
      <c r="NUO162" s="86"/>
      <c r="NUP162" s="86"/>
      <c r="NUQ162" s="86"/>
      <c r="NUR162" s="86"/>
      <c r="NUS162" s="86"/>
      <c r="NUT162" s="86"/>
      <c r="NUU162" s="86"/>
      <c r="NUV162" s="86"/>
      <c r="NUW162" s="86"/>
      <c r="NUX162" s="86"/>
      <c r="NUY162" s="86"/>
      <c r="NUZ162" s="86"/>
      <c r="NVA162" s="86"/>
      <c r="NVB162" s="86"/>
      <c r="NVC162" s="86"/>
      <c r="NVD162" s="86"/>
      <c r="NVE162" s="86"/>
      <c r="NVF162" s="86"/>
      <c r="NVG162" s="86"/>
      <c r="NVH162" s="86"/>
      <c r="NVI162" s="86"/>
      <c r="NVJ162" s="86"/>
      <c r="NVK162" s="86"/>
      <c r="NVL162" s="86"/>
      <c r="NVM162" s="86"/>
      <c r="NVN162" s="86"/>
      <c r="NVO162" s="86"/>
      <c r="NVP162" s="86"/>
      <c r="NVQ162" s="86"/>
      <c r="NVR162" s="86"/>
      <c r="NVS162" s="86"/>
      <c r="NVT162" s="86"/>
      <c r="NVU162" s="86"/>
      <c r="NVV162" s="86"/>
      <c r="NVW162" s="86"/>
      <c r="NVX162" s="86"/>
      <c r="NVY162" s="86"/>
      <c r="NVZ162" s="86"/>
      <c r="NWA162" s="86"/>
      <c r="NWB162" s="86"/>
      <c r="NWC162" s="86"/>
      <c r="NWD162" s="86"/>
      <c r="NWE162" s="86"/>
      <c r="NWF162" s="86"/>
      <c r="NWG162" s="86"/>
      <c r="NWH162" s="86"/>
      <c r="NWI162" s="86"/>
      <c r="NWJ162" s="86"/>
      <c r="NWK162" s="86"/>
      <c r="NWL162" s="86"/>
      <c r="NWM162" s="86"/>
      <c r="NWN162" s="86"/>
      <c r="NWO162" s="86"/>
      <c r="NWP162" s="86"/>
      <c r="NWQ162" s="86"/>
      <c r="NWR162" s="86"/>
      <c r="NWS162" s="86"/>
      <c r="NWT162" s="86"/>
      <c r="NWU162" s="86"/>
      <c r="NWV162" s="86"/>
      <c r="NWW162" s="86"/>
      <c r="NWX162" s="86"/>
      <c r="NWY162" s="86"/>
      <c r="NWZ162" s="86"/>
      <c r="NXA162" s="86"/>
      <c r="NXB162" s="86"/>
      <c r="NXC162" s="86"/>
      <c r="NXD162" s="86"/>
      <c r="NXE162" s="86"/>
      <c r="NXF162" s="86"/>
      <c r="NXG162" s="86"/>
      <c r="NXH162" s="86"/>
      <c r="NXI162" s="86"/>
      <c r="NXJ162" s="86"/>
      <c r="NXK162" s="86"/>
      <c r="NXL162" s="86"/>
      <c r="NXM162" s="86"/>
      <c r="NXN162" s="86"/>
      <c r="NXO162" s="86"/>
      <c r="NXP162" s="86"/>
      <c r="NXQ162" s="86"/>
      <c r="NXR162" s="86"/>
      <c r="NXS162" s="86"/>
      <c r="NXT162" s="86"/>
      <c r="NXU162" s="86"/>
      <c r="NXV162" s="86"/>
      <c r="NXW162" s="86"/>
      <c r="NXX162" s="86"/>
      <c r="NXY162" s="86"/>
      <c r="NXZ162" s="86"/>
      <c r="NYA162" s="86"/>
      <c r="NYB162" s="86"/>
      <c r="NYC162" s="86"/>
      <c r="NYD162" s="86"/>
      <c r="NYE162" s="86"/>
      <c r="NYF162" s="86"/>
      <c r="NYG162" s="86"/>
      <c r="NYH162" s="86"/>
      <c r="NYI162" s="86"/>
      <c r="NYJ162" s="86"/>
      <c r="NYK162" s="86"/>
      <c r="NYL162" s="86"/>
      <c r="NYM162" s="86"/>
      <c r="NYN162" s="86"/>
      <c r="NYO162" s="86"/>
      <c r="NYP162" s="86"/>
      <c r="NYQ162" s="86"/>
      <c r="NYR162" s="86"/>
      <c r="NYS162" s="86"/>
      <c r="NYT162" s="86"/>
      <c r="NYU162" s="86"/>
      <c r="NYV162" s="86"/>
      <c r="NYW162" s="86"/>
      <c r="NYX162" s="86"/>
      <c r="NYY162" s="86"/>
      <c r="NYZ162" s="86"/>
      <c r="NZA162" s="86"/>
      <c r="NZB162" s="86"/>
      <c r="NZC162" s="86"/>
      <c r="NZD162" s="86"/>
      <c r="NZE162" s="86"/>
      <c r="NZF162" s="86"/>
      <c r="NZG162" s="86"/>
      <c r="NZH162" s="86"/>
      <c r="NZI162" s="86"/>
      <c r="NZJ162" s="86"/>
      <c r="NZK162" s="86"/>
      <c r="NZL162" s="86"/>
      <c r="NZM162" s="86"/>
      <c r="NZN162" s="86"/>
      <c r="NZO162" s="86"/>
      <c r="NZP162" s="86"/>
      <c r="NZQ162" s="86"/>
      <c r="NZR162" s="86"/>
      <c r="NZS162" s="86"/>
      <c r="NZT162" s="86"/>
      <c r="NZU162" s="86"/>
      <c r="NZV162" s="86"/>
      <c r="NZW162" s="86"/>
      <c r="NZX162" s="86"/>
      <c r="NZY162" s="86"/>
      <c r="NZZ162" s="86"/>
      <c r="OAA162" s="86"/>
      <c r="OAB162" s="86"/>
      <c r="OAC162" s="86"/>
      <c r="OAD162" s="86"/>
      <c r="OAE162" s="86"/>
      <c r="OAF162" s="86"/>
      <c r="OAG162" s="86"/>
      <c r="OAH162" s="86"/>
      <c r="OAI162" s="86"/>
      <c r="OAJ162" s="86"/>
      <c r="OAK162" s="86"/>
      <c r="OAL162" s="86"/>
      <c r="OAM162" s="86"/>
      <c r="OAN162" s="86"/>
      <c r="OAO162" s="86"/>
      <c r="OAP162" s="86"/>
      <c r="OAQ162" s="86"/>
      <c r="OAR162" s="86"/>
      <c r="OAS162" s="86"/>
      <c r="OAT162" s="86"/>
      <c r="OAU162" s="86"/>
      <c r="OAV162" s="86"/>
      <c r="OAW162" s="86"/>
      <c r="OAX162" s="86"/>
      <c r="OAY162" s="86"/>
      <c r="OAZ162" s="86"/>
      <c r="OBA162" s="86"/>
      <c r="OBB162" s="86"/>
      <c r="OBC162" s="186"/>
      <c r="OBD162" s="186"/>
      <c r="OBE162" s="186"/>
      <c r="OBF162" s="186"/>
      <c r="OBG162" s="186"/>
      <c r="OBH162" s="186"/>
      <c r="OBI162" s="86"/>
      <c r="OBJ162" s="86"/>
      <c r="OBK162" s="86"/>
      <c r="OBL162" s="86"/>
      <c r="OBM162" s="86"/>
      <c r="OBN162" s="86"/>
      <c r="OBO162" s="86"/>
      <c r="OBP162" s="86"/>
      <c r="OBQ162" s="86"/>
      <c r="OBR162" s="86"/>
      <c r="OBS162" s="86"/>
      <c r="OBT162" s="86"/>
      <c r="OBU162" s="86"/>
      <c r="OBV162" s="86"/>
      <c r="OBW162" s="86"/>
      <c r="OBX162" s="86"/>
      <c r="OBY162" s="86"/>
      <c r="OBZ162" s="86"/>
      <c r="OCA162" s="86"/>
      <c r="OCB162" s="86"/>
      <c r="OCC162" s="86"/>
      <c r="OCD162" s="86"/>
      <c r="OCE162" s="86"/>
      <c r="OCF162" s="86"/>
      <c r="OCG162" s="86"/>
      <c r="OCH162" s="86"/>
      <c r="OCI162" s="86"/>
      <c r="OCJ162" s="86"/>
      <c r="OCK162" s="86"/>
      <c r="OCL162" s="86"/>
      <c r="OCM162" s="86"/>
      <c r="OCN162" s="86"/>
      <c r="OCO162" s="86"/>
      <c r="OCP162" s="86"/>
      <c r="OCQ162" s="86"/>
      <c r="OCR162" s="86"/>
      <c r="OCS162" s="86"/>
      <c r="OCT162" s="86"/>
      <c r="OCU162" s="86"/>
      <c r="OCV162" s="86"/>
      <c r="OCW162" s="86"/>
      <c r="OCX162" s="86"/>
      <c r="OCY162" s="86"/>
      <c r="OCZ162" s="86"/>
      <c r="ODA162" s="86"/>
      <c r="ODB162" s="86"/>
      <c r="ODC162" s="86"/>
      <c r="ODD162" s="86"/>
      <c r="ODE162" s="86"/>
      <c r="ODF162" s="86"/>
      <c r="ODG162" s="86"/>
      <c r="ODH162" s="86"/>
      <c r="ODI162" s="86"/>
      <c r="ODJ162" s="86"/>
      <c r="ODK162" s="86"/>
      <c r="ODL162" s="86"/>
      <c r="ODM162" s="86"/>
      <c r="ODN162" s="86"/>
      <c r="ODO162" s="86"/>
      <c r="ODP162" s="86"/>
      <c r="ODQ162" s="86"/>
      <c r="ODR162" s="86"/>
      <c r="ODS162" s="86"/>
      <c r="ODT162" s="86"/>
      <c r="ODU162" s="86"/>
      <c r="ODV162" s="86"/>
      <c r="ODW162" s="86"/>
      <c r="ODX162" s="86"/>
      <c r="ODY162" s="86"/>
      <c r="ODZ162" s="86"/>
      <c r="OEA162" s="86"/>
      <c r="OEB162" s="86"/>
      <c r="OEC162" s="86"/>
      <c r="OED162" s="86"/>
      <c r="OEE162" s="86"/>
      <c r="OEF162" s="86"/>
      <c r="OEG162" s="86"/>
      <c r="OEH162" s="86"/>
      <c r="OEI162" s="86"/>
      <c r="OEJ162" s="86"/>
      <c r="OEK162" s="86"/>
      <c r="OEL162" s="86"/>
      <c r="OEM162" s="86"/>
      <c r="OEN162" s="86"/>
      <c r="OEO162" s="86"/>
      <c r="OEP162" s="86"/>
      <c r="OEQ162" s="86"/>
      <c r="OER162" s="86"/>
      <c r="OES162" s="86"/>
      <c r="OET162" s="86"/>
      <c r="OEU162" s="86"/>
      <c r="OEV162" s="86"/>
      <c r="OEW162" s="86"/>
      <c r="OEX162" s="86"/>
      <c r="OEY162" s="86"/>
      <c r="OEZ162" s="86"/>
      <c r="OFA162" s="86"/>
      <c r="OFB162" s="86"/>
      <c r="OFC162" s="86"/>
      <c r="OFD162" s="86"/>
      <c r="OFE162" s="86"/>
      <c r="OFF162" s="86"/>
      <c r="OFG162" s="86"/>
      <c r="OFH162" s="86"/>
      <c r="OFI162" s="86"/>
      <c r="OFJ162" s="86"/>
      <c r="OFK162" s="86"/>
      <c r="OFL162" s="86"/>
      <c r="OFM162" s="86"/>
      <c r="OFN162" s="86"/>
      <c r="OFO162" s="86"/>
      <c r="OFP162" s="86"/>
      <c r="OFQ162" s="86"/>
      <c r="OFR162" s="86"/>
      <c r="OFS162" s="86"/>
      <c r="OFT162" s="86"/>
      <c r="OFU162" s="86"/>
      <c r="OFV162" s="86"/>
      <c r="OFW162" s="86"/>
      <c r="OFX162" s="86"/>
      <c r="OFY162" s="86"/>
      <c r="OFZ162" s="86"/>
      <c r="OGA162" s="86"/>
      <c r="OGB162" s="86"/>
      <c r="OGC162" s="86"/>
      <c r="OGD162" s="86"/>
      <c r="OGE162" s="86"/>
      <c r="OGF162" s="86"/>
      <c r="OGG162" s="86"/>
      <c r="OGH162" s="86"/>
      <c r="OGI162" s="86"/>
      <c r="OGJ162" s="86"/>
      <c r="OGK162" s="86"/>
      <c r="OGL162" s="86"/>
      <c r="OGM162" s="86"/>
      <c r="OGN162" s="86"/>
      <c r="OGO162" s="86"/>
      <c r="OGP162" s="86"/>
      <c r="OGQ162" s="86"/>
      <c r="OGR162" s="86"/>
      <c r="OGS162" s="86"/>
      <c r="OGT162" s="86"/>
      <c r="OGU162" s="86"/>
      <c r="OGV162" s="86"/>
      <c r="OGW162" s="86"/>
      <c r="OGX162" s="86"/>
      <c r="OGY162" s="86"/>
      <c r="OGZ162" s="86"/>
      <c r="OHA162" s="86"/>
      <c r="OHB162" s="86"/>
      <c r="OHC162" s="86"/>
      <c r="OHD162" s="86"/>
      <c r="OHE162" s="86"/>
      <c r="OHF162" s="86"/>
      <c r="OHG162" s="86"/>
      <c r="OHH162" s="86"/>
      <c r="OHI162" s="86"/>
      <c r="OHJ162" s="86"/>
      <c r="OHK162" s="86"/>
      <c r="OHL162" s="86"/>
      <c r="OHM162" s="86"/>
      <c r="OHN162" s="86"/>
      <c r="OHO162" s="86"/>
      <c r="OHP162" s="86"/>
      <c r="OHQ162" s="86"/>
      <c r="OHR162" s="86"/>
      <c r="OHS162" s="86"/>
      <c r="OHT162" s="86"/>
      <c r="OHU162" s="86"/>
      <c r="OHV162" s="86"/>
      <c r="OHW162" s="86"/>
      <c r="OHX162" s="86"/>
      <c r="OHY162" s="86"/>
      <c r="OHZ162" s="86"/>
      <c r="OIA162" s="86"/>
      <c r="OIB162" s="86"/>
      <c r="OIC162" s="86"/>
      <c r="OID162" s="86"/>
      <c r="OIE162" s="86"/>
      <c r="OIF162" s="86"/>
      <c r="OIG162" s="86"/>
      <c r="OIH162" s="86"/>
      <c r="OII162" s="86"/>
      <c r="OIJ162" s="86"/>
      <c r="OIK162" s="86"/>
      <c r="OIL162" s="86"/>
      <c r="OIM162" s="86"/>
      <c r="OIN162" s="86"/>
      <c r="OIO162" s="86"/>
      <c r="OIP162" s="86"/>
      <c r="OIQ162" s="86"/>
      <c r="OIR162" s="86"/>
      <c r="OIS162" s="86"/>
      <c r="OIT162" s="86"/>
      <c r="OIU162" s="86"/>
      <c r="OIV162" s="86"/>
      <c r="OIW162" s="86"/>
      <c r="OIX162" s="86"/>
      <c r="OIY162" s="86"/>
      <c r="OIZ162" s="86"/>
      <c r="OJA162" s="86"/>
      <c r="OJB162" s="86"/>
      <c r="OJC162" s="86"/>
      <c r="OJD162" s="86"/>
      <c r="OJE162" s="86"/>
      <c r="OJF162" s="86"/>
      <c r="OJG162" s="86"/>
      <c r="OJH162" s="86"/>
      <c r="OJI162" s="86"/>
      <c r="OJJ162" s="86"/>
      <c r="OJK162" s="86"/>
      <c r="OJL162" s="86"/>
      <c r="OJM162" s="86"/>
      <c r="OJN162" s="86"/>
      <c r="OJO162" s="86"/>
      <c r="OJP162" s="86"/>
      <c r="OJQ162" s="86"/>
      <c r="OJR162" s="86"/>
      <c r="OJS162" s="86"/>
      <c r="OJT162" s="86"/>
      <c r="OJU162" s="86"/>
      <c r="OJV162" s="86"/>
      <c r="OJW162" s="86"/>
      <c r="OJX162" s="86"/>
      <c r="OJY162" s="86"/>
      <c r="OJZ162" s="86"/>
      <c r="OKA162" s="86"/>
      <c r="OKB162" s="86"/>
      <c r="OKC162" s="86"/>
      <c r="OKD162" s="86"/>
      <c r="OKE162" s="86"/>
      <c r="OKF162" s="86"/>
      <c r="OKG162" s="86"/>
      <c r="OKH162" s="86"/>
      <c r="OKI162" s="86"/>
      <c r="OKJ162" s="86"/>
      <c r="OKK162" s="86"/>
      <c r="OKL162" s="86"/>
      <c r="OKM162" s="86"/>
      <c r="OKN162" s="86"/>
      <c r="OKO162" s="86"/>
      <c r="OKP162" s="86"/>
      <c r="OKQ162" s="86"/>
      <c r="OKR162" s="86"/>
      <c r="OKS162" s="86"/>
      <c r="OKT162" s="86"/>
      <c r="OKU162" s="86"/>
      <c r="OKV162" s="86"/>
      <c r="OKW162" s="86"/>
      <c r="OKX162" s="86"/>
      <c r="OKY162" s="186"/>
      <c r="OKZ162" s="186"/>
      <c r="OLA162" s="186"/>
      <c r="OLB162" s="186"/>
      <c r="OLC162" s="186"/>
      <c r="OLD162" s="186"/>
      <c r="OLE162" s="86"/>
      <c r="OLF162" s="86"/>
      <c r="OLG162" s="86"/>
      <c r="OLH162" s="86"/>
      <c r="OLI162" s="86"/>
      <c r="OLJ162" s="86"/>
      <c r="OLK162" s="86"/>
      <c r="OLL162" s="86"/>
      <c r="OLM162" s="86"/>
      <c r="OLN162" s="86"/>
      <c r="OLO162" s="86"/>
      <c r="OLP162" s="86"/>
      <c r="OLQ162" s="86"/>
      <c r="OLR162" s="86"/>
      <c r="OLS162" s="86"/>
      <c r="OLT162" s="86"/>
      <c r="OLU162" s="86"/>
      <c r="OLV162" s="86"/>
      <c r="OLW162" s="86"/>
      <c r="OLX162" s="86"/>
      <c r="OLY162" s="86"/>
      <c r="OLZ162" s="86"/>
      <c r="OMA162" s="86"/>
      <c r="OMB162" s="86"/>
      <c r="OMC162" s="86"/>
      <c r="OMD162" s="86"/>
      <c r="OME162" s="86"/>
      <c r="OMF162" s="86"/>
      <c r="OMG162" s="86"/>
      <c r="OMH162" s="86"/>
      <c r="OMI162" s="86"/>
      <c r="OMJ162" s="86"/>
      <c r="OMK162" s="86"/>
      <c r="OML162" s="86"/>
      <c r="OMM162" s="86"/>
      <c r="OMN162" s="86"/>
      <c r="OMO162" s="86"/>
      <c r="OMP162" s="86"/>
      <c r="OMQ162" s="86"/>
      <c r="OMR162" s="86"/>
      <c r="OMS162" s="86"/>
      <c r="OMT162" s="86"/>
      <c r="OMU162" s="86"/>
      <c r="OMV162" s="86"/>
      <c r="OMW162" s="86"/>
      <c r="OMX162" s="86"/>
      <c r="OMY162" s="86"/>
      <c r="OMZ162" s="86"/>
      <c r="ONA162" s="86"/>
      <c r="ONB162" s="86"/>
      <c r="ONC162" s="86"/>
      <c r="OND162" s="86"/>
      <c r="ONE162" s="86"/>
      <c r="ONF162" s="86"/>
      <c r="ONG162" s="86"/>
      <c r="ONH162" s="86"/>
      <c r="ONI162" s="86"/>
      <c r="ONJ162" s="86"/>
      <c r="ONK162" s="86"/>
      <c r="ONL162" s="86"/>
      <c r="ONM162" s="86"/>
      <c r="ONN162" s="86"/>
      <c r="ONO162" s="86"/>
      <c r="ONP162" s="86"/>
      <c r="ONQ162" s="86"/>
      <c r="ONR162" s="86"/>
      <c r="ONS162" s="86"/>
      <c r="ONT162" s="86"/>
      <c r="ONU162" s="86"/>
      <c r="ONV162" s="86"/>
      <c r="ONW162" s="86"/>
      <c r="ONX162" s="86"/>
      <c r="ONY162" s="86"/>
      <c r="ONZ162" s="86"/>
      <c r="OOA162" s="86"/>
      <c r="OOB162" s="86"/>
      <c r="OOC162" s="86"/>
      <c r="OOD162" s="86"/>
      <c r="OOE162" s="86"/>
      <c r="OOF162" s="86"/>
      <c r="OOG162" s="86"/>
      <c r="OOH162" s="86"/>
      <c r="OOI162" s="86"/>
      <c r="OOJ162" s="86"/>
      <c r="OOK162" s="86"/>
      <c r="OOL162" s="86"/>
      <c r="OOM162" s="86"/>
      <c r="OON162" s="86"/>
      <c r="OOO162" s="86"/>
      <c r="OOP162" s="86"/>
      <c r="OOQ162" s="86"/>
      <c r="OOR162" s="86"/>
      <c r="OOS162" s="86"/>
      <c r="OOT162" s="86"/>
      <c r="OOU162" s="86"/>
      <c r="OOV162" s="86"/>
      <c r="OOW162" s="86"/>
      <c r="OOX162" s="86"/>
      <c r="OOY162" s="86"/>
      <c r="OOZ162" s="86"/>
      <c r="OPA162" s="86"/>
      <c r="OPB162" s="86"/>
      <c r="OPC162" s="86"/>
      <c r="OPD162" s="86"/>
      <c r="OPE162" s="86"/>
      <c r="OPF162" s="86"/>
      <c r="OPG162" s="86"/>
      <c r="OPH162" s="86"/>
      <c r="OPI162" s="86"/>
      <c r="OPJ162" s="86"/>
      <c r="OPK162" s="86"/>
      <c r="OPL162" s="86"/>
      <c r="OPM162" s="86"/>
      <c r="OPN162" s="86"/>
      <c r="OPO162" s="86"/>
      <c r="OPP162" s="86"/>
      <c r="OPQ162" s="86"/>
      <c r="OPR162" s="86"/>
      <c r="OPS162" s="86"/>
      <c r="OPT162" s="86"/>
      <c r="OPU162" s="86"/>
      <c r="OPV162" s="86"/>
      <c r="OPW162" s="86"/>
      <c r="OPX162" s="86"/>
      <c r="OPY162" s="86"/>
      <c r="OPZ162" s="86"/>
      <c r="OQA162" s="86"/>
      <c r="OQB162" s="86"/>
      <c r="OQC162" s="86"/>
      <c r="OQD162" s="86"/>
      <c r="OQE162" s="86"/>
      <c r="OQF162" s="86"/>
      <c r="OQG162" s="86"/>
      <c r="OQH162" s="86"/>
      <c r="OQI162" s="86"/>
      <c r="OQJ162" s="86"/>
      <c r="OQK162" s="86"/>
      <c r="OQL162" s="86"/>
      <c r="OQM162" s="86"/>
      <c r="OQN162" s="86"/>
      <c r="OQO162" s="86"/>
      <c r="OQP162" s="86"/>
      <c r="OQQ162" s="86"/>
      <c r="OQR162" s="86"/>
      <c r="OQS162" s="86"/>
      <c r="OQT162" s="86"/>
      <c r="OQU162" s="86"/>
      <c r="OQV162" s="86"/>
      <c r="OQW162" s="86"/>
      <c r="OQX162" s="86"/>
      <c r="OQY162" s="86"/>
      <c r="OQZ162" s="86"/>
      <c r="ORA162" s="86"/>
      <c r="ORB162" s="86"/>
      <c r="ORC162" s="86"/>
      <c r="ORD162" s="86"/>
      <c r="ORE162" s="86"/>
      <c r="ORF162" s="86"/>
      <c r="ORG162" s="86"/>
      <c r="ORH162" s="86"/>
      <c r="ORI162" s="86"/>
      <c r="ORJ162" s="86"/>
      <c r="ORK162" s="86"/>
      <c r="ORL162" s="86"/>
      <c r="ORM162" s="86"/>
      <c r="ORN162" s="86"/>
      <c r="ORO162" s="86"/>
      <c r="ORP162" s="86"/>
      <c r="ORQ162" s="86"/>
      <c r="ORR162" s="86"/>
      <c r="ORS162" s="86"/>
      <c r="ORT162" s="86"/>
      <c r="ORU162" s="86"/>
      <c r="ORV162" s="86"/>
      <c r="ORW162" s="86"/>
      <c r="ORX162" s="86"/>
      <c r="ORY162" s="86"/>
      <c r="ORZ162" s="86"/>
      <c r="OSA162" s="86"/>
      <c r="OSB162" s="86"/>
      <c r="OSC162" s="86"/>
      <c r="OSD162" s="86"/>
      <c r="OSE162" s="86"/>
      <c r="OSF162" s="86"/>
      <c r="OSG162" s="86"/>
      <c r="OSH162" s="86"/>
      <c r="OSI162" s="86"/>
      <c r="OSJ162" s="86"/>
      <c r="OSK162" s="86"/>
      <c r="OSL162" s="86"/>
      <c r="OSM162" s="86"/>
      <c r="OSN162" s="86"/>
      <c r="OSO162" s="86"/>
      <c r="OSP162" s="86"/>
      <c r="OSQ162" s="86"/>
      <c r="OSR162" s="86"/>
      <c r="OSS162" s="86"/>
      <c r="OST162" s="86"/>
      <c r="OSU162" s="86"/>
      <c r="OSV162" s="86"/>
      <c r="OSW162" s="86"/>
      <c r="OSX162" s="86"/>
      <c r="OSY162" s="86"/>
      <c r="OSZ162" s="86"/>
      <c r="OTA162" s="86"/>
      <c r="OTB162" s="86"/>
      <c r="OTC162" s="86"/>
      <c r="OTD162" s="86"/>
      <c r="OTE162" s="86"/>
      <c r="OTF162" s="86"/>
      <c r="OTG162" s="86"/>
      <c r="OTH162" s="86"/>
      <c r="OTI162" s="86"/>
      <c r="OTJ162" s="86"/>
      <c r="OTK162" s="86"/>
      <c r="OTL162" s="86"/>
      <c r="OTM162" s="86"/>
      <c r="OTN162" s="86"/>
      <c r="OTO162" s="86"/>
      <c r="OTP162" s="86"/>
      <c r="OTQ162" s="86"/>
      <c r="OTR162" s="86"/>
      <c r="OTS162" s="86"/>
      <c r="OTT162" s="86"/>
      <c r="OTU162" s="86"/>
      <c r="OTV162" s="86"/>
      <c r="OTW162" s="86"/>
      <c r="OTX162" s="86"/>
      <c r="OTY162" s="86"/>
      <c r="OTZ162" s="86"/>
      <c r="OUA162" s="86"/>
      <c r="OUB162" s="86"/>
      <c r="OUC162" s="86"/>
      <c r="OUD162" s="86"/>
      <c r="OUE162" s="86"/>
      <c r="OUF162" s="86"/>
      <c r="OUG162" s="86"/>
      <c r="OUH162" s="86"/>
      <c r="OUI162" s="86"/>
      <c r="OUJ162" s="86"/>
      <c r="OUK162" s="86"/>
      <c r="OUL162" s="86"/>
      <c r="OUM162" s="86"/>
      <c r="OUN162" s="86"/>
      <c r="OUO162" s="86"/>
      <c r="OUP162" s="86"/>
      <c r="OUQ162" s="86"/>
      <c r="OUR162" s="86"/>
      <c r="OUS162" s="86"/>
      <c r="OUT162" s="86"/>
      <c r="OUU162" s="186"/>
      <c r="OUV162" s="186"/>
      <c r="OUW162" s="186"/>
      <c r="OUX162" s="186"/>
      <c r="OUY162" s="186"/>
      <c r="OUZ162" s="186"/>
      <c r="OVA162" s="86"/>
      <c r="OVB162" s="86"/>
      <c r="OVC162" s="86"/>
      <c r="OVD162" s="86"/>
      <c r="OVE162" s="86"/>
      <c r="OVF162" s="86"/>
      <c r="OVG162" s="86"/>
      <c r="OVH162" s="86"/>
      <c r="OVI162" s="86"/>
      <c r="OVJ162" s="86"/>
      <c r="OVK162" s="86"/>
      <c r="OVL162" s="86"/>
      <c r="OVM162" s="86"/>
      <c r="OVN162" s="86"/>
      <c r="OVO162" s="86"/>
      <c r="OVP162" s="86"/>
      <c r="OVQ162" s="86"/>
      <c r="OVR162" s="86"/>
      <c r="OVS162" s="86"/>
      <c r="OVT162" s="86"/>
      <c r="OVU162" s="86"/>
      <c r="OVV162" s="86"/>
      <c r="OVW162" s="86"/>
      <c r="OVX162" s="86"/>
      <c r="OVY162" s="86"/>
      <c r="OVZ162" s="86"/>
      <c r="OWA162" s="86"/>
      <c r="OWB162" s="86"/>
      <c r="OWC162" s="86"/>
      <c r="OWD162" s="86"/>
      <c r="OWE162" s="86"/>
      <c r="OWF162" s="86"/>
      <c r="OWG162" s="86"/>
      <c r="OWH162" s="86"/>
      <c r="OWI162" s="86"/>
      <c r="OWJ162" s="86"/>
      <c r="OWK162" s="86"/>
      <c r="OWL162" s="86"/>
      <c r="OWM162" s="86"/>
      <c r="OWN162" s="86"/>
      <c r="OWO162" s="86"/>
      <c r="OWP162" s="86"/>
      <c r="OWQ162" s="86"/>
      <c r="OWR162" s="86"/>
      <c r="OWS162" s="86"/>
      <c r="OWT162" s="86"/>
      <c r="OWU162" s="86"/>
      <c r="OWV162" s="86"/>
      <c r="OWW162" s="86"/>
      <c r="OWX162" s="86"/>
      <c r="OWY162" s="86"/>
      <c r="OWZ162" s="86"/>
      <c r="OXA162" s="86"/>
      <c r="OXB162" s="86"/>
      <c r="OXC162" s="86"/>
      <c r="OXD162" s="86"/>
      <c r="OXE162" s="86"/>
      <c r="OXF162" s="86"/>
      <c r="OXG162" s="86"/>
      <c r="OXH162" s="86"/>
      <c r="OXI162" s="86"/>
      <c r="OXJ162" s="86"/>
      <c r="OXK162" s="86"/>
      <c r="OXL162" s="86"/>
      <c r="OXM162" s="86"/>
      <c r="OXN162" s="86"/>
      <c r="OXO162" s="86"/>
      <c r="OXP162" s="86"/>
      <c r="OXQ162" s="86"/>
      <c r="OXR162" s="86"/>
      <c r="OXS162" s="86"/>
      <c r="OXT162" s="86"/>
      <c r="OXU162" s="86"/>
      <c r="OXV162" s="86"/>
      <c r="OXW162" s="86"/>
      <c r="OXX162" s="86"/>
      <c r="OXY162" s="86"/>
      <c r="OXZ162" s="86"/>
      <c r="OYA162" s="86"/>
      <c r="OYB162" s="86"/>
      <c r="OYC162" s="86"/>
      <c r="OYD162" s="86"/>
      <c r="OYE162" s="86"/>
      <c r="OYF162" s="86"/>
      <c r="OYG162" s="86"/>
      <c r="OYH162" s="86"/>
      <c r="OYI162" s="86"/>
      <c r="OYJ162" s="86"/>
      <c r="OYK162" s="86"/>
      <c r="OYL162" s="86"/>
      <c r="OYM162" s="86"/>
      <c r="OYN162" s="86"/>
      <c r="OYO162" s="86"/>
      <c r="OYP162" s="86"/>
      <c r="OYQ162" s="86"/>
      <c r="OYR162" s="86"/>
      <c r="OYS162" s="86"/>
      <c r="OYT162" s="86"/>
      <c r="OYU162" s="86"/>
      <c r="OYV162" s="86"/>
      <c r="OYW162" s="86"/>
      <c r="OYX162" s="86"/>
      <c r="OYY162" s="86"/>
      <c r="OYZ162" s="86"/>
      <c r="OZA162" s="86"/>
      <c r="OZB162" s="86"/>
      <c r="OZC162" s="86"/>
      <c r="OZD162" s="86"/>
      <c r="OZE162" s="86"/>
      <c r="OZF162" s="86"/>
      <c r="OZG162" s="86"/>
      <c r="OZH162" s="86"/>
      <c r="OZI162" s="86"/>
      <c r="OZJ162" s="86"/>
      <c r="OZK162" s="86"/>
      <c r="OZL162" s="86"/>
      <c r="OZM162" s="86"/>
      <c r="OZN162" s="86"/>
      <c r="OZO162" s="86"/>
      <c r="OZP162" s="86"/>
      <c r="OZQ162" s="86"/>
      <c r="OZR162" s="86"/>
      <c r="OZS162" s="86"/>
      <c r="OZT162" s="86"/>
      <c r="OZU162" s="86"/>
      <c r="OZV162" s="86"/>
      <c r="OZW162" s="86"/>
      <c r="OZX162" s="86"/>
      <c r="OZY162" s="86"/>
      <c r="OZZ162" s="86"/>
      <c r="PAA162" s="86"/>
      <c r="PAB162" s="86"/>
      <c r="PAC162" s="86"/>
      <c r="PAD162" s="86"/>
      <c r="PAE162" s="86"/>
      <c r="PAF162" s="86"/>
      <c r="PAG162" s="86"/>
      <c r="PAH162" s="86"/>
      <c r="PAI162" s="86"/>
      <c r="PAJ162" s="86"/>
      <c r="PAK162" s="86"/>
      <c r="PAL162" s="86"/>
      <c r="PAM162" s="86"/>
      <c r="PAN162" s="86"/>
      <c r="PAO162" s="86"/>
      <c r="PAP162" s="86"/>
      <c r="PAQ162" s="86"/>
      <c r="PAR162" s="86"/>
      <c r="PAS162" s="86"/>
      <c r="PAT162" s="86"/>
      <c r="PAU162" s="86"/>
      <c r="PAV162" s="86"/>
      <c r="PAW162" s="86"/>
      <c r="PAX162" s="86"/>
      <c r="PAY162" s="86"/>
      <c r="PAZ162" s="86"/>
      <c r="PBA162" s="86"/>
      <c r="PBB162" s="86"/>
      <c r="PBC162" s="86"/>
      <c r="PBD162" s="86"/>
      <c r="PBE162" s="86"/>
      <c r="PBF162" s="86"/>
      <c r="PBG162" s="86"/>
      <c r="PBH162" s="86"/>
      <c r="PBI162" s="86"/>
      <c r="PBJ162" s="86"/>
      <c r="PBK162" s="86"/>
      <c r="PBL162" s="86"/>
      <c r="PBM162" s="86"/>
      <c r="PBN162" s="86"/>
      <c r="PBO162" s="86"/>
      <c r="PBP162" s="86"/>
      <c r="PBQ162" s="86"/>
      <c r="PBR162" s="86"/>
      <c r="PBS162" s="86"/>
      <c r="PBT162" s="86"/>
      <c r="PBU162" s="86"/>
      <c r="PBV162" s="86"/>
      <c r="PBW162" s="86"/>
      <c r="PBX162" s="86"/>
      <c r="PBY162" s="86"/>
      <c r="PBZ162" s="86"/>
      <c r="PCA162" s="86"/>
      <c r="PCB162" s="86"/>
      <c r="PCC162" s="86"/>
      <c r="PCD162" s="86"/>
      <c r="PCE162" s="86"/>
      <c r="PCF162" s="86"/>
      <c r="PCG162" s="86"/>
      <c r="PCH162" s="86"/>
      <c r="PCI162" s="86"/>
      <c r="PCJ162" s="86"/>
      <c r="PCK162" s="86"/>
      <c r="PCL162" s="86"/>
      <c r="PCM162" s="86"/>
      <c r="PCN162" s="86"/>
      <c r="PCO162" s="86"/>
      <c r="PCP162" s="86"/>
      <c r="PCQ162" s="86"/>
      <c r="PCR162" s="86"/>
      <c r="PCS162" s="86"/>
      <c r="PCT162" s="86"/>
      <c r="PCU162" s="86"/>
      <c r="PCV162" s="86"/>
      <c r="PCW162" s="86"/>
      <c r="PCX162" s="86"/>
      <c r="PCY162" s="86"/>
      <c r="PCZ162" s="86"/>
      <c r="PDA162" s="86"/>
      <c r="PDB162" s="86"/>
      <c r="PDC162" s="86"/>
      <c r="PDD162" s="86"/>
      <c r="PDE162" s="86"/>
      <c r="PDF162" s="86"/>
      <c r="PDG162" s="86"/>
      <c r="PDH162" s="86"/>
      <c r="PDI162" s="86"/>
      <c r="PDJ162" s="86"/>
      <c r="PDK162" s="86"/>
      <c r="PDL162" s="86"/>
      <c r="PDM162" s="86"/>
      <c r="PDN162" s="86"/>
      <c r="PDO162" s="86"/>
      <c r="PDP162" s="86"/>
      <c r="PDQ162" s="86"/>
      <c r="PDR162" s="86"/>
      <c r="PDS162" s="86"/>
      <c r="PDT162" s="86"/>
      <c r="PDU162" s="86"/>
      <c r="PDV162" s="86"/>
      <c r="PDW162" s="86"/>
      <c r="PDX162" s="86"/>
      <c r="PDY162" s="86"/>
      <c r="PDZ162" s="86"/>
      <c r="PEA162" s="86"/>
      <c r="PEB162" s="86"/>
      <c r="PEC162" s="86"/>
      <c r="PED162" s="86"/>
      <c r="PEE162" s="86"/>
      <c r="PEF162" s="86"/>
      <c r="PEG162" s="86"/>
      <c r="PEH162" s="86"/>
      <c r="PEI162" s="86"/>
      <c r="PEJ162" s="86"/>
      <c r="PEK162" s="86"/>
      <c r="PEL162" s="86"/>
      <c r="PEM162" s="86"/>
      <c r="PEN162" s="86"/>
      <c r="PEO162" s="86"/>
      <c r="PEP162" s="86"/>
      <c r="PEQ162" s="186"/>
      <c r="PER162" s="186"/>
      <c r="PES162" s="186"/>
      <c r="PET162" s="186"/>
      <c r="PEU162" s="186"/>
      <c r="PEV162" s="186"/>
      <c r="PEW162" s="86"/>
      <c r="PEX162" s="86"/>
      <c r="PEY162" s="86"/>
      <c r="PEZ162" s="86"/>
      <c r="PFA162" s="86"/>
      <c r="PFB162" s="86"/>
      <c r="PFC162" s="86"/>
      <c r="PFD162" s="86"/>
      <c r="PFE162" s="86"/>
      <c r="PFF162" s="86"/>
      <c r="PFG162" s="86"/>
      <c r="PFH162" s="86"/>
      <c r="PFI162" s="86"/>
      <c r="PFJ162" s="86"/>
      <c r="PFK162" s="86"/>
      <c r="PFL162" s="86"/>
      <c r="PFM162" s="86"/>
      <c r="PFN162" s="86"/>
      <c r="PFO162" s="86"/>
      <c r="PFP162" s="86"/>
      <c r="PFQ162" s="86"/>
      <c r="PFR162" s="86"/>
      <c r="PFS162" s="86"/>
      <c r="PFT162" s="86"/>
      <c r="PFU162" s="86"/>
      <c r="PFV162" s="86"/>
      <c r="PFW162" s="86"/>
      <c r="PFX162" s="86"/>
      <c r="PFY162" s="86"/>
      <c r="PFZ162" s="86"/>
      <c r="PGA162" s="86"/>
      <c r="PGB162" s="86"/>
      <c r="PGC162" s="86"/>
      <c r="PGD162" s="86"/>
      <c r="PGE162" s="86"/>
      <c r="PGF162" s="86"/>
      <c r="PGG162" s="86"/>
      <c r="PGH162" s="86"/>
      <c r="PGI162" s="86"/>
      <c r="PGJ162" s="86"/>
      <c r="PGK162" s="86"/>
      <c r="PGL162" s="86"/>
      <c r="PGM162" s="86"/>
      <c r="PGN162" s="86"/>
      <c r="PGO162" s="86"/>
      <c r="PGP162" s="86"/>
      <c r="PGQ162" s="86"/>
      <c r="PGR162" s="86"/>
      <c r="PGS162" s="86"/>
      <c r="PGT162" s="86"/>
      <c r="PGU162" s="86"/>
      <c r="PGV162" s="86"/>
      <c r="PGW162" s="86"/>
      <c r="PGX162" s="86"/>
      <c r="PGY162" s="86"/>
      <c r="PGZ162" s="86"/>
      <c r="PHA162" s="86"/>
      <c r="PHB162" s="86"/>
      <c r="PHC162" s="86"/>
      <c r="PHD162" s="86"/>
      <c r="PHE162" s="86"/>
      <c r="PHF162" s="86"/>
      <c r="PHG162" s="86"/>
      <c r="PHH162" s="86"/>
      <c r="PHI162" s="86"/>
      <c r="PHJ162" s="86"/>
      <c r="PHK162" s="86"/>
      <c r="PHL162" s="86"/>
      <c r="PHM162" s="86"/>
      <c r="PHN162" s="86"/>
      <c r="PHO162" s="86"/>
      <c r="PHP162" s="86"/>
      <c r="PHQ162" s="86"/>
      <c r="PHR162" s="86"/>
      <c r="PHS162" s="86"/>
      <c r="PHT162" s="86"/>
      <c r="PHU162" s="86"/>
      <c r="PHV162" s="86"/>
      <c r="PHW162" s="86"/>
      <c r="PHX162" s="86"/>
      <c r="PHY162" s="86"/>
      <c r="PHZ162" s="86"/>
      <c r="PIA162" s="86"/>
      <c r="PIB162" s="86"/>
      <c r="PIC162" s="86"/>
      <c r="PID162" s="86"/>
      <c r="PIE162" s="86"/>
      <c r="PIF162" s="86"/>
      <c r="PIG162" s="86"/>
      <c r="PIH162" s="86"/>
      <c r="PII162" s="86"/>
      <c r="PIJ162" s="86"/>
      <c r="PIK162" s="86"/>
      <c r="PIL162" s="86"/>
      <c r="PIM162" s="86"/>
      <c r="PIN162" s="86"/>
      <c r="PIO162" s="86"/>
      <c r="PIP162" s="86"/>
      <c r="PIQ162" s="86"/>
      <c r="PIR162" s="86"/>
      <c r="PIS162" s="86"/>
      <c r="PIT162" s="86"/>
      <c r="PIU162" s="86"/>
      <c r="PIV162" s="86"/>
      <c r="PIW162" s="86"/>
      <c r="PIX162" s="86"/>
      <c r="PIY162" s="86"/>
      <c r="PIZ162" s="86"/>
      <c r="PJA162" s="86"/>
      <c r="PJB162" s="86"/>
      <c r="PJC162" s="86"/>
      <c r="PJD162" s="86"/>
      <c r="PJE162" s="86"/>
      <c r="PJF162" s="86"/>
      <c r="PJG162" s="86"/>
      <c r="PJH162" s="86"/>
      <c r="PJI162" s="86"/>
      <c r="PJJ162" s="86"/>
      <c r="PJK162" s="86"/>
      <c r="PJL162" s="86"/>
      <c r="PJM162" s="86"/>
      <c r="PJN162" s="86"/>
      <c r="PJO162" s="86"/>
      <c r="PJP162" s="86"/>
      <c r="PJQ162" s="86"/>
      <c r="PJR162" s="86"/>
      <c r="PJS162" s="86"/>
      <c r="PJT162" s="86"/>
      <c r="PJU162" s="86"/>
      <c r="PJV162" s="86"/>
      <c r="PJW162" s="86"/>
      <c r="PJX162" s="86"/>
      <c r="PJY162" s="86"/>
      <c r="PJZ162" s="86"/>
      <c r="PKA162" s="86"/>
      <c r="PKB162" s="86"/>
      <c r="PKC162" s="86"/>
      <c r="PKD162" s="86"/>
      <c r="PKE162" s="86"/>
      <c r="PKF162" s="86"/>
      <c r="PKG162" s="86"/>
      <c r="PKH162" s="86"/>
      <c r="PKI162" s="86"/>
      <c r="PKJ162" s="86"/>
      <c r="PKK162" s="86"/>
      <c r="PKL162" s="86"/>
      <c r="PKM162" s="86"/>
      <c r="PKN162" s="86"/>
      <c r="PKO162" s="86"/>
      <c r="PKP162" s="86"/>
      <c r="PKQ162" s="86"/>
      <c r="PKR162" s="86"/>
      <c r="PKS162" s="86"/>
      <c r="PKT162" s="86"/>
      <c r="PKU162" s="86"/>
      <c r="PKV162" s="86"/>
      <c r="PKW162" s="86"/>
      <c r="PKX162" s="86"/>
      <c r="PKY162" s="86"/>
      <c r="PKZ162" s="86"/>
      <c r="PLA162" s="86"/>
      <c r="PLB162" s="86"/>
      <c r="PLC162" s="86"/>
      <c r="PLD162" s="86"/>
      <c r="PLE162" s="86"/>
      <c r="PLF162" s="86"/>
      <c r="PLG162" s="86"/>
      <c r="PLH162" s="86"/>
      <c r="PLI162" s="86"/>
      <c r="PLJ162" s="86"/>
      <c r="PLK162" s="86"/>
      <c r="PLL162" s="86"/>
      <c r="PLM162" s="86"/>
      <c r="PLN162" s="86"/>
      <c r="PLO162" s="86"/>
      <c r="PLP162" s="86"/>
      <c r="PLQ162" s="86"/>
      <c r="PLR162" s="86"/>
      <c r="PLS162" s="86"/>
      <c r="PLT162" s="86"/>
      <c r="PLU162" s="86"/>
      <c r="PLV162" s="86"/>
      <c r="PLW162" s="86"/>
      <c r="PLX162" s="86"/>
      <c r="PLY162" s="86"/>
      <c r="PLZ162" s="86"/>
      <c r="PMA162" s="86"/>
      <c r="PMB162" s="86"/>
      <c r="PMC162" s="86"/>
      <c r="PMD162" s="86"/>
      <c r="PME162" s="86"/>
      <c r="PMF162" s="86"/>
      <c r="PMG162" s="86"/>
      <c r="PMH162" s="86"/>
      <c r="PMI162" s="86"/>
      <c r="PMJ162" s="86"/>
      <c r="PMK162" s="86"/>
      <c r="PML162" s="86"/>
      <c r="PMM162" s="86"/>
      <c r="PMN162" s="86"/>
      <c r="PMO162" s="86"/>
      <c r="PMP162" s="86"/>
      <c r="PMQ162" s="86"/>
      <c r="PMR162" s="86"/>
      <c r="PMS162" s="86"/>
      <c r="PMT162" s="86"/>
      <c r="PMU162" s="86"/>
      <c r="PMV162" s="86"/>
      <c r="PMW162" s="86"/>
      <c r="PMX162" s="86"/>
      <c r="PMY162" s="86"/>
      <c r="PMZ162" s="86"/>
      <c r="PNA162" s="86"/>
      <c r="PNB162" s="86"/>
      <c r="PNC162" s="86"/>
      <c r="PND162" s="86"/>
      <c r="PNE162" s="86"/>
      <c r="PNF162" s="86"/>
      <c r="PNG162" s="86"/>
      <c r="PNH162" s="86"/>
      <c r="PNI162" s="86"/>
      <c r="PNJ162" s="86"/>
      <c r="PNK162" s="86"/>
      <c r="PNL162" s="86"/>
      <c r="PNM162" s="86"/>
      <c r="PNN162" s="86"/>
      <c r="PNO162" s="86"/>
      <c r="PNP162" s="86"/>
      <c r="PNQ162" s="86"/>
      <c r="PNR162" s="86"/>
      <c r="PNS162" s="86"/>
      <c r="PNT162" s="86"/>
      <c r="PNU162" s="86"/>
      <c r="PNV162" s="86"/>
      <c r="PNW162" s="86"/>
      <c r="PNX162" s="86"/>
      <c r="PNY162" s="86"/>
      <c r="PNZ162" s="86"/>
      <c r="POA162" s="86"/>
      <c r="POB162" s="86"/>
      <c r="POC162" s="86"/>
      <c r="POD162" s="86"/>
      <c r="POE162" s="86"/>
      <c r="POF162" s="86"/>
      <c r="POG162" s="86"/>
      <c r="POH162" s="86"/>
      <c r="POI162" s="86"/>
      <c r="POJ162" s="86"/>
      <c r="POK162" s="86"/>
      <c r="POL162" s="86"/>
      <c r="POM162" s="186"/>
      <c r="PON162" s="186"/>
      <c r="POO162" s="186"/>
      <c r="POP162" s="186"/>
      <c r="POQ162" s="186"/>
      <c r="POR162" s="186"/>
      <c r="POS162" s="86"/>
      <c r="POT162" s="86"/>
      <c r="POU162" s="86"/>
      <c r="POV162" s="86"/>
      <c r="POW162" s="86"/>
      <c r="POX162" s="86"/>
      <c r="POY162" s="86"/>
      <c r="POZ162" s="86"/>
      <c r="PPA162" s="86"/>
      <c r="PPB162" s="86"/>
      <c r="PPC162" s="86"/>
      <c r="PPD162" s="86"/>
      <c r="PPE162" s="86"/>
      <c r="PPF162" s="86"/>
      <c r="PPG162" s="86"/>
      <c r="PPH162" s="86"/>
      <c r="PPI162" s="86"/>
      <c r="PPJ162" s="86"/>
      <c r="PPK162" s="86"/>
      <c r="PPL162" s="86"/>
      <c r="PPM162" s="86"/>
      <c r="PPN162" s="86"/>
      <c r="PPO162" s="86"/>
      <c r="PPP162" s="86"/>
      <c r="PPQ162" s="86"/>
      <c r="PPR162" s="86"/>
      <c r="PPS162" s="86"/>
      <c r="PPT162" s="86"/>
      <c r="PPU162" s="86"/>
      <c r="PPV162" s="86"/>
      <c r="PPW162" s="86"/>
      <c r="PPX162" s="86"/>
      <c r="PPY162" s="86"/>
      <c r="PPZ162" s="86"/>
      <c r="PQA162" s="86"/>
      <c r="PQB162" s="86"/>
      <c r="PQC162" s="86"/>
      <c r="PQD162" s="86"/>
      <c r="PQE162" s="86"/>
      <c r="PQF162" s="86"/>
      <c r="PQG162" s="86"/>
      <c r="PQH162" s="86"/>
      <c r="PQI162" s="86"/>
      <c r="PQJ162" s="86"/>
      <c r="PQK162" s="86"/>
      <c r="PQL162" s="86"/>
      <c r="PQM162" s="86"/>
      <c r="PQN162" s="86"/>
      <c r="PQO162" s="86"/>
      <c r="PQP162" s="86"/>
      <c r="PQQ162" s="86"/>
      <c r="PQR162" s="86"/>
      <c r="PQS162" s="86"/>
      <c r="PQT162" s="86"/>
      <c r="PQU162" s="86"/>
      <c r="PQV162" s="86"/>
      <c r="PQW162" s="86"/>
      <c r="PQX162" s="86"/>
      <c r="PQY162" s="86"/>
      <c r="PQZ162" s="86"/>
      <c r="PRA162" s="86"/>
      <c r="PRB162" s="86"/>
      <c r="PRC162" s="86"/>
      <c r="PRD162" s="86"/>
      <c r="PRE162" s="86"/>
      <c r="PRF162" s="86"/>
      <c r="PRG162" s="86"/>
      <c r="PRH162" s="86"/>
      <c r="PRI162" s="86"/>
      <c r="PRJ162" s="86"/>
      <c r="PRK162" s="86"/>
      <c r="PRL162" s="86"/>
      <c r="PRM162" s="86"/>
      <c r="PRN162" s="86"/>
      <c r="PRO162" s="86"/>
      <c r="PRP162" s="86"/>
      <c r="PRQ162" s="86"/>
      <c r="PRR162" s="86"/>
      <c r="PRS162" s="86"/>
      <c r="PRT162" s="86"/>
      <c r="PRU162" s="86"/>
      <c r="PRV162" s="86"/>
      <c r="PRW162" s="86"/>
      <c r="PRX162" s="86"/>
      <c r="PRY162" s="86"/>
      <c r="PRZ162" s="86"/>
      <c r="PSA162" s="86"/>
      <c r="PSB162" s="86"/>
      <c r="PSC162" s="86"/>
      <c r="PSD162" s="86"/>
      <c r="PSE162" s="86"/>
      <c r="PSF162" s="86"/>
      <c r="PSG162" s="86"/>
      <c r="PSH162" s="86"/>
      <c r="PSI162" s="86"/>
      <c r="PSJ162" s="86"/>
      <c r="PSK162" s="86"/>
      <c r="PSL162" s="86"/>
      <c r="PSM162" s="86"/>
      <c r="PSN162" s="86"/>
      <c r="PSO162" s="86"/>
      <c r="PSP162" s="86"/>
      <c r="PSQ162" s="86"/>
      <c r="PSR162" s="86"/>
      <c r="PSS162" s="86"/>
      <c r="PST162" s="86"/>
      <c r="PSU162" s="86"/>
      <c r="PSV162" s="86"/>
      <c r="PSW162" s="86"/>
      <c r="PSX162" s="86"/>
      <c r="PSY162" s="86"/>
      <c r="PSZ162" s="86"/>
      <c r="PTA162" s="86"/>
      <c r="PTB162" s="86"/>
      <c r="PTC162" s="86"/>
      <c r="PTD162" s="86"/>
      <c r="PTE162" s="86"/>
      <c r="PTF162" s="86"/>
      <c r="PTG162" s="86"/>
      <c r="PTH162" s="86"/>
      <c r="PTI162" s="86"/>
      <c r="PTJ162" s="86"/>
      <c r="PTK162" s="86"/>
      <c r="PTL162" s="86"/>
      <c r="PTM162" s="86"/>
      <c r="PTN162" s="86"/>
      <c r="PTO162" s="86"/>
      <c r="PTP162" s="86"/>
      <c r="PTQ162" s="86"/>
      <c r="PTR162" s="86"/>
      <c r="PTS162" s="86"/>
      <c r="PTT162" s="86"/>
      <c r="PTU162" s="86"/>
      <c r="PTV162" s="86"/>
      <c r="PTW162" s="86"/>
      <c r="PTX162" s="86"/>
      <c r="PTY162" s="86"/>
      <c r="PTZ162" s="86"/>
      <c r="PUA162" s="86"/>
      <c r="PUB162" s="86"/>
      <c r="PUC162" s="86"/>
      <c r="PUD162" s="86"/>
      <c r="PUE162" s="86"/>
      <c r="PUF162" s="86"/>
      <c r="PUG162" s="86"/>
      <c r="PUH162" s="86"/>
      <c r="PUI162" s="86"/>
      <c r="PUJ162" s="86"/>
      <c r="PUK162" s="86"/>
      <c r="PUL162" s="86"/>
      <c r="PUM162" s="86"/>
      <c r="PUN162" s="86"/>
      <c r="PUO162" s="86"/>
      <c r="PUP162" s="86"/>
      <c r="PUQ162" s="86"/>
      <c r="PUR162" s="86"/>
      <c r="PUS162" s="86"/>
      <c r="PUT162" s="86"/>
      <c r="PUU162" s="86"/>
      <c r="PUV162" s="86"/>
      <c r="PUW162" s="86"/>
      <c r="PUX162" s="86"/>
      <c r="PUY162" s="86"/>
      <c r="PUZ162" s="86"/>
      <c r="PVA162" s="86"/>
      <c r="PVB162" s="86"/>
      <c r="PVC162" s="86"/>
      <c r="PVD162" s="86"/>
      <c r="PVE162" s="86"/>
      <c r="PVF162" s="86"/>
      <c r="PVG162" s="86"/>
      <c r="PVH162" s="86"/>
      <c r="PVI162" s="86"/>
      <c r="PVJ162" s="86"/>
      <c r="PVK162" s="86"/>
      <c r="PVL162" s="86"/>
      <c r="PVM162" s="86"/>
      <c r="PVN162" s="86"/>
      <c r="PVO162" s="86"/>
      <c r="PVP162" s="86"/>
      <c r="PVQ162" s="86"/>
      <c r="PVR162" s="86"/>
      <c r="PVS162" s="86"/>
      <c r="PVT162" s="86"/>
      <c r="PVU162" s="86"/>
      <c r="PVV162" s="86"/>
      <c r="PVW162" s="86"/>
      <c r="PVX162" s="86"/>
      <c r="PVY162" s="86"/>
      <c r="PVZ162" s="86"/>
      <c r="PWA162" s="86"/>
      <c r="PWB162" s="86"/>
      <c r="PWC162" s="86"/>
      <c r="PWD162" s="86"/>
      <c r="PWE162" s="86"/>
      <c r="PWF162" s="86"/>
      <c r="PWG162" s="86"/>
      <c r="PWH162" s="86"/>
      <c r="PWI162" s="86"/>
      <c r="PWJ162" s="86"/>
      <c r="PWK162" s="86"/>
      <c r="PWL162" s="86"/>
      <c r="PWM162" s="86"/>
      <c r="PWN162" s="86"/>
      <c r="PWO162" s="86"/>
      <c r="PWP162" s="86"/>
      <c r="PWQ162" s="86"/>
      <c r="PWR162" s="86"/>
      <c r="PWS162" s="86"/>
      <c r="PWT162" s="86"/>
      <c r="PWU162" s="86"/>
      <c r="PWV162" s="86"/>
      <c r="PWW162" s="86"/>
      <c r="PWX162" s="86"/>
      <c r="PWY162" s="86"/>
      <c r="PWZ162" s="86"/>
      <c r="PXA162" s="86"/>
      <c r="PXB162" s="86"/>
      <c r="PXC162" s="86"/>
      <c r="PXD162" s="86"/>
      <c r="PXE162" s="86"/>
      <c r="PXF162" s="86"/>
      <c r="PXG162" s="86"/>
      <c r="PXH162" s="86"/>
      <c r="PXI162" s="86"/>
      <c r="PXJ162" s="86"/>
      <c r="PXK162" s="86"/>
      <c r="PXL162" s="86"/>
      <c r="PXM162" s="86"/>
      <c r="PXN162" s="86"/>
      <c r="PXO162" s="86"/>
      <c r="PXP162" s="86"/>
      <c r="PXQ162" s="86"/>
      <c r="PXR162" s="86"/>
      <c r="PXS162" s="86"/>
      <c r="PXT162" s="86"/>
      <c r="PXU162" s="86"/>
      <c r="PXV162" s="86"/>
      <c r="PXW162" s="86"/>
      <c r="PXX162" s="86"/>
      <c r="PXY162" s="86"/>
      <c r="PXZ162" s="86"/>
      <c r="PYA162" s="86"/>
      <c r="PYB162" s="86"/>
      <c r="PYC162" s="86"/>
      <c r="PYD162" s="86"/>
      <c r="PYE162" s="86"/>
      <c r="PYF162" s="86"/>
      <c r="PYG162" s="86"/>
      <c r="PYH162" s="86"/>
      <c r="PYI162" s="186"/>
      <c r="PYJ162" s="186"/>
      <c r="PYK162" s="186"/>
      <c r="PYL162" s="186"/>
      <c r="PYM162" s="186"/>
      <c r="PYN162" s="186"/>
      <c r="PYO162" s="86"/>
      <c r="PYP162" s="86"/>
      <c r="PYQ162" s="86"/>
      <c r="PYR162" s="86"/>
      <c r="PYS162" s="86"/>
      <c r="PYT162" s="86"/>
      <c r="PYU162" s="86"/>
      <c r="PYV162" s="86"/>
      <c r="PYW162" s="86"/>
      <c r="PYX162" s="86"/>
      <c r="PYY162" s="86"/>
      <c r="PYZ162" s="86"/>
      <c r="PZA162" s="86"/>
      <c r="PZB162" s="86"/>
      <c r="PZC162" s="86"/>
      <c r="PZD162" s="86"/>
      <c r="PZE162" s="86"/>
      <c r="PZF162" s="86"/>
      <c r="PZG162" s="86"/>
      <c r="PZH162" s="86"/>
      <c r="PZI162" s="86"/>
      <c r="PZJ162" s="86"/>
      <c r="PZK162" s="86"/>
      <c r="PZL162" s="86"/>
      <c r="PZM162" s="86"/>
      <c r="PZN162" s="86"/>
      <c r="PZO162" s="86"/>
      <c r="PZP162" s="86"/>
      <c r="PZQ162" s="86"/>
      <c r="PZR162" s="86"/>
      <c r="PZS162" s="86"/>
      <c r="PZT162" s="86"/>
      <c r="PZU162" s="86"/>
      <c r="PZV162" s="86"/>
      <c r="PZW162" s="86"/>
      <c r="PZX162" s="86"/>
      <c r="PZY162" s="86"/>
      <c r="PZZ162" s="86"/>
      <c r="QAA162" s="86"/>
      <c r="QAB162" s="86"/>
      <c r="QAC162" s="86"/>
      <c r="QAD162" s="86"/>
      <c r="QAE162" s="86"/>
      <c r="QAF162" s="86"/>
      <c r="QAG162" s="86"/>
      <c r="QAH162" s="86"/>
      <c r="QAI162" s="86"/>
      <c r="QAJ162" s="86"/>
      <c r="QAK162" s="86"/>
      <c r="QAL162" s="86"/>
      <c r="QAM162" s="86"/>
      <c r="QAN162" s="86"/>
      <c r="QAO162" s="86"/>
      <c r="QAP162" s="86"/>
      <c r="QAQ162" s="86"/>
      <c r="QAR162" s="86"/>
      <c r="QAS162" s="86"/>
      <c r="QAT162" s="86"/>
      <c r="QAU162" s="86"/>
      <c r="QAV162" s="86"/>
      <c r="QAW162" s="86"/>
      <c r="QAX162" s="86"/>
      <c r="QAY162" s="86"/>
      <c r="QAZ162" s="86"/>
      <c r="QBA162" s="86"/>
      <c r="QBB162" s="86"/>
      <c r="QBC162" s="86"/>
      <c r="QBD162" s="86"/>
      <c r="QBE162" s="86"/>
      <c r="QBF162" s="86"/>
      <c r="QBG162" s="86"/>
      <c r="QBH162" s="86"/>
      <c r="QBI162" s="86"/>
      <c r="QBJ162" s="86"/>
      <c r="QBK162" s="86"/>
      <c r="QBL162" s="86"/>
      <c r="QBM162" s="86"/>
      <c r="QBN162" s="86"/>
      <c r="QBO162" s="86"/>
      <c r="QBP162" s="86"/>
      <c r="QBQ162" s="86"/>
      <c r="QBR162" s="86"/>
      <c r="QBS162" s="86"/>
      <c r="QBT162" s="86"/>
      <c r="QBU162" s="86"/>
      <c r="QBV162" s="86"/>
      <c r="QBW162" s="86"/>
      <c r="QBX162" s="86"/>
      <c r="QBY162" s="86"/>
      <c r="QBZ162" s="86"/>
      <c r="QCA162" s="86"/>
      <c r="QCB162" s="86"/>
      <c r="QCC162" s="86"/>
      <c r="QCD162" s="86"/>
      <c r="QCE162" s="86"/>
      <c r="QCF162" s="86"/>
      <c r="QCG162" s="86"/>
      <c r="QCH162" s="86"/>
      <c r="QCI162" s="86"/>
      <c r="QCJ162" s="86"/>
      <c r="QCK162" s="86"/>
      <c r="QCL162" s="86"/>
      <c r="QCM162" s="86"/>
      <c r="QCN162" s="86"/>
      <c r="QCO162" s="86"/>
      <c r="QCP162" s="86"/>
      <c r="QCQ162" s="86"/>
      <c r="QCR162" s="86"/>
      <c r="QCS162" s="86"/>
      <c r="QCT162" s="86"/>
      <c r="QCU162" s="86"/>
      <c r="QCV162" s="86"/>
      <c r="QCW162" s="86"/>
      <c r="QCX162" s="86"/>
      <c r="QCY162" s="86"/>
      <c r="QCZ162" s="86"/>
      <c r="QDA162" s="86"/>
      <c r="QDB162" s="86"/>
      <c r="QDC162" s="86"/>
      <c r="QDD162" s="86"/>
      <c r="QDE162" s="86"/>
      <c r="QDF162" s="86"/>
      <c r="QDG162" s="86"/>
      <c r="QDH162" s="86"/>
      <c r="QDI162" s="86"/>
      <c r="QDJ162" s="86"/>
      <c r="QDK162" s="86"/>
      <c r="QDL162" s="86"/>
      <c r="QDM162" s="86"/>
      <c r="QDN162" s="86"/>
      <c r="QDO162" s="86"/>
      <c r="QDP162" s="86"/>
      <c r="QDQ162" s="86"/>
      <c r="QDR162" s="86"/>
      <c r="QDS162" s="86"/>
      <c r="QDT162" s="86"/>
      <c r="QDU162" s="86"/>
      <c r="QDV162" s="86"/>
      <c r="QDW162" s="86"/>
      <c r="QDX162" s="86"/>
      <c r="QDY162" s="86"/>
      <c r="QDZ162" s="86"/>
      <c r="QEA162" s="86"/>
      <c r="QEB162" s="86"/>
      <c r="QEC162" s="86"/>
      <c r="QED162" s="86"/>
      <c r="QEE162" s="86"/>
      <c r="QEF162" s="86"/>
      <c r="QEG162" s="86"/>
      <c r="QEH162" s="86"/>
      <c r="QEI162" s="86"/>
      <c r="QEJ162" s="86"/>
      <c r="QEK162" s="86"/>
      <c r="QEL162" s="86"/>
      <c r="QEM162" s="86"/>
      <c r="QEN162" s="86"/>
      <c r="QEO162" s="86"/>
      <c r="QEP162" s="86"/>
      <c r="QEQ162" s="86"/>
      <c r="QER162" s="86"/>
      <c r="QES162" s="86"/>
      <c r="QET162" s="86"/>
      <c r="QEU162" s="86"/>
      <c r="QEV162" s="86"/>
      <c r="QEW162" s="86"/>
      <c r="QEX162" s="86"/>
      <c r="QEY162" s="86"/>
      <c r="QEZ162" s="86"/>
      <c r="QFA162" s="86"/>
      <c r="QFB162" s="86"/>
      <c r="QFC162" s="86"/>
      <c r="QFD162" s="86"/>
      <c r="QFE162" s="86"/>
      <c r="QFF162" s="86"/>
      <c r="QFG162" s="86"/>
      <c r="QFH162" s="86"/>
      <c r="QFI162" s="86"/>
      <c r="QFJ162" s="86"/>
      <c r="QFK162" s="86"/>
      <c r="QFL162" s="86"/>
      <c r="QFM162" s="86"/>
      <c r="QFN162" s="86"/>
      <c r="QFO162" s="86"/>
      <c r="QFP162" s="86"/>
      <c r="QFQ162" s="86"/>
      <c r="QFR162" s="86"/>
      <c r="QFS162" s="86"/>
      <c r="QFT162" s="86"/>
      <c r="QFU162" s="86"/>
      <c r="QFV162" s="86"/>
      <c r="QFW162" s="86"/>
      <c r="QFX162" s="86"/>
      <c r="QFY162" s="86"/>
      <c r="QFZ162" s="86"/>
      <c r="QGA162" s="86"/>
      <c r="QGB162" s="86"/>
      <c r="QGC162" s="86"/>
      <c r="QGD162" s="86"/>
      <c r="QGE162" s="86"/>
      <c r="QGF162" s="86"/>
      <c r="QGG162" s="86"/>
      <c r="QGH162" s="86"/>
      <c r="QGI162" s="86"/>
      <c r="QGJ162" s="86"/>
      <c r="QGK162" s="86"/>
      <c r="QGL162" s="86"/>
      <c r="QGM162" s="86"/>
      <c r="QGN162" s="86"/>
      <c r="QGO162" s="86"/>
      <c r="QGP162" s="86"/>
      <c r="QGQ162" s="86"/>
      <c r="QGR162" s="86"/>
      <c r="QGS162" s="86"/>
      <c r="QGT162" s="86"/>
      <c r="QGU162" s="86"/>
      <c r="QGV162" s="86"/>
      <c r="QGW162" s="86"/>
      <c r="QGX162" s="86"/>
      <c r="QGY162" s="86"/>
      <c r="QGZ162" s="86"/>
      <c r="QHA162" s="86"/>
      <c r="QHB162" s="86"/>
      <c r="QHC162" s="86"/>
      <c r="QHD162" s="86"/>
      <c r="QHE162" s="86"/>
      <c r="QHF162" s="86"/>
      <c r="QHG162" s="86"/>
      <c r="QHH162" s="86"/>
      <c r="QHI162" s="86"/>
      <c r="QHJ162" s="86"/>
      <c r="QHK162" s="86"/>
      <c r="QHL162" s="86"/>
      <c r="QHM162" s="86"/>
      <c r="QHN162" s="86"/>
      <c r="QHO162" s="86"/>
      <c r="QHP162" s="86"/>
      <c r="QHQ162" s="86"/>
      <c r="QHR162" s="86"/>
      <c r="QHS162" s="86"/>
      <c r="QHT162" s="86"/>
      <c r="QHU162" s="86"/>
      <c r="QHV162" s="86"/>
      <c r="QHW162" s="86"/>
      <c r="QHX162" s="86"/>
      <c r="QHY162" s="86"/>
      <c r="QHZ162" s="86"/>
      <c r="QIA162" s="86"/>
      <c r="QIB162" s="86"/>
      <c r="QIC162" s="86"/>
      <c r="QID162" s="86"/>
      <c r="QIE162" s="186"/>
      <c r="QIF162" s="186"/>
      <c r="QIG162" s="186"/>
      <c r="QIH162" s="186"/>
      <c r="QII162" s="186"/>
      <c r="QIJ162" s="186"/>
      <c r="QIK162" s="86"/>
      <c r="QIL162" s="86"/>
      <c r="QIM162" s="86"/>
      <c r="QIN162" s="86"/>
      <c r="QIO162" s="86"/>
      <c r="QIP162" s="86"/>
      <c r="QIQ162" s="86"/>
      <c r="QIR162" s="86"/>
      <c r="QIS162" s="86"/>
      <c r="QIT162" s="86"/>
      <c r="QIU162" s="86"/>
      <c r="QIV162" s="86"/>
      <c r="QIW162" s="86"/>
      <c r="QIX162" s="86"/>
      <c r="QIY162" s="86"/>
      <c r="QIZ162" s="86"/>
      <c r="QJA162" s="86"/>
      <c r="QJB162" s="86"/>
      <c r="QJC162" s="86"/>
      <c r="QJD162" s="86"/>
      <c r="QJE162" s="86"/>
      <c r="QJF162" s="86"/>
      <c r="QJG162" s="86"/>
      <c r="QJH162" s="86"/>
      <c r="QJI162" s="86"/>
      <c r="QJJ162" s="86"/>
      <c r="QJK162" s="86"/>
      <c r="QJL162" s="86"/>
      <c r="QJM162" s="86"/>
      <c r="QJN162" s="86"/>
      <c r="QJO162" s="86"/>
      <c r="QJP162" s="86"/>
      <c r="QJQ162" s="86"/>
      <c r="QJR162" s="86"/>
      <c r="QJS162" s="86"/>
      <c r="QJT162" s="86"/>
      <c r="QJU162" s="86"/>
      <c r="QJV162" s="86"/>
      <c r="QJW162" s="86"/>
      <c r="QJX162" s="86"/>
      <c r="QJY162" s="86"/>
      <c r="QJZ162" s="86"/>
      <c r="QKA162" s="86"/>
      <c r="QKB162" s="86"/>
      <c r="QKC162" s="86"/>
      <c r="QKD162" s="86"/>
      <c r="QKE162" s="86"/>
      <c r="QKF162" s="86"/>
      <c r="QKG162" s="86"/>
      <c r="QKH162" s="86"/>
      <c r="QKI162" s="86"/>
      <c r="QKJ162" s="86"/>
      <c r="QKK162" s="86"/>
      <c r="QKL162" s="86"/>
      <c r="QKM162" s="86"/>
      <c r="QKN162" s="86"/>
      <c r="QKO162" s="86"/>
      <c r="QKP162" s="86"/>
      <c r="QKQ162" s="86"/>
      <c r="QKR162" s="86"/>
      <c r="QKS162" s="86"/>
      <c r="QKT162" s="86"/>
      <c r="QKU162" s="86"/>
      <c r="QKV162" s="86"/>
      <c r="QKW162" s="86"/>
      <c r="QKX162" s="86"/>
      <c r="QKY162" s="86"/>
      <c r="QKZ162" s="86"/>
      <c r="QLA162" s="86"/>
      <c r="QLB162" s="86"/>
      <c r="QLC162" s="86"/>
      <c r="QLD162" s="86"/>
      <c r="QLE162" s="86"/>
      <c r="QLF162" s="86"/>
      <c r="QLG162" s="86"/>
      <c r="QLH162" s="86"/>
      <c r="QLI162" s="86"/>
      <c r="QLJ162" s="86"/>
      <c r="QLK162" s="86"/>
      <c r="QLL162" s="86"/>
      <c r="QLM162" s="86"/>
      <c r="QLN162" s="86"/>
      <c r="QLO162" s="86"/>
      <c r="QLP162" s="86"/>
      <c r="QLQ162" s="86"/>
      <c r="QLR162" s="86"/>
      <c r="QLS162" s="86"/>
      <c r="QLT162" s="86"/>
      <c r="QLU162" s="86"/>
      <c r="QLV162" s="86"/>
      <c r="QLW162" s="86"/>
      <c r="QLX162" s="86"/>
      <c r="QLY162" s="86"/>
      <c r="QLZ162" s="86"/>
      <c r="QMA162" s="86"/>
      <c r="QMB162" s="86"/>
      <c r="QMC162" s="86"/>
      <c r="QMD162" s="86"/>
      <c r="QME162" s="86"/>
      <c r="QMF162" s="86"/>
      <c r="QMG162" s="86"/>
      <c r="QMH162" s="86"/>
      <c r="QMI162" s="86"/>
      <c r="QMJ162" s="86"/>
      <c r="QMK162" s="86"/>
      <c r="QML162" s="86"/>
      <c r="QMM162" s="86"/>
      <c r="QMN162" s="86"/>
      <c r="QMO162" s="86"/>
      <c r="QMP162" s="86"/>
      <c r="QMQ162" s="86"/>
      <c r="QMR162" s="86"/>
      <c r="QMS162" s="86"/>
      <c r="QMT162" s="86"/>
      <c r="QMU162" s="86"/>
      <c r="QMV162" s="86"/>
      <c r="QMW162" s="86"/>
      <c r="QMX162" s="86"/>
      <c r="QMY162" s="86"/>
      <c r="QMZ162" s="86"/>
      <c r="QNA162" s="86"/>
      <c r="QNB162" s="86"/>
      <c r="QNC162" s="86"/>
      <c r="QND162" s="86"/>
      <c r="QNE162" s="86"/>
      <c r="QNF162" s="86"/>
      <c r="QNG162" s="86"/>
      <c r="QNH162" s="86"/>
      <c r="QNI162" s="86"/>
      <c r="QNJ162" s="86"/>
      <c r="QNK162" s="86"/>
      <c r="QNL162" s="86"/>
      <c r="QNM162" s="86"/>
      <c r="QNN162" s="86"/>
      <c r="QNO162" s="86"/>
      <c r="QNP162" s="86"/>
      <c r="QNQ162" s="86"/>
      <c r="QNR162" s="86"/>
      <c r="QNS162" s="86"/>
      <c r="QNT162" s="86"/>
      <c r="QNU162" s="86"/>
      <c r="QNV162" s="86"/>
      <c r="QNW162" s="86"/>
      <c r="QNX162" s="86"/>
      <c r="QNY162" s="86"/>
      <c r="QNZ162" s="86"/>
      <c r="QOA162" s="86"/>
      <c r="QOB162" s="86"/>
      <c r="QOC162" s="86"/>
      <c r="QOD162" s="86"/>
      <c r="QOE162" s="86"/>
      <c r="QOF162" s="86"/>
      <c r="QOG162" s="86"/>
      <c r="QOH162" s="86"/>
      <c r="QOI162" s="86"/>
      <c r="QOJ162" s="86"/>
      <c r="QOK162" s="86"/>
      <c r="QOL162" s="86"/>
      <c r="QOM162" s="86"/>
      <c r="QON162" s="86"/>
      <c r="QOO162" s="86"/>
      <c r="QOP162" s="86"/>
      <c r="QOQ162" s="86"/>
      <c r="QOR162" s="86"/>
      <c r="QOS162" s="86"/>
      <c r="QOT162" s="86"/>
      <c r="QOU162" s="86"/>
      <c r="QOV162" s="86"/>
      <c r="QOW162" s="86"/>
      <c r="QOX162" s="86"/>
      <c r="QOY162" s="86"/>
      <c r="QOZ162" s="86"/>
      <c r="QPA162" s="86"/>
      <c r="QPB162" s="86"/>
      <c r="QPC162" s="86"/>
      <c r="QPD162" s="86"/>
      <c r="QPE162" s="86"/>
      <c r="QPF162" s="86"/>
      <c r="QPG162" s="86"/>
      <c r="QPH162" s="86"/>
      <c r="QPI162" s="86"/>
      <c r="QPJ162" s="86"/>
      <c r="QPK162" s="86"/>
      <c r="QPL162" s="86"/>
      <c r="QPM162" s="86"/>
      <c r="QPN162" s="86"/>
      <c r="QPO162" s="86"/>
      <c r="QPP162" s="86"/>
      <c r="QPQ162" s="86"/>
      <c r="QPR162" s="86"/>
      <c r="QPS162" s="86"/>
      <c r="QPT162" s="86"/>
      <c r="QPU162" s="86"/>
      <c r="QPV162" s="86"/>
      <c r="QPW162" s="86"/>
      <c r="QPX162" s="86"/>
      <c r="QPY162" s="86"/>
      <c r="QPZ162" s="86"/>
      <c r="QQA162" s="86"/>
      <c r="QQB162" s="86"/>
      <c r="QQC162" s="86"/>
      <c r="QQD162" s="86"/>
      <c r="QQE162" s="86"/>
      <c r="QQF162" s="86"/>
      <c r="QQG162" s="86"/>
      <c r="QQH162" s="86"/>
      <c r="QQI162" s="86"/>
      <c r="QQJ162" s="86"/>
      <c r="QQK162" s="86"/>
      <c r="QQL162" s="86"/>
      <c r="QQM162" s="86"/>
      <c r="QQN162" s="86"/>
      <c r="QQO162" s="86"/>
      <c r="QQP162" s="86"/>
      <c r="QQQ162" s="86"/>
      <c r="QQR162" s="86"/>
      <c r="QQS162" s="86"/>
      <c r="QQT162" s="86"/>
      <c r="QQU162" s="86"/>
      <c r="QQV162" s="86"/>
      <c r="QQW162" s="86"/>
      <c r="QQX162" s="86"/>
      <c r="QQY162" s="86"/>
      <c r="QQZ162" s="86"/>
      <c r="QRA162" s="86"/>
      <c r="QRB162" s="86"/>
      <c r="QRC162" s="86"/>
      <c r="QRD162" s="86"/>
      <c r="QRE162" s="86"/>
      <c r="QRF162" s="86"/>
      <c r="QRG162" s="86"/>
      <c r="QRH162" s="86"/>
      <c r="QRI162" s="86"/>
      <c r="QRJ162" s="86"/>
      <c r="QRK162" s="86"/>
      <c r="QRL162" s="86"/>
      <c r="QRM162" s="86"/>
      <c r="QRN162" s="86"/>
      <c r="QRO162" s="86"/>
      <c r="QRP162" s="86"/>
      <c r="QRQ162" s="86"/>
      <c r="QRR162" s="86"/>
      <c r="QRS162" s="86"/>
      <c r="QRT162" s="86"/>
      <c r="QRU162" s="86"/>
      <c r="QRV162" s="86"/>
      <c r="QRW162" s="86"/>
      <c r="QRX162" s="86"/>
      <c r="QRY162" s="86"/>
      <c r="QRZ162" s="86"/>
      <c r="QSA162" s="186"/>
      <c r="QSB162" s="186"/>
      <c r="QSC162" s="186"/>
      <c r="QSD162" s="186"/>
      <c r="QSE162" s="186"/>
      <c r="QSF162" s="186"/>
      <c r="QSG162" s="86"/>
      <c r="QSH162" s="86"/>
      <c r="QSI162" s="86"/>
      <c r="QSJ162" s="86"/>
      <c r="QSK162" s="86"/>
      <c r="QSL162" s="86"/>
      <c r="QSM162" s="86"/>
      <c r="QSN162" s="86"/>
      <c r="QSO162" s="86"/>
      <c r="QSP162" s="86"/>
      <c r="QSQ162" s="86"/>
      <c r="QSR162" s="86"/>
      <c r="QSS162" s="86"/>
      <c r="QST162" s="86"/>
      <c r="QSU162" s="86"/>
      <c r="QSV162" s="86"/>
      <c r="QSW162" s="86"/>
      <c r="QSX162" s="86"/>
      <c r="QSY162" s="86"/>
      <c r="QSZ162" s="86"/>
      <c r="QTA162" s="86"/>
      <c r="QTB162" s="86"/>
      <c r="QTC162" s="86"/>
      <c r="QTD162" s="86"/>
      <c r="QTE162" s="86"/>
      <c r="QTF162" s="86"/>
      <c r="QTG162" s="86"/>
      <c r="QTH162" s="86"/>
      <c r="QTI162" s="86"/>
      <c r="QTJ162" s="86"/>
      <c r="QTK162" s="86"/>
      <c r="QTL162" s="86"/>
      <c r="QTM162" s="86"/>
      <c r="QTN162" s="86"/>
      <c r="QTO162" s="86"/>
      <c r="QTP162" s="86"/>
      <c r="QTQ162" s="86"/>
      <c r="QTR162" s="86"/>
      <c r="QTS162" s="86"/>
      <c r="QTT162" s="86"/>
      <c r="QTU162" s="86"/>
      <c r="QTV162" s="86"/>
      <c r="QTW162" s="86"/>
      <c r="QTX162" s="86"/>
      <c r="QTY162" s="86"/>
      <c r="QTZ162" s="86"/>
      <c r="QUA162" s="86"/>
      <c r="QUB162" s="86"/>
      <c r="QUC162" s="86"/>
      <c r="QUD162" s="86"/>
      <c r="QUE162" s="86"/>
      <c r="QUF162" s="86"/>
      <c r="QUG162" s="86"/>
      <c r="QUH162" s="86"/>
      <c r="QUI162" s="86"/>
      <c r="QUJ162" s="86"/>
      <c r="QUK162" s="86"/>
      <c r="QUL162" s="86"/>
      <c r="QUM162" s="86"/>
      <c r="QUN162" s="86"/>
      <c r="QUO162" s="86"/>
      <c r="QUP162" s="86"/>
      <c r="QUQ162" s="86"/>
      <c r="QUR162" s="86"/>
      <c r="QUS162" s="86"/>
      <c r="QUT162" s="86"/>
      <c r="QUU162" s="86"/>
      <c r="QUV162" s="86"/>
      <c r="QUW162" s="86"/>
      <c r="QUX162" s="86"/>
      <c r="QUY162" s="86"/>
      <c r="QUZ162" s="86"/>
      <c r="QVA162" s="86"/>
      <c r="QVB162" s="86"/>
      <c r="QVC162" s="86"/>
      <c r="QVD162" s="86"/>
      <c r="QVE162" s="86"/>
      <c r="QVF162" s="86"/>
      <c r="QVG162" s="86"/>
      <c r="QVH162" s="86"/>
      <c r="QVI162" s="86"/>
      <c r="QVJ162" s="86"/>
      <c r="QVK162" s="86"/>
      <c r="QVL162" s="86"/>
      <c r="QVM162" s="86"/>
      <c r="QVN162" s="86"/>
      <c r="QVO162" s="86"/>
      <c r="QVP162" s="86"/>
      <c r="QVQ162" s="86"/>
      <c r="QVR162" s="86"/>
      <c r="QVS162" s="86"/>
      <c r="QVT162" s="86"/>
      <c r="QVU162" s="86"/>
      <c r="QVV162" s="86"/>
      <c r="QVW162" s="86"/>
      <c r="QVX162" s="86"/>
      <c r="QVY162" s="86"/>
      <c r="QVZ162" s="86"/>
      <c r="QWA162" s="86"/>
      <c r="QWB162" s="86"/>
      <c r="QWC162" s="86"/>
      <c r="QWD162" s="86"/>
      <c r="QWE162" s="86"/>
      <c r="QWF162" s="86"/>
      <c r="QWG162" s="86"/>
      <c r="QWH162" s="86"/>
      <c r="QWI162" s="86"/>
      <c r="QWJ162" s="86"/>
      <c r="QWK162" s="86"/>
      <c r="QWL162" s="86"/>
      <c r="QWM162" s="86"/>
      <c r="QWN162" s="86"/>
      <c r="QWO162" s="86"/>
      <c r="QWP162" s="86"/>
      <c r="QWQ162" s="86"/>
      <c r="QWR162" s="86"/>
      <c r="QWS162" s="86"/>
      <c r="QWT162" s="86"/>
      <c r="QWU162" s="86"/>
      <c r="QWV162" s="86"/>
      <c r="QWW162" s="86"/>
      <c r="QWX162" s="86"/>
      <c r="QWY162" s="86"/>
      <c r="QWZ162" s="86"/>
      <c r="QXA162" s="86"/>
      <c r="QXB162" s="86"/>
      <c r="QXC162" s="86"/>
      <c r="QXD162" s="86"/>
      <c r="QXE162" s="86"/>
      <c r="QXF162" s="86"/>
      <c r="QXG162" s="86"/>
      <c r="QXH162" s="86"/>
      <c r="QXI162" s="86"/>
      <c r="QXJ162" s="86"/>
      <c r="QXK162" s="86"/>
      <c r="QXL162" s="86"/>
      <c r="QXM162" s="86"/>
      <c r="QXN162" s="86"/>
      <c r="QXO162" s="86"/>
      <c r="QXP162" s="86"/>
      <c r="QXQ162" s="86"/>
      <c r="QXR162" s="86"/>
      <c r="QXS162" s="86"/>
      <c r="QXT162" s="86"/>
      <c r="QXU162" s="86"/>
      <c r="QXV162" s="86"/>
      <c r="QXW162" s="86"/>
      <c r="QXX162" s="86"/>
      <c r="QXY162" s="86"/>
      <c r="QXZ162" s="86"/>
      <c r="QYA162" s="86"/>
      <c r="QYB162" s="86"/>
      <c r="QYC162" s="86"/>
      <c r="QYD162" s="86"/>
      <c r="QYE162" s="86"/>
      <c r="QYF162" s="86"/>
      <c r="QYG162" s="86"/>
      <c r="QYH162" s="86"/>
      <c r="QYI162" s="86"/>
      <c r="QYJ162" s="86"/>
      <c r="QYK162" s="86"/>
      <c r="QYL162" s="86"/>
      <c r="QYM162" s="86"/>
      <c r="QYN162" s="86"/>
      <c r="QYO162" s="86"/>
      <c r="QYP162" s="86"/>
      <c r="QYQ162" s="86"/>
      <c r="QYR162" s="86"/>
      <c r="QYS162" s="86"/>
      <c r="QYT162" s="86"/>
      <c r="QYU162" s="86"/>
      <c r="QYV162" s="86"/>
      <c r="QYW162" s="86"/>
      <c r="QYX162" s="86"/>
      <c r="QYY162" s="86"/>
      <c r="QYZ162" s="86"/>
      <c r="QZA162" s="86"/>
      <c r="QZB162" s="86"/>
      <c r="QZC162" s="86"/>
      <c r="QZD162" s="86"/>
      <c r="QZE162" s="86"/>
      <c r="QZF162" s="86"/>
      <c r="QZG162" s="86"/>
      <c r="QZH162" s="86"/>
      <c r="QZI162" s="86"/>
      <c r="QZJ162" s="86"/>
      <c r="QZK162" s="86"/>
      <c r="QZL162" s="86"/>
      <c r="QZM162" s="86"/>
      <c r="QZN162" s="86"/>
      <c r="QZO162" s="86"/>
      <c r="QZP162" s="86"/>
      <c r="QZQ162" s="86"/>
      <c r="QZR162" s="86"/>
      <c r="QZS162" s="86"/>
      <c r="QZT162" s="86"/>
      <c r="QZU162" s="86"/>
      <c r="QZV162" s="86"/>
      <c r="QZW162" s="86"/>
      <c r="QZX162" s="86"/>
      <c r="QZY162" s="86"/>
      <c r="QZZ162" s="86"/>
      <c r="RAA162" s="86"/>
      <c r="RAB162" s="86"/>
      <c r="RAC162" s="86"/>
      <c r="RAD162" s="86"/>
      <c r="RAE162" s="86"/>
      <c r="RAF162" s="86"/>
      <c r="RAG162" s="86"/>
      <c r="RAH162" s="86"/>
      <c r="RAI162" s="86"/>
      <c r="RAJ162" s="86"/>
      <c r="RAK162" s="86"/>
      <c r="RAL162" s="86"/>
      <c r="RAM162" s="86"/>
      <c r="RAN162" s="86"/>
      <c r="RAO162" s="86"/>
      <c r="RAP162" s="86"/>
      <c r="RAQ162" s="86"/>
      <c r="RAR162" s="86"/>
      <c r="RAS162" s="86"/>
      <c r="RAT162" s="86"/>
      <c r="RAU162" s="86"/>
      <c r="RAV162" s="86"/>
      <c r="RAW162" s="86"/>
      <c r="RAX162" s="86"/>
      <c r="RAY162" s="86"/>
      <c r="RAZ162" s="86"/>
      <c r="RBA162" s="86"/>
      <c r="RBB162" s="86"/>
      <c r="RBC162" s="86"/>
      <c r="RBD162" s="86"/>
      <c r="RBE162" s="86"/>
      <c r="RBF162" s="86"/>
      <c r="RBG162" s="86"/>
      <c r="RBH162" s="86"/>
      <c r="RBI162" s="86"/>
      <c r="RBJ162" s="86"/>
      <c r="RBK162" s="86"/>
      <c r="RBL162" s="86"/>
      <c r="RBM162" s="86"/>
      <c r="RBN162" s="86"/>
      <c r="RBO162" s="86"/>
      <c r="RBP162" s="86"/>
      <c r="RBQ162" s="86"/>
      <c r="RBR162" s="86"/>
      <c r="RBS162" s="86"/>
      <c r="RBT162" s="86"/>
      <c r="RBU162" s="86"/>
      <c r="RBV162" s="86"/>
      <c r="RBW162" s="186"/>
      <c r="RBX162" s="186"/>
      <c r="RBY162" s="186"/>
      <c r="RBZ162" s="186"/>
      <c r="RCA162" s="186"/>
      <c r="RCB162" s="186"/>
      <c r="RCC162" s="86"/>
      <c r="RCD162" s="86"/>
      <c r="RCE162" s="86"/>
      <c r="RCF162" s="86"/>
      <c r="RCG162" s="86"/>
      <c r="RCH162" s="86"/>
      <c r="RCI162" s="86"/>
      <c r="RCJ162" s="86"/>
      <c r="RCK162" s="86"/>
      <c r="RCL162" s="86"/>
      <c r="RCM162" s="86"/>
      <c r="RCN162" s="86"/>
      <c r="RCO162" s="86"/>
      <c r="RCP162" s="86"/>
      <c r="RCQ162" s="86"/>
      <c r="RCR162" s="86"/>
      <c r="RCS162" s="86"/>
      <c r="RCT162" s="86"/>
      <c r="RCU162" s="86"/>
      <c r="RCV162" s="86"/>
      <c r="RCW162" s="86"/>
      <c r="RCX162" s="86"/>
      <c r="RCY162" s="86"/>
      <c r="RCZ162" s="86"/>
      <c r="RDA162" s="86"/>
      <c r="RDB162" s="86"/>
      <c r="RDC162" s="86"/>
      <c r="RDD162" s="86"/>
      <c r="RDE162" s="86"/>
      <c r="RDF162" s="86"/>
      <c r="RDG162" s="86"/>
      <c r="RDH162" s="86"/>
      <c r="RDI162" s="86"/>
      <c r="RDJ162" s="86"/>
      <c r="RDK162" s="86"/>
      <c r="RDL162" s="86"/>
      <c r="RDM162" s="86"/>
      <c r="RDN162" s="86"/>
      <c r="RDO162" s="86"/>
      <c r="RDP162" s="86"/>
      <c r="RDQ162" s="86"/>
      <c r="RDR162" s="86"/>
      <c r="RDS162" s="86"/>
      <c r="RDT162" s="86"/>
      <c r="RDU162" s="86"/>
      <c r="RDV162" s="86"/>
      <c r="RDW162" s="86"/>
      <c r="RDX162" s="86"/>
      <c r="RDY162" s="86"/>
      <c r="RDZ162" s="86"/>
      <c r="REA162" s="86"/>
      <c r="REB162" s="86"/>
      <c r="REC162" s="86"/>
      <c r="RED162" s="86"/>
      <c r="REE162" s="86"/>
      <c r="REF162" s="86"/>
      <c r="REG162" s="86"/>
      <c r="REH162" s="86"/>
      <c r="REI162" s="86"/>
      <c r="REJ162" s="86"/>
      <c r="REK162" s="86"/>
      <c r="REL162" s="86"/>
      <c r="REM162" s="86"/>
      <c r="REN162" s="86"/>
      <c r="REO162" s="86"/>
      <c r="REP162" s="86"/>
      <c r="REQ162" s="86"/>
      <c r="RER162" s="86"/>
      <c r="RES162" s="86"/>
      <c r="RET162" s="86"/>
      <c r="REU162" s="86"/>
      <c r="REV162" s="86"/>
      <c r="REW162" s="86"/>
      <c r="REX162" s="86"/>
      <c r="REY162" s="86"/>
      <c r="REZ162" s="86"/>
      <c r="RFA162" s="86"/>
      <c r="RFB162" s="86"/>
      <c r="RFC162" s="86"/>
      <c r="RFD162" s="86"/>
      <c r="RFE162" s="86"/>
      <c r="RFF162" s="86"/>
      <c r="RFG162" s="86"/>
      <c r="RFH162" s="86"/>
      <c r="RFI162" s="86"/>
      <c r="RFJ162" s="86"/>
      <c r="RFK162" s="86"/>
      <c r="RFL162" s="86"/>
      <c r="RFM162" s="86"/>
      <c r="RFN162" s="86"/>
      <c r="RFO162" s="86"/>
      <c r="RFP162" s="86"/>
      <c r="RFQ162" s="86"/>
      <c r="RFR162" s="86"/>
      <c r="RFS162" s="86"/>
      <c r="RFT162" s="86"/>
      <c r="RFU162" s="86"/>
      <c r="RFV162" s="86"/>
      <c r="RFW162" s="86"/>
      <c r="RFX162" s="86"/>
      <c r="RFY162" s="86"/>
      <c r="RFZ162" s="86"/>
      <c r="RGA162" s="86"/>
      <c r="RGB162" s="86"/>
      <c r="RGC162" s="86"/>
      <c r="RGD162" s="86"/>
      <c r="RGE162" s="86"/>
      <c r="RGF162" s="86"/>
      <c r="RGG162" s="86"/>
      <c r="RGH162" s="86"/>
      <c r="RGI162" s="86"/>
      <c r="RGJ162" s="86"/>
      <c r="RGK162" s="86"/>
      <c r="RGL162" s="86"/>
      <c r="RGM162" s="86"/>
      <c r="RGN162" s="86"/>
      <c r="RGO162" s="86"/>
      <c r="RGP162" s="86"/>
      <c r="RGQ162" s="86"/>
      <c r="RGR162" s="86"/>
      <c r="RGS162" s="86"/>
      <c r="RGT162" s="86"/>
      <c r="RGU162" s="86"/>
      <c r="RGV162" s="86"/>
      <c r="RGW162" s="86"/>
      <c r="RGX162" s="86"/>
      <c r="RGY162" s="86"/>
      <c r="RGZ162" s="86"/>
      <c r="RHA162" s="86"/>
      <c r="RHB162" s="86"/>
      <c r="RHC162" s="86"/>
      <c r="RHD162" s="86"/>
      <c r="RHE162" s="86"/>
      <c r="RHF162" s="86"/>
      <c r="RHG162" s="86"/>
      <c r="RHH162" s="86"/>
      <c r="RHI162" s="86"/>
      <c r="RHJ162" s="86"/>
      <c r="RHK162" s="86"/>
      <c r="RHL162" s="86"/>
      <c r="RHM162" s="86"/>
      <c r="RHN162" s="86"/>
      <c r="RHO162" s="86"/>
      <c r="RHP162" s="86"/>
      <c r="RHQ162" s="86"/>
      <c r="RHR162" s="86"/>
      <c r="RHS162" s="86"/>
      <c r="RHT162" s="86"/>
      <c r="RHU162" s="86"/>
      <c r="RHV162" s="86"/>
      <c r="RHW162" s="86"/>
      <c r="RHX162" s="86"/>
      <c r="RHY162" s="86"/>
      <c r="RHZ162" s="86"/>
      <c r="RIA162" s="86"/>
      <c r="RIB162" s="86"/>
      <c r="RIC162" s="86"/>
      <c r="RID162" s="86"/>
      <c r="RIE162" s="86"/>
      <c r="RIF162" s="86"/>
      <c r="RIG162" s="86"/>
      <c r="RIH162" s="86"/>
      <c r="RII162" s="86"/>
      <c r="RIJ162" s="86"/>
      <c r="RIK162" s="86"/>
      <c r="RIL162" s="86"/>
      <c r="RIM162" s="86"/>
      <c r="RIN162" s="86"/>
      <c r="RIO162" s="86"/>
      <c r="RIP162" s="86"/>
      <c r="RIQ162" s="86"/>
      <c r="RIR162" s="86"/>
      <c r="RIS162" s="86"/>
      <c r="RIT162" s="86"/>
      <c r="RIU162" s="86"/>
      <c r="RIV162" s="86"/>
      <c r="RIW162" s="86"/>
      <c r="RIX162" s="86"/>
      <c r="RIY162" s="86"/>
      <c r="RIZ162" s="86"/>
      <c r="RJA162" s="86"/>
      <c r="RJB162" s="86"/>
      <c r="RJC162" s="86"/>
      <c r="RJD162" s="86"/>
      <c r="RJE162" s="86"/>
      <c r="RJF162" s="86"/>
      <c r="RJG162" s="86"/>
      <c r="RJH162" s="86"/>
      <c r="RJI162" s="86"/>
      <c r="RJJ162" s="86"/>
      <c r="RJK162" s="86"/>
      <c r="RJL162" s="86"/>
      <c r="RJM162" s="86"/>
      <c r="RJN162" s="86"/>
      <c r="RJO162" s="86"/>
      <c r="RJP162" s="86"/>
      <c r="RJQ162" s="86"/>
      <c r="RJR162" s="86"/>
      <c r="RJS162" s="86"/>
      <c r="RJT162" s="86"/>
      <c r="RJU162" s="86"/>
      <c r="RJV162" s="86"/>
      <c r="RJW162" s="86"/>
      <c r="RJX162" s="86"/>
      <c r="RJY162" s="86"/>
      <c r="RJZ162" s="86"/>
      <c r="RKA162" s="86"/>
      <c r="RKB162" s="86"/>
      <c r="RKC162" s="86"/>
      <c r="RKD162" s="86"/>
      <c r="RKE162" s="86"/>
      <c r="RKF162" s="86"/>
      <c r="RKG162" s="86"/>
      <c r="RKH162" s="86"/>
      <c r="RKI162" s="86"/>
      <c r="RKJ162" s="86"/>
      <c r="RKK162" s="86"/>
      <c r="RKL162" s="86"/>
      <c r="RKM162" s="86"/>
      <c r="RKN162" s="86"/>
      <c r="RKO162" s="86"/>
      <c r="RKP162" s="86"/>
      <c r="RKQ162" s="86"/>
      <c r="RKR162" s="86"/>
      <c r="RKS162" s="86"/>
      <c r="RKT162" s="86"/>
      <c r="RKU162" s="86"/>
      <c r="RKV162" s="86"/>
      <c r="RKW162" s="86"/>
      <c r="RKX162" s="86"/>
      <c r="RKY162" s="86"/>
      <c r="RKZ162" s="86"/>
      <c r="RLA162" s="86"/>
      <c r="RLB162" s="86"/>
      <c r="RLC162" s="86"/>
      <c r="RLD162" s="86"/>
      <c r="RLE162" s="86"/>
      <c r="RLF162" s="86"/>
      <c r="RLG162" s="86"/>
      <c r="RLH162" s="86"/>
      <c r="RLI162" s="86"/>
      <c r="RLJ162" s="86"/>
      <c r="RLK162" s="86"/>
      <c r="RLL162" s="86"/>
      <c r="RLM162" s="86"/>
      <c r="RLN162" s="86"/>
      <c r="RLO162" s="86"/>
      <c r="RLP162" s="86"/>
      <c r="RLQ162" s="86"/>
      <c r="RLR162" s="86"/>
      <c r="RLS162" s="186"/>
      <c r="RLT162" s="186"/>
      <c r="RLU162" s="186"/>
      <c r="RLV162" s="186"/>
      <c r="RLW162" s="186"/>
      <c r="RLX162" s="186"/>
      <c r="RLY162" s="86"/>
      <c r="RLZ162" s="86"/>
      <c r="RMA162" s="86"/>
      <c r="RMB162" s="86"/>
      <c r="RMC162" s="86"/>
      <c r="RMD162" s="86"/>
      <c r="RME162" s="86"/>
      <c r="RMF162" s="86"/>
      <c r="RMG162" s="86"/>
      <c r="RMH162" s="86"/>
      <c r="RMI162" s="86"/>
      <c r="RMJ162" s="86"/>
      <c r="RMK162" s="86"/>
      <c r="RML162" s="86"/>
      <c r="RMM162" s="86"/>
      <c r="RMN162" s="86"/>
      <c r="RMO162" s="86"/>
      <c r="RMP162" s="86"/>
      <c r="RMQ162" s="86"/>
      <c r="RMR162" s="86"/>
      <c r="RMS162" s="86"/>
      <c r="RMT162" s="86"/>
      <c r="RMU162" s="86"/>
      <c r="RMV162" s="86"/>
      <c r="RMW162" s="86"/>
      <c r="RMX162" s="86"/>
      <c r="RMY162" s="86"/>
      <c r="RMZ162" s="86"/>
      <c r="RNA162" s="86"/>
      <c r="RNB162" s="86"/>
      <c r="RNC162" s="86"/>
      <c r="RND162" s="86"/>
      <c r="RNE162" s="86"/>
      <c r="RNF162" s="86"/>
      <c r="RNG162" s="86"/>
      <c r="RNH162" s="86"/>
      <c r="RNI162" s="86"/>
      <c r="RNJ162" s="86"/>
      <c r="RNK162" s="86"/>
      <c r="RNL162" s="86"/>
      <c r="RNM162" s="86"/>
      <c r="RNN162" s="86"/>
      <c r="RNO162" s="86"/>
      <c r="RNP162" s="86"/>
      <c r="RNQ162" s="86"/>
      <c r="RNR162" s="86"/>
      <c r="RNS162" s="86"/>
      <c r="RNT162" s="86"/>
      <c r="RNU162" s="86"/>
      <c r="RNV162" s="86"/>
      <c r="RNW162" s="86"/>
      <c r="RNX162" s="86"/>
      <c r="RNY162" s="86"/>
      <c r="RNZ162" s="86"/>
      <c r="ROA162" s="86"/>
      <c r="ROB162" s="86"/>
      <c r="ROC162" s="86"/>
      <c r="ROD162" s="86"/>
      <c r="ROE162" s="86"/>
      <c r="ROF162" s="86"/>
      <c r="ROG162" s="86"/>
      <c r="ROH162" s="86"/>
      <c r="ROI162" s="86"/>
      <c r="ROJ162" s="86"/>
      <c r="ROK162" s="86"/>
      <c r="ROL162" s="86"/>
      <c r="ROM162" s="86"/>
      <c r="RON162" s="86"/>
      <c r="ROO162" s="86"/>
      <c r="ROP162" s="86"/>
      <c r="ROQ162" s="86"/>
      <c r="ROR162" s="86"/>
      <c r="ROS162" s="86"/>
      <c r="ROT162" s="86"/>
      <c r="ROU162" s="86"/>
      <c r="ROV162" s="86"/>
      <c r="ROW162" s="86"/>
      <c r="ROX162" s="86"/>
      <c r="ROY162" s="86"/>
      <c r="ROZ162" s="86"/>
      <c r="RPA162" s="86"/>
      <c r="RPB162" s="86"/>
      <c r="RPC162" s="86"/>
      <c r="RPD162" s="86"/>
      <c r="RPE162" s="86"/>
      <c r="RPF162" s="86"/>
      <c r="RPG162" s="86"/>
      <c r="RPH162" s="86"/>
      <c r="RPI162" s="86"/>
      <c r="RPJ162" s="86"/>
      <c r="RPK162" s="86"/>
      <c r="RPL162" s="86"/>
      <c r="RPM162" s="86"/>
      <c r="RPN162" s="86"/>
      <c r="RPO162" s="86"/>
      <c r="RPP162" s="86"/>
      <c r="RPQ162" s="86"/>
      <c r="RPR162" s="86"/>
      <c r="RPS162" s="86"/>
      <c r="RPT162" s="86"/>
      <c r="RPU162" s="86"/>
      <c r="RPV162" s="86"/>
      <c r="RPW162" s="86"/>
      <c r="RPX162" s="86"/>
      <c r="RPY162" s="86"/>
      <c r="RPZ162" s="86"/>
      <c r="RQA162" s="86"/>
      <c r="RQB162" s="86"/>
      <c r="RQC162" s="86"/>
      <c r="RQD162" s="86"/>
      <c r="RQE162" s="86"/>
      <c r="RQF162" s="86"/>
      <c r="RQG162" s="86"/>
      <c r="RQH162" s="86"/>
      <c r="RQI162" s="86"/>
      <c r="RQJ162" s="86"/>
      <c r="RQK162" s="86"/>
      <c r="RQL162" s="86"/>
      <c r="RQM162" s="86"/>
      <c r="RQN162" s="86"/>
      <c r="RQO162" s="86"/>
      <c r="RQP162" s="86"/>
      <c r="RQQ162" s="86"/>
      <c r="RQR162" s="86"/>
      <c r="RQS162" s="86"/>
      <c r="RQT162" s="86"/>
      <c r="RQU162" s="86"/>
      <c r="RQV162" s="86"/>
      <c r="RQW162" s="86"/>
      <c r="RQX162" s="86"/>
      <c r="RQY162" s="86"/>
      <c r="RQZ162" s="86"/>
      <c r="RRA162" s="86"/>
      <c r="RRB162" s="86"/>
      <c r="RRC162" s="86"/>
      <c r="RRD162" s="86"/>
      <c r="RRE162" s="86"/>
      <c r="RRF162" s="86"/>
      <c r="RRG162" s="86"/>
      <c r="RRH162" s="86"/>
      <c r="RRI162" s="86"/>
      <c r="RRJ162" s="86"/>
      <c r="RRK162" s="86"/>
      <c r="RRL162" s="86"/>
      <c r="RRM162" s="86"/>
      <c r="RRN162" s="86"/>
      <c r="RRO162" s="86"/>
      <c r="RRP162" s="86"/>
      <c r="RRQ162" s="86"/>
      <c r="RRR162" s="86"/>
      <c r="RRS162" s="86"/>
      <c r="RRT162" s="86"/>
      <c r="RRU162" s="86"/>
      <c r="RRV162" s="86"/>
      <c r="RRW162" s="86"/>
      <c r="RRX162" s="86"/>
      <c r="RRY162" s="86"/>
      <c r="RRZ162" s="86"/>
      <c r="RSA162" s="86"/>
      <c r="RSB162" s="86"/>
      <c r="RSC162" s="86"/>
      <c r="RSD162" s="86"/>
      <c r="RSE162" s="86"/>
      <c r="RSF162" s="86"/>
      <c r="RSG162" s="86"/>
      <c r="RSH162" s="86"/>
      <c r="RSI162" s="86"/>
      <c r="RSJ162" s="86"/>
      <c r="RSK162" s="86"/>
      <c r="RSL162" s="86"/>
      <c r="RSM162" s="86"/>
      <c r="RSN162" s="86"/>
      <c r="RSO162" s="86"/>
      <c r="RSP162" s="86"/>
      <c r="RSQ162" s="86"/>
      <c r="RSR162" s="86"/>
      <c r="RSS162" s="86"/>
      <c r="RST162" s="86"/>
      <c r="RSU162" s="86"/>
      <c r="RSV162" s="86"/>
      <c r="RSW162" s="86"/>
      <c r="RSX162" s="86"/>
      <c r="RSY162" s="86"/>
      <c r="RSZ162" s="86"/>
      <c r="RTA162" s="86"/>
      <c r="RTB162" s="86"/>
      <c r="RTC162" s="86"/>
      <c r="RTD162" s="86"/>
      <c r="RTE162" s="86"/>
      <c r="RTF162" s="86"/>
      <c r="RTG162" s="86"/>
      <c r="RTH162" s="86"/>
      <c r="RTI162" s="86"/>
      <c r="RTJ162" s="86"/>
      <c r="RTK162" s="86"/>
      <c r="RTL162" s="86"/>
      <c r="RTM162" s="86"/>
      <c r="RTN162" s="86"/>
      <c r="RTO162" s="86"/>
      <c r="RTP162" s="86"/>
      <c r="RTQ162" s="86"/>
      <c r="RTR162" s="86"/>
      <c r="RTS162" s="86"/>
      <c r="RTT162" s="86"/>
      <c r="RTU162" s="86"/>
      <c r="RTV162" s="86"/>
      <c r="RTW162" s="86"/>
      <c r="RTX162" s="86"/>
      <c r="RTY162" s="86"/>
      <c r="RTZ162" s="86"/>
      <c r="RUA162" s="86"/>
      <c r="RUB162" s="86"/>
      <c r="RUC162" s="86"/>
      <c r="RUD162" s="86"/>
      <c r="RUE162" s="86"/>
      <c r="RUF162" s="86"/>
      <c r="RUG162" s="86"/>
      <c r="RUH162" s="86"/>
      <c r="RUI162" s="86"/>
      <c r="RUJ162" s="86"/>
      <c r="RUK162" s="86"/>
      <c r="RUL162" s="86"/>
      <c r="RUM162" s="86"/>
      <c r="RUN162" s="86"/>
      <c r="RUO162" s="86"/>
      <c r="RUP162" s="86"/>
      <c r="RUQ162" s="86"/>
      <c r="RUR162" s="86"/>
      <c r="RUS162" s="86"/>
      <c r="RUT162" s="86"/>
      <c r="RUU162" s="86"/>
      <c r="RUV162" s="86"/>
      <c r="RUW162" s="86"/>
      <c r="RUX162" s="86"/>
      <c r="RUY162" s="86"/>
      <c r="RUZ162" s="86"/>
      <c r="RVA162" s="86"/>
      <c r="RVB162" s="86"/>
      <c r="RVC162" s="86"/>
      <c r="RVD162" s="86"/>
      <c r="RVE162" s="86"/>
      <c r="RVF162" s="86"/>
      <c r="RVG162" s="86"/>
      <c r="RVH162" s="86"/>
      <c r="RVI162" s="86"/>
      <c r="RVJ162" s="86"/>
      <c r="RVK162" s="86"/>
      <c r="RVL162" s="86"/>
      <c r="RVM162" s="86"/>
      <c r="RVN162" s="86"/>
      <c r="RVO162" s="186"/>
      <c r="RVP162" s="186"/>
      <c r="RVQ162" s="186"/>
      <c r="RVR162" s="186"/>
      <c r="RVS162" s="186"/>
      <c r="RVT162" s="186"/>
      <c r="RVU162" s="86"/>
      <c r="RVV162" s="86"/>
      <c r="RVW162" s="86"/>
      <c r="RVX162" s="86"/>
      <c r="RVY162" s="86"/>
      <c r="RVZ162" s="86"/>
      <c r="RWA162" s="86"/>
      <c r="RWB162" s="86"/>
      <c r="RWC162" s="86"/>
      <c r="RWD162" s="86"/>
      <c r="RWE162" s="86"/>
      <c r="RWF162" s="86"/>
      <c r="RWG162" s="86"/>
      <c r="RWH162" s="86"/>
      <c r="RWI162" s="86"/>
      <c r="RWJ162" s="86"/>
      <c r="RWK162" s="86"/>
      <c r="RWL162" s="86"/>
      <c r="RWM162" s="86"/>
      <c r="RWN162" s="86"/>
      <c r="RWO162" s="86"/>
      <c r="RWP162" s="86"/>
      <c r="RWQ162" s="86"/>
      <c r="RWR162" s="86"/>
      <c r="RWS162" s="86"/>
      <c r="RWT162" s="86"/>
      <c r="RWU162" s="86"/>
      <c r="RWV162" s="86"/>
      <c r="RWW162" s="86"/>
      <c r="RWX162" s="86"/>
      <c r="RWY162" s="86"/>
      <c r="RWZ162" s="86"/>
      <c r="RXA162" s="86"/>
      <c r="RXB162" s="86"/>
      <c r="RXC162" s="86"/>
      <c r="RXD162" s="86"/>
      <c r="RXE162" s="86"/>
      <c r="RXF162" s="86"/>
      <c r="RXG162" s="86"/>
      <c r="RXH162" s="86"/>
      <c r="RXI162" s="86"/>
      <c r="RXJ162" s="86"/>
      <c r="RXK162" s="86"/>
      <c r="RXL162" s="86"/>
      <c r="RXM162" s="86"/>
      <c r="RXN162" s="86"/>
      <c r="RXO162" s="86"/>
      <c r="RXP162" s="86"/>
      <c r="RXQ162" s="86"/>
      <c r="RXR162" s="86"/>
      <c r="RXS162" s="86"/>
      <c r="RXT162" s="86"/>
      <c r="RXU162" s="86"/>
      <c r="RXV162" s="86"/>
      <c r="RXW162" s="86"/>
      <c r="RXX162" s="86"/>
      <c r="RXY162" s="86"/>
      <c r="RXZ162" s="86"/>
      <c r="RYA162" s="86"/>
      <c r="RYB162" s="86"/>
      <c r="RYC162" s="86"/>
      <c r="RYD162" s="86"/>
      <c r="RYE162" s="86"/>
      <c r="RYF162" s="86"/>
      <c r="RYG162" s="86"/>
      <c r="RYH162" s="86"/>
      <c r="RYI162" s="86"/>
      <c r="RYJ162" s="86"/>
      <c r="RYK162" s="86"/>
      <c r="RYL162" s="86"/>
      <c r="RYM162" s="86"/>
      <c r="RYN162" s="86"/>
      <c r="RYO162" s="86"/>
      <c r="RYP162" s="86"/>
      <c r="RYQ162" s="86"/>
      <c r="RYR162" s="86"/>
      <c r="RYS162" s="86"/>
      <c r="RYT162" s="86"/>
      <c r="RYU162" s="86"/>
      <c r="RYV162" s="86"/>
      <c r="RYW162" s="86"/>
      <c r="RYX162" s="86"/>
      <c r="RYY162" s="86"/>
      <c r="RYZ162" s="86"/>
      <c r="RZA162" s="86"/>
      <c r="RZB162" s="86"/>
      <c r="RZC162" s="86"/>
      <c r="RZD162" s="86"/>
      <c r="RZE162" s="86"/>
      <c r="RZF162" s="86"/>
      <c r="RZG162" s="86"/>
      <c r="RZH162" s="86"/>
      <c r="RZI162" s="86"/>
      <c r="RZJ162" s="86"/>
      <c r="RZK162" s="86"/>
      <c r="RZL162" s="86"/>
      <c r="RZM162" s="86"/>
      <c r="RZN162" s="86"/>
      <c r="RZO162" s="86"/>
      <c r="RZP162" s="86"/>
      <c r="RZQ162" s="86"/>
      <c r="RZR162" s="86"/>
      <c r="RZS162" s="86"/>
      <c r="RZT162" s="86"/>
      <c r="RZU162" s="86"/>
      <c r="RZV162" s="86"/>
      <c r="RZW162" s="86"/>
      <c r="RZX162" s="86"/>
      <c r="RZY162" s="86"/>
      <c r="RZZ162" s="86"/>
      <c r="SAA162" s="86"/>
      <c r="SAB162" s="86"/>
      <c r="SAC162" s="86"/>
      <c r="SAD162" s="86"/>
      <c r="SAE162" s="86"/>
      <c r="SAF162" s="86"/>
      <c r="SAG162" s="86"/>
      <c r="SAH162" s="86"/>
      <c r="SAI162" s="86"/>
      <c r="SAJ162" s="86"/>
      <c r="SAK162" s="86"/>
      <c r="SAL162" s="86"/>
      <c r="SAM162" s="86"/>
      <c r="SAN162" s="86"/>
      <c r="SAO162" s="86"/>
      <c r="SAP162" s="86"/>
      <c r="SAQ162" s="86"/>
      <c r="SAR162" s="86"/>
      <c r="SAS162" s="86"/>
      <c r="SAT162" s="86"/>
      <c r="SAU162" s="86"/>
      <c r="SAV162" s="86"/>
      <c r="SAW162" s="86"/>
      <c r="SAX162" s="86"/>
      <c r="SAY162" s="86"/>
      <c r="SAZ162" s="86"/>
      <c r="SBA162" s="86"/>
      <c r="SBB162" s="86"/>
      <c r="SBC162" s="86"/>
      <c r="SBD162" s="86"/>
      <c r="SBE162" s="86"/>
      <c r="SBF162" s="86"/>
      <c r="SBG162" s="86"/>
      <c r="SBH162" s="86"/>
      <c r="SBI162" s="86"/>
      <c r="SBJ162" s="86"/>
      <c r="SBK162" s="86"/>
      <c r="SBL162" s="86"/>
      <c r="SBM162" s="86"/>
      <c r="SBN162" s="86"/>
      <c r="SBO162" s="86"/>
      <c r="SBP162" s="86"/>
      <c r="SBQ162" s="86"/>
      <c r="SBR162" s="86"/>
      <c r="SBS162" s="86"/>
      <c r="SBT162" s="86"/>
      <c r="SBU162" s="86"/>
      <c r="SBV162" s="86"/>
      <c r="SBW162" s="86"/>
      <c r="SBX162" s="86"/>
      <c r="SBY162" s="86"/>
      <c r="SBZ162" s="86"/>
      <c r="SCA162" s="86"/>
      <c r="SCB162" s="86"/>
      <c r="SCC162" s="86"/>
      <c r="SCD162" s="86"/>
      <c r="SCE162" s="86"/>
      <c r="SCF162" s="86"/>
      <c r="SCG162" s="86"/>
      <c r="SCH162" s="86"/>
      <c r="SCI162" s="86"/>
      <c r="SCJ162" s="86"/>
      <c r="SCK162" s="86"/>
      <c r="SCL162" s="86"/>
      <c r="SCM162" s="86"/>
      <c r="SCN162" s="86"/>
      <c r="SCO162" s="86"/>
      <c r="SCP162" s="86"/>
      <c r="SCQ162" s="86"/>
      <c r="SCR162" s="86"/>
      <c r="SCS162" s="86"/>
      <c r="SCT162" s="86"/>
      <c r="SCU162" s="86"/>
      <c r="SCV162" s="86"/>
      <c r="SCW162" s="86"/>
      <c r="SCX162" s="86"/>
      <c r="SCY162" s="86"/>
      <c r="SCZ162" s="86"/>
      <c r="SDA162" s="86"/>
      <c r="SDB162" s="86"/>
      <c r="SDC162" s="86"/>
      <c r="SDD162" s="86"/>
      <c r="SDE162" s="86"/>
      <c r="SDF162" s="86"/>
      <c r="SDG162" s="86"/>
      <c r="SDH162" s="86"/>
      <c r="SDI162" s="86"/>
      <c r="SDJ162" s="86"/>
      <c r="SDK162" s="86"/>
      <c r="SDL162" s="86"/>
      <c r="SDM162" s="86"/>
      <c r="SDN162" s="86"/>
      <c r="SDO162" s="86"/>
      <c r="SDP162" s="86"/>
      <c r="SDQ162" s="86"/>
      <c r="SDR162" s="86"/>
      <c r="SDS162" s="86"/>
      <c r="SDT162" s="86"/>
      <c r="SDU162" s="86"/>
      <c r="SDV162" s="86"/>
      <c r="SDW162" s="86"/>
      <c r="SDX162" s="86"/>
      <c r="SDY162" s="86"/>
      <c r="SDZ162" s="86"/>
      <c r="SEA162" s="86"/>
      <c r="SEB162" s="86"/>
      <c r="SEC162" s="86"/>
      <c r="SED162" s="86"/>
      <c r="SEE162" s="86"/>
      <c r="SEF162" s="86"/>
      <c r="SEG162" s="86"/>
      <c r="SEH162" s="86"/>
      <c r="SEI162" s="86"/>
      <c r="SEJ162" s="86"/>
      <c r="SEK162" s="86"/>
      <c r="SEL162" s="86"/>
      <c r="SEM162" s="86"/>
      <c r="SEN162" s="86"/>
      <c r="SEO162" s="86"/>
      <c r="SEP162" s="86"/>
      <c r="SEQ162" s="86"/>
      <c r="SER162" s="86"/>
      <c r="SES162" s="86"/>
      <c r="SET162" s="86"/>
      <c r="SEU162" s="86"/>
      <c r="SEV162" s="86"/>
      <c r="SEW162" s="86"/>
      <c r="SEX162" s="86"/>
      <c r="SEY162" s="86"/>
      <c r="SEZ162" s="86"/>
      <c r="SFA162" s="86"/>
      <c r="SFB162" s="86"/>
      <c r="SFC162" s="86"/>
      <c r="SFD162" s="86"/>
      <c r="SFE162" s="86"/>
      <c r="SFF162" s="86"/>
      <c r="SFG162" s="86"/>
      <c r="SFH162" s="86"/>
      <c r="SFI162" s="86"/>
      <c r="SFJ162" s="86"/>
      <c r="SFK162" s="186"/>
      <c r="SFL162" s="186"/>
      <c r="SFM162" s="186"/>
      <c r="SFN162" s="186"/>
      <c r="SFO162" s="186"/>
      <c r="SFP162" s="186"/>
      <c r="SFQ162" s="86"/>
      <c r="SFR162" s="86"/>
      <c r="SFS162" s="86"/>
      <c r="SFT162" s="86"/>
      <c r="SFU162" s="86"/>
      <c r="SFV162" s="86"/>
      <c r="SFW162" s="86"/>
      <c r="SFX162" s="86"/>
      <c r="SFY162" s="86"/>
      <c r="SFZ162" s="86"/>
      <c r="SGA162" s="86"/>
      <c r="SGB162" s="86"/>
      <c r="SGC162" s="86"/>
      <c r="SGD162" s="86"/>
      <c r="SGE162" s="86"/>
      <c r="SGF162" s="86"/>
      <c r="SGG162" s="86"/>
      <c r="SGH162" s="86"/>
      <c r="SGI162" s="86"/>
      <c r="SGJ162" s="86"/>
      <c r="SGK162" s="86"/>
      <c r="SGL162" s="86"/>
      <c r="SGM162" s="86"/>
      <c r="SGN162" s="86"/>
      <c r="SGO162" s="86"/>
      <c r="SGP162" s="86"/>
      <c r="SGQ162" s="86"/>
      <c r="SGR162" s="86"/>
      <c r="SGS162" s="86"/>
      <c r="SGT162" s="86"/>
      <c r="SGU162" s="86"/>
      <c r="SGV162" s="86"/>
      <c r="SGW162" s="86"/>
      <c r="SGX162" s="86"/>
      <c r="SGY162" s="86"/>
      <c r="SGZ162" s="86"/>
      <c r="SHA162" s="86"/>
      <c r="SHB162" s="86"/>
      <c r="SHC162" s="86"/>
      <c r="SHD162" s="86"/>
      <c r="SHE162" s="86"/>
      <c r="SHF162" s="86"/>
      <c r="SHG162" s="86"/>
      <c r="SHH162" s="86"/>
      <c r="SHI162" s="86"/>
      <c r="SHJ162" s="86"/>
      <c r="SHK162" s="86"/>
      <c r="SHL162" s="86"/>
      <c r="SHM162" s="86"/>
      <c r="SHN162" s="86"/>
      <c r="SHO162" s="86"/>
      <c r="SHP162" s="86"/>
      <c r="SHQ162" s="86"/>
      <c r="SHR162" s="86"/>
      <c r="SHS162" s="86"/>
      <c r="SHT162" s="86"/>
      <c r="SHU162" s="86"/>
      <c r="SHV162" s="86"/>
      <c r="SHW162" s="86"/>
      <c r="SHX162" s="86"/>
      <c r="SHY162" s="86"/>
      <c r="SHZ162" s="86"/>
      <c r="SIA162" s="86"/>
      <c r="SIB162" s="86"/>
      <c r="SIC162" s="86"/>
      <c r="SID162" s="86"/>
      <c r="SIE162" s="86"/>
      <c r="SIF162" s="86"/>
      <c r="SIG162" s="86"/>
      <c r="SIH162" s="86"/>
      <c r="SII162" s="86"/>
      <c r="SIJ162" s="86"/>
      <c r="SIK162" s="86"/>
      <c r="SIL162" s="86"/>
      <c r="SIM162" s="86"/>
      <c r="SIN162" s="86"/>
      <c r="SIO162" s="86"/>
      <c r="SIP162" s="86"/>
      <c r="SIQ162" s="86"/>
      <c r="SIR162" s="86"/>
      <c r="SIS162" s="86"/>
      <c r="SIT162" s="86"/>
      <c r="SIU162" s="86"/>
      <c r="SIV162" s="86"/>
      <c r="SIW162" s="86"/>
      <c r="SIX162" s="86"/>
      <c r="SIY162" s="86"/>
      <c r="SIZ162" s="86"/>
      <c r="SJA162" s="86"/>
      <c r="SJB162" s="86"/>
      <c r="SJC162" s="86"/>
      <c r="SJD162" s="86"/>
      <c r="SJE162" s="86"/>
      <c r="SJF162" s="86"/>
      <c r="SJG162" s="86"/>
      <c r="SJH162" s="86"/>
      <c r="SJI162" s="86"/>
      <c r="SJJ162" s="86"/>
      <c r="SJK162" s="86"/>
      <c r="SJL162" s="86"/>
      <c r="SJM162" s="86"/>
      <c r="SJN162" s="86"/>
      <c r="SJO162" s="86"/>
      <c r="SJP162" s="86"/>
      <c r="SJQ162" s="86"/>
      <c r="SJR162" s="86"/>
      <c r="SJS162" s="86"/>
      <c r="SJT162" s="86"/>
      <c r="SJU162" s="86"/>
      <c r="SJV162" s="86"/>
      <c r="SJW162" s="86"/>
      <c r="SJX162" s="86"/>
      <c r="SJY162" s="86"/>
      <c r="SJZ162" s="86"/>
      <c r="SKA162" s="86"/>
      <c r="SKB162" s="86"/>
      <c r="SKC162" s="86"/>
      <c r="SKD162" s="86"/>
      <c r="SKE162" s="86"/>
      <c r="SKF162" s="86"/>
      <c r="SKG162" s="86"/>
      <c r="SKH162" s="86"/>
      <c r="SKI162" s="86"/>
      <c r="SKJ162" s="86"/>
      <c r="SKK162" s="86"/>
      <c r="SKL162" s="86"/>
      <c r="SKM162" s="86"/>
      <c r="SKN162" s="86"/>
      <c r="SKO162" s="86"/>
      <c r="SKP162" s="86"/>
      <c r="SKQ162" s="86"/>
      <c r="SKR162" s="86"/>
      <c r="SKS162" s="86"/>
      <c r="SKT162" s="86"/>
      <c r="SKU162" s="86"/>
      <c r="SKV162" s="86"/>
      <c r="SKW162" s="86"/>
      <c r="SKX162" s="86"/>
      <c r="SKY162" s="86"/>
      <c r="SKZ162" s="86"/>
      <c r="SLA162" s="86"/>
      <c r="SLB162" s="86"/>
      <c r="SLC162" s="86"/>
      <c r="SLD162" s="86"/>
      <c r="SLE162" s="86"/>
      <c r="SLF162" s="86"/>
      <c r="SLG162" s="86"/>
      <c r="SLH162" s="86"/>
      <c r="SLI162" s="86"/>
      <c r="SLJ162" s="86"/>
      <c r="SLK162" s="86"/>
      <c r="SLL162" s="86"/>
      <c r="SLM162" s="86"/>
      <c r="SLN162" s="86"/>
      <c r="SLO162" s="86"/>
      <c r="SLP162" s="86"/>
      <c r="SLQ162" s="86"/>
      <c r="SLR162" s="86"/>
      <c r="SLS162" s="86"/>
      <c r="SLT162" s="86"/>
      <c r="SLU162" s="86"/>
      <c r="SLV162" s="86"/>
      <c r="SLW162" s="86"/>
      <c r="SLX162" s="86"/>
      <c r="SLY162" s="86"/>
      <c r="SLZ162" s="86"/>
      <c r="SMA162" s="86"/>
      <c r="SMB162" s="86"/>
      <c r="SMC162" s="86"/>
      <c r="SMD162" s="86"/>
      <c r="SME162" s="86"/>
      <c r="SMF162" s="86"/>
      <c r="SMG162" s="86"/>
      <c r="SMH162" s="86"/>
      <c r="SMI162" s="86"/>
      <c r="SMJ162" s="86"/>
      <c r="SMK162" s="86"/>
      <c r="SML162" s="86"/>
      <c r="SMM162" s="86"/>
      <c r="SMN162" s="86"/>
      <c r="SMO162" s="86"/>
      <c r="SMP162" s="86"/>
      <c r="SMQ162" s="86"/>
      <c r="SMR162" s="86"/>
      <c r="SMS162" s="86"/>
      <c r="SMT162" s="86"/>
      <c r="SMU162" s="86"/>
      <c r="SMV162" s="86"/>
      <c r="SMW162" s="86"/>
      <c r="SMX162" s="86"/>
      <c r="SMY162" s="86"/>
      <c r="SMZ162" s="86"/>
      <c r="SNA162" s="86"/>
      <c r="SNB162" s="86"/>
      <c r="SNC162" s="86"/>
      <c r="SND162" s="86"/>
      <c r="SNE162" s="86"/>
      <c r="SNF162" s="86"/>
      <c r="SNG162" s="86"/>
      <c r="SNH162" s="86"/>
      <c r="SNI162" s="86"/>
      <c r="SNJ162" s="86"/>
      <c r="SNK162" s="86"/>
      <c r="SNL162" s="86"/>
      <c r="SNM162" s="86"/>
      <c r="SNN162" s="86"/>
      <c r="SNO162" s="86"/>
      <c r="SNP162" s="86"/>
      <c r="SNQ162" s="86"/>
      <c r="SNR162" s="86"/>
      <c r="SNS162" s="86"/>
      <c r="SNT162" s="86"/>
      <c r="SNU162" s="86"/>
      <c r="SNV162" s="86"/>
      <c r="SNW162" s="86"/>
      <c r="SNX162" s="86"/>
      <c r="SNY162" s="86"/>
      <c r="SNZ162" s="86"/>
      <c r="SOA162" s="86"/>
      <c r="SOB162" s="86"/>
      <c r="SOC162" s="86"/>
      <c r="SOD162" s="86"/>
      <c r="SOE162" s="86"/>
      <c r="SOF162" s="86"/>
      <c r="SOG162" s="86"/>
      <c r="SOH162" s="86"/>
      <c r="SOI162" s="86"/>
      <c r="SOJ162" s="86"/>
      <c r="SOK162" s="86"/>
      <c r="SOL162" s="86"/>
      <c r="SOM162" s="86"/>
      <c r="SON162" s="86"/>
      <c r="SOO162" s="86"/>
      <c r="SOP162" s="86"/>
      <c r="SOQ162" s="86"/>
      <c r="SOR162" s="86"/>
      <c r="SOS162" s="86"/>
      <c r="SOT162" s="86"/>
      <c r="SOU162" s="86"/>
      <c r="SOV162" s="86"/>
      <c r="SOW162" s="86"/>
      <c r="SOX162" s="86"/>
      <c r="SOY162" s="86"/>
      <c r="SOZ162" s="86"/>
      <c r="SPA162" s="86"/>
      <c r="SPB162" s="86"/>
      <c r="SPC162" s="86"/>
      <c r="SPD162" s="86"/>
      <c r="SPE162" s="86"/>
      <c r="SPF162" s="86"/>
      <c r="SPG162" s="186"/>
      <c r="SPH162" s="186"/>
      <c r="SPI162" s="186"/>
      <c r="SPJ162" s="186"/>
      <c r="SPK162" s="186"/>
      <c r="SPL162" s="186"/>
      <c r="SPM162" s="86"/>
      <c r="SPN162" s="86"/>
      <c r="SPO162" s="86"/>
      <c r="SPP162" s="86"/>
      <c r="SPQ162" s="86"/>
      <c r="SPR162" s="86"/>
      <c r="SPS162" s="86"/>
      <c r="SPT162" s="86"/>
      <c r="SPU162" s="86"/>
      <c r="SPV162" s="86"/>
      <c r="SPW162" s="86"/>
      <c r="SPX162" s="86"/>
      <c r="SPY162" s="86"/>
      <c r="SPZ162" s="86"/>
      <c r="SQA162" s="86"/>
      <c r="SQB162" s="86"/>
      <c r="SQC162" s="86"/>
      <c r="SQD162" s="86"/>
      <c r="SQE162" s="86"/>
      <c r="SQF162" s="86"/>
      <c r="SQG162" s="86"/>
      <c r="SQH162" s="86"/>
      <c r="SQI162" s="86"/>
      <c r="SQJ162" s="86"/>
      <c r="SQK162" s="86"/>
      <c r="SQL162" s="86"/>
      <c r="SQM162" s="86"/>
      <c r="SQN162" s="86"/>
      <c r="SQO162" s="86"/>
      <c r="SQP162" s="86"/>
      <c r="SQQ162" s="86"/>
      <c r="SQR162" s="86"/>
      <c r="SQS162" s="86"/>
      <c r="SQT162" s="86"/>
      <c r="SQU162" s="86"/>
      <c r="SQV162" s="86"/>
      <c r="SQW162" s="86"/>
      <c r="SQX162" s="86"/>
      <c r="SQY162" s="86"/>
      <c r="SQZ162" s="86"/>
      <c r="SRA162" s="86"/>
      <c r="SRB162" s="86"/>
      <c r="SRC162" s="86"/>
      <c r="SRD162" s="86"/>
      <c r="SRE162" s="86"/>
      <c r="SRF162" s="86"/>
      <c r="SRG162" s="86"/>
      <c r="SRH162" s="86"/>
      <c r="SRI162" s="86"/>
      <c r="SRJ162" s="86"/>
      <c r="SRK162" s="86"/>
      <c r="SRL162" s="86"/>
      <c r="SRM162" s="86"/>
      <c r="SRN162" s="86"/>
      <c r="SRO162" s="86"/>
      <c r="SRP162" s="86"/>
      <c r="SRQ162" s="86"/>
      <c r="SRR162" s="86"/>
      <c r="SRS162" s="86"/>
      <c r="SRT162" s="86"/>
      <c r="SRU162" s="86"/>
      <c r="SRV162" s="86"/>
      <c r="SRW162" s="86"/>
      <c r="SRX162" s="86"/>
      <c r="SRY162" s="86"/>
      <c r="SRZ162" s="86"/>
      <c r="SSA162" s="86"/>
      <c r="SSB162" s="86"/>
      <c r="SSC162" s="86"/>
      <c r="SSD162" s="86"/>
      <c r="SSE162" s="86"/>
      <c r="SSF162" s="86"/>
      <c r="SSG162" s="86"/>
      <c r="SSH162" s="86"/>
      <c r="SSI162" s="86"/>
      <c r="SSJ162" s="86"/>
      <c r="SSK162" s="86"/>
      <c r="SSL162" s="86"/>
      <c r="SSM162" s="86"/>
      <c r="SSN162" s="86"/>
      <c r="SSO162" s="86"/>
      <c r="SSP162" s="86"/>
      <c r="SSQ162" s="86"/>
      <c r="SSR162" s="86"/>
      <c r="SSS162" s="86"/>
      <c r="SST162" s="86"/>
      <c r="SSU162" s="86"/>
      <c r="SSV162" s="86"/>
      <c r="SSW162" s="86"/>
      <c r="SSX162" s="86"/>
      <c r="SSY162" s="86"/>
      <c r="SSZ162" s="86"/>
      <c r="STA162" s="86"/>
      <c r="STB162" s="86"/>
      <c r="STC162" s="86"/>
      <c r="STD162" s="86"/>
      <c r="STE162" s="86"/>
      <c r="STF162" s="86"/>
      <c r="STG162" s="86"/>
      <c r="STH162" s="86"/>
      <c r="STI162" s="86"/>
      <c r="STJ162" s="86"/>
      <c r="STK162" s="86"/>
      <c r="STL162" s="86"/>
      <c r="STM162" s="86"/>
      <c r="STN162" s="86"/>
      <c r="STO162" s="86"/>
      <c r="STP162" s="86"/>
      <c r="STQ162" s="86"/>
      <c r="STR162" s="86"/>
      <c r="STS162" s="86"/>
      <c r="STT162" s="86"/>
      <c r="STU162" s="86"/>
      <c r="STV162" s="86"/>
      <c r="STW162" s="86"/>
      <c r="STX162" s="86"/>
      <c r="STY162" s="86"/>
      <c r="STZ162" s="86"/>
      <c r="SUA162" s="86"/>
      <c r="SUB162" s="86"/>
      <c r="SUC162" s="86"/>
      <c r="SUD162" s="86"/>
      <c r="SUE162" s="86"/>
      <c r="SUF162" s="86"/>
      <c r="SUG162" s="86"/>
      <c r="SUH162" s="86"/>
      <c r="SUI162" s="86"/>
      <c r="SUJ162" s="86"/>
      <c r="SUK162" s="86"/>
      <c r="SUL162" s="86"/>
      <c r="SUM162" s="86"/>
      <c r="SUN162" s="86"/>
      <c r="SUO162" s="86"/>
      <c r="SUP162" s="86"/>
      <c r="SUQ162" s="86"/>
      <c r="SUR162" s="86"/>
      <c r="SUS162" s="86"/>
      <c r="SUT162" s="86"/>
      <c r="SUU162" s="86"/>
      <c r="SUV162" s="86"/>
      <c r="SUW162" s="86"/>
      <c r="SUX162" s="86"/>
      <c r="SUY162" s="86"/>
      <c r="SUZ162" s="86"/>
      <c r="SVA162" s="86"/>
      <c r="SVB162" s="86"/>
      <c r="SVC162" s="86"/>
      <c r="SVD162" s="86"/>
      <c r="SVE162" s="86"/>
      <c r="SVF162" s="86"/>
      <c r="SVG162" s="86"/>
      <c r="SVH162" s="86"/>
      <c r="SVI162" s="86"/>
      <c r="SVJ162" s="86"/>
      <c r="SVK162" s="86"/>
      <c r="SVL162" s="86"/>
      <c r="SVM162" s="86"/>
      <c r="SVN162" s="86"/>
      <c r="SVO162" s="86"/>
      <c r="SVP162" s="86"/>
      <c r="SVQ162" s="86"/>
      <c r="SVR162" s="86"/>
      <c r="SVS162" s="86"/>
      <c r="SVT162" s="86"/>
      <c r="SVU162" s="86"/>
      <c r="SVV162" s="86"/>
      <c r="SVW162" s="86"/>
      <c r="SVX162" s="86"/>
      <c r="SVY162" s="86"/>
      <c r="SVZ162" s="86"/>
      <c r="SWA162" s="86"/>
      <c r="SWB162" s="86"/>
      <c r="SWC162" s="86"/>
      <c r="SWD162" s="86"/>
      <c r="SWE162" s="86"/>
      <c r="SWF162" s="86"/>
      <c r="SWG162" s="86"/>
      <c r="SWH162" s="86"/>
      <c r="SWI162" s="86"/>
      <c r="SWJ162" s="86"/>
      <c r="SWK162" s="86"/>
      <c r="SWL162" s="86"/>
      <c r="SWM162" s="86"/>
      <c r="SWN162" s="86"/>
      <c r="SWO162" s="86"/>
      <c r="SWP162" s="86"/>
      <c r="SWQ162" s="86"/>
      <c r="SWR162" s="86"/>
      <c r="SWS162" s="86"/>
      <c r="SWT162" s="86"/>
      <c r="SWU162" s="86"/>
      <c r="SWV162" s="86"/>
      <c r="SWW162" s="86"/>
      <c r="SWX162" s="86"/>
      <c r="SWY162" s="86"/>
      <c r="SWZ162" s="86"/>
      <c r="SXA162" s="86"/>
      <c r="SXB162" s="86"/>
      <c r="SXC162" s="86"/>
      <c r="SXD162" s="86"/>
      <c r="SXE162" s="86"/>
      <c r="SXF162" s="86"/>
      <c r="SXG162" s="86"/>
      <c r="SXH162" s="86"/>
      <c r="SXI162" s="86"/>
      <c r="SXJ162" s="86"/>
      <c r="SXK162" s="86"/>
      <c r="SXL162" s="86"/>
      <c r="SXM162" s="86"/>
      <c r="SXN162" s="86"/>
      <c r="SXO162" s="86"/>
      <c r="SXP162" s="86"/>
      <c r="SXQ162" s="86"/>
      <c r="SXR162" s="86"/>
      <c r="SXS162" s="86"/>
      <c r="SXT162" s="86"/>
      <c r="SXU162" s="86"/>
      <c r="SXV162" s="86"/>
      <c r="SXW162" s="86"/>
      <c r="SXX162" s="86"/>
      <c r="SXY162" s="86"/>
      <c r="SXZ162" s="86"/>
      <c r="SYA162" s="86"/>
      <c r="SYB162" s="86"/>
      <c r="SYC162" s="86"/>
      <c r="SYD162" s="86"/>
      <c r="SYE162" s="86"/>
      <c r="SYF162" s="86"/>
      <c r="SYG162" s="86"/>
      <c r="SYH162" s="86"/>
      <c r="SYI162" s="86"/>
      <c r="SYJ162" s="86"/>
      <c r="SYK162" s="86"/>
      <c r="SYL162" s="86"/>
      <c r="SYM162" s="86"/>
      <c r="SYN162" s="86"/>
      <c r="SYO162" s="86"/>
      <c r="SYP162" s="86"/>
      <c r="SYQ162" s="86"/>
      <c r="SYR162" s="86"/>
      <c r="SYS162" s="86"/>
      <c r="SYT162" s="86"/>
      <c r="SYU162" s="86"/>
      <c r="SYV162" s="86"/>
      <c r="SYW162" s="86"/>
      <c r="SYX162" s="86"/>
      <c r="SYY162" s="86"/>
      <c r="SYZ162" s="86"/>
      <c r="SZA162" s="86"/>
      <c r="SZB162" s="86"/>
      <c r="SZC162" s="186"/>
      <c r="SZD162" s="186"/>
      <c r="SZE162" s="186"/>
      <c r="SZF162" s="186"/>
      <c r="SZG162" s="186"/>
      <c r="SZH162" s="186"/>
      <c r="SZI162" s="86"/>
      <c r="SZJ162" s="86"/>
      <c r="SZK162" s="86"/>
      <c r="SZL162" s="86"/>
      <c r="SZM162" s="86"/>
      <c r="SZN162" s="86"/>
      <c r="SZO162" s="86"/>
      <c r="SZP162" s="86"/>
      <c r="SZQ162" s="86"/>
      <c r="SZR162" s="86"/>
      <c r="SZS162" s="86"/>
      <c r="SZT162" s="86"/>
      <c r="SZU162" s="86"/>
      <c r="SZV162" s="86"/>
      <c r="SZW162" s="86"/>
      <c r="SZX162" s="86"/>
      <c r="SZY162" s="86"/>
      <c r="SZZ162" s="86"/>
      <c r="TAA162" s="86"/>
      <c r="TAB162" s="86"/>
      <c r="TAC162" s="86"/>
      <c r="TAD162" s="86"/>
      <c r="TAE162" s="86"/>
      <c r="TAF162" s="86"/>
      <c r="TAG162" s="86"/>
      <c r="TAH162" s="86"/>
      <c r="TAI162" s="86"/>
      <c r="TAJ162" s="86"/>
      <c r="TAK162" s="86"/>
      <c r="TAL162" s="86"/>
      <c r="TAM162" s="86"/>
      <c r="TAN162" s="86"/>
      <c r="TAO162" s="86"/>
      <c r="TAP162" s="86"/>
      <c r="TAQ162" s="86"/>
      <c r="TAR162" s="86"/>
      <c r="TAS162" s="86"/>
      <c r="TAT162" s="86"/>
      <c r="TAU162" s="86"/>
      <c r="TAV162" s="86"/>
      <c r="TAW162" s="86"/>
      <c r="TAX162" s="86"/>
      <c r="TAY162" s="86"/>
      <c r="TAZ162" s="86"/>
      <c r="TBA162" s="86"/>
      <c r="TBB162" s="86"/>
      <c r="TBC162" s="86"/>
      <c r="TBD162" s="86"/>
      <c r="TBE162" s="86"/>
      <c r="TBF162" s="86"/>
      <c r="TBG162" s="86"/>
      <c r="TBH162" s="86"/>
      <c r="TBI162" s="86"/>
      <c r="TBJ162" s="86"/>
      <c r="TBK162" s="86"/>
      <c r="TBL162" s="86"/>
      <c r="TBM162" s="86"/>
      <c r="TBN162" s="86"/>
      <c r="TBO162" s="86"/>
      <c r="TBP162" s="86"/>
      <c r="TBQ162" s="86"/>
      <c r="TBR162" s="86"/>
      <c r="TBS162" s="86"/>
      <c r="TBT162" s="86"/>
      <c r="TBU162" s="86"/>
      <c r="TBV162" s="86"/>
      <c r="TBW162" s="86"/>
      <c r="TBX162" s="86"/>
      <c r="TBY162" s="86"/>
      <c r="TBZ162" s="86"/>
      <c r="TCA162" s="86"/>
      <c r="TCB162" s="86"/>
      <c r="TCC162" s="86"/>
      <c r="TCD162" s="86"/>
      <c r="TCE162" s="86"/>
      <c r="TCF162" s="86"/>
      <c r="TCG162" s="86"/>
      <c r="TCH162" s="86"/>
      <c r="TCI162" s="86"/>
      <c r="TCJ162" s="86"/>
      <c r="TCK162" s="86"/>
      <c r="TCL162" s="86"/>
      <c r="TCM162" s="86"/>
      <c r="TCN162" s="86"/>
      <c r="TCO162" s="86"/>
      <c r="TCP162" s="86"/>
      <c r="TCQ162" s="86"/>
      <c r="TCR162" s="86"/>
      <c r="TCS162" s="86"/>
      <c r="TCT162" s="86"/>
      <c r="TCU162" s="86"/>
      <c r="TCV162" s="86"/>
      <c r="TCW162" s="86"/>
      <c r="TCX162" s="86"/>
      <c r="TCY162" s="86"/>
      <c r="TCZ162" s="86"/>
      <c r="TDA162" s="86"/>
      <c r="TDB162" s="86"/>
      <c r="TDC162" s="86"/>
      <c r="TDD162" s="86"/>
      <c r="TDE162" s="86"/>
      <c r="TDF162" s="86"/>
      <c r="TDG162" s="86"/>
      <c r="TDH162" s="86"/>
      <c r="TDI162" s="86"/>
      <c r="TDJ162" s="86"/>
      <c r="TDK162" s="86"/>
      <c r="TDL162" s="86"/>
      <c r="TDM162" s="86"/>
      <c r="TDN162" s="86"/>
      <c r="TDO162" s="86"/>
      <c r="TDP162" s="86"/>
      <c r="TDQ162" s="86"/>
      <c r="TDR162" s="86"/>
      <c r="TDS162" s="86"/>
      <c r="TDT162" s="86"/>
      <c r="TDU162" s="86"/>
      <c r="TDV162" s="86"/>
      <c r="TDW162" s="86"/>
      <c r="TDX162" s="86"/>
      <c r="TDY162" s="86"/>
      <c r="TDZ162" s="86"/>
      <c r="TEA162" s="86"/>
      <c r="TEB162" s="86"/>
      <c r="TEC162" s="86"/>
      <c r="TED162" s="86"/>
      <c r="TEE162" s="86"/>
      <c r="TEF162" s="86"/>
      <c r="TEG162" s="86"/>
      <c r="TEH162" s="86"/>
      <c r="TEI162" s="86"/>
      <c r="TEJ162" s="86"/>
      <c r="TEK162" s="86"/>
      <c r="TEL162" s="86"/>
      <c r="TEM162" s="86"/>
      <c r="TEN162" s="86"/>
      <c r="TEO162" s="86"/>
      <c r="TEP162" s="86"/>
      <c r="TEQ162" s="86"/>
      <c r="TER162" s="86"/>
      <c r="TES162" s="86"/>
      <c r="TET162" s="86"/>
      <c r="TEU162" s="86"/>
      <c r="TEV162" s="86"/>
      <c r="TEW162" s="86"/>
      <c r="TEX162" s="86"/>
      <c r="TEY162" s="86"/>
      <c r="TEZ162" s="86"/>
      <c r="TFA162" s="86"/>
      <c r="TFB162" s="86"/>
      <c r="TFC162" s="86"/>
      <c r="TFD162" s="86"/>
      <c r="TFE162" s="86"/>
      <c r="TFF162" s="86"/>
      <c r="TFG162" s="86"/>
      <c r="TFH162" s="86"/>
      <c r="TFI162" s="86"/>
      <c r="TFJ162" s="86"/>
      <c r="TFK162" s="86"/>
      <c r="TFL162" s="86"/>
      <c r="TFM162" s="86"/>
      <c r="TFN162" s="86"/>
      <c r="TFO162" s="86"/>
      <c r="TFP162" s="86"/>
      <c r="TFQ162" s="86"/>
      <c r="TFR162" s="86"/>
      <c r="TFS162" s="86"/>
      <c r="TFT162" s="86"/>
      <c r="TFU162" s="86"/>
      <c r="TFV162" s="86"/>
      <c r="TFW162" s="86"/>
      <c r="TFX162" s="86"/>
      <c r="TFY162" s="86"/>
      <c r="TFZ162" s="86"/>
      <c r="TGA162" s="86"/>
      <c r="TGB162" s="86"/>
      <c r="TGC162" s="86"/>
      <c r="TGD162" s="86"/>
      <c r="TGE162" s="86"/>
      <c r="TGF162" s="86"/>
      <c r="TGG162" s="86"/>
      <c r="TGH162" s="86"/>
      <c r="TGI162" s="86"/>
      <c r="TGJ162" s="86"/>
      <c r="TGK162" s="86"/>
      <c r="TGL162" s="86"/>
      <c r="TGM162" s="86"/>
      <c r="TGN162" s="86"/>
      <c r="TGO162" s="86"/>
      <c r="TGP162" s="86"/>
      <c r="TGQ162" s="86"/>
      <c r="TGR162" s="86"/>
      <c r="TGS162" s="86"/>
      <c r="TGT162" s="86"/>
      <c r="TGU162" s="86"/>
      <c r="TGV162" s="86"/>
      <c r="TGW162" s="86"/>
      <c r="TGX162" s="86"/>
      <c r="TGY162" s="86"/>
      <c r="TGZ162" s="86"/>
      <c r="THA162" s="86"/>
      <c r="THB162" s="86"/>
      <c r="THC162" s="86"/>
      <c r="THD162" s="86"/>
      <c r="THE162" s="86"/>
      <c r="THF162" s="86"/>
      <c r="THG162" s="86"/>
      <c r="THH162" s="86"/>
      <c r="THI162" s="86"/>
      <c r="THJ162" s="86"/>
      <c r="THK162" s="86"/>
      <c r="THL162" s="86"/>
      <c r="THM162" s="86"/>
      <c r="THN162" s="86"/>
      <c r="THO162" s="86"/>
      <c r="THP162" s="86"/>
      <c r="THQ162" s="86"/>
      <c r="THR162" s="86"/>
      <c r="THS162" s="86"/>
      <c r="THT162" s="86"/>
      <c r="THU162" s="86"/>
      <c r="THV162" s="86"/>
      <c r="THW162" s="86"/>
      <c r="THX162" s="86"/>
      <c r="THY162" s="86"/>
      <c r="THZ162" s="86"/>
      <c r="TIA162" s="86"/>
      <c r="TIB162" s="86"/>
      <c r="TIC162" s="86"/>
      <c r="TID162" s="86"/>
      <c r="TIE162" s="86"/>
      <c r="TIF162" s="86"/>
      <c r="TIG162" s="86"/>
      <c r="TIH162" s="86"/>
      <c r="TII162" s="86"/>
      <c r="TIJ162" s="86"/>
      <c r="TIK162" s="86"/>
      <c r="TIL162" s="86"/>
      <c r="TIM162" s="86"/>
      <c r="TIN162" s="86"/>
      <c r="TIO162" s="86"/>
      <c r="TIP162" s="86"/>
      <c r="TIQ162" s="86"/>
      <c r="TIR162" s="86"/>
      <c r="TIS162" s="86"/>
      <c r="TIT162" s="86"/>
      <c r="TIU162" s="86"/>
      <c r="TIV162" s="86"/>
      <c r="TIW162" s="86"/>
      <c r="TIX162" s="86"/>
      <c r="TIY162" s="186"/>
      <c r="TIZ162" s="186"/>
      <c r="TJA162" s="186"/>
      <c r="TJB162" s="186"/>
      <c r="TJC162" s="186"/>
      <c r="TJD162" s="186"/>
      <c r="TJE162" s="86"/>
      <c r="TJF162" s="86"/>
      <c r="TJG162" s="86"/>
      <c r="TJH162" s="86"/>
      <c r="TJI162" s="86"/>
      <c r="TJJ162" s="86"/>
      <c r="TJK162" s="86"/>
      <c r="TJL162" s="86"/>
      <c r="TJM162" s="86"/>
      <c r="TJN162" s="86"/>
      <c r="TJO162" s="86"/>
      <c r="TJP162" s="86"/>
      <c r="TJQ162" s="86"/>
      <c r="TJR162" s="86"/>
      <c r="TJS162" s="86"/>
      <c r="TJT162" s="86"/>
      <c r="TJU162" s="86"/>
      <c r="TJV162" s="86"/>
      <c r="TJW162" s="86"/>
      <c r="TJX162" s="86"/>
      <c r="TJY162" s="86"/>
      <c r="TJZ162" s="86"/>
      <c r="TKA162" s="86"/>
      <c r="TKB162" s="86"/>
      <c r="TKC162" s="86"/>
      <c r="TKD162" s="86"/>
      <c r="TKE162" s="86"/>
      <c r="TKF162" s="86"/>
      <c r="TKG162" s="86"/>
      <c r="TKH162" s="86"/>
      <c r="TKI162" s="86"/>
      <c r="TKJ162" s="86"/>
      <c r="TKK162" s="86"/>
      <c r="TKL162" s="86"/>
      <c r="TKM162" s="86"/>
      <c r="TKN162" s="86"/>
      <c r="TKO162" s="86"/>
      <c r="TKP162" s="86"/>
      <c r="TKQ162" s="86"/>
      <c r="TKR162" s="86"/>
      <c r="TKS162" s="86"/>
      <c r="TKT162" s="86"/>
      <c r="TKU162" s="86"/>
      <c r="TKV162" s="86"/>
      <c r="TKW162" s="86"/>
      <c r="TKX162" s="86"/>
      <c r="TKY162" s="86"/>
      <c r="TKZ162" s="86"/>
      <c r="TLA162" s="86"/>
      <c r="TLB162" s="86"/>
      <c r="TLC162" s="86"/>
      <c r="TLD162" s="86"/>
      <c r="TLE162" s="86"/>
      <c r="TLF162" s="86"/>
      <c r="TLG162" s="86"/>
      <c r="TLH162" s="86"/>
      <c r="TLI162" s="86"/>
      <c r="TLJ162" s="86"/>
      <c r="TLK162" s="86"/>
      <c r="TLL162" s="86"/>
      <c r="TLM162" s="86"/>
      <c r="TLN162" s="86"/>
      <c r="TLO162" s="86"/>
      <c r="TLP162" s="86"/>
      <c r="TLQ162" s="86"/>
      <c r="TLR162" s="86"/>
      <c r="TLS162" s="86"/>
      <c r="TLT162" s="86"/>
      <c r="TLU162" s="86"/>
      <c r="TLV162" s="86"/>
      <c r="TLW162" s="86"/>
      <c r="TLX162" s="86"/>
      <c r="TLY162" s="86"/>
      <c r="TLZ162" s="86"/>
      <c r="TMA162" s="86"/>
      <c r="TMB162" s="86"/>
      <c r="TMC162" s="86"/>
      <c r="TMD162" s="86"/>
      <c r="TME162" s="86"/>
      <c r="TMF162" s="86"/>
      <c r="TMG162" s="86"/>
      <c r="TMH162" s="86"/>
      <c r="TMI162" s="86"/>
      <c r="TMJ162" s="86"/>
      <c r="TMK162" s="86"/>
      <c r="TML162" s="86"/>
      <c r="TMM162" s="86"/>
      <c r="TMN162" s="86"/>
      <c r="TMO162" s="86"/>
      <c r="TMP162" s="86"/>
      <c r="TMQ162" s="86"/>
      <c r="TMR162" s="86"/>
      <c r="TMS162" s="86"/>
      <c r="TMT162" s="86"/>
      <c r="TMU162" s="86"/>
      <c r="TMV162" s="86"/>
      <c r="TMW162" s="86"/>
      <c r="TMX162" s="86"/>
      <c r="TMY162" s="86"/>
      <c r="TMZ162" s="86"/>
      <c r="TNA162" s="86"/>
      <c r="TNB162" s="86"/>
      <c r="TNC162" s="86"/>
      <c r="TND162" s="86"/>
      <c r="TNE162" s="86"/>
      <c r="TNF162" s="86"/>
      <c r="TNG162" s="86"/>
      <c r="TNH162" s="86"/>
      <c r="TNI162" s="86"/>
      <c r="TNJ162" s="86"/>
      <c r="TNK162" s="86"/>
      <c r="TNL162" s="86"/>
      <c r="TNM162" s="86"/>
      <c r="TNN162" s="86"/>
      <c r="TNO162" s="86"/>
      <c r="TNP162" s="86"/>
      <c r="TNQ162" s="86"/>
      <c r="TNR162" s="86"/>
      <c r="TNS162" s="86"/>
      <c r="TNT162" s="86"/>
      <c r="TNU162" s="86"/>
      <c r="TNV162" s="86"/>
      <c r="TNW162" s="86"/>
      <c r="TNX162" s="86"/>
      <c r="TNY162" s="86"/>
      <c r="TNZ162" s="86"/>
      <c r="TOA162" s="86"/>
      <c r="TOB162" s="86"/>
      <c r="TOC162" s="86"/>
      <c r="TOD162" s="86"/>
      <c r="TOE162" s="86"/>
      <c r="TOF162" s="86"/>
      <c r="TOG162" s="86"/>
      <c r="TOH162" s="86"/>
      <c r="TOI162" s="86"/>
      <c r="TOJ162" s="86"/>
      <c r="TOK162" s="86"/>
      <c r="TOL162" s="86"/>
      <c r="TOM162" s="86"/>
      <c r="TON162" s="86"/>
      <c r="TOO162" s="86"/>
      <c r="TOP162" s="86"/>
      <c r="TOQ162" s="86"/>
      <c r="TOR162" s="86"/>
      <c r="TOS162" s="86"/>
      <c r="TOT162" s="86"/>
      <c r="TOU162" s="86"/>
      <c r="TOV162" s="86"/>
      <c r="TOW162" s="86"/>
      <c r="TOX162" s="86"/>
      <c r="TOY162" s="86"/>
      <c r="TOZ162" s="86"/>
      <c r="TPA162" s="86"/>
      <c r="TPB162" s="86"/>
      <c r="TPC162" s="86"/>
      <c r="TPD162" s="86"/>
      <c r="TPE162" s="86"/>
      <c r="TPF162" s="86"/>
      <c r="TPG162" s="86"/>
      <c r="TPH162" s="86"/>
      <c r="TPI162" s="86"/>
      <c r="TPJ162" s="86"/>
      <c r="TPK162" s="86"/>
      <c r="TPL162" s="86"/>
      <c r="TPM162" s="86"/>
      <c r="TPN162" s="86"/>
      <c r="TPO162" s="86"/>
      <c r="TPP162" s="86"/>
      <c r="TPQ162" s="86"/>
      <c r="TPR162" s="86"/>
      <c r="TPS162" s="86"/>
      <c r="TPT162" s="86"/>
      <c r="TPU162" s="86"/>
      <c r="TPV162" s="86"/>
      <c r="TPW162" s="86"/>
      <c r="TPX162" s="86"/>
      <c r="TPY162" s="86"/>
      <c r="TPZ162" s="86"/>
      <c r="TQA162" s="86"/>
      <c r="TQB162" s="86"/>
      <c r="TQC162" s="86"/>
      <c r="TQD162" s="86"/>
      <c r="TQE162" s="86"/>
      <c r="TQF162" s="86"/>
      <c r="TQG162" s="86"/>
      <c r="TQH162" s="86"/>
      <c r="TQI162" s="86"/>
      <c r="TQJ162" s="86"/>
      <c r="TQK162" s="86"/>
      <c r="TQL162" s="86"/>
      <c r="TQM162" s="86"/>
      <c r="TQN162" s="86"/>
      <c r="TQO162" s="86"/>
      <c r="TQP162" s="86"/>
      <c r="TQQ162" s="86"/>
      <c r="TQR162" s="86"/>
      <c r="TQS162" s="86"/>
      <c r="TQT162" s="86"/>
      <c r="TQU162" s="86"/>
      <c r="TQV162" s="86"/>
      <c r="TQW162" s="86"/>
      <c r="TQX162" s="86"/>
      <c r="TQY162" s="86"/>
      <c r="TQZ162" s="86"/>
      <c r="TRA162" s="86"/>
      <c r="TRB162" s="86"/>
      <c r="TRC162" s="86"/>
      <c r="TRD162" s="86"/>
      <c r="TRE162" s="86"/>
      <c r="TRF162" s="86"/>
      <c r="TRG162" s="86"/>
      <c r="TRH162" s="86"/>
      <c r="TRI162" s="86"/>
      <c r="TRJ162" s="86"/>
      <c r="TRK162" s="86"/>
      <c r="TRL162" s="86"/>
      <c r="TRM162" s="86"/>
      <c r="TRN162" s="86"/>
      <c r="TRO162" s="86"/>
      <c r="TRP162" s="86"/>
      <c r="TRQ162" s="86"/>
      <c r="TRR162" s="86"/>
      <c r="TRS162" s="86"/>
      <c r="TRT162" s="86"/>
      <c r="TRU162" s="86"/>
      <c r="TRV162" s="86"/>
      <c r="TRW162" s="86"/>
      <c r="TRX162" s="86"/>
      <c r="TRY162" s="86"/>
      <c r="TRZ162" s="86"/>
      <c r="TSA162" s="86"/>
      <c r="TSB162" s="86"/>
      <c r="TSC162" s="86"/>
      <c r="TSD162" s="86"/>
      <c r="TSE162" s="86"/>
      <c r="TSF162" s="86"/>
      <c r="TSG162" s="86"/>
      <c r="TSH162" s="86"/>
      <c r="TSI162" s="86"/>
      <c r="TSJ162" s="86"/>
      <c r="TSK162" s="86"/>
      <c r="TSL162" s="86"/>
      <c r="TSM162" s="86"/>
      <c r="TSN162" s="86"/>
      <c r="TSO162" s="86"/>
      <c r="TSP162" s="86"/>
      <c r="TSQ162" s="86"/>
      <c r="TSR162" s="86"/>
      <c r="TSS162" s="86"/>
      <c r="TST162" s="86"/>
      <c r="TSU162" s="186"/>
      <c r="TSV162" s="186"/>
      <c r="TSW162" s="186"/>
      <c r="TSX162" s="186"/>
      <c r="TSY162" s="186"/>
      <c r="TSZ162" s="186"/>
      <c r="TTA162" s="86"/>
      <c r="TTB162" s="86"/>
      <c r="TTC162" s="86"/>
      <c r="TTD162" s="86"/>
      <c r="TTE162" s="86"/>
      <c r="TTF162" s="86"/>
      <c r="TTG162" s="86"/>
      <c r="TTH162" s="86"/>
      <c r="TTI162" s="86"/>
      <c r="TTJ162" s="86"/>
      <c r="TTK162" s="86"/>
      <c r="TTL162" s="86"/>
      <c r="TTM162" s="86"/>
      <c r="TTN162" s="86"/>
      <c r="TTO162" s="86"/>
      <c r="TTP162" s="86"/>
      <c r="TTQ162" s="86"/>
      <c r="TTR162" s="86"/>
      <c r="TTS162" s="86"/>
      <c r="TTT162" s="86"/>
      <c r="TTU162" s="86"/>
      <c r="TTV162" s="86"/>
      <c r="TTW162" s="86"/>
      <c r="TTX162" s="86"/>
      <c r="TTY162" s="86"/>
      <c r="TTZ162" s="86"/>
      <c r="TUA162" s="86"/>
      <c r="TUB162" s="86"/>
      <c r="TUC162" s="86"/>
      <c r="TUD162" s="86"/>
      <c r="TUE162" s="86"/>
      <c r="TUF162" s="86"/>
      <c r="TUG162" s="86"/>
      <c r="TUH162" s="86"/>
      <c r="TUI162" s="86"/>
      <c r="TUJ162" s="86"/>
      <c r="TUK162" s="86"/>
      <c r="TUL162" s="86"/>
      <c r="TUM162" s="86"/>
      <c r="TUN162" s="86"/>
      <c r="TUO162" s="86"/>
      <c r="TUP162" s="86"/>
      <c r="TUQ162" s="86"/>
      <c r="TUR162" s="86"/>
      <c r="TUS162" s="86"/>
      <c r="TUT162" s="86"/>
      <c r="TUU162" s="86"/>
      <c r="TUV162" s="86"/>
      <c r="TUW162" s="86"/>
      <c r="TUX162" s="86"/>
      <c r="TUY162" s="86"/>
      <c r="TUZ162" s="86"/>
      <c r="TVA162" s="86"/>
      <c r="TVB162" s="86"/>
      <c r="TVC162" s="86"/>
      <c r="TVD162" s="86"/>
      <c r="TVE162" s="86"/>
      <c r="TVF162" s="86"/>
      <c r="TVG162" s="86"/>
      <c r="TVH162" s="86"/>
      <c r="TVI162" s="86"/>
      <c r="TVJ162" s="86"/>
      <c r="TVK162" s="86"/>
      <c r="TVL162" s="86"/>
      <c r="TVM162" s="86"/>
      <c r="TVN162" s="86"/>
      <c r="TVO162" s="86"/>
      <c r="TVP162" s="86"/>
      <c r="TVQ162" s="86"/>
      <c r="TVR162" s="86"/>
      <c r="TVS162" s="86"/>
      <c r="TVT162" s="86"/>
      <c r="TVU162" s="86"/>
      <c r="TVV162" s="86"/>
      <c r="TVW162" s="86"/>
      <c r="TVX162" s="86"/>
      <c r="TVY162" s="86"/>
      <c r="TVZ162" s="86"/>
      <c r="TWA162" s="86"/>
      <c r="TWB162" s="86"/>
      <c r="TWC162" s="86"/>
      <c r="TWD162" s="86"/>
      <c r="TWE162" s="86"/>
      <c r="TWF162" s="86"/>
      <c r="TWG162" s="86"/>
      <c r="TWH162" s="86"/>
      <c r="TWI162" s="86"/>
      <c r="TWJ162" s="86"/>
      <c r="TWK162" s="86"/>
      <c r="TWL162" s="86"/>
      <c r="TWM162" s="86"/>
      <c r="TWN162" s="86"/>
      <c r="TWO162" s="86"/>
      <c r="TWP162" s="86"/>
      <c r="TWQ162" s="86"/>
      <c r="TWR162" s="86"/>
      <c r="TWS162" s="86"/>
      <c r="TWT162" s="86"/>
      <c r="TWU162" s="86"/>
      <c r="TWV162" s="86"/>
      <c r="TWW162" s="86"/>
      <c r="TWX162" s="86"/>
      <c r="TWY162" s="86"/>
      <c r="TWZ162" s="86"/>
      <c r="TXA162" s="86"/>
      <c r="TXB162" s="86"/>
      <c r="TXC162" s="86"/>
      <c r="TXD162" s="86"/>
      <c r="TXE162" s="86"/>
      <c r="TXF162" s="86"/>
      <c r="TXG162" s="86"/>
      <c r="TXH162" s="86"/>
      <c r="TXI162" s="86"/>
      <c r="TXJ162" s="86"/>
      <c r="TXK162" s="86"/>
      <c r="TXL162" s="86"/>
      <c r="TXM162" s="86"/>
      <c r="TXN162" s="86"/>
      <c r="TXO162" s="86"/>
      <c r="TXP162" s="86"/>
      <c r="TXQ162" s="86"/>
      <c r="TXR162" s="86"/>
      <c r="TXS162" s="86"/>
      <c r="TXT162" s="86"/>
      <c r="TXU162" s="86"/>
      <c r="TXV162" s="86"/>
      <c r="TXW162" s="86"/>
      <c r="TXX162" s="86"/>
      <c r="TXY162" s="86"/>
      <c r="TXZ162" s="86"/>
      <c r="TYA162" s="86"/>
      <c r="TYB162" s="86"/>
      <c r="TYC162" s="86"/>
      <c r="TYD162" s="86"/>
      <c r="TYE162" s="86"/>
      <c r="TYF162" s="86"/>
      <c r="TYG162" s="86"/>
      <c r="TYH162" s="86"/>
      <c r="TYI162" s="86"/>
      <c r="TYJ162" s="86"/>
      <c r="TYK162" s="86"/>
      <c r="TYL162" s="86"/>
      <c r="TYM162" s="86"/>
      <c r="TYN162" s="86"/>
      <c r="TYO162" s="86"/>
      <c r="TYP162" s="86"/>
      <c r="TYQ162" s="86"/>
      <c r="TYR162" s="86"/>
      <c r="TYS162" s="86"/>
      <c r="TYT162" s="86"/>
      <c r="TYU162" s="86"/>
      <c r="TYV162" s="86"/>
      <c r="TYW162" s="86"/>
      <c r="TYX162" s="86"/>
      <c r="TYY162" s="86"/>
      <c r="TYZ162" s="86"/>
      <c r="TZA162" s="86"/>
      <c r="TZB162" s="86"/>
      <c r="TZC162" s="86"/>
      <c r="TZD162" s="86"/>
      <c r="TZE162" s="86"/>
      <c r="TZF162" s="86"/>
      <c r="TZG162" s="86"/>
      <c r="TZH162" s="86"/>
      <c r="TZI162" s="86"/>
      <c r="TZJ162" s="86"/>
      <c r="TZK162" s="86"/>
      <c r="TZL162" s="86"/>
      <c r="TZM162" s="86"/>
      <c r="TZN162" s="86"/>
      <c r="TZO162" s="86"/>
      <c r="TZP162" s="86"/>
      <c r="TZQ162" s="86"/>
      <c r="TZR162" s="86"/>
      <c r="TZS162" s="86"/>
      <c r="TZT162" s="86"/>
      <c r="TZU162" s="86"/>
      <c r="TZV162" s="86"/>
      <c r="TZW162" s="86"/>
      <c r="TZX162" s="86"/>
      <c r="TZY162" s="86"/>
      <c r="TZZ162" s="86"/>
      <c r="UAA162" s="86"/>
      <c r="UAB162" s="86"/>
      <c r="UAC162" s="86"/>
      <c r="UAD162" s="86"/>
      <c r="UAE162" s="86"/>
      <c r="UAF162" s="86"/>
      <c r="UAG162" s="86"/>
      <c r="UAH162" s="86"/>
      <c r="UAI162" s="86"/>
      <c r="UAJ162" s="86"/>
      <c r="UAK162" s="86"/>
      <c r="UAL162" s="86"/>
      <c r="UAM162" s="86"/>
      <c r="UAN162" s="86"/>
      <c r="UAO162" s="86"/>
      <c r="UAP162" s="86"/>
      <c r="UAQ162" s="86"/>
      <c r="UAR162" s="86"/>
      <c r="UAS162" s="86"/>
      <c r="UAT162" s="86"/>
      <c r="UAU162" s="86"/>
      <c r="UAV162" s="86"/>
      <c r="UAW162" s="86"/>
      <c r="UAX162" s="86"/>
      <c r="UAY162" s="86"/>
      <c r="UAZ162" s="86"/>
      <c r="UBA162" s="86"/>
      <c r="UBB162" s="86"/>
      <c r="UBC162" s="86"/>
      <c r="UBD162" s="86"/>
      <c r="UBE162" s="86"/>
      <c r="UBF162" s="86"/>
      <c r="UBG162" s="86"/>
      <c r="UBH162" s="86"/>
      <c r="UBI162" s="86"/>
      <c r="UBJ162" s="86"/>
      <c r="UBK162" s="86"/>
      <c r="UBL162" s="86"/>
      <c r="UBM162" s="86"/>
      <c r="UBN162" s="86"/>
      <c r="UBO162" s="86"/>
      <c r="UBP162" s="86"/>
      <c r="UBQ162" s="86"/>
      <c r="UBR162" s="86"/>
      <c r="UBS162" s="86"/>
      <c r="UBT162" s="86"/>
      <c r="UBU162" s="86"/>
      <c r="UBV162" s="86"/>
      <c r="UBW162" s="86"/>
      <c r="UBX162" s="86"/>
      <c r="UBY162" s="86"/>
      <c r="UBZ162" s="86"/>
      <c r="UCA162" s="86"/>
      <c r="UCB162" s="86"/>
      <c r="UCC162" s="86"/>
      <c r="UCD162" s="86"/>
      <c r="UCE162" s="86"/>
      <c r="UCF162" s="86"/>
      <c r="UCG162" s="86"/>
      <c r="UCH162" s="86"/>
      <c r="UCI162" s="86"/>
      <c r="UCJ162" s="86"/>
      <c r="UCK162" s="86"/>
      <c r="UCL162" s="86"/>
      <c r="UCM162" s="86"/>
      <c r="UCN162" s="86"/>
      <c r="UCO162" s="86"/>
      <c r="UCP162" s="86"/>
      <c r="UCQ162" s="186"/>
      <c r="UCR162" s="186"/>
      <c r="UCS162" s="186"/>
      <c r="UCT162" s="186"/>
      <c r="UCU162" s="186"/>
      <c r="UCV162" s="186"/>
      <c r="UCW162" s="86"/>
      <c r="UCX162" s="86"/>
      <c r="UCY162" s="86"/>
      <c r="UCZ162" s="86"/>
      <c r="UDA162" s="86"/>
      <c r="UDB162" s="86"/>
      <c r="UDC162" s="86"/>
      <c r="UDD162" s="86"/>
      <c r="UDE162" s="86"/>
      <c r="UDF162" s="86"/>
      <c r="UDG162" s="86"/>
      <c r="UDH162" s="86"/>
      <c r="UDI162" s="86"/>
      <c r="UDJ162" s="86"/>
      <c r="UDK162" s="86"/>
      <c r="UDL162" s="86"/>
      <c r="UDM162" s="86"/>
      <c r="UDN162" s="86"/>
      <c r="UDO162" s="86"/>
      <c r="UDP162" s="86"/>
      <c r="UDQ162" s="86"/>
      <c r="UDR162" s="86"/>
      <c r="UDS162" s="86"/>
      <c r="UDT162" s="86"/>
      <c r="UDU162" s="86"/>
      <c r="UDV162" s="86"/>
      <c r="UDW162" s="86"/>
      <c r="UDX162" s="86"/>
      <c r="UDY162" s="86"/>
      <c r="UDZ162" s="86"/>
      <c r="UEA162" s="86"/>
      <c r="UEB162" s="86"/>
      <c r="UEC162" s="86"/>
      <c r="UED162" s="86"/>
      <c r="UEE162" s="86"/>
      <c r="UEF162" s="86"/>
      <c r="UEG162" s="86"/>
      <c r="UEH162" s="86"/>
      <c r="UEI162" s="86"/>
      <c r="UEJ162" s="86"/>
      <c r="UEK162" s="86"/>
      <c r="UEL162" s="86"/>
      <c r="UEM162" s="86"/>
      <c r="UEN162" s="86"/>
      <c r="UEO162" s="86"/>
      <c r="UEP162" s="86"/>
      <c r="UEQ162" s="86"/>
      <c r="UER162" s="86"/>
      <c r="UES162" s="86"/>
      <c r="UET162" s="86"/>
      <c r="UEU162" s="86"/>
      <c r="UEV162" s="86"/>
      <c r="UEW162" s="86"/>
      <c r="UEX162" s="86"/>
      <c r="UEY162" s="86"/>
      <c r="UEZ162" s="86"/>
      <c r="UFA162" s="86"/>
      <c r="UFB162" s="86"/>
      <c r="UFC162" s="86"/>
      <c r="UFD162" s="86"/>
      <c r="UFE162" s="86"/>
      <c r="UFF162" s="86"/>
      <c r="UFG162" s="86"/>
      <c r="UFH162" s="86"/>
      <c r="UFI162" s="86"/>
      <c r="UFJ162" s="86"/>
      <c r="UFK162" s="86"/>
      <c r="UFL162" s="86"/>
      <c r="UFM162" s="86"/>
      <c r="UFN162" s="86"/>
      <c r="UFO162" s="86"/>
      <c r="UFP162" s="86"/>
      <c r="UFQ162" s="86"/>
      <c r="UFR162" s="86"/>
      <c r="UFS162" s="86"/>
      <c r="UFT162" s="86"/>
      <c r="UFU162" s="86"/>
      <c r="UFV162" s="86"/>
      <c r="UFW162" s="86"/>
      <c r="UFX162" s="86"/>
      <c r="UFY162" s="86"/>
      <c r="UFZ162" s="86"/>
      <c r="UGA162" s="86"/>
      <c r="UGB162" s="86"/>
      <c r="UGC162" s="86"/>
      <c r="UGD162" s="86"/>
      <c r="UGE162" s="86"/>
      <c r="UGF162" s="86"/>
      <c r="UGG162" s="86"/>
      <c r="UGH162" s="86"/>
      <c r="UGI162" s="86"/>
      <c r="UGJ162" s="86"/>
      <c r="UGK162" s="86"/>
      <c r="UGL162" s="86"/>
      <c r="UGM162" s="86"/>
      <c r="UGN162" s="86"/>
      <c r="UGO162" s="86"/>
      <c r="UGP162" s="86"/>
      <c r="UGQ162" s="86"/>
      <c r="UGR162" s="86"/>
      <c r="UGS162" s="86"/>
      <c r="UGT162" s="86"/>
      <c r="UGU162" s="86"/>
      <c r="UGV162" s="86"/>
      <c r="UGW162" s="86"/>
      <c r="UGX162" s="86"/>
      <c r="UGY162" s="86"/>
      <c r="UGZ162" s="86"/>
      <c r="UHA162" s="86"/>
      <c r="UHB162" s="86"/>
      <c r="UHC162" s="86"/>
      <c r="UHD162" s="86"/>
      <c r="UHE162" s="86"/>
      <c r="UHF162" s="86"/>
      <c r="UHG162" s="86"/>
      <c r="UHH162" s="86"/>
      <c r="UHI162" s="86"/>
      <c r="UHJ162" s="86"/>
      <c r="UHK162" s="86"/>
      <c r="UHL162" s="86"/>
      <c r="UHM162" s="86"/>
      <c r="UHN162" s="86"/>
      <c r="UHO162" s="86"/>
      <c r="UHP162" s="86"/>
      <c r="UHQ162" s="86"/>
      <c r="UHR162" s="86"/>
      <c r="UHS162" s="86"/>
      <c r="UHT162" s="86"/>
      <c r="UHU162" s="86"/>
      <c r="UHV162" s="86"/>
      <c r="UHW162" s="86"/>
      <c r="UHX162" s="86"/>
      <c r="UHY162" s="86"/>
      <c r="UHZ162" s="86"/>
      <c r="UIA162" s="86"/>
      <c r="UIB162" s="86"/>
      <c r="UIC162" s="86"/>
      <c r="UID162" s="86"/>
      <c r="UIE162" s="86"/>
      <c r="UIF162" s="86"/>
      <c r="UIG162" s="86"/>
      <c r="UIH162" s="86"/>
      <c r="UII162" s="86"/>
      <c r="UIJ162" s="86"/>
      <c r="UIK162" s="86"/>
      <c r="UIL162" s="86"/>
      <c r="UIM162" s="86"/>
      <c r="UIN162" s="86"/>
      <c r="UIO162" s="86"/>
      <c r="UIP162" s="86"/>
      <c r="UIQ162" s="86"/>
      <c r="UIR162" s="86"/>
      <c r="UIS162" s="86"/>
      <c r="UIT162" s="86"/>
      <c r="UIU162" s="86"/>
      <c r="UIV162" s="86"/>
      <c r="UIW162" s="86"/>
      <c r="UIX162" s="86"/>
      <c r="UIY162" s="86"/>
      <c r="UIZ162" s="86"/>
      <c r="UJA162" s="86"/>
      <c r="UJB162" s="86"/>
      <c r="UJC162" s="86"/>
      <c r="UJD162" s="86"/>
      <c r="UJE162" s="86"/>
      <c r="UJF162" s="86"/>
      <c r="UJG162" s="86"/>
      <c r="UJH162" s="86"/>
      <c r="UJI162" s="86"/>
      <c r="UJJ162" s="86"/>
      <c r="UJK162" s="86"/>
      <c r="UJL162" s="86"/>
      <c r="UJM162" s="86"/>
      <c r="UJN162" s="86"/>
      <c r="UJO162" s="86"/>
      <c r="UJP162" s="86"/>
      <c r="UJQ162" s="86"/>
      <c r="UJR162" s="86"/>
      <c r="UJS162" s="86"/>
      <c r="UJT162" s="86"/>
      <c r="UJU162" s="86"/>
      <c r="UJV162" s="86"/>
      <c r="UJW162" s="86"/>
      <c r="UJX162" s="86"/>
      <c r="UJY162" s="86"/>
      <c r="UJZ162" s="86"/>
      <c r="UKA162" s="86"/>
      <c r="UKB162" s="86"/>
      <c r="UKC162" s="86"/>
      <c r="UKD162" s="86"/>
      <c r="UKE162" s="86"/>
      <c r="UKF162" s="86"/>
      <c r="UKG162" s="86"/>
      <c r="UKH162" s="86"/>
      <c r="UKI162" s="86"/>
      <c r="UKJ162" s="86"/>
      <c r="UKK162" s="86"/>
      <c r="UKL162" s="86"/>
      <c r="UKM162" s="86"/>
      <c r="UKN162" s="86"/>
      <c r="UKO162" s="86"/>
      <c r="UKP162" s="86"/>
      <c r="UKQ162" s="86"/>
      <c r="UKR162" s="86"/>
      <c r="UKS162" s="86"/>
      <c r="UKT162" s="86"/>
      <c r="UKU162" s="86"/>
      <c r="UKV162" s="86"/>
      <c r="UKW162" s="86"/>
      <c r="UKX162" s="86"/>
      <c r="UKY162" s="86"/>
      <c r="UKZ162" s="86"/>
      <c r="ULA162" s="86"/>
      <c r="ULB162" s="86"/>
      <c r="ULC162" s="86"/>
      <c r="ULD162" s="86"/>
      <c r="ULE162" s="86"/>
      <c r="ULF162" s="86"/>
      <c r="ULG162" s="86"/>
      <c r="ULH162" s="86"/>
      <c r="ULI162" s="86"/>
      <c r="ULJ162" s="86"/>
      <c r="ULK162" s="86"/>
      <c r="ULL162" s="86"/>
      <c r="ULM162" s="86"/>
      <c r="ULN162" s="86"/>
      <c r="ULO162" s="86"/>
      <c r="ULP162" s="86"/>
      <c r="ULQ162" s="86"/>
      <c r="ULR162" s="86"/>
      <c r="ULS162" s="86"/>
      <c r="ULT162" s="86"/>
      <c r="ULU162" s="86"/>
      <c r="ULV162" s="86"/>
      <c r="ULW162" s="86"/>
      <c r="ULX162" s="86"/>
      <c r="ULY162" s="86"/>
      <c r="ULZ162" s="86"/>
      <c r="UMA162" s="86"/>
      <c r="UMB162" s="86"/>
      <c r="UMC162" s="86"/>
      <c r="UMD162" s="86"/>
      <c r="UME162" s="86"/>
      <c r="UMF162" s="86"/>
      <c r="UMG162" s="86"/>
      <c r="UMH162" s="86"/>
      <c r="UMI162" s="86"/>
      <c r="UMJ162" s="86"/>
      <c r="UMK162" s="86"/>
      <c r="UML162" s="86"/>
      <c r="UMM162" s="186"/>
      <c r="UMN162" s="186"/>
      <c r="UMO162" s="186"/>
      <c r="UMP162" s="186"/>
      <c r="UMQ162" s="186"/>
      <c r="UMR162" s="186"/>
      <c r="UMS162" s="86"/>
      <c r="UMT162" s="86"/>
      <c r="UMU162" s="86"/>
      <c r="UMV162" s="86"/>
      <c r="UMW162" s="86"/>
      <c r="UMX162" s="86"/>
      <c r="UMY162" s="86"/>
      <c r="UMZ162" s="86"/>
      <c r="UNA162" s="86"/>
      <c r="UNB162" s="86"/>
      <c r="UNC162" s="86"/>
      <c r="UND162" s="86"/>
      <c r="UNE162" s="86"/>
      <c r="UNF162" s="86"/>
      <c r="UNG162" s="86"/>
      <c r="UNH162" s="86"/>
      <c r="UNI162" s="86"/>
      <c r="UNJ162" s="86"/>
      <c r="UNK162" s="86"/>
      <c r="UNL162" s="86"/>
      <c r="UNM162" s="86"/>
      <c r="UNN162" s="86"/>
      <c r="UNO162" s="86"/>
      <c r="UNP162" s="86"/>
      <c r="UNQ162" s="86"/>
      <c r="UNR162" s="86"/>
      <c r="UNS162" s="86"/>
      <c r="UNT162" s="86"/>
      <c r="UNU162" s="86"/>
      <c r="UNV162" s="86"/>
      <c r="UNW162" s="86"/>
      <c r="UNX162" s="86"/>
      <c r="UNY162" s="86"/>
      <c r="UNZ162" s="86"/>
      <c r="UOA162" s="86"/>
      <c r="UOB162" s="86"/>
      <c r="UOC162" s="86"/>
      <c r="UOD162" s="86"/>
      <c r="UOE162" s="86"/>
      <c r="UOF162" s="86"/>
      <c r="UOG162" s="86"/>
      <c r="UOH162" s="86"/>
      <c r="UOI162" s="86"/>
      <c r="UOJ162" s="86"/>
      <c r="UOK162" s="86"/>
      <c r="UOL162" s="86"/>
      <c r="UOM162" s="86"/>
      <c r="UON162" s="86"/>
      <c r="UOO162" s="86"/>
      <c r="UOP162" s="86"/>
      <c r="UOQ162" s="86"/>
      <c r="UOR162" s="86"/>
      <c r="UOS162" s="86"/>
      <c r="UOT162" s="86"/>
      <c r="UOU162" s="86"/>
      <c r="UOV162" s="86"/>
      <c r="UOW162" s="86"/>
      <c r="UOX162" s="86"/>
      <c r="UOY162" s="86"/>
      <c r="UOZ162" s="86"/>
      <c r="UPA162" s="86"/>
      <c r="UPB162" s="86"/>
      <c r="UPC162" s="86"/>
      <c r="UPD162" s="86"/>
      <c r="UPE162" s="86"/>
      <c r="UPF162" s="86"/>
      <c r="UPG162" s="86"/>
      <c r="UPH162" s="86"/>
      <c r="UPI162" s="86"/>
      <c r="UPJ162" s="86"/>
      <c r="UPK162" s="86"/>
      <c r="UPL162" s="86"/>
      <c r="UPM162" s="86"/>
      <c r="UPN162" s="86"/>
      <c r="UPO162" s="86"/>
      <c r="UPP162" s="86"/>
      <c r="UPQ162" s="86"/>
      <c r="UPR162" s="86"/>
      <c r="UPS162" s="86"/>
      <c r="UPT162" s="86"/>
      <c r="UPU162" s="86"/>
      <c r="UPV162" s="86"/>
      <c r="UPW162" s="86"/>
      <c r="UPX162" s="86"/>
      <c r="UPY162" s="86"/>
      <c r="UPZ162" s="86"/>
      <c r="UQA162" s="86"/>
      <c r="UQB162" s="86"/>
      <c r="UQC162" s="86"/>
      <c r="UQD162" s="86"/>
      <c r="UQE162" s="86"/>
      <c r="UQF162" s="86"/>
      <c r="UQG162" s="86"/>
      <c r="UQH162" s="86"/>
      <c r="UQI162" s="86"/>
      <c r="UQJ162" s="86"/>
      <c r="UQK162" s="86"/>
      <c r="UQL162" s="86"/>
      <c r="UQM162" s="86"/>
      <c r="UQN162" s="86"/>
      <c r="UQO162" s="86"/>
      <c r="UQP162" s="86"/>
      <c r="UQQ162" s="86"/>
      <c r="UQR162" s="86"/>
      <c r="UQS162" s="86"/>
      <c r="UQT162" s="86"/>
      <c r="UQU162" s="86"/>
      <c r="UQV162" s="86"/>
      <c r="UQW162" s="86"/>
      <c r="UQX162" s="86"/>
      <c r="UQY162" s="86"/>
      <c r="UQZ162" s="86"/>
      <c r="URA162" s="86"/>
      <c r="URB162" s="86"/>
      <c r="URC162" s="86"/>
      <c r="URD162" s="86"/>
      <c r="URE162" s="86"/>
      <c r="URF162" s="86"/>
      <c r="URG162" s="86"/>
      <c r="URH162" s="86"/>
      <c r="URI162" s="86"/>
      <c r="URJ162" s="86"/>
      <c r="URK162" s="86"/>
      <c r="URL162" s="86"/>
      <c r="URM162" s="86"/>
      <c r="URN162" s="86"/>
      <c r="URO162" s="86"/>
      <c r="URP162" s="86"/>
      <c r="URQ162" s="86"/>
      <c r="URR162" s="86"/>
      <c r="URS162" s="86"/>
      <c r="URT162" s="86"/>
      <c r="URU162" s="86"/>
      <c r="URV162" s="86"/>
      <c r="URW162" s="86"/>
      <c r="URX162" s="86"/>
      <c r="URY162" s="86"/>
      <c r="URZ162" s="86"/>
      <c r="USA162" s="86"/>
      <c r="USB162" s="86"/>
      <c r="USC162" s="86"/>
      <c r="USD162" s="86"/>
      <c r="USE162" s="86"/>
      <c r="USF162" s="86"/>
      <c r="USG162" s="86"/>
      <c r="USH162" s="86"/>
      <c r="USI162" s="86"/>
      <c r="USJ162" s="86"/>
      <c r="USK162" s="86"/>
      <c r="USL162" s="86"/>
      <c r="USM162" s="86"/>
      <c r="USN162" s="86"/>
      <c r="USO162" s="86"/>
      <c r="USP162" s="86"/>
      <c r="USQ162" s="86"/>
      <c r="USR162" s="86"/>
      <c r="USS162" s="86"/>
      <c r="UST162" s="86"/>
      <c r="USU162" s="86"/>
      <c r="USV162" s="86"/>
      <c r="USW162" s="86"/>
      <c r="USX162" s="86"/>
      <c r="USY162" s="86"/>
      <c r="USZ162" s="86"/>
      <c r="UTA162" s="86"/>
      <c r="UTB162" s="86"/>
      <c r="UTC162" s="86"/>
      <c r="UTD162" s="86"/>
      <c r="UTE162" s="86"/>
      <c r="UTF162" s="86"/>
      <c r="UTG162" s="86"/>
      <c r="UTH162" s="86"/>
      <c r="UTI162" s="86"/>
      <c r="UTJ162" s="86"/>
      <c r="UTK162" s="86"/>
      <c r="UTL162" s="86"/>
      <c r="UTM162" s="86"/>
      <c r="UTN162" s="86"/>
      <c r="UTO162" s="86"/>
      <c r="UTP162" s="86"/>
      <c r="UTQ162" s="86"/>
      <c r="UTR162" s="86"/>
      <c r="UTS162" s="86"/>
      <c r="UTT162" s="86"/>
      <c r="UTU162" s="86"/>
      <c r="UTV162" s="86"/>
      <c r="UTW162" s="86"/>
      <c r="UTX162" s="86"/>
      <c r="UTY162" s="86"/>
      <c r="UTZ162" s="86"/>
      <c r="UUA162" s="86"/>
      <c r="UUB162" s="86"/>
      <c r="UUC162" s="86"/>
      <c r="UUD162" s="86"/>
      <c r="UUE162" s="86"/>
      <c r="UUF162" s="86"/>
      <c r="UUG162" s="86"/>
      <c r="UUH162" s="86"/>
      <c r="UUI162" s="86"/>
      <c r="UUJ162" s="86"/>
      <c r="UUK162" s="86"/>
      <c r="UUL162" s="86"/>
      <c r="UUM162" s="86"/>
      <c r="UUN162" s="86"/>
      <c r="UUO162" s="86"/>
      <c r="UUP162" s="86"/>
      <c r="UUQ162" s="86"/>
      <c r="UUR162" s="86"/>
      <c r="UUS162" s="86"/>
      <c r="UUT162" s="86"/>
      <c r="UUU162" s="86"/>
      <c r="UUV162" s="86"/>
      <c r="UUW162" s="86"/>
      <c r="UUX162" s="86"/>
      <c r="UUY162" s="86"/>
      <c r="UUZ162" s="86"/>
      <c r="UVA162" s="86"/>
      <c r="UVB162" s="86"/>
      <c r="UVC162" s="86"/>
      <c r="UVD162" s="86"/>
      <c r="UVE162" s="86"/>
      <c r="UVF162" s="86"/>
      <c r="UVG162" s="86"/>
      <c r="UVH162" s="86"/>
      <c r="UVI162" s="86"/>
      <c r="UVJ162" s="86"/>
      <c r="UVK162" s="86"/>
      <c r="UVL162" s="86"/>
      <c r="UVM162" s="86"/>
      <c r="UVN162" s="86"/>
      <c r="UVO162" s="86"/>
      <c r="UVP162" s="86"/>
      <c r="UVQ162" s="86"/>
      <c r="UVR162" s="86"/>
      <c r="UVS162" s="86"/>
      <c r="UVT162" s="86"/>
      <c r="UVU162" s="86"/>
      <c r="UVV162" s="86"/>
      <c r="UVW162" s="86"/>
      <c r="UVX162" s="86"/>
      <c r="UVY162" s="86"/>
      <c r="UVZ162" s="86"/>
      <c r="UWA162" s="86"/>
      <c r="UWB162" s="86"/>
      <c r="UWC162" s="86"/>
      <c r="UWD162" s="86"/>
      <c r="UWE162" s="86"/>
      <c r="UWF162" s="86"/>
      <c r="UWG162" s="86"/>
      <c r="UWH162" s="86"/>
      <c r="UWI162" s="186"/>
      <c r="UWJ162" s="186"/>
      <c r="UWK162" s="186"/>
      <c r="UWL162" s="186"/>
      <c r="UWM162" s="186"/>
      <c r="UWN162" s="186"/>
      <c r="UWO162" s="86"/>
      <c r="UWP162" s="86"/>
      <c r="UWQ162" s="86"/>
      <c r="UWR162" s="86"/>
      <c r="UWS162" s="86"/>
      <c r="UWT162" s="86"/>
      <c r="UWU162" s="86"/>
      <c r="UWV162" s="86"/>
      <c r="UWW162" s="86"/>
      <c r="UWX162" s="86"/>
      <c r="UWY162" s="86"/>
      <c r="UWZ162" s="86"/>
      <c r="UXA162" s="86"/>
      <c r="UXB162" s="86"/>
      <c r="UXC162" s="86"/>
      <c r="UXD162" s="86"/>
      <c r="UXE162" s="86"/>
      <c r="UXF162" s="86"/>
      <c r="UXG162" s="86"/>
      <c r="UXH162" s="86"/>
      <c r="UXI162" s="86"/>
      <c r="UXJ162" s="86"/>
      <c r="UXK162" s="86"/>
      <c r="UXL162" s="86"/>
      <c r="UXM162" s="86"/>
      <c r="UXN162" s="86"/>
      <c r="UXO162" s="86"/>
      <c r="UXP162" s="86"/>
      <c r="UXQ162" s="86"/>
      <c r="UXR162" s="86"/>
      <c r="UXS162" s="86"/>
      <c r="UXT162" s="86"/>
      <c r="UXU162" s="86"/>
      <c r="UXV162" s="86"/>
      <c r="UXW162" s="86"/>
      <c r="UXX162" s="86"/>
      <c r="UXY162" s="86"/>
      <c r="UXZ162" s="86"/>
      <c r="UYA162" s="86"/>
      <c r="UYB162" s="86"/>
      <c r="UYC162" s="86"/>
      <c r="UYD162" s="86"/>
      <c r="UYE162" s="86"/>
      <c r="UYF162" s="86"/>
      <c r="UYG162" s="86"/>
      <c r="UYH162" s="86"/>
      <c r="UYI162" s="86"/>
      <c r="UYJ162" s="86"/>
      <c r="UYK162" s="86"/>
      <c r="UYL162" s="86"/>
      <c r="UYM162" s="86"/>
      <c r="UYN162" s="86"/>
      <c r="UYO162" s="86"/>
      <c r="UYP162" s="86"/>
      <c r="UYQ162" s="86"/>
      <c r="UYR162" s="86"/>
      <c r="UYS162" s="86"/>
      <c r="UYT162" s="86"/>
      <c r="UYU162" s="86"/>
      <c r="UYV162" s="86"/>
      <c r="UYW162" s="86"/>
      <c r="UYX162" s="86"/>
      <c r="UYY162" s="86"/>
      <c r="UYZ162" s="86"/>
      <c r="UZA162" s="86"/>
      <c r="UZB162" s="86"/>
      <c r="UZC162" s="86"/>
      <c r="UZD162" s="86"/>
      <c r="UZE162" s="86"/>
      <c r="UZF162" s="86"/>
      <c r="UZG162" s="86"/>
      <c r="UZH162" s="86"/>
      <c r="UZI162" s="86"/>
      <c r="UZJ162" s="86"/>
      <c r="UZK162" s="86"/>
      <c r="UZL162" s="86"/>
      <c r="UZM162" s="86"/>
      <c r="UZN162" s="86"/>
      <c r="UZO162" s="86"/>
      <c r="UZP162" s="86"/>
      <c r="UZQ162" s="86"/>
      <c r="UZR162" s="86"/>
      <c r="UZS162" s="86"/>
      <c r="UZT162" s="86"/>
      <c r="UZU162" s="86"/>
      <c r="UZV162" s="86"/>
      <c r="UZW162" s="86"/>
      <c r="UZX162" s="86"/>
      <c r="UZY162" s="86"/>
      <c r="UZZ162" s="86"/>
      <c r="VAA162" s="86"/>
      <c r="VAB162" s="86"/>
      <c r="VAC162" s="86"/>
      <c r="VAD162" s="86"/>
      <c r="VAE162" s="86"/>
      <c r="VAF162" s="86"/>
      <c r="VAG162" s="86"/>
      <c r="VAH162" s="86"/>
      <c r="VAI162" s="86"/>
      <c r="VAJ162" s="86"/>
      <c r="VAK162" s="86"/>
      <c r="VAL162" s="86"/>
      <c r="VAM162" s="86"/>
      <c r="VAN162" s="86"/>
      <c r="VAO162" s="86"/>
      <c r="VAP162" s="86"/>
      <c r="VAQ162" s="86"/>
      <c r="VAR162" s="86"/>
      <c r="VAS162" s="86"/>
      <c r="VAT162" s="86"/>
      <c r="VAU162" s="86"/>
      <c r="VAV162" s="86"/>
      <c r="VAW162" s="86"/>
      <c r="VAX162" s="86"/>
      <c r="VAY162" s="86"/>
      <c r="VAZ162" s="86"/>
      <c r="VBA162" s="86"/>
      <c r="VBB162" s="86"/>
      <c r="VBC162" s="86"/>
      <c r="VBD162" s="86"/>
      <c r="VBE162" s="86"/>
      <c r="VBF162" s="86"/>
      <c r="VBG162" s="86"/>
      <c r="VBH162" s="86"/>
      <c r="VBI162" s="86"/>
      <c r="VBJ162" s="86"/>
      <c r="VBK162" s="86"/>
      <c r="VBL162" s="86"/>
      <c r="VBM162" s="86"/>
      <c r="VBN162" s="86"/>
      <c r="VBO162" s="86"/>
      <c r="VBP162" s="86"/>
      <c r="VBQ162" s="86"/>
      <c r="VBR162" s="86"/>
      <c r="VBS162" s="86"/>
      <c r="VBT162" s="86"/>
      <c r="VBU162" s="86"/>
      <c r="VBV162" s="86"/>
      <c r="VBW162" s="86"/>
      <c r="VBX162" s="86"/>
      <c r="VBY162" s="86"/>
      <c r="VBZ162" s="86"/>
      <c r="VCA162" s="86"/>
      <c r="VCB162" s="86"/>
      <c r="VCC162" s="86"/>
      <c r="VCD162" s="86"/>
      <c r="VCE162" s="86"/>
      <c r="VCF162" s="86"/>
      <c r="VCG162" s="86"/>
      <c r="VCH162" s="86"/>
      <c r="VCI162" s="86"/>
      <c r="VCJ162" s="86"/>
      <c r="VCK162" s="86"/>
      <c r="VCL162" s="86"/>
      <c r="VCM162" s="86"/>
      <c r="VCN162" s="86"/>
      <c r="VCO162" s="86"/>
      <c r="VCP162" s="86"/>
      <c r="VCQ162" s="86"/>
      <c r="VCR162" s="86"/>
      <c r="VCS162" s="86"/>
      <c r="VCT162" s="86"/>
      <c r="VCU162" s="86"/>
      <c r="VCV162" s="86"/>
      <c r="VCW162" s="86"/>
      <c r="VCX162" s="86"/>
      <c r="VCY162" s="86"/>
      <c r="VCZ162" s="86"/>
      <c r="VDA162" s="86"/>
      <c r="VDB162" s="86"/>
      <c r="VDC162" s="86"/>
      <c r="VDD162" s="86"/>
      <c r="VDE162" s="86"/>
      <c r="VDF162" s="86"/>
      <c r="VDG162" s="86"/>
      <c r="VDH162" s="86"/>
      <c r="VDI162" s="86"/>
      <c r="VDJ162" s="86"/>
      <c r="VDK162" s="86"/>
      <c r="VDL162" s="86"/>
      <c r="VDM162" s="86"/>
      <c r="VDN162" s="86"/>
      <c r="VDO162" s="86"/>
      <c r="VDP162" s="86"/>
      <c r="VDQ162" s="86"/>
      <c r="VDR162" s="86"/>
      <c r="VDS162" s="86"/>
      <c r="VDT162" s="86"/>
      <c r="VDU162" s="86"/>
      <c r="VDV162" s="86"/>
      <c r="VDW162" s="86"/>
      <c r="VDX162" s="86"/>
      <c r="VDY162" s="86"/>
      <c r="VDZ162" s="86"/>
      <c r="VEA162" s="86"/>
      <c r="VEB162" s="86"/>
      <c r="VEC162" s="86"/>
      <c r="VED162" s="86"/>
      <c r="VEE162" s="86"/>
      <c r="VEF162" s="86"/>
      <c r="VEG162" s="86"/>
      <c r="VEH162" s="86"/>
      <c r="VEI162" s="86"/>
      <c r="VEJ162" s="86"/>
      <c r="VEK162" s="86"/>
      <c r="VEL162" s="86"/>
      <c r="VEM162" s="86"/>
      <c r="VEN162" s="86"/>
      <c r="VEO162" s="86"/>
      <c r="VEP162" s="86"/>
      <c r="VEQ162" s="86"/>
      <c r="VER162" s="86"/>
      <c r="VES162" s="86"/>
      <c r="VET162" s="86"/>
      <c r="VEU162" s="86"/>
      <c r="VEV162" s="86"/>
      <c r="VEW162" s="86"/>
      <c r="VEX162" s="86"/>
      <c r="VEY162" s="86"/>
      <c r="VEZ162" s="86"/>
      <c r="VFA162" s="86"/>
      <c r="VFB162" s="86"/>
      <c r="VFC162" s="86"/>
      <c r="VFD162" s="86"/>
      <c r="VFE162" s="86"/>
      <c r="VFF162" s="86"/>
      <c r="VFG162" s="86"/>
      <c r="VFH162" s="86"/>
      <c r="VFI162" s="86"/>
      <c r="VFJ162" s="86"/>
      <c r="VFK162" s="86"/>
      <c r="VFL162" s="86"/>
      <c r="VFM162" s="86"/>
      <c r="VFN162" s="86"/>
      <c r="VFO162" s="86"/>
      <c r="VFP162" s="86"/>
      <c r="VFQ162" s="86"/>
      <c r="VFR162" s="86"/>
      <c r="VFS162" s="86"/>
      <c r="VFT162" s="86"/>
      <c r="VFU162" s="86"/>
      <c r="VFV162" s="86"/>
      <c r="VFW162" s="86"/>
      <c r="VFX162" s="86"/>
      <c r="VFY162" s="86"/>
      <c r="VFZ162" s="86"/>
      <c r="VGA162" s="86"/>
      <c r="VGB162" s="86"/>
      <c r="VGC162" s="86"/>
      <c r="VGD162" s="86"/>
      <c r="VGE162" s="186"/>
      <c r="VGF162" s="186"/>
      <c r="VGG162" s="186"/>
      <c r="VGH162" s="186"/>
      <c r="VGI162" s="186"/>
      <c r="VGJ162" s="186"/>
      <c r="VGK162" s="86"/>
      <c r="VGL162" s="86"/>
      <c r="VGM162" s="86"/>
      <c r="VGN162" s="86"/>
      <c r="VGO162" s="86"/>
      <c r="VGP162" s="86"/>
      <c r="VGQ162" s="86"/>
      <c r="VGR162" s="86"/>
      <c r="VGS162" s="86"/>
      <c r="VGT162" s="86"/>
      <c r="VGU162" s="86"/>
      <c r="VGV162" s="86"/>
      <c r="VGW162" s="86"/>
      <c r="VGX162" s="86"/>
      <c r="VGY162" s="86"/>
      <c r="VGZ162" s="86"/>
      <c r="VHA162" s="86"/>
      <c r="VHB162" s="86"/>
      <c r="VHC162" s="86"/>
      <c r="VHD162" s="86"/>
      <c r="VHE162" s="86"/>
      <c r="VHF162" s="86"/>
      <c r="VHG162" s="86"/>
      <c r="VHH162" s="86"/>
      <c r="VHI162" s="86"/>
      <c r="VHJ162" s="86"/>
      <c r="VHK162" s="86"/>
      <c r="VHL162" s="86"/>
      <c r="VHM162" s="86"/>
      <c r="VHN162" s="86"/>
      <c r="VHO162" s="86"/>
      <c r="VHP162" s="86"/>
      <c r="VHQ162" s="86"/>
      <c r="VHR162" s="86"/>
      <c r="VHS162" s="86"/>
      <c r="VHT162" s="86"/>
      <c r="VHU162" s="86"/>
      <c r="VHV162" s="86"/>
      <c r="VHW162" s="86"/>
      <c r="VHX162" s="86"/>
      <c r="VHY162" s="86"/>
      <c r="VHZ162" s="86"/>
      <c r="VIA162" s="86"/>
      <c r="VIB162" s="86"/>
      <c r="VIC162" s="86"/>
      <c r="VID162" s="86"/>
      <c r="VIE162" s="86"/>
      <c r="VIF162" s="86"/>
      <c r="VIG162" s="86"/>
      <c r="VIH162" s="86"/>
      <c r="VII162" s="86"/>
      <c r="VIJ162" s="86"/>
      <c r="VIK162" s="86"/>
      <c r="VIL162" s="86"/>
      <c r="VIM162" s="86"/>
      <c r="VIN162" s="86"/>
      <c r="VIO162" s="86"/>
      <c r="VIP162" s="86"/>
      <c r="VIQ162" s="86"/>
      <c r="VIR162" s="86"/>
      <c r="VIS162" s="86"/>
      <c r="VIT162" s="86"/>
      <c r="VIU162" s="86"/>
      <c r="VIV162" s="86"/>
      <c r="VIW162" s="86"/>
      <c r="VIX162" s="86"/>
      <c r="VIY162" s="86"/>
      <c r="VIZ162" s="86"/>
      <c r="VJA162" s="86"/>
      <c r="VJB162" s="86"/>
      <c r="VJC162" s="86"/>
      <c r="VJD162" s="86"/>
      <c r="VJE162" s="86"/>
      <c r="VJF162" s="86"/>
      <c r="VJG162" s="86"/>
      <c r="VJH162" s="86"/>
      <c r="VJI162" s="86"/>
      <c r="VJJ162" s="86"/>
      <c r="VJK162" s="86"/>
      <c r="VJL162" s="86"/>
      <c r="VJM162" s="86"/>
      <c r="VJN162" s="86"/>
      <c r="VJO162" s="86"/>
      <c r="VJP162" s="86"/>
      <c r="VJQ162" s="86"/>
      <c r="VJR162" s="86"/>
      <c r="VJS162" s="86"/>
      <c r="VJT162" s="86"/>
      <c r="VJU162" s="86"/>
      <c r="VJV162" s="86"/>
      <c r="VJW162" s="86"/>
      <c r="VJX162" s="86"/>
      <c r="VJY162" s="86"/>
      <c r="VJZ162" s="86"/>
      <c r="VKA162" s="86"/>
      <c r="VKB162" s="86"/>
      <c r="VKC162" s="86"/>
      <c r="VKD162" s="86"/>
      <c r="VKE162" s="86"/>
      <c r="VKF162" s="86"/>
      <c r="VKG162" s="86"/>
      <c r="VKH162" s="86"/>
      <c r="VKI162" s="86"/>
      <c r="VKJ162" s="86"/>
      <c r="VKK162" s="86"/>
      <c r="VKL162" s="86"/>
      <c r="VKM162" s="86"/>
      <c r="VKN162" s="86"/>
      <c r="VKO162" s="86"/>
      <c r="VKP162" s="86"/>
      <c r="VKQ162" s="86"/>
      <c r="VKR162" s="86"/>
      <c r="VKS162" s="86"/>
      <c r="VKT162" s="86"/>
      <c r="VKU162" s="86"/>
      <c r="VKV162" s="86"/>
      <c r="VKW162" s="86"/>
      <c r="VKX162" s="86"/>
      <c r="VKY162" s="86"/>
      <c r="VKZ162" s="86"/>
      <c r="VLA162" s="86"/>
      <c r="VLB162" s="86"/>
      <c r="VLC162" s="86"/>
      <c r="VLD162" s="86"/>
      <c r="VLE162" s="86"/>
      <c r="VLF162" s="86"/>
      <c r="VLG162" s="86"/>
      <c r="VLH162" s="86"/>
      <c r="VLI162" s="86"/>
      <c r="VLJ162" s="86"/>
      <c r="VLK162" s="86"/>
      <c r="VLL162" s="86"/>
      <c r="VLM162" s="86"/>
      <c r="VLN162" s="86"/>
      <c r="VLO162" s="86"/>
      <c r="VLP162" s="86"/>
      <c r="VLQ162" s="86"/>
      <c r="VLR162" s="86"/>
      <c r="VLS162" s="86"/>
      <c r="VLT162" s="86"/>
      <c r="VLU162" s="86"/>
      <c r="VLV162" s="86"/>
      <c r="VLW162" s="86"/>
      <c r="VLX162" s="86"/>
      <c r="VLY162" s="86"/>
      <c r="VLZ162" s="86"/>
      <c r="VMA162" s="86"/>
      <c r="VMB162" s="86"/>
      <c r="VMC162" s="86"/>
      <c r="VMD162" s="86"/>
      <c r="VME162" s="86"/>
      <c r="VMF162" s="86"/>
      <c r="VMG162" s="86"/>
      <c r="VMH162" s="86"/>
      <c r="VMI162" s="86"/>
      <c r="VMJ162" s="86"/>
      <c r="VMK162" s="86"/>
      <c r="VML162" s="86"/>
      <c r="VMM162" s="86"/>
      <c r="VMN162" s="86"/>
      <c r="VMO162" s="86"/>
      <c r="VMP162" s="86"/>
      <c r="VMQ162" s="86"/>
      <c r="VMR162" s="86"/>
      <c r="VMS162" s="86"/>
      <c r="VMT162" s="86"/>
      <c r="VMU162" s="86"/>
      <c r="VMV162" s="86"/>
      <c r="VMW162" s="86"/>
      <c r="VMX162" s="86"/>
      <c r="VMY162" s="86"/>
      <c r="VMZ162" s="86"/>
      <c r="VNA162" s="86"/>
      <c r="VNB162" s="86"/>
      <c r="VNC162" s="86"/>
      <c r="VND162" s="86"/>
      <c r="VNE162" s="86"/>
      <c r="VNF162" s="86"/>
      <c r="VNG162" s="86"/>
      <c r="VNH162" s="86"/>
      <c r="VNI162" s="86"/>
      <c r="VNJ162" s="86"/>
      <c r="VNK162" s="86"/>
      <c r="VNL162" s="86"/>
      <c r="VNM162" s="86"/>
      <c r="VNN162" s="86"/>
      <c r="VNO162" s="86"/>
      <c r="VNP162" s="86"/>
      <c r="VNQ162" s="86"/>
      <c r="VNR162" s="86"/>
      <c r="VNS162" s="86"/>
      <c r="VNT162" s="86"/>
      <c r="VNU162" s="86"/>
      <c r="VNV162" s="86"/>
      <c r="VNW162" s="86"/>
      <c r="VNX162" s="86"/>
      <c r="VNY162" s="86"/>
      <c r="VNZ162" s="86"/>
      <c r="VOA162" s="86"/>
      <c r="VOB162" s="86"/>
      <c r="VOC162" s="86"/>
      <c r="VOD162" s="86"/>
      <c r="VOE162" s="86"/>
      <c r="VOF162" s="86"/>
      <c r="VOG162" s="86"/>
      <c r="VOH162" s="86"/>
      <c r="VOI162" s="86"/>
      <c r="VOJ162" s="86"/>
      <c r="VOK162" s="86"/>
      <c r="VOL162" s="86"/>
      <c r="VOM162" s="86"/>
      <c r="VON162" s="86"/>
      <c r="VOO162" s="86"/>
      <c r="VOP162" s="86"/>
      <c r="VOQ162" s="86"/>
      <c r="VOR162" s="86"/>
      <c r="VOS162" s="86"/>
      <c r="VOT162" s="86"/>
      <c r="VOU162" s="86"/>
      <c r="VOV162" s="86"/>
      <c r="VOW162" s="86"/>
      <c r="VOX162" s="86"/>
      <c r="VOY162" s="86"/>
      <c r="VOZ162" s="86"/>
      <c r="VPA162" s="86"/>
      <c r="VPB162" s="86"/>
      <c r="VPC162" s="86"/>
      <c r="VPD162" s="86"/>
      <c r="VPE162" s="86"/>
      <c r="VPF162" s="86"/>
      <c r="VPG162" s="86"/>
      <c r="VPH162" s="86"/>
      <c r="VPI162" s="86"/>
      <c r="VPJ162" s="86"/>
      <c r="VPK162" s="86"/>
      <c r="VPL162" s="86"/>
      <c r="VPM162" s="86"/>
      <c r="VPN162" s="86"/>
      <c r="VPO162" s="86"/>
      <c r="VPP162" s="86"/>
      <c r="VPQ162" s="86"/>
      <c r="VPR162" s="86"/>
      <c r="VPS162" s="86"/>
      <c r="VPT162" s="86"/>
      <c r="VPU162" s="86"/>
      <c r="VPV162" s="86"/>
      <c r="VPW162" s="86"/>
      <c r="VPX162" s="86"/>
      <c r="VPY162" s="86"/>
      <c r="VPZ162" s="86"/>
      <c r="VQA162" s="186"/>
      <c r="VQB162" s="186"/>
      <c r="VQC162" s="186"/>
      <c r="VQD162" s="186"/>
      <c r="VQE162" s="186"/>
      <c r="VQF162" s="186"/>
      <c r="VQG162" s="86"/>
      <c r="VQH162" s="86"/>
      <c r="VQI162" s="86"/>
      <c r="VQJ162" s="86"/>
      <c r="VQK162" s="86"/>
      <c r="VQL162" s="86"/>
      <c r="VQM162" s="86"/>
      <c r="VQN162" s="86"/>
      <c r="VQO162" s="86"/>
      <c r="VQP162" s="86"/>
      <c r="VQQ162" s="86"/>
      <c r="VQR162" s="86"/>
      <c r="VQS162" s="86"/>
      <c r="VQT162" s="86"/>
      <c r="VQU162" s="86"/>
      <c r="VQV162" s="86"/>
      <c r="VQW162" s="86"/>
      <c r="VQX162" s="86"/>
      <c r="VQY162" s="86"/>
      <c r="VQZ162" s="86"/>
      <c r="VRA162" s="86"/>
      <c r="VRB162" s="86"/>
      <c r="VRC162" s="86"/>
      <c r="VRD162" s="86"/>
      <c r="VRE162" s="86"/>
      <c r="VRF162" s="86"/>
      <c r="VRG162" s="86"/>
      <c r="VRH162" s="86"/>
      <c r="VRI162" s="86"/>
      <c r="VRJ162" s="86"/>
      <c r="VRK162" s="86"/>
      <c r="VRL162" s="86"/>
      <c r="VRM162" s="86"/>
      <c r="VRN162" s="86"/>
      <c r="VRO162" s="86"/>
      <c r="VRP162" s="86"/>
      <c r="VRQ162" s="86"/>
      <c r="VRR162" s="86"/>
      <c r="VRS162" s="86"/>
      <c r="VRT162" s="86"/>
      <c r="VRU162" s="86"/>
      <c r="VRV162" s="86"/>
      <c r="VRW162" s="86"/>
      <c r="VRX162" s="86"/>
      <c r="VRY162" s="86"/>
      <c r="VRZ162" s="86"/>
      <c r="VSA162" s="86"/>
      <c r="VSB162" s="86"/>
      <c r="VSC162" s="86"/>
      <c r="VSD162" s="86"/>
      <c r="VSE162" s="86"/>
      <c r="VSF162" s="86"/>
      <c r="VSG162" s="86"/>
      <c r="VSH162" s="86"/>
      <c r="VSI162" s="86"/>
      <c r="VSJ162" s="86"/>
      <c r="VSK162" s="86"/>
      <c r="VSL162" s="86"/>
      <c r="VSM162" s="86"/>
      <c r="VSN162" s="86"/>
      <c r="VSO162" s="86"/>
      <c r="VSP162" s="86"/>
      <c r="VSQ162" s="86"/>
      <c r="VSR162" s="86"/>
      <c r="VSS162" s="86"/>
      <c r="VST162" s="86"/>
      <c r="VSU162" s="86"/>
      <c r="VSV162" s="86"/>
      <c r="VSW162" s="86"/>
      <c r="VSX162" s="86"/>
      <c r="VSY162" s="86"/>
      <c r="VSZ162" s="86"/>
      <c r="VTA162" s="86"/>
      <c r="VTB162" s="86"/>
      <c r="VTC162" s="86"/>
      <c r="VTD162" s="86"/>
      <c r="VTE162" s="86"/>
      <c r="VTF162" s="86"/>
      <c r="VTG162" s="86"/>
      <c r="VTH162" s="86"/>
      <c r="VTI162" s="86"/>
      <c r="VTJ162" s="86"/>
      <c r="VTK162" s="86"/>
      <c r="VTL162" s="86"/>
      <c r="VTM162" s="86"/>
      <c r="VTN162" s="86"/>
      <c r="VTO162" s="86"/>
      <c r="VTP162" s="86"/>
      <c r="VTQ162" s="86"/>
      <c r="VTR162" s="86"/>
      <c r="VTS162" s="86"/>
      <c r="VTT162" s="86"/>
      <c r="VTU162" s="86"/>
      <c r="VTV162" s="86"/>
      <c r="VTW162" s="86"/>
      <c r="VTX162" s="86"/>
      <c r="VTY162" s="86"/>
      <c r="VTZ162" s="86"/>
      <c r="VUA162" s="86"/>
      <c r="VUB162" s="86"/>
      <c r="VUC162" s="86"/>
      <c r="VUD162" s="86"/>
      <c r="VUE162" s="86"/>
      <c r="VUF162" s="86"/>
      <c r="VUG162" s="86"/>
      <c r="VUH162" s="86"/>
      <c r="VUI162" s="86"/>
      <c r="VUJ162" s="86"/>
      <c r="VUK162" s="86"/>
      <c r="VUL162" s="86"/>
      <c r="VUM162" s="86"/>
      <c r="VUN162" s="86"/>
      <c r="VUO162" s="86"/>
      <c r="VUP162" s="86"/>
      <c r="VUQ162" s="86"/>
      <c r="VUR162" s="86"/>
      <c r="VUS162" s="86"/>
      <c r="VUT162" s="86"/>
      <c r="VUU162" s="86"/>
      <c r="VUV162" s="86"/>
      <c r="VUW162" s="86"/>
      <c r="VUX162" s="86"/>
      <c r="VUY162" s="86"/>
      <c r="VUZ162" s="86"/>
      <c r="VVA162" s="86"/>
      <c r="VVB162" s="86"/>
      <c r="VVC162" s="86"/>
      <c r="VVD162" s="86"/>
      <c r="VVE162" s="86"/>
      <c r="VVF162" s="86"/>
      <c r="VVG162" s="86"/>
      <c r="VVH162" s="86"/>
      <c r="VVI162" s="86"/>
      <c r="VVJ162" s="86"/>
      <c r="VVK162" s="86"/>
      <c r="VVL162" s="86"/>
      <c r="VVM162" s="86"/>
      <c r="VVN162" s="86"/>
      <c r="VVO162" s="86"/>
      <c r="VVP162" s="86"/>
      <c r="VVQ162" s="86"/>
      <c r="VVR162" s="86"/>
      <c r="VVS162" s="86"/>
      <c r="VVT162" s="86"/>
      <c r="VVU162" s="86"/>
      <c r="VVV162" s="86"/>
      <c r="VVW162" s="86"/>
      <c r="VVX162" s="86"/>
      <c r="VVY162" s="86"/>
      <c r="VVZ162" s="86"/>
      <c r="VWA162" s="86"/>
      <c r="VWB162" s="86"/>
      <c r="VWC162" s="86"/>
      <c r="VWD162" s="86"/>
      <c r="VWE162" s="86"/>
      <c r="VWF162" s="86"/>
      <c r="VWG162" s="86"/>
      <c r="VWH162" s="86"/>
      <c r="VWI162" s="86"/>
      <c r="VWJ162" s="86"/>
      <c r="VWK162" s="86"/>
      <c r="VWL162" s="86"/>
      <c r="VWM162" s="86"/>
      <c r="VWN162" s="86"/>
      <c r="VWO162" s="86"/>
      <c r="VWP162" s="86"/>
      <c r="VWQ162" s="86"/>
      <c r="VWR162" s="86"/>
      <c r="VWS162" s="86"/>
      <c r="VWT162" s="86"/>
      <c r="VWU162" s="86"/>
      <c r="VWV162" s="86"/>
      <c r="VWW162" s="86"/>
      <c r="VWX162" s="86"/>
      <c r="VWY162" s="86"/>
      <c r="VWZ162" s="86"/>
      <c r="VXA162" s="86"/>
      <c r="VXB162" s="86"/>
      <c r="VXC162" s="86"/>
      <c r="VXD162" s="86"/>
      <c r="VXE162" s="86"/>
      <c r="VXF162" s="86"/>
      <c r="VXG162" s="86"/>
      <c r="VXH162" s="86"/>
      <c r="VXI162" s="86"/>
      <c r="VXJ162" s="86"/>
      <c r="VXK162" s="86"/>
      <c r="VXL162" s="86"/>
      <c r="VXM162" s="86"/>
      <c r="VXN162" s="86"/>
      <c r="VXO162" s="86"/>
      <c r="VXP162" s="86"/>
      <c r="VXQ162" s="86"/>
      <c r="VXR162" s="86"/>
      <c r="VXS162" s="86"/>
      <c r="VXT162" s="86"/>
      <c r="VXU162" s="86"/>
      <c r="VXV162" s="86"/>
      <c r="VXW162" s="86"/>
      <c r="VXX162" s="86"/>
      <c r="VXY162" s="86"/>
      <c r="VXZ162" s="86"/>
      <c r="VYA162" s="86"/>
      <c r="VYB162" s="86"/>
      <c r="VYC162" s="86"/>
      <c r="VYD162" s="86"/>
      <c r="VYE162" s="86"/>
      <c r="VYF162" s="86"/>
      <c r="VYG162" s="86"/>
      <c r="VYH162" s="86"/>
      <c r="VYI162" s="86"/>
      <c r="VYJ162" s="86"/>
      <c r="VYK162" s="86"/>
      <c r="VYL162" s="86"/>
      <c r="VYM162" s="86"/>
      <c r="VYN162" s="86"/>
      <c r="VYO162" s="86"/>
      <c r="VYP162" s="86"/>
      <c r="VYQ162" s="86"/>
      <c r="VYR162" s="86"/>
      <c r="VYS162" s="86"/>
      <c r="VYT162" s="86"/>
      <c r="VYU162" s="86"/>
      <c r="VYV162" s="86"/>
      <c r="VYW162" s="86"/>
      <c r="VYX162" s="86"/>
      <c r="VYY162" s="86"/>
      <c r="VYZ162" s="86"/>
      <c r="VZA162" s="86"/>
      <c r="VZB162" s="86"/>
      <c r="VZC162" s="86"/>
      <c r="VZD162" s="86"/>
      <c r="VZE162" s="86"/>
      <c r="VZF162" s="86"/>
      <c r="VZG162" s="86"/>
      <c r="VZH162" s="86"/>
      <c r="VZI162" s="86"/>
      <c r="VZJ162" s="86"/>
      <c r="VZK162" s="86"/>
      <c r="VZL162" s="86"/>
      <c r="VZM162" s="86"/>
      <c r="VZN162" s="86"/>
      <c r="VZO162" s="86"/>
      <c r="VZP162" s="86"/>
      <c r="VZQ162" s="86"/>
      <c r="VZR162" s="86"/>
      <c r="VZS162" s="86"/>
      <c r="VZT162" s="86"/>
      <c r="VZU162" s="86"/>
      <c r="VZV162" s="86"/>
      <c r="VZW162" s="186"/>
      <c r="VZX162" s="186"/>
      <c r="VZY162" s="186"/>
      <c r="VZZ162" s="186"/>
      <c r="WAA162" s="186"/>
      <c r="WAB162" s="186"/>
      <c r="WAC162" s="86"/>
      <c r="WAD162" s="86"/>
      <c r="WAE162" s="86"/>
      <c r="WAF162" s="86"/>
      <c r="WAG162" s="86"/>
      <c r="WAH162" s="86"/>
      <c r="WAI162" s="86"/>
      <c r="WAJ162" s="86"/>
      <c r="WAK162" s="86"/>
      <c r="WAL162" s="86"/>
      <c r="WAM162" s="86"/>
      <c r="WAN162" s="86"/>
      <c r="WAO162" s="86"/>
      <c r="WAP162" s="86"/>
      <c r="WAQ162" s="86"/>
      <c r="WAR162" s="86"/>
      <c r="WAS162" s="86"/>
      <c r="WAT162" s="86"/>
      <c r="WAU162" s="86"/>
      <c r="WAV162" s="86"/>
      <c r="WAW162" s="86"/>
      <c r="WAX162" s="86"/>
      <c r="WAY162" s="86"/>
      <c r="WAZ162" s="86"/>
      <c r="WBA162" s="86"/>
      <c r="WBB162" s="86"/>
      <c r="WBC162" s="86"/>
      <c r="WBD162" s="86"/>
      <c r="WBE162" s="86"/>
      <c r="WBF162" s="86"/>
      <c r="WBG162" s="86"/>
      <c r="WBH162" s="86"/>
      <c r="WBI162" s="86"/>
      <c r="WBJ162" s="86"/>
      <c r="WBK162" s="86"/>
      <c r="WBL162" s="86"/>
      <c r="WBM162" s="86"/>
      <c r="WBN162" s="86"/>
      <c r="WBO162" s="86"/>
      <c r="WBP162" s="86"/>
      <c r="WBQ162" s="86"/>
      <c r="WBR162" s="86"/>
      <c r="WBS162" s="86"/>
      <c r="WBT162" s="86"/>
      <c r="WBU162" s="86"/>
      <c r="WBV162" s="86"/>
      <c r="WBW162" s="86"/>
      <c r="WBX162" s="86"/>
      <c r="WBY162" s="86"/>
      <c r="WBZ162" s="86"/>
      <c r="WCA162" s="86"/>
      <c r="WCB162" s="86"/>
      <c r="WCC162" s="86"/>
      <c r="WCD162" s="86"/>
      <c r="WCE162" s="86"/>
      <c r="WCF162" s="86"/>
      <c r="WCG162" s="86"/>
      <c r="WCH162" s="86"/>
      <c r="WCI162" s="86"/>
      <c r="WCJ162" s="86"/>
      <c r="WCK162" s="86"/>
      <c r="WCL162" s="86"/>
      <c r="WCM162" s="86"/>
      <c r="WCN162" s="86"/>
      <c r="WCO162" s="86"/>
      <c r="WCP162" s="86"/>
      <c r="WCQ162" s="86"/>
      <c r="WCR162" s="86"/>
      <c r="WCS162" s="86"/>
      <c r="WCT162" s="86"/>
      <c r="WCU162" s="86"/>
      <c r="WCV162" s="86"/>
      <c r="WCW162" s="86"/>
      <c r="WCX162" s="86"/>
      <c r="WCY162" s="86"/>
      <c r="WCZ162" s="86"/>
      <c r="WDA162" s="86"/>
      <c r="WDB162" s="86"/>
      <c r="WDC162" s="86"/>
      <c r="WDD162" s="86"/>
      <c r="WDE162" s="86"/>
      <c r="WDF162" s="86"/>
      <c r="WDG162" s="86"/>
      <c r="WDH162" s="86"/>
      <c r="WDI162" s="86"/>
      <c r="WDJ162" s="86"/>
      <c r="WDK162" s="86"/>
      <c r="WDL162" s="86"/>
      <c r="WDM162" s="86"/>
      <c r="WDN162" s="86"/>
      <c r="WDO162" s="86"/>
      <c r="WDP162" s="86"/>
      <c r="WDQ162" s="86"/>
      <c r="WDR162" s="86"/>
      <c r="WDS162" s="86"/>
      <c r="WDT162" s="86"/>
      <c r="WDU162" s="86"/>
      <c r="WDV162" s="86"/>
      <c r="WDW162" s="86"/>
      <c r="WDX162" s="86"/>
      <c r="WDY162" s="86"/>
      <c r="WDZ162" s="86"/>
      <c r="WEA162" s="86"/>
      <c r="WEB162" s="86"/>
      <c r="WEC162" s="86"/>
      <c r="WED162" s="86"/>
      <c r="WEE162" s="86"/>
      <c r="WEF162" s="86"/>
      <c r="WEG162" s="86"/>
      <c r="WEH162" s="86"/>
      <c r="WEI162" s="86"/>
      <c r="WEJ162" s="86"/>
      <c r="WEK162" s="86"/>
      <c r="WEL162" s="86"/>
      <c r="WEM162" s="86"/>
      <c r="WEN162" s="86"/>
      <c r="WEO162" s="86"/>
      <c r="WEP162" s="86"/>
      <c r="WEQ162" s="86"/>
      <c r="WER162" s="86"/>
      <c r="WES162" s="86"/>
      <c r="WET162" s="86"/>
      <c r="WEU162" s="86"/>
      <c r="WEV162" s="86"/>
      <c r="WEW162" s="86"/>
      <c r="WEX162" s="86"/>
      <c r="WEY162" s="86"/>
      <c r="WEZ162" s="86"/>
      <c r="WFA162" s="86"/>
      <c r="WFB162" s="86"/>
      <c r="WFC162" s="86"/>
      <c r="WFD162" s="86"/>
      <c r="WFE162" s="86"/>
      <c r="WFF162" s="86"/>
      <c r="WFG162" s="86"/>
      <c r="WFH162" s="86"/>
      <c r="WFI162" s="86"/>
      <c r="WFJ162" s="86"/>
      <c r="WFK162" s="86"/>
      <c r="WFL162" s="86"/>
      <c r="WFM162" s="86"/>
      <c r="WFN162" s="86"/>
      <c r="WFO162" s="86"/>
      <c r="WFP162" s="86"/>
      <c r="WFQ162" s="86"/>
      <c r="WFR162" s="86"/>
      <c r="WFS162" s="86"/>
      <c r="WFT162" s="86"/>
      <c r="WFU162" s="86"/>
      <c r="WFV162" s="86"/>
      <c r="WFW162" s="86"/>
      <c r="WFX162" s="86"/>
      <c r="WFY162" s="86"/>
      <c r="WFZ162" s="86"/>
      <c r="WGA162" s="86"/>
      <c r="WGB162" s="86"/>
      <c r="WGC162" s="86"/>
      <c r="WGD162" s="86"/>
      <c r="WGE162" s="86"/>
      <c r="WGF162" s="86"/>
      <c r="WGG162" s="86"/>
      <c r="WGH162" s="86"/>
      <c r="WGI162" s="86"/>
      <c r="WGJ162" s="86"/>
      <c r="WGK162" s="86"/>
      <c r="WGL162" s="86"/>
      <c r="WGM162" s="86"/>
      <c r="WGN162" s="86"/>
      <c r="WGO162" s="86"/>
      <c r="WGP162" s="86"/>
      <c r="WGQ162" s="86"/>
      <c r="WGR162" s="86"/>
      <c r="WGS162" s="86"/>
      <c r="WGT162" s="86"/>
      <c r="WGU162" s="86"/>
      <c r="WGV162" s="86"/>
      <c r="WGW162" s="86"/>
      <c r="WGX162" s="86"/>
      <c r="WGY162" s="86"/>
      <c r="WGZ162" s="86"/>
      <c r="WHA162" s="86"/>
      <c r="WHB162" s="86"/>
      <c r="WHC162" s="86"/>
      <c r="WHD162" s="86"/>
      <c r="WHE162" s="86"/>
      <c r="WHF162" s="86"/>
      <c r="WHG162" s="86"/>
      <c r="WHH162" s="86"/>
      <c r="WHI162" s="86"/>
      <c r="WHJ162" s="86"/>
      <c r="WHK162" s="86"/>
      <c r="WHL162" s="86"/>
      <c r="WHM162" s="86"/>
      <c r="WHN162" s="86"/>
      <c r="WHO162" s="86"/>
      <c r="WHP162" s="86"/>
      <c r="WHQ162" s="86"/>
      <c r="WHR162" s="86"/>
      <c r="WHS162" s="86"/>
      <c r="WHT162" s="86"/>
      <c r="WHU162" s="86"/>
      <c r="WHV162" s="86"/>
      <c r="WHW162" s="86"/>
      <c r="WHX162" s="86"/>
      <c r="WHY162" s="86"/>
      <c r="WHZ162" s="86"/>
      <c r="WIA162" s="86"/>
      <c r="WIB162" s="86"/>
      <c r="WIC162" s="86"/>
      <c r="WID162" s="86"/>
      <c r="WIE162" s="86"/>
      <c r="WIF162" s="86"/>
      <c r="WIG162" s="86"/>
      <c r="WIH162" s="86"/>
      <c r="WII162" s="86"/>
      <c r="WIJ162" s="86"/>
      <c r="WIK162" s="86"/>
      <c r="WIL162" s="86"/>
      <c r="WIM162" s="86"/>
      <c r="WIN162" s="86"/>
      <c r="WIO162" s="86"/>
      <c r="WIP162" s="86"/>
      <c r="WIQ162" s="86"/>
      <c r="WIR162" s="86"/>
      <c r="WIS162" s="86"/>
      <c r="WIT162" s="86"/>
      <c r="WIU162" s="86"/>
      <c r="WIV162" s="86"/>
      <c r="WIW162" s="86"/>
      <c r="WIX162" s="86"/>
      <c r="WIY162" s="86"/>
      <c r="WIZ162" s="86"/>
      <c r="WJA162" s="86"/>
      <c r="WJB162" s="86"/>
      <c r="WJC162" s="86"/>
      <c r="WJD162" s="86"/>
      <c r="WJE162" s="86"/>
      <c r="WJF162" s="86"/>
      <c r="WJG162" s="86"/>
      <c r="WJH162" s="86"/>
      <c r="WJI162" s="86"/>
      <c r="WJJ162" s="86"/>
      <c r="WJK162" s="86"/>
      <c r="WJL162" s="86"/>
      <c r="WJM162" s="86"/>
      <c r="WJN162" s="86"/>
      <c r="WJO162" s="86"/>
      <c r="WJP162" s="86"/>
      <c r="WJQ162" s="86"/>
      <c r="WJR162" s="86"/>
      <c r="WJS162" s="186"/>
      <c r="WJT162" s="186"/>
      <c r="WJU162" s="186"/>
      <c r="WJV162" s="186"/>
      <c r="WJW162" s="186"/>
      <c r="WJX162" s="186"/>
      <c r="WJY162" s="86"/>
      <c r="WJZ162" s="86"/>
      <c r="WKA162" s="86"/>
      <c r="WKB162" s="86"/>
      <c r="WKC162" s="86"/>
      <c r="WKD162" s="86"/>
      <c r="WKE162" s="86"/>
      <c r="WKF162" s="86"/>
      <c r="WKG162" s="86"/>
      <c r="WKH162" s="86"/>
      <c r="WKI162" s="86"/>
      <c r="WKJ162" s="86"/>
      <c r="WKK162" s="86"/>
      <c r="WKL162" s="86"/>
      <c r="WKM162" s="86"/>
      <c r="WKN162" s="86"/>
      <c r="WKO162" s="86"/>
      <c r="WKP162" s="86"/>
      <c r="WKQ162" s="86"/>
      <c r="WKR162" s="86"/>
      <c r="WKS162" s="86"/>
      <c r="WKT162" s="86"/>
      <c r="WKU162" s="86"/>
      <c r="WKV162" s="86"/>
      <c r="WKW162" s="86"/>
      <c r="WKX162" s="86"/>
      <c r="WKY162" s="86"/>
      <c r="WKZ162" s="86"/>
      <c r="WLA162" s="86"/>
      <c r="WLB162" s="86"/>
      <c r="WLC162" s="86"/>
      <c r="WLD162" s="86"/>
      <c r="WLE162" s="86"/>
      <c r="WLF162" s="86"/>
      <c r="WLG162" s="86"/>
      <c r="WLH162" s="86"/>
      <c r="WLI162" s="86"/>
      <c r="WLJ162" s="86"/>
      <c r="WLK162" s="86"/>
      <c r="WLL162" s="86"/>
      <c r="WLM162" s="86"/>
      <c r="WLN162" s="86"/>
      <c r="WLO162" s="86"/>
      <c r="WLP162" s="86"/>
      <c r="WLQ162" s="86"/>
      <c r="WLR162" s="86"/>
      <c r="WLS162" s="86"/>
      <c r="WLT162" s="86"/>
      <c r="WLU162" s="86"/>
      <c r="WLV162" s="86"/>
      <c r="WLW162" s="86"/>
      <c r="WLX162" s="86"/>
      <c r="WLY162" s="86"/>
      <c r="WLZ162" s="86"/>
      <c r="WMA162" s="86"/>
      <c r="WMB162" s="86"/>
      <c r="WMC162" s="86"/>
      <c r="WMD162" s="86"/>
      <c r="WME162" s="86"/>
      <c r="WMF162" s="86"/>
      <c r="WMG162" s="86"/>
      <c r="WMH162" s="86"/>
      <c r="WMI162" s="86"/>
      <c r="WMJ162" s="86"/>
      <c r="WMK162" s="86"/>
      <c r="WML162" s="86"/>
      <c r="WMM162" s="86"/>
      <c r="WMN162" s="86"/>
      <c r="WMO162" s="86"/>
      <c r="WMP162" s="86"/>
      <c r="WMQ162" s="86"/>
      <c r="WMR162" s="86"/>
      <c r="WMS162" s="86"/>
      <c r="WMT162" s="86"/>
      <c r="WMU162" s="86"/>
      <c r="WMV162" s="86"/>
      <c r="WMW162" s="86"/>
      <c r="WMX162" s="86"/>
      <c r="WMY162" s="86"/>
      <c r="WMZ162" s="86"/>
      <c r="WNA162" s="86"/>
      <c r="WNB162" s="86"/>
      <c r="WNC162" s="86"/>
      <c r="WND162" s="86"/>
      <c r="WNE162" s="86"/>
      <c r="WNF162" s="86"/>
      <c r="WNG162" s="86"/>
      <c r="WNH162" s="86"/>
      <c r="WNI162" s="86"/>
      <c r="WNJ162" s="86"/>
      <c r="WNK162" s="86"/>
      <c r="WNL162" s="86"/>
      <c r="WNM162" s="86"/>
      <c r="WNN162" s="86"/>
      <c r="WNO162" s="86"/>
      <c r="WNP162" s="86"/>
      <c r="WNQ162" s="86"/>
      <c r="WNR162" s="86"/>
      <c r="WNS162" s="86"/>
      <c r="WNT162" s="86"/>
      <c r="WNU162" s="86"/>
      <c r="WNV162" s="86"/>
      <c r="WNW162" s="86"/>
      <c r="WNX162" s="86"/>
      <c r="WNY162" s="86"/>
      <c r="WNZ162" s="86"/>
      <c r="WOA162" s="86"/>
      <c r="WOB162" s="86"/>
      <c r="WOC162" s="86"/>
      <c r="WOD162" s="86"/>
      <c r="WOE162" s="86"/>
      <c r="WOF162" s="86"/>
      <c r="WOG162" s="86"/>
      <c r="WOH162" s="86"/>
      <c r="WOI162" s="86"/>
      <c r="WOJ162" s="86"/>
      <c r="WOK162" s="86"/>
      <c r="WOL162" s="86"/>
      <c r="WOM162" s="86"/>
      <c r="WON162" s="86"/>
      <c r="WOO162" s="86"/>
      <c r="WOP162" s="86"/>
      <c r="WOQ162" s="86"/>
      <c r="WOR162" s="86"/>
      <c r="WOS162" s="86"/>
      <c r="WOT162" s="86"/>
      <c r="WOU162" s="86"/>
      <c r="WOV162" s="86"/>
      <c r="WOW162" s="86"/>
      <c r="WOX162" s="86"/>
      <c r="WOY162" s="86"/>
      <c r="WOZ162" s="86"/>
      <c r="WPA162" s="86"/>
      <c r="WPB162" s="86"/>
      <c r="WPC162" s="86"/>
      <c r="WPD162" s="86"/>
      <c r="WPE162" s="86"/>
      <c r="WPF162" s="86"/>
      <c r="WPG162" s="86"/>
      <c r="WPH162" s="86"/>
      <c r="WPI162" s="86"/>
      <c r="WPJ162" s="86"/>
      <c r="WPK162" s="86"/>
      <c r="WPL162" s="86"/>
      <c r="WPM162" s="86"/>
      <c r="WPN162" s="86"/>
      <c r="WPO162" s="86"/>
      <c r="WPP162" s="86"/>
      <c r="WPQ162" s="86"/>
      <c r="WPR162" s="86"/>
      <c r="WPS162" s="86"/>
      <c r="WPT162" s="86"/>
      <c r="WPU162" s="86"/>
      <c r="WPV162" s="86"/>
      <c r="WPW162" s="86"/>
      <c r="WPX162" s="86"/>
      <c r="WPY162" s="86"/>
      <c r="WPZ162" s="86"/>
      <c r="WQA162" s="86"/>
      <c r="WQB162" s="86"/>
      <c r="WQC162" s="86"/>
      <c r="WQD162" s="86"/>
      <c r="WQE162" s="86"/>
      <c r="WQF162" s="86"/>
      <c r="WQG162" s="86"/>
      <c r="WQH162" s="86"/>
      <c r="WQI162" s="86"/>
      <c r="WQJ162" s="86"/>
      <c r="WQK162" s="86"/>
      <c r="WQL162" s="86"/>
      <c r="WQM162" s="86"/>
      <c r="WQN162" s="86"/>
      <c r="WQO162" s="86"/>
      <c r="WQP162" s="86"/>
      <c r="WQQ162" s="86"/>
      <c r="WQR162" s="86"/>
      <c r="WQS162" s="86"/>
      <c r="WQT162" s="86"/>
      <c r="WQU162" s="86"/>
      <c r="WQV162" s="86"/>
      <c r="WQW162" s="86"/>
      <c r="WQX162" s="86"/>
      <c r="WQY162" s="86"/>
      <c r="WQZ162" s="86"/>
      <c r="WRA162" s="86"/>
      <c r="WRB162" s="86"/>
      <c r="WRC162" s="86"/>
      <c r="WRD162" s="86"/>
      <c r="WRE162" s="86"/>
      <c r="WRF162" s="86"/>
      <c r="WRG162" s="86"/>
      <c r="WRH162" s="86"/>
      <c r="WRI162" s="86"/>
      <c r="WRJ162" s="86"/>
      <c r="WRK162" s="86"/>
      <c r="WRL162" s="86"/>
      <c r="WRM162" s="86"/>
      <c r="WRN162" s="86"/>
      <c r="WRO162" s="86"/>
      <c r="WRP162" s="86"/>
      <c r="WRQ162" s="86"/>
      <c r="WRR162" s="86"/>
      <c r="WRS162" s="86"/>
      <c r="WRT162" s="86"/>
      <c r="WRU162" s="86"/>
      <c r="WRV162" s="86"/>
      <c r="WRW162" s="86"/>
      <c r="WRX162" s="86"/>
      <c r="WRY162" s="86"/>
      <c r="WRZ162" s="86"/>
      <c r="WSA162" s="86"/>
      <c r="WSB162" s="86"/>
      <c r="WSC162" s="86"/>
      <c r="WSD162" s="86"/>
      <c r="WSE162" s="86"/>
      <c r="WSF162" s="86"/>
      <c r="WSG162" s="86"/>
      <c r="WSH162" s="86"/>
      <c r="WSI162" s="86"/>
      <c r="WSJ162" s="86"/>
      <c r="WSK162" s="86"/>
      <c r="WSL162" s="86"/>
      <c r="WSM162" s="86"/>
      <c r="WSN162" s="86"/>
      <c r="WSO162" s="86"/>
      <c r="WSP162" s="86"/>
      <c r="WSQ162" s="86"/>
      <c r="WSR162" s="86"/>
      <c r="WSS162" s="86"/>
      <c r="WST162" s="86"/>
      <c r="WSU162" s="86"/>
      <c r="WSV162" s="86"/>
      <c r="WSW162" s="86"/>
      <c r="WSX162" s="86"/>
      <c r="WSY162" s="86"/>
      <c r="WSZ162" s="86"/>
      <c r="WTA162" s="86"/>
      <c r="WTB162" s="86"/>
      <c r="WTC162" s="86"/>
      <c r="WTD162" s="86"/>
      <c r="WTE162" s="86"/>
      <c r="WTF162" s="86"/>
      <c r="WTG162" s="86"/>
      <c r="WTH162" s="86"/>
      <c r="WTI162" s="86"/>
      <c r="WTJ162" s="86"/>
      <c r="WTK162" s="86"/>
      <c r="WTL162" s="86"/>
      <c r="WTM162" s="86"/>
      <c r="WTN162" s="86"/>
      <c r="WTO162" s="186"/>
      <c r="WTP162" s="186"/>
      <c r="WTQ162" s="186"/>
      <c r="WTR162" s="186"/>
      <c r="WTS162" s="186"/>
      <c r="WTT162" s="186"/>
      <c r="WTU162" s="86"/>
      <c r="WTV162" s="86"/>
      <c r="WTW162" s="86"/>
      <c r="WTX162" s="86"/>
      <c r="WTY162" s="86"/>
      <c r="WTZ162" s="86"/>
      <c r="WUA162" s="86"/>
      <c r="WUB162" s="86"/>
      <c r="WUC162" s="86"/>
      <c r="WUD162" s="86"/>
      <c r="WUE162" s="86"/>
      <c r="WUF162" s="86"/>
      <c r="WUG162" s="86"/>
      <c r="WUH162" s="86"/>
      <c r="WUI162" s="86"/>
      <c r="WUJ162" s="86"/>
      <c r="WUK162" s="86"/>
      <c r="WUL162" s="86"/>
      <c r="WUM162" s="86"/>
      <c r="WUN162" s="86"/>
      <c r="WUO162" s="86"/>
      <c r="WUP162" s="86"/>
      <c r="WUQ162" s="86"/>
      <c r="WUR162" s="86"/>
      <c r="WUS162" s="86"/>
      <c r="WUT162" s="86"/>
      <c r="WUU162" s="86"/>
      <c r="WUV162" s="86"/>
      <c r="WUW162" s="86"/>
      <c r="WUX162" s="86"/>
      <c r="WUY162" s="86"/>
      <c r="WUZ162" s="86"/>
      <c r="WVA162" s="86"/>
      <c r="WVB162" s="86"/>
      <c r="WVC162" s="86"/>
      <c r="WVD162" s="86"/>
      <c r="WVE162" s="86"/>
      <c r="WVF162" s="86"/>
      <c r="WVG162" s="86"/>
      <c r="WVH162" s="86"/>
      <c r="WVI162" s="86"/>
      <c r="WVJ162" s="86"/>
      <c r="WVK162" s="86"/>
      <c r="WVL162" s="86"/>
      <c r="WVM162" s="86"/>
      <c r="WVN162" s="86"/>
      <c r="WVO162" s="86"/>
      <c r="WVP162" s="86"/>
      <c r="WVQ162" s="86"/>
      <c r="WVR162" s="86"/>
      <c r="WVS162" s="86"/>
      <c r="WVT162" s="86"/>
      <c r="WVU162" s="86"/>
      <c r="WVV162" s="86"/>
      <c r="WVW162" s="86"/>
      <c r="WVX162" s="86"/>
      <c r="WVY162" s="86"/>
      <c r="WVZ162" s="86"/>
      <c r="WWA162" s="86"/>
      <c r="WWB162" s="86"/>
      <c r="WWC162" s="86"/>
      <c r="WWD162" s="86"/>
      <c r="WWE162" s="86"/>
      <c r="WWF162" s="86"/>
      <c r="WWG162" s="86"/>
      <c r="WWH162" s="86"/>
      <c r="WWI162" s="86"/>
      <c r="WWJ162" s="86"/>
      <c r="WWK162" s="86"/>
      <c r="WWL162" s="86"/>
      <c r="WWM162" s="86"/>
      <c r="WWN162" s="86"/>
      <c r="WWO162" s="86"/>
      <c r="WWP162" s="86"/>
      <c r="WWQ162" s="86"/>
      <c r="WWR162" s="86"/>
      <c r="WWS162" s="86"/>
      <c r="WWT162" s="86"/>
      <c r="WWU162" s="86"/>
      <c r="WWV162" s="86"/>
      <c r="WWW162" s="86"/>
      <c r="WWX162" s="86"/>
      <c r="WWY162" s="86"/>
      <c r="WWZ162" s="86"/>
      <c r="WXA162" s="86"/>
      <c r="WXB162" s="86"/>
      <c r="WXC162" s="86"/>
      <c r="WXD162" s="86"/>
      <c r="WXE162" s="86"/>
      <c r="WXF162" s="86"/>
      <c r="WXG162" s="86"/>
      <c r="WXH162" s="86"/>
      <c r="WXI162" s="86"/>
      <c r="WXJ162" s="86"/>
      <c r="WXK162" s="86"/>
      <c r="WXL162" s="86"/>
      <c r="WXM162" s="86"/>
      <c r="WXN162" s="86"/>
      <c r="WXO162" s="86"/>
      <c r="WXP162" s="86"/>
      <c r="WXQ162" s="86"/>
      <c r="WXR162" s="86"/>
      <c r="WXS162" s="86"/>
      <c r="WXT162" s="86"/>
      <c r="WXU162" s="86"/>
      <c r="WXV162" s="86"/>
      <c r="WXW162" s="86"/>
      <c r="WXX162" s="86"/>
      <c r="WXY162" s="86"/>
      <c r="WXZ162" s="86"/>
      <c r="WYA162" s="86"/>
      <c r="WYB162" s="86"/>
      <c r="WYC162" s="86"/>
      <c r="WYD162" s="86"/>
      <c r="WYE162" s="86"/>
      <c r="WYF162" s="86"/>
      <c r="WYG162" s="86"/>
      <c r="WYH162" s="86"/>
      <c r="WYI162" s="86"/>
      <c r="WYJ162" s="86"/>
      <c r="WYK162" s="86"/>
      <c r="WYL162" s="86"/>
      <c r="WYM162" s="86"/>
      <c r="WYN162" s="86"/>
      <c r="WYO162" s="86"/>
      <c r="WYP162" s="86"/>
      <c r="WYQ162" s="86"/>
      <c r="WYR162" s="86"/>
      <c r="WYS162" s="86"/>
      <c r="WYT162" s="86"/>
      <c r="WYU162" s="86"/>
      <c r="WYV162" s="86"/>
      <c r="WYW162" s="86"/>
      <c r="WYX162" s="86"/>
      <c r="WYY162" s="86"/>
      <c r="WYZ162" s="86"/>
      <c r="WZA162" s="86"/>
      <c r="WZB162" s="86"/>
      <c r="WZC162" s="86"/>
      <c r="WZD162" s="86"/>
      <c r="WZE162" s="86"/>
      <c r="WZF162" s="86"/>
      <c r="WZG162" s="86"/>
      <c r="WZH162" s="86"/>
      <c r="WZI162" s="86"/>
      <c r="WZJ162" s="86"/>
      <c r="WZK162" s="86"/>
      <c r="WZL162" s="86"/>
      <c r="WZM162" s="86"/>
      <c r="WZN162" s="86"/>
      <c r="WZO162" s="86"/>
      <c r="WZP162" s="86"/>
      <c r="WZQ162" s="86"/>
      <c r="WZR162" s="86"/>
      <c r="WZS162" s="86"/>
      <c r="WZT162" s="86"/>
      <c r="WZU162" s="86"/>
      <c r="WZV162" s="86"/>
      <c r="WZW162" s="86"/>
      <c r="WZX162" s="86"/>
      <c r="WZY162" s="86"/>
      <c r="WZZ162" s="86"/>
      <c r="XAA162" s="86"/>
      <c r="XAB162" s="86"/>
      <c r="XAC162" s="86"/>
      <c r="XAD162" s="86"/>
      <c r="XAE162" s="86"/>
      <c r="XAF162" s="86"/>
      <c r="XAG162" s="86"/>
      <c r="XAH162" s="86"/>
      <c r="XAI162" s="86"/>
      <c r="XAJ162" s="86"/>
      <c r="XAK162" s="86"/>
      <c r="XAL162" s="86"/>
      <c r="XAM162" s="86"/>
      <c r="XAN162" s="86"/>
      <c r="XAO162" s="86"/>
      <c r="XAP162" s="86"/>
      <c r="XAQ162" s="86"/>
      <c r="XAR162" s="86"/>
      <c r="XAS162" s="86"/>
      <c r="XAT162" s="86"/>
      <c r="XAU162" s="86"/>
      <c r="XAV162" s="86"/>
      <c r="XAW162" s="86"/>
      <c r="XAX162" s="86"/>
      <c r="XAY162" s="86"/>
      <c r="XAZ162" s="86"/>
      <c r="XBA162" s="86"/>
      <c r="XBB162" s="86"/>
      <c r="XBC162" s="86"/>
      <c r="XBD162" s="86"/>
      <c r="XBE162" s="86"/>
      <c r="XBF162" s="86"/>
      <c r="XBG162" s="86"/>
      <c r="XBH162" s="86"/>
      <c r="XBI162" s="86"/>
      <c r="XBJ162" s="86"/>
      <c r="XBK162" s="86"/>
      <c r="XBL162" s="86"/>
      <c r="XBM162" s="86"/>
      <c r="XBN162" s="86"/>
      <c r="XBO162" s="86"/>
      <c r="XBP162" s="86"/>
      <c r="XBQ162" s="86"/>
      <c r="XBR162" s="86"/>
      <c r="XBS162" s="86"/>
      <c r="XBT162" s="86"/>
      <c r="XBU162" s="86"/>
      <c r="XBV162" s="86"/>
      <c r="XBW162" s="86"/>
      <c r="XBX162" s="86"/>
      <c r="XBY162" s="86"/>
      <c r="XBZ162" s="86"/>
      <c r="XCA162" s="86"/>
      <c r="XCB162" s="86"/>
      <c r="XCC162" s="86"/>
      <c r="XCD162" s="86"/>
      <c r="XCE162" s="86"/>
      <c r="XCF162" s="86"/>
      <c r="XCG162" s="86"/>
      <c r="XCH162" s="86"/>
      <c r="XCI162" s="86"/>
      <c r="XCJ162" s="86"/>
      <c r="XCK162" s="86"/>
      <c r="XCL162" s="86"/>
      <c r="XCM162" s="86"/>
      <c r="XCN162" s="86"/>
      <c r="XCO162" s="86"/>
      <c r="XCP162" s="86"/>
      <c r="XCQ162" s="86"/>
      <c r="XCR162" s="86"/>
      <c r="XCS162" s="86"/>
      <c r="XCT162" s="86"/>
      <c r="XCU162" s="86"/>
      <c r="XCV162" s="86"/>
      <c r="XCW162" s="86"/>
      <c r="XCX162" s="86"/>
      <c r="XCY162" s="86"/>
      <c r="XCZ162" s="86"/>
      <c r="XDA162" s="86"/>
      <c r="XDB162" s="86"/>
      <c r="XDC162" s="86"/>
      <c r="XDD162" s="86"/>
      <c r="XDE162" s="86"/>
    </row>
  </sheetData>
  <autoFilter ref="A14:F156"/>
  <mergeCells count="1">
    <mergeCell ref="A11:F11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  <colBreaks count="1" manualBreakCount="1">
    <brk id="6" max="1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246"/>
  <sheetViews>
    <sheetView topLeftCell="A212" zoomScaleNormal="100" workbookViewId="0">
      <selection activeCell="G6" sqref="G6:G7"/>
    </sheetView>
  </sheetViews>
  <sheetFormatPr defaultRowHeight="15.75" x14ac:dyDescent="0.25"/>
  <cols>
    <col min="1" max="1" width="56.42578125" style="28" customWidth="1"/>
    <col min="2" max="2" width="5.85546875" style="29" customWidth="1"/>
    <col min="3" max="3" width="5.140625" style="29" customWidth="1"/>
    <col min="4" max="4" width="15.85546875" style="29" customWidth="1"/>
    <col min="5" max="5" width="8.5703125" style="29" customWidth="1"/>
    <col min="6" max="6" width="22.42578125" style="30" customWidth="1"/>
    <col min="7" max="7" width="21.85546875" style="30" customWidth="1"/>
    <col min="8" max="8" width="21" style="30" customWidth="1"/>
    <col min="9" max="9" width="16.7109375" style="31" customWidth="1"/>
    <col min="10" max="10" width="17.28515625" style="32" customWidth="1"/>
    <col min="11" max="12" width="18.28515625" style="32" customWidth="1"/>
    <col min="13" max="13" width="15.140625" style="33" customWidth="1"/>
    <col min="14" max="14" width="15.5703125" style="33" customWidth="1"/>
    <col min="15" max="15" width="14.28515625" style="33" bestFit="1" customWidth="1"/>
    <col min="16" max="16" width="12.7109375" style="33" customWidth="1"/>
    <col min="17" max="17" width="15.85546875" style="33" customWidth="1"/>
    <col min="18" max="21" width="16.42578125" style="33" customWidth="1"/>
    <col min="22" max="25" width="16.42578125" style="32" customWidth="1"/>
    <col min="26" max="28" width="16.42578125" style="30" customWidth="1"/>
    <col min="29" max="29" width="13.85546875" style="30" customWidth="1"/>
    <col min="30" max="30" width="15.140625" style="30" customWidth="1"/>
    <col min="31" max="31" width="15.42578125" style="30" bestFit="1" customWidth="1"/>
    <col min="32" max="32" width="16.7109375" style="30" bestFit="1" customWidth="1"/>
    <col min="33" max="33" width="15.42578125" style="30" bestFit="1" customWidth="1"/>
    <col min="34" max="34" width="11.5703125" style="28" customWidth="1"/>
    <col min="35" max="35" width="10.28515625" style="28" bestFit="1" customWidth="1"/>
    <col min="36" max="36" width="22.42578125" style="28" customWidth="1"/>
    <col min="37" max="37" width="15.5703125" style="28" customWidth="1"/>
    <col min="38" max="38" width="15.85546875" style="28" customWidth="1"/>
    <col min="39" max="39" width="15.5703125" style="28" customWidth="1"/>
    <col min="40" max="40" width="15.85546875" style="28" customWidth="1"/>
    <col min="41" max="41" width="9.140625" style="28"/>
    <col min="42" max="42" width="10.85546875" style="28" customWidth="1"/>
    <col min="43" max="43" width="11" style="28" bestFit="1" customWidth="1"/>
    <col min="44" max="226" width="9.140625" style="28"/>
    <col min="227" max="227" width="61" style="28" customWidth="1"/>
    <col min="228" max="228" width="9.140625" style="28" customWidth="1"/>
    <col min="229" max="229" width="5.85546875" style="28" customWidth="1"/>
    <col min="230" max="230" width="5.140625" style="28" customWidth="1"/>
    <col min="231" max="231" width="18.140625" style="28" customWidth="1"/>
    <col min="232" max="232" width="8.5703125" style="28" customWidth="1"/>
    <col min="233" max="233" width="27.140625" style="28" customWidth="1"/>
    <col min="234" max="240" width="0" style="28" hidden="1" customWidth="1"/>
    <col min="241" max="241" width="12.42578125" style="28" bestFit="1" customWidth="1"/>
    <col min="242" max="242" width="13.28515625" style="28" bestFit="1" customWidth="1"/>
    <col min="243" max="243" width="46.7109375" style="28" bestFit="1" customWidth="1"/>
    <col min="244" max="482" width="9.140625" style="28"/>
    <col min="483" max="483" width="61" style="28" customWidth="1"/>
    <col min="484" max="484" width="9.140625" style="28" customWidth="1"/>
    <col min="485" max="485" width="5.85546875" style="28" customWidth="1"/>
    <col min="486" max="486" width="5.140625" style="28" customWidth="1"/>
    <col min="487" max="487" width="18.140625" style="28" customWidth="1"/>
    <col min="488" max="488" width="8.5703125" style="28" customWidth="1"/>
    <col min="489" max="489" width="27.140625" style="28" customWidth="1"/>
    <col min="490" max="496" width="0" style="28" hidden="1" customWidth="1"/>
    <col min="497" max="497" width="12.42578125" style="28" bestFit="1" customWidth="1"/>
    <col min="498" max="498" width="13.28515625" style="28" bestFit="1" customWidth="1"/>
    <col min="499" max="499" width="46.7109375" style="28" bestFit="1" customWidth="1"/>
    <col min="500" max="738" width="9.140625" style="28"/>
    <col min="739" max="739" width="61" style="28" customWidth="1"/>
    <col min="740" max="740" width="9.140625" style="28" customWidth="1"/>
    <col min="741" max="741" width="5.85546875" style="28" customWidth="1"/>
    <col min="742" max="742" width="5.140625" style="28" customWidth="1"/>
    <col min="743" max="743" width="18.140625" style="28" customWidth="1"/>
    <col min="744" max="744" width="8.5703125" style="28" customWidth="1"/>
    <col min="745" max="745" width="27.140625" style="28" customWidth="1"/>
    <col min="746" max="752" width="0" style="28" hidden="1" customWidth="1"/>
    <col min="753" max="753" width="12.42578125" style="28" bestFit="1" customWidth="1"/>
    <col min="754" max="754" width="13.28515625" style="28" bestFit="1" customWidth="1"/>
    <col min="755" max="755" width="46.7109375" style="28" bestFit="1" customWidth="1"/>
    <col min="756" max="994" width="9.140625" style="28"/>
    <col min="995" max="995" width="61" style="28" customWidth="1"/>
    <col min="996" max="996" width="9.140625" style="28" customWidth="1"/>
    <col min="997" max="997" width="5.85546875" style="28" customWidth="1"/>
    <col min="998" max="998" width="5.140625" style="28" customWidth="1"/>
    <col min="999" max="999" width="18.140625" style="28" customWidth="1"/>
    <col min="1000" max="1000" width="8.5703125" style="28" customWidth="1"/>
    <col min="1001" max="1001" width="27.140625" style="28" customWidth="1"/>
    <col min="1002" max="1008" width="0" style="28" hidden="1" customWidth="1"/>
    <col min="1009" max="1009" width="12.42578125" style="28" bestFit="1" customWidth="1"/>
    <col min="1010" max="1010" width="13.28515625" style="28" bestFit="1" customWidth="1"/>
    <col min="1011" max="1011" width="46.7109375" style="28" bestFit="1" customWidth="1"/>
    <col min="1012" max="1250" width="9.140625" style="28"/>
    <col min="1251" max="1251" width="61" style="28" customWidth="1"/>
    <col min="1252" max="1252" width="9.140625" style="28" customWidth="1"/>
    <col min="1253" max="1253" width="5.85546875" style="28" customWidth="1"/>
    <col min="1254" max="1254" width="5.140625" style="28" customWidth="1"/>
    <col min="1255" max="1255" width="18.140625" style="28" customWidth="1"/>
    <col min="1256" max="1256" width="8.5703125" style="28" customWidth="1"/>
    <col min="1257" max="1257" width="27.140625" style="28" customWidth="1"/>
    <col min="1258" max="1264" width="0" style="28" hidden="1" customWidth="1"/>
    <col min="1265" max="1265" width="12.42578125" style="28" bestFit="1" customWidth="1"/>
    <col min="1266" max="1266" width="13.28515625" style="28" bestFit="1" customWidth="1"/>
    <col min="1267" max="1267" width="46.7109375" style="28" bestFit="1" customWidth="1"/>
    <col min="1268" max="1506" width="9.140625" style="28"/>
    <col min="1507" max="1507" width="61" style="28" customWidth="1"/>
    <col min="1508" max="1508" width="9.140625" style="28" customWidth="1"/>
    <col min="1509" max="1509" width="5.85546875" style="28" customWidth="1"/>
    <col min="1510" max="1510" width="5.140625" style="28" customWidth="1"/>
    <col min="1511" max="1511" width="18.140625" style="28" customWidth="1"/>
    <col min="1512" max="1512" width="8.5703125" style="28" customWidth="1"/>
    <col min="1513" max="1513" width="27.140625" style="28" customWidth="1"/>
    <col min="1514" max="1520" width="0" style="28" hidden="1" customWidth="1"/>
    <col min="1521" max="1521" width="12.42578125" style="28" bestFit="1" customWidth="1"/>
    <col min="1522" max="1522" width="13.28515625" style="28" bestFit="1" customWidth="1"/>
    <col min="1523" max="1523" width="46.7109375" style="28" bestFit="1" customWidth="1"/>
    <col min="1524" max="1762" width="9.140625" style="28"/>
    <col min="1763" max="1763" width="61" style="28" customWidth="1"/>
    <col min="1764" max="1764" width="9.140625" style="28" customWidth="1"/>
    <col min="1765" max="1765" width="5.85546875" style="28" customWidth="1"/>
    <col min="1766" max="1766" width="5.140625" style="28" customWidth="1"/>
    <col min="1767" max="1767" width="18.140625" style="28" customWidth="1"/>
    <col min="1768" max="1768" width="8.5703125" style="28" customWidth="1"/>
    <col min="1769" max="1769" width="27.140625" style="28" customWidth="1"/>
    <col min="1770" max="1776" width="0" style="28" hidden="1" customWidth="1"/>
    <col min="1777" max="1777" width="12.42578125" style="28" bestFit="1" customWidth="1"/>
    <col min="1778" max="1778" width="13.28515625" style="28" bestFit="1" customWidth="1"/>
    <col min="1779" max="1779" width="46.7109375" style="28" bestFit="1" customWidth="1"/>
    <col min="1780" max="2018" width="9.140625" style="28"/>
    <col min="2019" max="2019" width="61" style="28" customWidth="1"/>
    <col min="2020" max="2020" width="9.140625" style="28" customWidth="1"/>
    <col min="2021" max="2021" width="5.85546875" style="28" customWidth="1"/>
    <col min="2022" max="2022" width="5.140625" style="28" customWidth="1"/>
    <col min="2023" max="2023" width="18.140625" style="28" customWidth="1"/>
    <col min="2024" max="2024" width="8.5703125" style="28" customWidth="1"/>
    <col min="2025" max="2025" width="27.140625" style="28" customWidth="1"/>
    <col min="2026" max="2032" width="0" style="28" hidden="1" customWidth="1"/>
    <col min="2033" max="2033" width="12.42578125" style="28" bestFit="1" customWidth="1"/>
    <col min="2034" max="2034" width="13.28515625" style="28" bestFit="1" customWidth="1"/>
    <col min="2035" max="2035" width="46.7109375" style="28" bestFit="1" customWidth="1"/>
    <col min="2036" max="2274" width="9.140625" style="28"/>
    <col min="2275" max="2275" width="61" style="28" customWidth="1"/>
    <col min="2276" max="2276" width="9.140625" style="28" customWidth="1"/>
    <col min="2277" max="2277" width="5.85546875" style="28" customWidth="1"/>
    <col min="2278" max="2278" width="5.140625" style="28" customWidth="1"/>
    <col min="2279" max="2279" width="18.140625" style="28" customWidth="1"/>
    <col min="2280" max="2280" width="8.5703125" style="28" customWidth="1"/>
    <col min="2281" max="2281" width="27.140625" style="28" customWidth="1"/>
    <col min="2282" max="2288" width="0" style="28" hidden="1" customWidth="1"/>
    <col min="2289" max="2289" width="12.42578125" style="28" bestFit="1" customWidth="1"/>
    <col min="2290" max="2290" width="13.28515625" style="28" bestFit="1" customWidth="1"/>
    <col min="2291" max="2291" width="46.7109375" style="28" bestFit="1" customWidth="1"/>
    <col min="2292" max="2530" width="9.140625" style="28"/>
    <col min="2531" max="2531" width="61" style="28" customWidth="1"/>
    <col min="2532" max="2532" width="9.140625" style="28" customWidth="1"/>
    <col min="2533" max="2533" width="5.85546875" style="28" customWidth="1"/>
    <col min="2534" max="2534" width="5.140625" style="28" customWidth="1"/>
    <col min="2535" max="2535" width="18.140625" style="28" customWidth="1"/>
    <col min="2536" max="2536" width="8.5703125" style="28" customWidth="1"/>
    <col min="2537" max="2537" width="27.140625" style="28" customWidth="1"/>
    <col min="2538" max="2544" width="0" style="28" hidden="1" customWidth="1"/>
    <col min="2545" max="2545" width="12.42578125" style="28" bestFit="1" customWidth="1"/>
    <col min="2546" max="2546" width="13.28515625" style="28" bestFit="1" customWidth="1"/>
    <col min="2547" max="2547" width="46.7109375" style="28" bestFit="1" customWidth="1"/>
    <col min="2548" max="2786" width="9.140625" style="28"/>
    <col min="2787" max="2787" width="61" style="28" customWidth="1"/>
    <col min="2788" max="2788" width="9.140625" style="28" customWidth="1"/>
    <col min="2789" max="2789" width="5.85546875" style="28" customWidth="1"/>
    <col min="2790" max="2790" width="5.140625" style="28" customWidth="1"/>
    <col min="2791" max="2791" width="18.140625" style="28" customWidth="1"/>
    <col min="2792" max="2792" width="8.5703125" style="28" customWidth="1"/>
    <col min="2793" max="2793" width="27.140625" style="28" customWidth="1"/>
    <col min="2794" max="2800" width="0" style="28" hidden="1" customWidth="1"/>
    <col min="2801" max="2801" width="12.42578125" style="28" bestFit="1" customWidth="1"/>
    <col min="2802" max="2802" width="13.28515625" style="28" bestFit="1" customWidth="1"/>
    <col min="2803" max="2803" width="46.7109375" style="28" bestFit="1" customWidth="1"/>
    <col min="2804" max="3042" width="9.140625" style="28"/>
    <col min="3043" max="3043" width="61" style="28" customWidth="1"/>
    <col min="3044" max="3044" width="9.140625" style="28" customWidth="1"/>
    <col min="3045" max="3045" width="5.85546875" style="28" customWidth="1"/>
    <col min="3046" max="3046" width="5.140625" style="28" customWidth="1"/>
    <col min="3047" max="3047" width="18.140625" style="28" customWidth="1"/>
    <col min="3048" max="3048" width="8.5703125" style="28" customWidth="1"/>
    <col min="3049" max="3049" width="27.140625" style="28" customWidth="1"/>
    <col min="3050" max="3056" width="0" style="28" hidden="1" customWidth="1"/>
    <col min="3057" max="3057" width="12.42578125" style="28" bestFit="1" customWidth="1"/>
    <col min="3058" max="3058" width="13.28515625" style="28" bestFit="1" customWidth="1"/>
    <col min="3059" max="3059" width="46.7109375" style="28" bestFit="1" customWidth="1"/>
    <col min="3060" max="3298" width="9.140625" style="28"/>
    <col min="3299" max="3299" width="61" style="28" customWidth="1"/>
    <col min="3300" max="3300" width="9.140625" style="28" customWidth="1"/>
    <col min="3301" max="3301" width="5.85546875" style="28" customWidth="1"/>
    <col min="3302" max="3302" width="5.140625" style="28" customWidth="1"/>
    <col min="3303" max="3303" width="18.140625" style="28" customWidth="1"/>
    <col min="3304" max="3304" width="8.5703125" style="28" customWidth="1"/>
    <col min="3305" max="3305" width="27.140625" style="28" customWidth="1"/>
    <col min="3306" max="3312" width="0" style="28" hidden="1" customWidth="1"/>
    <col min="3313" max="3313" width="12.42578125" style="28" bestFit="1" customWidth="1"/>
    <col min="3314" max="3314" width="13.28515625" style="28" bestFit="1" customWidth="1"/>
    <col min="3315" max="3315" width="46.7109375" style="28" bestFit="1" customWidth="1"/>
    <col min="3316" max="3554" width="9.140625" style="28"/>
    <col min="3555" max="3555" width="61" style="28" customWidth="1"/>
    <col min="3556" max="3556" width="9.140625" style="28" customWidth="1"/>
    <col min="3557" max="3557" width="5.85546875" style="28" customWidth="1"/>
    <col min="3558" max="3558" width="5.140625" style="28" customWidth="1"/>
    <col min="3559" max="3559" width="18.140625" style="28" customWidth="1"/>
    <col min="3560" max="3560" width="8.5703125" style="28" customWidth="1"/>
    <col min="3561" max="3561" width="27.140625" style="28" customWidth="1"/>
    <col min="3562" max="3568" width="0" style="28" hidden="1" customWidth="1"/>
    <col min="3569" max="3569" width="12.42578125" style="28" bestFit="1" customWidth="1"/>
    <col min="3570" max="3570" width="13.28515625" style="28" bestFit="1" customWidth="1"/>
    <col min="3571" max="3571" width="46.7109375" style="28" bestFit="1" customWidth="1"/>
    <col min="3572" max="3810" width="9.140625" style="28"/>
    <col min="3811" max="3811" width="61" style="28" customWidth="1"/>
    <col min="3812" max="3812" width="9.140625" style="28" customWidth="1"/>
    <col min="3813" max="3813" width="5.85546875" style="28" customWidth="1"/>
    <col min="3814" max="3814" width="5.140625" style="28" customWidth="1"/>
    <col min="3815" max="3815" width="18.140625" style="28" customWidth="1"/>
    <col min="3816" max="3816" width="8.5703125" style="28" customWidth="1"/>
    <col min="3817" max="3817" width="27.140625" style="28" customWidth="1"/>
    <col min="3818" max="3824" width="0" style="28" hidden="1" customWidth="1"/>
    <col min="3825" max="3825" width="12.42578125" style="28" bestFit="1" customWidth="1"/>
    <col min="3826" max="3826" width="13.28515625" style="28" bestFit="1" customWidth="1"/>
    <col min="3827" max="3827" width="46.7109375" style="28" bestFit="1" customWidth="1"/>
    <col min="3828" max="4066" width="9.140625" style="28"/>
    <col min="4067" max="4067" width="61" style="28" customWidth="1"/>
    <col min="4068" max="4068" width="9.140625" style="28" customWidth="1"/>
    <col min="4069" max="4069" width="5.85546875" style="28" customWidth="1"/>
    <col min="4070" max="4070" width="5.140625" style="28" customWidth="1"/>
    <col min="4071" max="4071" width="18.140625" style="28" customWidth="1"/>
    <col min="4072" max="4072" width="8.5703125" style="28" customWidth="1"/>
    <col min="4073" max="4073" width="27.140625" style="28" customWidth="1"/>
    <col min="4074" max="4080" width="0" style="28" hidden="1" customWidth="1"/>
    <col min="4081" max="4081" width="12.42578125" style="28" bestFit="1" customWidth="1"/>
    <col min="4082" max="4082" width="13.28515625" style="28" bestFit="1" customWidth="1"/>
    <col min="4083" max="4083" width="46.7109375" style="28" bestFit="1" customWidth="1"/>
    <col min="4084" max="4322" width="9.140625" style="28"/>
    <col min="4323" max="4323" width="61" style="28" customWidth="1"/>
    <col min="4324" max="4324" width="9.140625" style="28" customWidth="1"/>
    <col min="4325" max="4325" width="5.85546875" style="28" customWidth="1"/>
    <col min="4326" max="4326" width="5.140625" style="28" customWidth="1"/>
    <col min="4327" max="4327" width="18.140625" style="28" customWidth="1"/>
    <col min="4328" max="4328" width="8.5703125" style="28" customWidth="1"/>
    <col min="4329" max="4329" width="27.140625" style="28" customWidth="1"/>
    <col min="4330" max="4336" width="0" style="28" hidden="1" customWidth="1"/>
    <col min="4337" max="4337" width="12.42578125" style="28" bestFit="1" customWidth="1"/>
    <col min="4338" max="4338" width="13.28515625" style="28" bestFit="1" customWidth="1"/>
    <col min="4339" max="4339" width="46.7109375" style="28" bestFit="1" customWidth="1"/>
    <col min="4340" max="4578" width="9.140625" style="28"/>
    <col min="4579" max="4579" width="61" style="28" customWidth="1"/>
    <col min="4580" max="4580" width="9.140625" style="28" customWidth="1"/>
    <col min="4581" max="4581" width="5.85546875" style="28" customWidth="1"/>
    <col min="4582" max="4582" width="5.140625" style="28" customWidth="1"/>
    <col min="4583" max="4583" width="18.140625" style="28" customWidth="1"/>
    <col min="4584" max="4584" width="8.5703125" style="28" customWidth="1"/>
    <col min="4585" max="4585" width="27.140625" style="28" customWidth="1"/>
    <col min="4586" max="4592" width="0" style="28" hidden="1" customWidth="1"/>
    <col min="4593" max="4593" width="12.42578125" style="28" bestFit="1" customWidth="1"/>
    <col min="4594" max="4594" width="13.28515625" style="28" bestFit="1" customWidth="1"/>
    <col min="4595" max="4595" width="46.7109375" style="28" bestFit="1" customWidth="1"/>
    <col min="4596" max="4834" width="9.140625" style="28"/>
    <col min="4835" max="4835" width="61" style="28" customWidth="1"/>
    <col min="4836" max="4836" width="9.140625" style="28" customWidth="1"/>
    <col min="4837" max="4837" width="5.85546875" style="28" customWidth="1"/>
    <col min="4838" max="4838" width="5.140625" style="28" customWidth="1"/>
    <col min="4839" max="4839" width="18.140625" style="28" customWidth="1"/>
    <col min="4840" max="4840" width="8.5703125" style="28" customWidth="1"/>
    <col min="4841" max="4841" width="27.140625" style="28" customWidth="1"/>
    <col min="4842" max="4848" width="0" style="28" hidden="1" customWidth="1"/>
    <col min="4849" max="4849" width="12.42578125" style="28" bestFit="1" customWidth="1"/>
    <col min="4850" max="4850" width="13.28515625" style="28" bestFit="1" customWidth="1"/>
    <col min="4851" max="4851" width="46.7109375" style="28" bestFit="1" customWidth="1"/>
    <col min="4852" max="5090" width="9.140625" style="28"/>
    <col min="5091" max="5091" width="61" style="28" customWidth="1"/>
    <col min="5092" max="5092" width="9.140625" style="28" customWidth="1"/>
    <col min="5093" max="5093" width="5.85546875" style="28" customWidth="1"/>
    <col min="5094" max="5094" width="5.140625" style="28" customWidth="1"/>
    <col min="5095" max="5095" width="18.140625" style="28" customWidth="1"/>
    <col min="5096" max="5096" width="8.5703125" style="28" customWidth="1"/>
    <col min="5097" max="5097" width="27.140625" style="28" customWidth="1"/>
    <col min="5098" max="5104" width="0" style="28" hidden="1" customWidth="1"/>
    <col min="5105" max="5105" width="12.42578125" style="28" bestFit="1" customWidth="1"/>
    <col min="5106" max="5106" width="13.28515625" style="28" bestFit="1" customWidth="1"/>
    <col min="5107" max="5107" width="46.7109375" style="28" bestFit="1" customWidth="1"/>
    <col min="5108" max="5346" width="9.140625" style="28"/>
    <col min="5347" max="5347" width="61" style="28" customWidth="1"/>
    <col min="5348" max="5348" width="9.140625" style="28" customWidth="1"/>
    <col min="5349" max="5349" width="5.85546875" style="28" customWidth="1"/>
    <col min="5350" max="5350" width="5.140625" style="28" customWidth="1"/>
    <col min="5351" max="5351" width="18.140625" style="28" customWidth="1"/>
    <col min="5352" max="5352" width="8.5703125" style="28" customWidth="1"/>
    <col min="5353" max="5353" width="27.140625" style="28" customWidth="1"/>
    <col min="5354" max="5360" width="0" style="28" hidden="1" customWidth="1"/>
    <col min="5361" max="5361" width="12.42578125" style="28" bestFit="1" customWidth="1"/>
    <col min="5362" max="5362" width="13.28515625" style="28" bestFit="1" customWidth="1"/>
    <col min="5363" max="5363" width="46.7109375" style="28" bestFit="1" customWidth="1"/>
    <col min="5364" max="5602" width="9.140625" style="28"/>
    <col min="5603" max="5603" width="61" style="28" customWidth="1"/>
    <col min="5604" max="5604" width="9.140625" style="28" customWidth="1"/>
    <col min="5605" max="5605" width="5.85546875" style="28" customWidth="1"/>
    <col min="5606" max="5606" width="5.140625" style="28" customWidth="1"/>
    <col min="5607" max="5607" width="18.140625" style="28" customWidth="1"/>
    <col min="5608" max="5608" width="8.5703125" style="28" customWidth="1"/>
    <col min="5609" max="5609" width="27.140625" style="28" customWidth="1"/>
    <col min="5610" max="5616" width="0" style="28" hidden="1" customWidth="1"/>
    <col min="5617" max="5617" width="12.42578125" style="28" bestFit="1" customWidth="1"/>
    <col min="5618" max="5618" width="13.28515625" style="28" bestFit="1" customWidth="1"/>
    <col min="5619" max="5619" width="46.7109375" style="28" bestFit="1" customWidth="1"/>
    <col min="5620" max="5858" width="9.140625" style="28"/>
    <col min="5859" max="5859" width="61" style="28" customWidth="1"/>
    <col min="5860" max="5860" width="9.140625" style="28" customWidth="1"/>
    <col min="5861" max="5861" width="5.85546875" style="28" customWidth="1"/>
    <col min="5862" max="5862" width="5.140625" style="28" customWidth="1"/>
    <col min="5863" max="5863" width="18.140625" style="28" customWidth="1"/>
    <col min="5864" max="5864" width="8.5703125" style="28" customWidth="1"/>
    <col min="5865" max="5865" width="27.140625" style="28" customWidth="1"/>
    <col min="5866" max="5872" width="0" style="28" hidden="1" customWidth="1"/>
    <col min="5873" max="5873" width="12.42578125" style="28" bestFit="1" customWidth="1"/>
    <col min="5874" max="5874" width="13.28515625" style="28" bestFit="1" customWidth="1"/>
    <col min="5875" max="5875" width="46.7109375" style="28" bestFit="1" customWidth="1"/>
    <col min="5876" max="6114" width="9.140625" style="28"/>
    <col min="6115" max="6115" width="61" style="28" customWidth="1"/>
    <col min="6116" max="6116" width="9.140625" style="28" customWidth="1"/>
    <col min="6117" max="6117" width="5.85546875" style="28" customWidth="1"/>
    <col min="6118" max="6118" width="5.140625" style="28" customWidth="1"/>
    <col min="6119" max="6119" width="18.140625" style="28" customWidth="1"/>
    <col min="6120" max="6120" width="8.5703125" style="28" customWidth="1"/>
    <col min="6121" max="6121" width="27.140625" style="28" customWidth="1"/>
    <col min="6122" max="6128" width="0" style="28" hidden="1" customWidth="1"/>
    <col min="6129" max="6129" width="12.42578125" style="28" bestFit="1" customWidth="1"/>
    <col min="6130" max="6130" width="13.28515625" style="28" bestFit="1" customWidth="1"/>
    <col min="6131" max="6131" width="46.7109375" style="28" bestFit="1" customWidth="1"/>
    <col min="6132" max="6370" width="9.140625" style="28"/>
    <col min="6371" max="6371" width="61" style="28" customWidth="1"/>
    <col min="6372" max="6372" width="9.140625" style="28" customWidth="1"/>
    <col min="6373" max="6373" width="5.85546875" style="28" customWidth="1"/>
    <col min="6374" max="6374" width="5.140625" style="28" customWidth="1"/>
    <col min="6375" max="6375" width="18.140625" style="28" customWidth="1"/>
    <col min="6376" max="6376" width="8.5703125" style="28" customWidth="1"/>
    <col min="6377" max="6377" width="27.140625" style="28" customWidth="1"/>
    <col min="6378" max="6384" width="0" style="28" hidden="1" customWidth="1"/>
    <col min="6385" max="6385" width="12.42578125" style="28" bestFit="1" customWidth="1"/>
    <col min="6386" max="6386" width="13.28515625" style="28" bestFit="1" customWidth="1"/>
    <col min="6387" max="6387" width="46.7109375" style="28" bestFit="1" customWidth="1"/>
    <col min="6388" max="6626" width="9.140625" style="28"/>
    <col min="6627" max="6627" width="61" style="28" customWidth="1"/>
    <col min="6628" max="6628" width="9.140625" style="28" customWidth="1"/>
    <col min="6629" max="6629" width="5.85546875" style="28" customWidth="1"/>
    <col min="6630" max="6630" width="5.140625" style="28" customWidth="1"/>
    <col min="6631" max="6631" width="18.140625" style="28" customWidth="1"/>
    <col min="6632" max="6632" width="8.5703125" style="28" customWidth="1"/>
    <col min="6633" max="6633" width="27.140625" style="28" customWidth="1"/>
    <col min="6634" max="6640" width="0" style="28" hidden="1" customWidth="1"/>
    <col min="6641" max="6641" width="12.42578125" style="28" bestFit="1" customWidth="1"/>
    <col min="6642" max="6642" width="13.28515625" style="28" bestFit="1" customWidth="1"/>
    <col min="6643" max="6643" width="46.7109375" style="28" bestFit="1" customWidth="1"/>
    <col min="6644" max="6882" width="9.140625" style="28"/>
    <col min="6883" max="6883" width="61" style="28" customWidth="1"/>
    <col min="6884" max="6884" width="9.140625" style="28" customWidth="1"/>
    <col min="6885" max="6885" width="5.85546875" style="28" customWidth="1"/>
    <col min="6886" max="6886" width="5.140625" style="28" customWidth="1"/>
    <col min="6887" max="6887" width="18.140625" style="28" customWidth="1"/>
    <col min="6888" max="6888" width="8.5703125" style="28" customWidth="1"/>
    <col min="6889" max="6889" width="27.140625" style="28" customWidth="1"/>
    <col min="6890" max="6896" width="0" style="28" hidden="1" customWidth="1"/>
    <col min="6897" max="6897" width="12.42578125" style="28" bestFit="1" customWidth="1"/>
    <col min="6898" max="6898" width="13.28515625" style="28" bestFit="1" customWidth="1"/>
    <col min="6899" max="6899" width="46.7109375" style="28" bestFit="1" customWidth="1"/>
    <col min="6900" max="7138" width="9.140625" style="28"/>
    <col min="7139" max="7139" width="61" style="28" customWidth="1"/>
    <col min="7140" max="7140" width="9.140625" style="28" customWidth="1"/>
    <col min="7141" max="7141" width="5.85546875" style="28" customWidth="1"/>
    <col min="7142" max="7142" width="5.140625" style="28" customWidth="1"/>
    <col min="7143" max="7143" width="18.140625" style="28" customWidth="1"/>
    <col min="7144" max="7144" width="8.5703125" style="28" customWidth="1"/>
    <col min="7145" max="7145" width="27.140625" style="28" customWidth="1"/>
    <col min="7146" max="7152" width="0" style="28" hidden="1" customWidth="1"/>
    <col min="7153" max="7153" width="12.42578125" style="28" bestFit="1" customWidth="1"/>
    <col min="7154" max="7154" width="13.28515625" style="28" bestFit="1" customWidth="1"/>
    <col min="7155" max="7155" width="46.7109375" style="28" bestFit="1" customWidth="1"/>
    <col min="7156" max="7394" width="9.140625" style="28"/>
    <col min="7395" max="7395" width="61" style="28" customWidth="1"/>
    <col min="7396" max="7396" width="9.140625" style="28" customWidth="1"/>
    <col min="7397" max="7397" width="5.85546875" style="28" customWidth="1"/>
    <col min="7398" max="7398" width="5.140625" style="28" customWidth="1"/>
    <col min="7399" max="7399" width="18.140625" style="28" customWidth="1"/>
    <col min="7400" max="7400" width="8.5703125" style="28" customWidth="1"/>
    <col min="7401" max="7401" width="27.140625" style="28" customWidth="1"/>
    <col min="7402" max="7408" width="0" style="28" hidden="1" customWidth="1"/>
    <col min="7409" max="7409" width="12.42578125" style="28" bestFit="1" customWidth="1"/>
    <col min="7410" max="7410" width="13.28515625" style="28" bestFit="1" customWidth="1"/>
    <col min="7411" max="7411" width="46.7109375" style="28" bestFit="1" customWidth="1"/>
    <col min="7412" max="7650" width="9.140625" style="28"/>
    <col min="7651" max="7651" width="61" style="28" customWidth="1"/>
    <col min="7652" max="7652" width="9.140625" style="28" customWidth="1"/>
    <col min="7653" max="7653" width="5.85546875" style="28" customWidth="1"/>
    <col min="7654" max="7654" width="5.140625" style="28" customWidth="1"/>
    <col min="7655" max="7655" width="18.140625" style="28" customWidth="1"/>
    <col min="7656" max="7656" width="8.5703125" style="28" customWidth="1"/>
    <col min="7657" max="7657" width="27.140625" style="28" customWidth="1"/>
    <col min="7658" max="7664" width="0" style="28" hidden="1" customWidth="1"/>
    <col min="7665" max="7665" width="12.42578125" style="28" bestFit="1" customWidth="1"/>
    <col min="7666" max="7666" width="13.28515625" style="28" bestFit="1" customWidth="1"/>
    <col min="7667" max="7667" width="46.7109375" style="28" bestFit="1" customWidth="1"/>
    <col min="7668" max="7906" width="9.140625" style="28"/>
    <col min="7907" max="7907" width="61" style="28" customWidth="1"/>
    <col min="7908" max="7908" width="9.140625" style="28" customWidth="1"/>
    <col min="7909" max="7909" width="5.85546875" style="28" customWidth="1"/>
    <col min="7910" max="7910" width="5.140625" style="28" customWidth="1"/>
    <col min="7911" max="7911" width="18.140625" style="28" customWidth="1"/>
    <col min="7912" max="7912" width="8.5703125" style="28" customWidth="1"/>
    <col min="7913" max="7913" width="27.140625" style="28" customWidth="1"/>
    <col min="7914" max="7920" width="0" style="28" hidden="1" customWidth="1"/>
    <col min="7921" max="7921" width="12.42578125" style="28" bestFit="1" customWidth="1"/>
    <col min="7922" max="7922" width="13.28515625" style="28" bestFit="1" customWidth="1"/>
    <col min="7923" max="7923" width="46.7109375" style="28" bestFit="1" customWidth="1"/>
    <col min="7924" max="8162" width="9.140625" style="28"/>
    <col min="8163" max="8163" width="61" style="28" customWidth="1"/>
    <col min="8164" max="8164" width="9.140625" style="28" customWidth="1"/>
    <col min="8165" max="8165" width="5.85546875" style="28" customWidth="1"/>
    <col min="8166" max="8166" width="5.140625" style="28" customWidth="1"/>
    <col min="8167" max="8167" width="18.140625" style="28" customWidth="1"/>
    <col min="8168" max="8168" width="8.5703125" style="28" customWidth="1"/>
    <col min="8169" max="8169" width="27.140625" style="28" customWidth="1"/>
    <col min="8170" max="8176" width="0" style="28" hidden="1" customWidth="1"/>
    <col min="8177" max="8177" width="12.42578125" style="28" bestFit="1" customWidth="1"/>
    <col min="8178" max="8178" width="13.28515625" style="28" bestFit="1" customWidth="1"/>
    <col min="8179" max="8179" width="46.7109375" style="28" bestFit="1" customWidth="1"/>
    <col min="8180" max="8418" width="9.140625" style="28"/>
    <col min="8419" max="8419" width="61" style="28" customWidth="1"/>
    <col min="8420" max="8420" width="9.140625" style="28" customWidth="1"/>
    <col min="8421" max="8421" width="5.85546875" style="28" customWidth="1"/>
    <col min="8422" max="8422" width="5.140625" style="28" customWidth="1"/>
    <col min="8423" max="8423" width="18.140625" style="28" customWidth="1"/>
    <col min="8424" max="8424" width="8.5703125" style="28" customWidth="1"/>
    <col min="8425" max="8425" width="27.140625" style="28" customWidth="1"/>
    <col min="8426" max="8432" width="0" style="28" hidden="1" customWidth="1"/>
    <col min="8433" max="8433" width="12.42578125" style="28" bestFit="1" customWidth="1"/>
    <col min="8434" max="8434" width="13.28515625" style="28" bestFit="1" customWidth="1"/>
    <col min="8435" max="8435" width="46.7109375" style="28" bestFit="1" customWidth="1"/>
    <col min="8436" max="8674" width="9.140625" style="28"/>
    <col min="8675" max="8675" width="61" style="28" customWidth="1"/>
    <col min="8676" max="8676" width="9.140625" style="28" customWidth="1"/>
    <col min="8677" max="8677" width="5.85546875" style="28" customWidth="1"/>
    <col min="8678" max="8678" width="5.140625" style="28" customWidth="1"/>
    <col min="8679" max="8679" width="18.140625" style="28" customWidth="1"/>
    <col min="8680" max="8680" width="8.5703125" style="28" customWidth="1"/>
    <col min="8681" max="8681" width="27.140625" style="28" customWidth="1"/>
    <col min="8682" max="8688" width="0" style="28" hidden="1" customWidth="1"/>
    <col min="8689" max="8689" width="12.42578125" style="28" bestFit="1" customWidth="1"/>
    <col min="8690" max="8690" width="13.28515625" style="28" bestFit="1" customWidth="1"/>
    <col min="8691" max="8691" width="46.7109375" style="28" bestFit="1" customWidth="1"/>
    <col min="8692" max="8930" width="9.140625" style="28"/>
    <col min="8931" max="8931" width="61" style="28" customWidth="1"/>
    <col min="8932" max="8932" width="9.140625" style="28" customWidth="1"/>
    <col min="8933" max="8933" width="5.85546875" style="28" customWidth="1"/>
    <col min="8934" max="8934" width="5.140625" style="28" customWidth="1"/>
    <col min="8935" max="8935" width="18.140625" style="28" customWidth="1"/>
    <col min="8936" max="8936" width="8.5703125" style="28" customWidth="1"/>
    <col min="8937" max="8937" width="27.140625" style="28" customWidth="1"/>
    <col min="8938" max="8944" width="0" style="28" hidden="1" customWidth="1"/>
    <col min="8945" max="8945" width="12.42578125" style="28" bestFit="1" customWidth="1"/>
    <col min="8946" max="8946" width="13.28515625" style="28" bestFit="1" customWidth="1"/>
    <col min="8947" max="8947" width="46.7109375" style="28" bestFit="1" customWidth="1"/>
    <col min="8948" max="9186" width="9.140625" style="28"/>
    <col min="9187" max="9187" width="61" style="28" customWidth="1"/>
    <col min="9188" max="9188" width="9.140625" style="28" customWidth="1"/>
    <col min="9189" max="9189" width="5.85546875" style="28" customWidth="1"/>
    <col min="9190" max="9190" width="5.140625" style="28" customWidth="1"/>
    <col min="9191" max="9191" width="18.140625" style="28" customWidth="1"/>
    <col min="9192" max="9192" width="8.5703125" style="28" customWidth="1"/>
    <col min="9193" max="9193" width="27.140625" style="28" customWidth="1"/>
    <col min="9194" max="9200" width="0" style="28" hidden="1" customWidth="1"/>
    <col min="9201" max="9201" width="12.42578125" style="28" bestFit="1" customWidth="1"/>
    <col min="9202" max="9202" width="13.28515625" style="28" bestFit="1" customWidth="1"/>
    <col min="9203" max="9203" width="46.7109375" style="28" bestFit="1" customWidth="1"/>
    <col min="9204" max="9442" width="9.140625" style="28"/>
    <col min="9443" max="9443" width="61" style="28" customWidth="1"/>
    <col min="9444" max="9444" width="9.140625" style="28" customWidth="1"/>
    <col min="9445" max="9445" width="5.85546875" style="28" customWidth="1"/>
    <col min="9446" max="9446" width="5.140625" style="28" customWidth="1"/>
    <col min="9447" max="9447" width="18.140625" style="28" customWidth="1"/>
    <col min="9448" max="9448" width="8.5703125" style="28" customWidth="1"/>
    <col min="9449" max="9449" width="27.140625" style="28" customWidth="1"/>
    <col min="9450" max="9456" width="0" style="28" hidden="1" customWidth="1"/>
    <col min="9457" max="9457" width="12.42578125" style="28" bestFit="1" customWidth="1"/>
    <col min="9458" max="9458" width="13.28515625" style="28" bestFit="1" customWidth="1"/>
    <col min="9459" max="9459" width="46.7109375" style="28" bestFit="1" customWidth="1"/>
    <col min="9460" max="9698" width="9.140625" style="28"/>
    <col min="9699" max="9699" width="61" style="28" customWidth="1"/>
    <col min="9700" max="9700" width="9.140625" style="28" customWidth="1"/>
    <col min="9701" max="9701" width="5.85546875" style="28" customWidth="1"/>
    <col min="9702" max="9702" width="5.140625" style="28" customWidth="1"/>
    <col min="9703" max="9703" width="18.140625" style="28" customWidth="1"/>
    <col min="9704" max="9704" width="8.5703125" style="28" customWidth="1"/>
    <col min="9705" max="9705" width="27.140625" style="28" customWidth="1"/>
    <col min="9706" max="9712" width="0" style="28" hidden="1" customWidth="1"/>
    <col min="9713" max="9713" width="12.42578125" style="28" bestFit="1" customWidth="1"/>
    <col min="9714" max="9714" width="13.28515625" style="28" bestFit="1" customWidth="1"/>
    <col min="9715" max="9715" width="46.7109375" style="28" bestFit="1" customWidth="1"/>
    <col min="9716" max="9954" width="9.140625" style="28"/>
    <col min="9955" max="9955" width="61" style="28" customWidth="1"/>
    <col min="9956" max="9956" width="9.140625" style="28" customWidth="1"/>
    <col min="9957" max="9957" width="5.85546875" style="28" customWidth="1"/>
    <col min="9958" max="9958" width="5.140625" style="28" customWidth="1"/>
    <col min="9959" max="9959" width="18.140625" style="28" customWidth="1"/>
    <col min="9960" max="9960" width="8.5703125" style="28" customWidth="1"/>
    <col min="9961" max="9961" width="27.140625" style="28" customWidth="1"/>
    <col min="9962" max="9968" width="0" style="28" hidden="1" customWidth="1"/>
    <col min="9969" max="9969" width="12.42578125" style="28" bestFit="1" customWidth="1"/>
    <col min="9970" max="9970" width="13.28515625" style="28" bestFit="1" customWidth="1"/>
    <col min="9971" max="9971" width="46.7109375" style="28" bestFit="1" customWidth="1"/>
    <col min="9972" max="10210" width="9.140625" style="28"/>
    <col min="10211" max="10211" width="61" style="28" customWidth="1"/>
    <col min="10212" max="10212" width="9.140625" style="28" customWidth="1"/>
    <col min="10213" max="10213" width="5.85546875" style="28" customWidth="1"/>
    <col min="10214" max="10214" width="5.140625" style="28" customWidth="1"/>
    <col min="10215" max="10215" width="18.140625" style="28" customWidth="1"/>
    <col min="10216" max="10216" width="8.5703125" style="28" customWidth="1"/>
    <col min="10217" max="10217" width="27.140625" style="28" customWidth="1"/>
    <col min="10218" max="10224" width="0" style="28" hidden="1" customWidth="1"/>
    <col min="10225" max="10225" width="12.42578125" style="28" bestFit="1" customWidth="1"/>
    <col min="10226" max="10226" width="13.28515625" style="28" bestFit="1" customWidth="1"/>
    <col min="10227" max="10227" width="46.7109375" style="28" bestFit="1" customWidth="1"/>
    <col min="10228" max="10466" width="9.140625" style="28"/>
    <col min="10467" max="10467" width="61" style="28" customWidth="1"/>
    <col min="10468" max="10468" width="9.140625" style="28" customWidth="1"/>
    <col min="10469" max="10469" width="5.85546875" style="28" customWidth="1"/>
    <col min="10470" max="10470" width="5.140625" style="28" customWidth="1"/>
    <col min="10471" max="10471" width="18.140625" style="28" customWidth="1"/>
    <col min="10472" max="10472" width="8.5703125" style="28" customWidth="1"/>
    <col min="10473" max="10473" width="27.140625" style="28" customWidth="1"/>
    <col min="10474" max="10480" width="0" style="28" hidden="1" customWidth="1"/>
    <col min="10481" max="10481" width="12.42578125" style="28" bestFit="1" customWidth="1"/>
    <col min="10482" max="10482" width="13.28515625" style="28" bestFit="1" customWidth="1"/>
    <col min="10483" max="10483" width="46.7109375" style="28" bestFit="1" customWidth="1"/>
    <col min="10484" max="10722" width="9.140625" style="28"/>
    <col min="10723" max="10723" width="61" style="28" customWidth="1"/>
    <col min="10724" max="10724" width="9.140625" style="28" customWidth="1"/>
    <col min="10725" max="10725" width="5.85546875" style="28" customWidth="1"/>
    <col min="10726" max="10726" width="5.140625" style="28" customWidth="1"/>
    <col min="10727" max="10727" width="18.140625" style="28" customWidth="1"/>
    <col min="10728" max="10728" width="8.5703125" style="28" customWidth="1"/>
    <col min="10729" max="10729" width="27.140625" style="28" customWidth="1"/>
    <col min="10730" max="10736" width="0" style="28" hidden="1" customWidth="1"/>
    <col min="10737" max="10737" width="12.42578125" style="28" bestFit="1" customWidth="1"/>
    <col min="10738" max="10738" width="13.28515625" style="28" bestFit="1" customWidth="1"/>
    <col min="10739" max="10739" width="46.7109375" style="28" bestFit="1" customWidth="1"/>
    <col min="10740" max="10978" width="9.140625" style="28"/>
    <col min="10979" max="10979" width="61" style="28" customWidth="1"/>
    <col min="10980" max="10980" width="9.140625" style="28" customWidth="1"/>
    <col min="10981" max="10981" width="5.85546875" style="28" customWidth="1"/>
    <col min="10982" max="10982" width="5.140625" style="28" customWidth="1"/>
    <col min="10983" max="10983" width="18.140625" style="28" customWidth="1"/>
    <col min="10984" max="10984" width="8.5703125" style="28" customWidth="1"/>
    <col min="10985" max="10985" width="27.140625" style="28" customWidth="1"/>
    <col min="10986" max="10992" width="0" style="28" hidden="1" customWidth="1"/>
    <col min="10993" max="10993" width="12.42578125" style="28" bestFit="1" customWidth="1"/>
    <col min="10994" max="10994" width="13.28515625" style="28" bestFit="1" customWidth="1"/>
    <col min="10995" max="10995" width="46.7109375" style="28" bestFit="1" customWidth="1"/>
    <col min="10996" max="11234" width="9.140625" style="28"/>
    <col min="11235" max="11235" width="61" style="28" customWidth="1"/>
    <col min="11236" max="11236" width="9.140625" style="28" customWidth="1"/>
    <col min="11237" max="11237" width="5.85546875" style="28" customWidth="1"/>
    <col min="11238" max="11238" width="5.140625" style="28" customWidth="1"/>
    <col min="11239" max="11239" width="18.140625" style="28" customWidth="1"/>
    <col min="11240" max="11240" width="8.5703125" style="28" customWidth="1"/>
    <col min="11241" max="11241" width="27.140625" style="28" customWidth="1"/>
    <col min="11242" max="11248" width="0" style="28" hidden="1" customWidth="1"/>
    <col min="11249" max="11249" width="12.42578125" style="28" bestFit="1" customWidth="1"/>
    <col min="11250" max="11250" width="13.28515625" style="28" bestFit="1" customWidth="1"/>
    <col min="11251" max="11251" width="46.7109375" style="28" bestFit="1" customWidth="1"/>
    <col min="11252" max="11490" width="9.140625" style="28"/>
    <col min="11491" max="11491" width="61" style="28" customWidth="1"/>
    <col min="11492" max="11492" width="9.140625" style="28" customWidth="1"/>
    <col min="11493" max="11493" width="5.85546875" style="28" customWidth="1"/>
    <col min="11494" max="11494" width="5.140625" style="28" customWidth="1"/>
    <col min="11495" max="11495" width="18.140625" style="28" customWidth="1"/>
    <col min="11496" max="11496" width="8.5703125" style="28" customWidth="1"/>
    <col min="11497" max="11497" width="27.140625" style="28" customWidth="1"/>
    <col min="11498" max="11504" width="0" style="28" hidden="1" customWidth="1"/>
    <col min="11505" max="11505" width="12.42578125" style="28" bestFit="1" customWidth="1"/>
    <col min="11506" max="11506" width="13.28515625" style="28" bestFit="1" customWidth="1"/>
    <col min="11507" max="11507" width="46.7109375" style="28" bestFit="1" customWidth="1"/>
    <col min="11508" max="11746" width="9.140625" style="28"/>
    <col min="11747" max="11747" width="61" style="28" customWidth="1"/>
    <col min="11748" max="11748" width="9.140625" style="28" customWidth="1"/>
    <col min="11749" max="11749" width="5.85546875" style="28" customWidth="1"/>
    <col min="11750" max="11750" width="5.140625" style="28" customWidth="1"/>
    <col min="11751" max="11751" width="18.140625" style="28" customWidth="1"/>
    <col min="11752" max="11752" width="8.5703125" style="28" customWidth="1"/>
    <col min="11753" max="11753" width="27.140625" style="28" customWidth="1"/>
    <col min="11754" max="11760" width="0" style="28" hidden="1" customWidth="1"/>
    <col min="11761" max="11761" width="12.42578125" style="28" bestFit="1" customWidth="1"/>
    <col min="11762" max="11762" width="13.28515625" style="28" bestFit="1" customWidth="1"/>
    <col min="11763" max="11763" width="46.7109375" style="28" bestFit="1" customWidth="1"/>
    <col min="11764" max="12002" width="9.140625" style="28"/>
    <col min="12003" max="12003" width="61" style="28" customWidth="1"/>
    <col min="12004" max="12004" width="9.140625" style="28" customWidth="1"/>
    <col min="12005" max="12005" width="5.85546875" style="28" customWidth="1"/>
    <col min="12006" max="12006" width="5.140625" style="28" customWidth="1"/>
    <col min="12007" max="12007" width="18.140625" style="28" customWidth="1"/>
    <col min="12008" max="12008" width="8.5703125" style="28" customWidth="1"/>
    <col min="12009" max="12009" width="27.140625" style="28" customWidth="1"/>
    <col min="12010" max="12016" width="0" style="28" hidden="1" customWidth="1"/>
    <col min="12017" max="12017" width="12.42578125" style="28" bestFit="1" customWidth="1"/>
    <col min="12018" max="12018" width="13.28515625" style="28" bestFit="1" customWidth="1"/>
    <col min="12019" max="12019" width="46.7109375" style="28" bestFit="1" customWidth="1"/>
    <col min="12020" max="12258" width="9.140625" style="28"/>
    <col min="12259" max="12259" width="61" style="28" customWidth="1"/>
    <col min="12260" max="12260" width="9.140625" style="28" customWidth="1"/>
    <col min="12261" max="12261" width="5.85546875" style="28" customWidth="1"/>
    <col min="12262" max="12262" width="5.140625" style="28" customWidth="1"/>
    <col min="12263" max="12263" width="18.140625" style="28" customWidth="1"/>
    <col min="12264" max="12264" width="8.5703125" style="28" customWidth="1"/>
    <col min="12265" max="12265" width="27.140625" style="28" customWidth="1"/>
    <col min="12266" max="12272" width="0" style="28" hidden="1" customWidth="1"/>
    <col min="12273" max="12273" width="12.42578125" style="28" bestFit="1" customWidth="1"/>
    <col min="12274" max="12274" width="13.28515625" style="28" bestFit="1" customWidth="1"/>
    <col min="12275" max="12275" width="46.7109375" style="28" bestFit="1" customWidth="1"/>
    <col min="12276" max="12514" width="9.140625" style="28"/>
    <col min="12515" max="12515" width="61" style="28" customWidth="1"/>
    <col min="12516" max="12516" width="9.140625" style="28" customWidth="1"/>
    <col min="12517" max="12517" width="5.85546875" style="28" customWidth="1"/>
    <col min="12518" max="12518" width="5.140625" style="28" customWidth="1"/>
    <col min="12519" max="12519" width="18.140625" style="28" customWidth="1"/>
    <col min="12520" max="12520" width="8.5703125" style="28" customWidth="1"/>
    <col min="12521" max="12521" width="27.140625" style="28" customWidth="1"/>
    <col min="12522" max="12528" width="0" style="28" hidden="1" customWidth="1"/>
    <col min="12529" max="12529" width="12.42578125" style="28" bestFit="1" customWidth="1"/>
    <col min="12530" max="12530" width="13.28515625" style="28" bestFit="1" customWidth="1"/>
    <col min="12531" max="12531" width="46.7109375" style="28" bestFit="1" customWidth="1"/>
    <col min="12532" max="12770" width="9.140625" style="28"/>
    <col min="12771" max="12771" width="61" style="28" customWidth="1"/>
    <col min="12772" max="12772" width="9.140625" style="28" customWidth="1"/>
    <col min="12773" max="12773" width="5.85546875" style="28" customWidth="1"/>
    <col min="12774" max="12774" width="5.140625" style="28" customWidth="1"/>
    <col min="12775" max="12775" width="18.140625" style="28" customWidth="1"/>
    <col min="12776" max="12776" width="8.5703125" style="28" customWidth="1"/>
    <col min="12777" max="12777" width="27.140625" style="28" customWidth="1"/>
    <col min="12778" max="12784" width="0" style="28" hidden="1" customWidth="1"/>
    <col min="12785" max="12785" width="12.42578125" style="28" bestFit="1" customWidth="1"/>
    <col min="12786" max="12786" width="13.28515625" style="28" bestFit="1" customWidth="1"/>
    <col min="12787" max="12787" width="46.7109375" style="28" bestFit="1" customWidth="1"/>
    <col min="12788" max="13026" width="9.140625" style="28"/>
    <col min="13027" max="13027" width="61" style="28" customWidth="1"/>
    <col min="13028" max="13028" width="9.140625" style="28" customWidth="1"/>
    <col min="13029" max="13029" width="5.85546875" style="28" customWidth="1"/>
    <col min="13030" max="13030" width="5.140625" style="28" customWidth="1"/>
    <col min="13031" max="13031" width="18.140625" style="28" customWidth="1"/>
    <col min="13032" max="13032" width="8.5703125" style="28" customWidth="1"/>
    <col min="13033" max="13033" width="27.140625" style="28" customWidth="1"/>
    <col min="13034" max="13040" width="0" style="28" hidden="1" customWidth="1"/>
    <col min="13041" max="13041" width="12.42578125" style="28" bestFit="1" customWidth="1"/>
    <col min="13042" max="13042" width="13.28515625" style="28" bestFit="1" customWidth="1"/>
    <col min="13043" max="13043" width="46.7109375" style="28" bestFit="1" customWidth="1"/>
    <col min="13044" max="13282" width="9.140625" style="28"/>
    <col min="13283" max="13283" width="61" style="28" customWidth="1"/>
    <col min="13284" max="13284" width="9.140625" style="28" customWidth="1"/>
    <col min="13285" max="13285" width="5.85546875" style="28" customWidth="1"/>
    <col min="13286" max="13286" width="5.140625" style="28" customWidth="1"/>
    <col min="13287" max="13287" width="18.140625" style="28" customWidth="1"/>
    <col min="13288" max="13288" width="8.5703125" style="28" customWidth="1"/>
    <col min="13289" max="13289" width="27.140625" style="28" customWidth="1"/>
    <col min="13290" max="13296" width="0" style="28" hidden="1" customWidth="1"/>
    <col min="13297" max="13297" width="12.42578125" style="28" bestFit="1" customWidth="1"/>
    <col min="13298" max="13298" width="13.28515625" style="28" bestFit="1" customWidth="1"/>
    <col min="13299" max="13299" width="46.7109375" style="28" bestFit="1" customWidth="1"/>
    <col min="13300" max="13538" width="9.140625" style="28"/>
    <col min="13539" max="13539" width="61" style="28" customWidth="1"/>
    <col min="13540" max="13540" width="9.140625" style="28" customWidth="1"/>
    <col min="13541" max="13541" width="5.85546875" style="28" customWidth="1"/>
    <col min="13542" max="13542" width="5.140625" style="28" customWidth="1"/>
    <col min="13543" max="13543" width="18.140625" style="28" customWidth="1"/>
    <col min="13544" max="13544" width="8.5703125" style="28" customWidth="1"/>
    <col min="13545" max="13545" width="27.140625" style="28" customWidth="1"/>
    <col min="13546" max="13552" width="0" style="28" hidden="1" customWidth="1"/>
    <col min="13553" max="13553" width="12.42578125" style="28" bestFit="1" customWidth="1"/>
    <col min="13554" max="13554" width="13.28515625" style="28" bestFit="1" customWidth="1"/>
    <col min="13555" max="13555" width="46.7109375" style="28" bestFit="1" customWidth="1"/>
    <col min="13556" max="13794" width="9.140625" style="28"/>
    <col min="13795" max="13795" width="61" style="28" customWidth="1"/>
    <col min="13796" max="13796" width="9.140625" style="28" customWidth="1"/>
    <col min="13797" max="13797" width="5.85546875" style="28" customWidth="1"/>
    <col min="13798" max="13798" width="5.140625" style="28" customWidth="1"/>
    <col min="13799" max="13799" width="18.140625" style="28" customWidth="1"/>
    <col min="13800" max="13800" width="8.5703125" style="28" customWidth="1"/>
    <col min="13801" max="13801" width="27.140625" style="28" customWidth="1"/>
    <col min="13802" max="13808" width="0" style="28" hidden="1" customWidth="1"/>
    <col min="13809" max="13809" width="12.42578125" style="28" bestFit="1" customWidth="1"/>
    <col min="13810" max="13810" width="13.28515625" style="28" bestFit="1" customWidth="1"/>
    <col min="13811" max="13811" width="46.7109375" style="28" bestFit="1" customWidth="1"/>
    <col min="13812" max="14050" width="9.140625" style="28"/>
    <col min="14051" max="14051" width="61" style="28" customWidth="1"/>
    <col min="14052" max="14052" width="9.140625" style="28" customWidth="1"/>
    <col min="14053" max="14053" width="5.85546875" style="28" customWidth="1"/>
    <col min="14054" max="14054" width="5.140625" style="28" customWidth="1"/>
    <col min="14055" max="14055" width="18.140625" style="28" customWidth="1"/>
    <col min="14056" max="14056" width="8.5703125" style="28" customWidth="1"/>
    <col min="14057" max="14057" width="27.140625" style="28" customWidth="1"/>
    <col min="14058" max="14064" width="0" style="28" hidden="1" customWidth="1"/>
    <col min="14065" max="14065" width="12.42578125" style="28" bestFit="1" customWidth="1"/>
    <col min="14066" max="14066" width="13.28515625" style="28" bestFit="1" customWidth="1"/>
    <col min="14067" max="14067" width="46.7109375" style="28" bestFit="1" customWidth="1"/>
    <col min="14068" max="14306" width="9.140625" style="28"/>
    <col min="14307" max="14307" width="61" style="28" customWidth="1"/>
    <col min="14308" max="14308" width="9.140625" style="28" customWidth="1"/>
    <col min="14309" max="14309" width="5.85546875" style="28" customWidth="1"/>
    <col min="14310" max="14310" width="5.140625" style="28" customWidth="1"/>
    <col min="14311" max="14311" width="18.140625" style="28" customWidth="1"/>
    <col min="14312" max="14312" width="8.5703125" style="28" customWidth="1"/>
    <col min="14313" max="14313" width="27.140625" style="28" customWidth="1"/>
    <col min="14314" max="14320" width="0" style="28" hidden="1" customWidth="1"/>
    <col min="14321" max="14321" width="12.42578125" style="28" bestFit="1" customWidth="1"/>
    <col min="14322" max="14322" width="13.28515625" style="28" bestFit="1" customWidth="1"/>
    <col min="14323" max="14323" width="46.7109375" style="28" bestFit="1" customWidth="1"/>
    <col min="14324" max="14562" width="9.140625" style="28"/>
    <col min="14563" max="14563" width="61" style="28" customWidth="1"/>
    <col min="14564" max="14564" width="9.140625" style="28" customWidth="1"/>
    <col min="14565" max="14565" width="5.85546875" style="28" customWidth="1"/>
    <col min="14566" max="14566" width="5.140625" style="28" customWidth="1"/>
    <col min="14567" max="14567" width="18.140625" style="28" customWidth="1"/>
    <col min="14568" max="14568" width="8.5703125" style="28" customWidth="1"/>
    <col min="14569" max="14569" width="27.140625" style="28" customWidth="1"/>
    <col min="14570" max="14576" width="0" style="28" hidden="1" customWidth="1"/>
    <col min="14577" max="14577" width="12.42578125" style="28" bestFit="1" customWidth="1"/>
    <col min="14578" max="14578" width="13.28515625" style="28" bestFit="1" customWidth="1"/>
    <col min="14579" max="14579" width="46.7109375" style="28" bestFit="1" customWidth="1"/>
    <col min="14580" max="14818" width="9.140625" style="28"/>
    <col min="14819" max="14819" width="61" style="28" customWidth="1"/>
    <col min="14820" max="14820" width="9.140625" style="28" customWidth="1"/>
    <col min="14821" max="14821" width="5.85546875" style="28" customWidth="1"/>
    <col min="14822" max="14822" width="5.140625" style="28" customWidth="1"/>
    <col min="14823" max="14823" width="18.140625" style="28" customWidth="1"/>
    <col min="14824" max="14824" width="8.5703125" style="28" customWidth="1"/>
    <col min="14825" max="14825" width="27.140625" style="28" customWidth="1"/>
    <col min="14826" max="14832" width="0" style="28" hidden="1" customWidth="1"/>
    <col min="14833" max="14833" width="12.42578125" style="28" bestFit="1" customWidth="1"/>
    <col min="14834" max="14834" width="13.28515625" style="28" bestFit="1" customWidth="1"/>
    <col min="14835" max="14835" width="46.7109375" style="28" bestFit="1" customWidth="1"/>
    <col min="14836" max="15074" width="9.140625" style="28"/>
    <col min="15075" max="15075" width="61" style="28" customWidth="1"/>
    <col min="15076" max="15076" width="9.140625" style="28" customWidth="1"/>
    <col min="15077" max="15077" width="5.85546875" style="28" customWidth="1"/>
    <col min="15078" max="15078" width="5.140625" style="28" customWidth="1"/>
    <col min="15079" max="15079" width="18.140625" style="28" customWidth="1"/>
    <col min="15080" max="15080" width="8.5703125" style="28" customWidth="1"/>
    <col min="15081" max="15081" width="27.140625" style="28" customWidth="1"/>
    <col min="15082" max="15088" width="0" style="28" hidden="1" customWidth="1"/>
    <col min="15089" max="15089" width="12.42578125" style="28" bestFit="1" customWidth="1"/>
    <col min="15090" max="15090" width="13.28515625" style="28" bestFit="1" customWidth="1"/>
    <col min="15091" max="15091" width="46.7109375" style="28" bestFit="1" customWidth="1"/>
    <col min="15092" max="15330" width="9.140625" style="28"/>
    <col min="15331" max="15331" width="61" style="28" customWidth="1"/>
    <col min="15332" max="15332" width="9.140625" style="28" customWidth="1"/>
    <col min="15333" max="15333" width="5.85546875" style="28" customWidth="1"/>
    <col min="15334" max="15334" width="5.140625" style="28" customWidth="1"/>
    <col min="15335" max="15335" width="18.140625" style="28" customWidth="1"/>
    <col min="15336" max="15336" width="8.5703125" style="28" customWidth="1"/>
    <col min="15337" max="15337" width="27.140625" style="28" customWidth="1"/>
    <col min="15338" max="15344" width="0" style="28" hidden="1" customWidth="1"/>
    <col min="15345" max="15345" width="12.42578125" style="28" bestFit="1" customWidth="1"/>
    <col min="15346" max="15346" width="13.28515625" style="28" bestFit="1" customWidth="1"/>
    <col min="15347" max="15347" width="46.7109375" style="28" bestFit="1" customWidth="1"/>
    <col min="15348" max="15586" width="9.140625" style="28"/>
    <col min="15587" max="15587" width="61" style="28" customWidth="1"/>
    <col min="15588" max="15588" width="9.140625" style="28" customWidth="1"/>
    <col min="15589" max="15589" width="5.85546875" style="28" customWidth="1"/>
    <col min="15590" max="15590" width="5.140625" style="28" customWidth="1"/>
    <col min="15591" max="15591" width="18.140625" style="28" customWidth="1"/>
    <col min="15592" max="15592" width="8.5703125" style="28" customWidth="1"/>
    <col min="15593" max="15593" width="27.140625" style="28" customWidth="1"/>
    <col min="15594" max="15600" width="0" style="28" hidden="1" customWidth="1"/>
    <col min="15601" max="15601" width="12.42578125" style="28" bestFit="1" customWidth="1"/>
    <col min="15602" max="15602" width="13.28515625" style="28" bestFit="1" customWidth="1"/>
    <col min="15603" max="15603" width="46.7109375" style="28" bestFit="1" customWidth="1"/>
    <col min="15604" max="15842" width="9.140625" style="28"/>
    <col min="15843" max="15843" width="61" style="28" customWidth="1"/>
    <col min="15844" max="15844" width="9.140625" style="28" customWidth="1"/>
    <col min="15845" max="15845" width="5.85546875" style="28" customWidth="1"/>
    <col min="15846" max="15846" width="5.140625" style="28" customWidth="1"/>
    <col min="15847" max="15847" width="18.140625" style="28" customWidth="1"/>
    <col min="15848" max="15848" width="8.5703125" style="28" customWidth="1"/>
    <col min="15849" max="15849" width="27.140625" style="28" customWidth="1"/>
    <col min="15850" max="15856" width="0" style="28" hidden="1" customWidth="1"/>
    <col min="15857" max="15857" width="12.42578125" style="28" bestFit="1" customWidth="1"/>
    <col min="15858" max="15858" width="13.28515625" style="28" bestFit="1" customWidth="1"/>
    <col min="15859" max="15859" width="46.7109375" style="28" bestFit="1" customWidth="1"/>
    <col min="15860" max="16098" width="9.140625" style="28"/>
    <col min="16099" max="16099" width="61" style="28" customWidth="1"/>
    <col min="16100" max="16100" width="9.140625" style="28" customWidth="1"/>
    <col min="16101" max="16101" width="5.85546875" style="28" customWidth="1"/>
    <col min="16102" max="16102" width="5.140625" style="28" customWidth="1"/>
    <col min="16103" max="16103" width="18.140625" style="28" customWidth="1"/>
    <col min="16104" max="16104" width="8.5703125" style="28" customWidth="1"/>
    <col min="16105" max="16105" width="27.140625" style="28" customWidth="1"/>
    <col min="16106" max="16112" width="0" style="28" hidden="1" customWidth="1"/>
    <col min="16113" max="16113" width="12.42578125" style="28" bestFit="1" customWidth="1"/>
    <col min="16114" max="16114" width="13.28515625" style="28" bestFit="1" customWidth="1"/>
    <col min="16115" max="16115" width="46.7109375" style="28" bestFit="1" customWidth="1"/>
    <col min="16116" max="16384" width="9.140625" style="28"/>
  </cols>
  <sheetData>
    <row r="1" spans="1:33" x14ac:dyDescent="0.25">
      <c r="G1" s="30" t="s">
        <v>0</v>
      </c>
    </row>
    <row r="2" spans="1:33" x14ac:dyDescent="0.25">
      <c r="G2" s="30" t="s">
        <v>814</v>
      </c>
    </row>
    <row r="3" spans="1:33" x14ac:dyDescent="0.25">
      <c r="G3" s="30" t="s">
        <v>1</v>
      </c>
    </row>
    <row r="4" spans="1:33" x14ac:dyDescent="0.25">
      <c r="G4" s="30" t="s">
        <v>58</v>
      </c>
    </row>
    <row r="5" spans="1:33" x14ac:dyDescent="0.25">
      <c r="G5" s="30" t="s">
        <v>2</v>
      </c>
    </row>
    <row r="6" spans="1:33" x14ac:dyDescent="0.25">
      <c r="G6" s="481" t="s">
        <v>978</v>
      </c>
    </row>
    <row r="7" spans="1:33" x14ac:dyDescent="0.25">
      <c r="G7" s="481" t="s">
        <v>979</v>
      </c>
    </row>
    <row r="9" spans="1:33" ht="91.15" customHeight="1" x14ac:dyDescent="0.25">
      <c r="A9" s="485" t="s">
        <v>919</v>
      </c>
      <c r="B9" s="485"/>
      <c r="C9" s="485"/>
      <c r="D9" s="485"/>
      <c r="E9" s="485"/>
      <c r="F9" s="485"/>
      <c r="G9" s="485"/>
      <c r="H9" s="485"/>
      <c r="M9" s="32"/>
    </row>
    <row r="10" spans="1:33" x14ac:dyDescent="0.25">
      <c r="M10" s="32"/>
    </row>
    <row r="11" spans="1:33" x14ac:dyDescent="0.25">
      <c r="A11" s="29"/>
      <c r="F11" s="34"/>
      <c r="M11" s="32"/>
    </row>
    <row r="12" spans="1:33" ht="30" x14ac:dyDescent="0.25">
      <c r="A12" s="35" t="s">
        <v>4</v>
      </c>
      <c r="B12" s="36" t="s">
        <v>62</v>
      </c>
      <c r="C12" s="36" t="s">
        <v>63</v>
      </c>
      <c r="D12" s="36" t="s">
        <v>64</v>
      </c>
      <c r="E12" s="36" t="s">
        <v>65</v>
      </c>
      <c r="F12" s="1" t="s">
        <v>5</v>
      </c>
      <c r="G12" s="1" t="s">
        <v>59</v>
      </c>
      <c r="H12" s="1" t="s">
        <v>905</v>
      </c>
    </row>
    <row r="13" spans="1:33" s="43" customFormat="1" ht="24" customHeight="1" x14ac:dyDescent="0.25">
      <c r="A13" s="37" t="s">
        <v>66</v>
      </c>
      <c r="B13" s="38"/>
      <c r="C13" s="38"/>
      <c r="D13" s="38"/>
      <c r="E13" s="38"/>
      <c r="F13" s="39">
        <f>F14+F189+F107+F119+F239+F223+F148+F183+F233</f>
        <v>1205249898.76</v>
      </c>
      <c r="G13" s="39">
        <f>G14+G189+G107+G119+G239+G223+G148+G183+G233</f>
        <v>994295428.3599999</v>
      </c>
      <c r="H13" s="39">
        <f>H14+H189+H107+H119+H239+H223+H148+H183+H233</f>
        <v>970722181.75999999</v>
      </c>
      <c r="I13" s="31"/>
      <c r="J13" s="32"/>
      <c r="K13" s="32"/>
      <c r="L13" s="32"/>
      <c r="M13" s="32"/>
      <c r="N13" s="40"/>
      <c r="O13" s="40"/>
      <c r="P13" s="40"/>
      <c r="Q13" s="40"/>
      <c r="R13" s="40"/>
      <c r="S13" s="40"/>
      <c r="T13" s="40"/>
      <c r="U13" s="40"/>
      <c r="V13" s="41"/>
      <c r="W13" s="41"/>
      <c r="X13" s="41"/>
      <c r="Y13" s="41"/>
      <c r="Z13" s="42"/>
      <c r="AA13" s="42"/>
      <c r="AB13" s="42"/>
      <c r="AC13" s="42"/>
      <c r="AD13" s="42"/>
      <c r="AE13" s="42"/>
      <c r="AF13" s="42"/>
      <c r="AG13" s="42"/>
    </row>
    <row r="14" spans="1:33" s="43" customFormat="1" x14ac:dyDescent="0.25">
      <c r="A14" s="44" t="s">
        <v>67</v>
      </c>
      <c r="B14" s="45" t="s">
        <v>68</v>
      </c>
      <c r="C14" s="45"/>
      <c r="D14" s="45"/>
      <c r="E14" s="45"/>
      <c r="F14" s="46">
        <f>F15+F20+F32+F39+F57+F62+F52</f>
        <v>897922145.75</v>
      </c>
      <c r="G14" s="46">
        <f>G15+G20+G32+G39+G57+G62+G52</f>
        <v>912568140.11999989</v>
      </c>
      <c r="H14" s="46">
        <f>H15+H20+H32+H39+H57+H62+H52</f>
        <v>924654222.06000006</v>
      </c>
      <c r="I14" s="31"/>
      <c r="J14" s="32"/>
      <c r="K14" s="32"/>
      <c r="L14" s="32"/>
      <c r="M14" s="32"/>
      <c r="N14" s="40"/>
      <c r="O14" s="40"/>
      <c r="P14" s="40"/>
      <c r="Q14" s="40"/>
      <c r="R14" s="40"/>
      <c r="S14" s="40"/>
      <c r="T14" s="40"/>
      <c r="U14" s="40"/>
      <c r="V14" s="41"/>
      <c r="W14" s="41"/>
      <c r="X14" s="41"/>
      <c r="Y14" s="41"/>
      <c r="Z14" s="42"/>
      <c r="AA14" s="42"/>
      <c r="AB14" s="42"/>
      <c r="AC14" s="42"/>
      <c r="AD14" s="42"/>
      <c r="AE14" s="42"/>
      <c r="AF14" s="42"/>
      <c r="AG14" s="42"/>
    </row>
    <row r="15" spans="1:33" s="43" customFormat="1" ht="47.25" x14ac:dyDescent="0.25">
      <c r="A15" s="44" t="s">
        <v>69</v>
      </c>
      <c r="B15" s="45" t="s">
        <v>68</v>
      </c>
      <c r="C15" s="45" t="s">
        <v>70</v>
      </c>
      <c r="D15" s="45"/>
      <c r="E15" s="45"/>
      <c r="F15" s="46">
        <f t="shared" ref="F15:H18" si="0">F16</f>
        <v>10117110</v>
      </c>
      <c r="G15" s="46">
        <f t="shared" si="0"/>
        <v>9897110</v>
      </c>
      <c r="H15" s="46">
        <f t="shared" si="0"/>
        <v>10248681</v>
      </c>
      <c r="I15" s="31"/>
      <c r="J15" s="31"/>
      <c r="K15" s="31"/>
      <c r="L15" s="32"/>
      <c r="M15" s="40"/>
      <c r="N15" s="40"/>
      <c r="O15" s="40"/>
      <c r="P15" s="40"/>
      <c r="Q15" s="40"/>
      <c r="R15" s="40"/>
      <c r="S15" s="40"/>
      <c r="T15" s="40"/>
      <c r="U15" s="40"/>
      <c r="V15" s="41"/>
      <c r="W15" s="41"/>
      <c r="X15" s="41"/>
      <c r="Y15" s="41"/>
      <c r="Z15" s="42"/>
      <c r="AA15" s="42"/>
      <c r="AB15" s="42"/>
      <c r="AC15" s="42"/>
      <c r="AD15" s="42"/>
      <c r="AE15" s="42"/>
      <c r="AF15" s="42"/>
      <c r="AG15" s="42"/>
    </row>
    <row r="16" spans="1:33" s="43" customFormat="1" x14ac:dyDescent="0.25">
      <c r="A16" s="44" t="s">
        <v>71</v>
      </c>
      <c r="B16" s="45" t="s">
        <v>68</v>
      </c>
      <c r="C16" s="45" t="s">
        <v>70</v>
      </c>
      <c r="D16" s="45" t="s">
        <v>72</v>
      </c>
      <c r="E16" s="45"/>
      <c r="F16" s="46">
        <f t="shared" si="0"/>
        <v>10117110</v>
      </c>
      <c r="G16" s="46">
        <f t="shared" si="0"/>
        <v>9897110</v>
      </c>
      <c r="H16" s="46">
        <f t="shared" si="0"/>
        <v>10248681</v>
      </c>
      <c r="I16" s="31"/>
      <c r="J16" s="32"/>
      <c r="K16" s="32"/>
      <c r="L16" s="32"/>
      <c r="M16" s="40"/>
      <c r="N16" s="40"/>
      <c r="O16" s="40"/>
      <c r="P16" s="40"/>
      <c r="Q16" s="40"/>
      <c r="R16" s="40"/>
      <c r="S16" s="40"/>
      <c r="T16" s="40"/>
      <c r="U16" s="40"/>
      <c r="V16" s="41"/>
      <c r="W16" s="41"/>
      <c r="X16" s="41"/>
      <c r="Y16" s="41"/>
      <c r="Z16" s="42"/>
      <c r="AA16" s="42"/>
      <c r="AB16" s="42"/>
      <c r="AC16" s="42"/>
      <c r="AD16" s="42"/>
      <c r="AE16" s="42"/>
      <c r="AF16" s="42"/>
      <c r="AG16" s="42"/>
    </row>
    <row r="17" spans="1:33" ht="30.75" x14ac:dyDescent="0.25">
      <c r="A17" s="47" t="s">
        <v>73</v>
      </c>
      <c r="B17" s="48" t="s">
        <v>68</v>
      </c>
      <c r="C17" s="48" t="s">
        <v>70</v>
      </c>
      <c r="D17" s="48" t="s">
        <v>74</v>
      </c>
      <c r="E17" s="48"/>
      <c r="F17" s="49">
        <f t="shared" si="0"/>
        <v>10117110</v>
      </c>
      <c r="G17" s="49">
        <f t="shared" si="0"/>
        <v>9897110</v>
      </c>
      <c r="H17" s="49">
        <f t="shared" si="0"/>
        <v>10248681</v>
      </c>
    </row>
    <row r="18" spans="1:33" x14ac:dyDescent="0.25">
      <c r="A18" s="47" t="s">
        <v>75</v>
      </c>
      <c r="B18" s="48" t="s">
        <v>68</v>
      </c>
      <c r="C18" s="48" t="s">
        <v>70</v>
      </c>
      <c r="D18" s="48" t="s">
        <v>76</v>
      </c>
      <c r="E18" s="48"/>
      <c r="F18" s="49">
        <f t="shared" si="0"/>
        <v>10117110</v>
      </c>
      <c r="G18" s="49">
        <f t="shared" si="0"/>
        <v>9897110</v>
      </c>
      <c r="H18" s="49">
        <f t="shared" si="0"/>
        <v>10248681</v>
      </c>
    </row>
    <row r="19" spans="1:33" ht="75.75" x14ac:dyDescent="0.25">
      <c r="A19" s="47" t="s">
        <v>77</v>
      </c>
      <c r="B19" s="48" t="s">
        <v>68</v>
      </c>
      <c r="C19" s="48" t="s">
        <v>70</v>
      </c>
      <c r="D19" s="48" t="s">
        <v>76</v>
      </c>
      <c r="E19" s="48" t="s">
        <v>78</v>
      </c>
      <c r="F19" s="50">
        <v>10117110</v>
      </c>
      <c r="G19" s="50">
        <v>9897110</v>
      </c>
      <c r="H19" s="50">
        <v>10248681</v>
      </c>
    </row>
    <row r="20" spans="1:33" s="43" customFormat="1" ht="63" x14ac:dyDescent="0.25">
      <c r="A20" s="44" t="s">
        <v>79</v>
      </c>
      <c r="B20" s="45" t="s">
        <v>68</v>
      </c>
      <c r="C20" s="45" t="s">
        <v>80</v>
      </c>
      <c r="D20" s="45"/>
      <c r="E20" s="45"/>
      <c r="F20" s="46">
        <f t="shared" ref="F20:H21" si="1">F21</f>
        <v>17689150.370000001</v>
      </c>
      <c r="G20" s="46">
        <f t="shared" si="1"/>
        <v>17963650.190000001</v>
      </c>
      <c r="H20" s="46">
        <f t="shared" si="1"/>
        <v>18224838.149999999</v>
      </c>
      <c r="I20" s="31"/>
      <c r="J20" s="32"/>
      <c r="K20" s="32"/>
      <c r="L20" s="32"/>
      <c r="M20" s="40"/>
      <c r="N20" s="40"/>
      <c r="O20" s="40"/>
      <c r="P20" s="40"/>
      <c r="Q20" s="40"/>
      <c r="R20" s="40"/>
      <c r="S20" s="40"/>
      <c r="T20" s="40"/>
      <c r="U20" s="40"/>
      <c r="V20" s="41"/>
      <c r="W20" s="41"/>
      <c r="X20" s="41"/>
      <c r="Y20" s="41"/>
      <c r="Z20" s="42"/>
      <c r="AA20" s="42"/>
      <c r="AB20" s="42"/>
      <c r="AC20" s="42"/>
      <c r="AD20" s="42"/>
      <c r="AE20" s="42"/>
      <c r="AF20" s="42"/>
      <c r="AG20" s="42"/>
    </row>
    <row r="21" spans="1:33" s="43" customFormat="1" x14ac:dyDescent="0.25">
      <c r="A21" s="44" t="s">
        <v>71</v>
      </c>
      <c r="B21" s="45" t="s">
        <v>68</v>
      </c>
      <c r="C21" s="45" t="s">
        <v>80</v>
      </c>
      <c r="D21" s="45" t="s">
        <v>72</v>
      </c>
      <c r="E21" s="45"/>
      <c r="F21" s="46">
        <f>F22</f>
        <v>17689150.370000001</v>
      </c>
      <c r="G21" s="46">
        <f t="shared" si="1"/>
        <v>17963650.190000001</v>
      </c>
      <c r="H21" s="46">
        <f t="shared" si="1"/>
        <v>18224838.149999999</v>
      </c>
      <c r="I21" s="31"/>
      <c r="J21" s="32"/>
      <c r="K21" s="32"/>
      <c r="L21" s="32"/>
      <c r="M21" s="40"/>
      <c r="N21" s="40"/>
      <c r="O21" s="40"/>
      <c r="P21" s="40"/>
      <c r="Q21" s="40"/>
      <c r="R21" s="40"/>
      <c r="S21" s="40"/>
      <c r="T21" s="40"/>
      <c r="U21" s="40"/>
      <c r="V21" s="41"/>
      <c r="W21" s="41"/>
      <c r="X21" s="41"/>
      <c r="Y21" s="41"/>
      <c r="Z21" s="42"/>
      <c r="AA21" s="42"/>
      <c r="AB21" s="42"/>
      <c r="AC21" s="42"/>
      <c r="AD21" s="42"/>
      <c r="AE21" s="42"/>
      <c r="AF21" s="42"/>
      <c r="AG21" s="42"/>
    </row>
    <row r="22" spans="1:33" ht="30.75" x14ac:dyDescent="0.25">
      <c r="A22" s="47" t="s">
        <v>73</v>
      </c>
      <c r="B22" s="48" t="s">
        <v>68</v>
      </c>
      <c r="C22" s="48" t="s">
        <v>80</v>
      </c>
      <c r="D22" s="48" t="s">
        <v>74</v>
      </c>
      <c r="E22" s="48"/>
      <c r="F22" s="49">
        <f>F25+F23+F29</f>
        <v>17689150.370000001</v>
      </c>
      <c r="G22" s="49">
        <f t="shared" ref="G22:H22" si="2">G25+G23+G29</f>
        <v>17963650.190000001</v>
      </c>
      <c r="H22" s="49">
        <f t="shared" si="2"/>
        <v>18224838.149999999</v>
      </c>
    </row>
    <row r="23" spans="1:33" ht="30.75" x14ac:dyDescent="0.25">
      <c r="A23" s="47" t="s">
        <v>81</v>
      </c>
      <c r="B23" s="48" t="s">
        <v>68</v>
      </c>
      <c r="C23" s="48" t="s">
        <v>80</v>
      </c>
      <c r="D23" s="48" t="s">
        <v>82</v>
      </c>
      <c r="E23" s="48"/>
      <c r="F23" s="49">
        <f>F24</f>
        <v>5101261.5</v>
      </c>
      <c r="G23" s="49">
        <f>G24</f>
        <v>5106211.5</v>
      </c>
      <c r="H23" s="49">
        <f>H24</f>
        <v>5110959</v>
      </c>
    </row>
    <row r="24" spans="1:33" ht="75.75" x14ac:dyDescent="0.25">
      <c r="A24" s="47" t="s">
        <v>77</v>
      </c>
      <c r="B24" s="48" t="s">
        <v>68</v>
      </c>
      <c r="C24" s="48" t="s">
        <v>80</v>
      </c>
      <c r="D24" s="48" t="s">
        <v>82</v>
      </c>
      <c r="E24" s="48" t="s">
        <v>78</v>
      </c>
      <c r="F24" s="49">
        <v>5101261.5</v>
      </c>
      <c r="G24" s="49">
        <v>5106211.5</v>
      </c>
      <c r="H24" s="49">
        <v>5110959</v>
      </c>
    </row>
    <row r="25" spans="1:33" ht="30.75" x14ac:dyDescent="0.25">
      <c r="A25" s="51" t="s">
        <v>83</v>
      </c>
      <c r="B25" s="48" t="s">
        <v>68</v>
      </c>
      <c r="C25" s="48" t="s">
        <v>80</v>
      </c>
      <c r="D25" s="48" t="s">
        <v>84</v>
      </c>
      <c r="E25" s="48"/>
      <c r="F25" s="49">
        <f>F26+F27+F28</f>
        <v>1400923</v>
      </c>
      <c r="G25" s="49">
        <f>G26+G27+G28</f>
        <v>1480492.23</v>
      </c>
      <c r="H25" s="49">
        <f>H26+H27+H28</f>
        <v>1547084.19</v>
      </c>
    </row>
    <row r="26" spans="1:33" ht="75.75" x14ac:dyDescent="0.25">
      <c r="A26" s="47" t="s">
        <v>77</v>
      </c>
      <c r="B26" s="48" t="s">
        <v>68</v>
      </c>
      <c r="C26" s="48" t="s">
        <v>80</v>
      </c>
      <c r="D26" s="48" t="s">
        <v>84</v>
      </c>
      <c r="E26" s="48" t="s">
        <v>78</v>
      </c>
      <c r="F26" s="50">
        <v>180923</v>
      </c>
      <c r="G26" s="50">
        <v>194492.23</v>
      </c>
      <c r="H26" s="50">
        <v>207912.19</v>
      </c>
    </row>
    <row r="27" spans="1:33" ht="30.75" x14ac:dyDescent="0.25">
      <c r="A27" s="47" t="s">
        <v>85</v>
      </c>
      <c r="B27" s="48" t="s">
        <v>68</v>
      </c>
      <c r="C27" s="48" t="s">
        <v>80</v>
      </c>
      <c r="D27" s="48" t="s">
        <v>84</v>
      </c>
      <c r="E27" s="48" t="s">
        <v>86</v>
      </c>
      <c r="F27" s="50">
        <v>1200000</v>
      </c>
      <c r="G27" s="50">
        <v>1266000</v>
      </c>
      <c r="H27" s="50">
        <v>1319172</v>
      </c>
    </row>
    <row r="28" spans="1:33" x14ac:dyDescent="0.25">
      <c r="A28" s="47" t="s">
        <v>87</v>
      </c>
      <c r="B28" s="48" t="s">
        <v>68</v>
      </c>
      <c r="C28" s="48" t="s">
        <v>80</v>
      </c>
      <c r="D28" s="48" t="s">
        <v>84</v>
      </c>
      <c r="E28" s="48" t="s">
        <v>88</v>
      </c>
      <c r="F28" s="49">
        <v>20000</v>
      </c>
      <c r="G28" s="49">
        <v>20000</v>
      </c>
      <c r="H28" s="50">
        <v>20000</v>
      </c>
    </row>
    <row r="29" spans="1:33" ht="30.75" x14ac:dyDescent="0.25">
      <c r="A29" s="47" t="s">
        <v>89</v>
      </c>
      <c r="B29" s="48" t="s">
        <v>68</v>
      </c>
      <c r="C29" s="48" t="s">
        <v>80</v>
      </c>
      <c r="D29" s="48">
        <v>9910022001</v>
      </c>
      <c r="E29" s="48"/>
      <c r="F29" s="49">
        <f>SUM(F30:F31)</f>
        <v>11186965.870000001</v>
      </c>
      <c r="G29" s="49">
        <f t="shared" ref="G29:H29" si="3">SUM(G30:G31)</f>
        <v>11376946.460000001</v>
      </c>
      <c r="H29" s="49">
        <f t="shared" si="3"/>
        <v>11566794.960000001</v>
      </c>
    </row>
    <row r="30" spans="1:33" ht="75.75" x14ac:dyDescent="0.25">
      <c r="A30" s="47" t="s">
        <v>77</v>
      </c>
      <c r="B30" s="48" t="s">
        <v>68</v>
      </c>
      <c r="C30" s="48" t="s">
        <v>80</v>
      </c>
      <c r="D30" s="48">
        <v>9910022001</v>
      </c>
      <c r="E30" s="48" t="s">
        <v>78</v>
      </c>
      <c r="F30" s="49">
        <v>8949224.6699999999</v>
      </c>
      <c r="G30" s="49">
        <v>8973974.6699999999</v>
      </c>
      <c r="H30" s="50">
        <v>9001721.1699999999</v>
      </c>
    </row>
    <row r="31" spans="1:33" ht="30.75" x14ac:dyDescent="0.25">
      <c r="A31" s="47" t="s">
        <v>85</v>
      </c>
      <c r="B31" s="48" t="s">
        <v>68</v>
      </c>
      <c r="C31" s="48" t="s">
        <v>80</v>
      </c>
      <c r="D31" s="48">
        <v>9910022001</v>
      </c>
      <c r="E31" s="48" t="s">
        <v>86</v>
      </c>
      <c r="F31" s="49">
        <v>2237741.2000000002</v>
      </c>
      <c r="G31" s="49">
        <v>2402971.79</v>
      </c>
      <c r="H31" s="50">
        <v>2565073.79</v>
      </c>
    </row>
    <row r="32" spans="1:33" s="43" customFormat="1" ht="78.75" x14ac:dyDescent="0.25">
      <c r="A32" s="52" t="s">
        <v>90</v>
      </c>
      <c r="B32" s="45" t="s">
        <v>68</v>
      </c>
      <c r="C32" s="45" t="s">
        <v>91</v>
      </c>
      <c r="D32" s="45"/>
      <c r="E32" s="45"/>
      <c r="F32" s="46">
        <f t="shared" ref="F32:H34" si="4">F33</f>
        <v>83853599.849999994</v>
      </c>
      <c r="G32" s="46">
        <f t="shared" si="4"/>
        <v>84971645.849999994</v>
      </c>
      <c r="H32" s="46">
        <f t="shared" si="4"/>
        <v>85628993.849999994</v>
      </c>
      <c r="I32" s="31"/>
      <c r="J32" s="32"/>
      <c r="K32" s="32"/>
      <c r="L32" s="32"/>
      <c r="M32" s="40"/>
      <c r="N32" s="40"/>
      <c r="O32" s="40"/>
      <c r="P32" s="40"/>
      <c r="Q32" s="40"/>
      <c r="R32" s="40"/>
      <c r="S32" s="40"/>
      <c r="T32" s="40"/>
      <c r="U32" s="40"/>
      <c r="V32" s="41"/>
      <c r="W32" s="41"/>
      <c r="X32" s="41"/>
      <c r="Y32" s="41"/>
      <c r="Z32" s="42"/>
      <c r="AA32" s="42"/>
      <c r="AB32" s="42"/>
      <c r="AC32" s="42"/>
      <c r="AD32" s="42"/>
      <c r="AE32" s="42"/>
      <c r="AF32" s="42"/>
      <c r="AG32" s="42"/>
    </row>
    <row r="33" spans="1:33" s="43" customFormat="1" x14ac:dyDescent="0.25">
      <c r="A33" s="44" t="s">
        <v>71</v>
      </c>
      <c r="B33" s="45" t="s">
        <v>68</v>
      </c>
      <c r="C33" s="45" t="s">
        <v>91</v>
      </c>
      <c r="D33" s="45" t="s">
        <v>72</v>
      </c>
      <c r="E33" s="45"/>
      <c r="F33" s="46">
        <f t="shared" si="4"/>
        <v>83853599.849999994</v>
      </c>
      <c r="G33" s="46">
        <f t="shared" si="4"/>
        <v>84971645.849999994</v>
      </c>
      <c r="H33" s="46">
        <f t="shared" si="4"/>
        <v>85628993.849999994</v>
      </c>
      <c r="I33" s="31"/>
      <c r="J33" s="32"/>
      <c r="K33" s="32"/>
      <c r="L33" s="32"/>
      <c r="M33" s="40"/>
      <c r="N33" s="40"/>
      <c r="O33" s="40"/>
      <c r="P33" s="40"/>
      <c r="Q33" s="40"/>
      <c r="R33" s="40"/>
      <c r="S33" s="40"/>
      <c r="T33" s="40"/>
      <c r="U33" s="40"/>
      <c r="V33" s="41"/>
      <c r="W33" s="41"/>
      <c r="X33" s="41"/>
      <c r="Y33" s="41"/>
      <c r="Z33" s="42"/>
      <c r="AA33" s="42"/>
      <c r="AB33" s="42"/>
      <c r="AC33" s="42"/>
      <c r="AD33" s="42"/>
      <c r="AE33" s="42"/>
      <c r="AF33" s="42"/>
      <c r="AG33" s="42"/>
    </row>
    <row r="34" spans="1:33" ht="30.75" x14ac:dyDescent="0.25">
      <c r="A34" s="47" t="s">
        <v>73</v>
      </c>
      <c r="B34" s="48" t="s">
        <v>68</v>
      </c>
      <c r="C34" s="48" t="s">
        <v>91</v>
      </c>
      <c r="D34" s="48" t="s">
        <v>74</v>
      </c>
      <c r="E34" s="48"/>
      <c r="F34" s="49">
        <f t="shared" si="4"/>
        <v>83853599.849999994</v>
      </c>
      <c r="G34" s="49">
        <f t="shared" si="4"/>
        <v>84971645.849999994</v>
      </c>
      <c r="H34" s="49">
        <f t="shared" si="4"/>
        <v>85628993.849999994</v>
      </c>
    </row>
    <row r="35" spans="1:33" ht="30.75" x14ac:dyDescent="0.25">
      <c r="A35" s="47" t="s">
        <v>92</v>
      </c>
      <c r="B35" s="48" t="s">
        <v>68</v>
      </c>
      <c r="C35" s="48" t="s">
        <v>91</v>
      </c>
      <c r="D35" s="48" t="s">
        <v>93</v>
      </c>
      <c r="E35" s="48"/>
      <c r="F35" s="49">
        <f>SUM(F36:F38)</f>
        <v>83853599.849999994</v>
      </c>
      <c r="G35" s="49">
        <f t="shared" ref="G35:H35" si="5">SUM(G36:G38)</f>
        <v>84971645.849999994</v>
      </c>
      <c r="H35" s="49">
        <f t="shared" si="5"/>
        <v>85628993.849999994</v>
      </c>
      <c r="I35" s="391"/>
      <c r="J35" s="391"/>
      <c r="K35" s="391"/>
      <c r="L35" s="391"/>
    </row>
    <row r="36" spans="1:33" ht="75.75" x14ac:dyDescent="0.25">
      <c r="A36" s="47" t="s">
        <v>77</v>
      </c>
      <c r="B36" s="48" t="s">
        <v>68</v>
      </c>
      <c r="C36" s="48" t="s">
        <v>91</v>
      </c>
      <c r="D36" s="48" t="s">
        <v>93</v>
      </c>
      <c r="E36" s="48" t="s">
        <v>78</v>
      </c>
      <c r="F36" s="50">
        <v>78357690.849999994</v>
      </c>
      <c r="G36" s="50">
        <v>78620190.849999994</v>
      </c>
      <c r="H36" s="50">
        <v>78879805.849999994</v>
      </c>
    </row>
    <row r="37" spans="1:33" ht="30.75" x14ac:dyDescent="0.25">
      <c r="A37" s="47" t="s">
        <v>85</v>
      </c>
      <c r="B37" s="48" t="s">
        <v>68</v>
      </c>
      <c r="C37" s="48" t="s">
        <v>91</v>
      </c>
      <c r="D37" s="48" t="s">
        <v>93</v>
      </c>
      <c r="E37" s="48" t="s">
        <v>86</v>
      </c>
      <c r="F37" s="50">
        <v>5356989</v>
      </c>
      <c r="G37" s="50">
        <v>6202116</v>
      </c>
      <c r="H37" s="50">
        <v>6589545</v>
      </c>
    </row>
    <row r="38" spans="1:33" x14ac:dyDescent="0.25">
      <c r="A38" s="47" t="s">
        <v>87</v>
      </c>
      <c r="B38" s="48" t="s">
        <v>68</v>
      </c>
      <c r="C38" s="48" t="s">
        <v>91</v>
      </c>
      <c r="D38" s="48" t="s">
        <v>93</v>
      </c>
      <c r="E38" s="48" t="s">
        <v>88</v>
      </c>
      <c r="F38" s="50">
        <v>138920</v>
      </c>
      <c r="G38" s="50">
        <v>149339</v>
      </c>
      <c r="H38" s="50">
        <v>159643</v>
      </c>
    </row>
    <row r="39" spans="1:33" s="43" customFormat="1" ht="63" x14ac:dyDescent="0.25">
      <c r="A39" s="44" t="s">
        <v>96</v>
      </c>
      <c r="B39" s="45" t="s">
        <v>68</v>
      </c>
      <c r="C39" s="45" t="s">
        <v>97</v>
      </c>
      <c r="D39" s="45"/>
      <c r="E39" s="45"/>
      <c r="F39" s="46">
        <f>F40</f>
        <v>58981458.960000001</v>
      </c>
      <c r="G39" s="46">
        <f t="shared" ref="G39:H40" si="6">G40</f>
        <v>58903936.899999999</v>
      </c>
      <c r="H39" s="46">
        <f t="shared" si="6"/>
        <v>59637961.489999995</v>
      </c>
      <c r="I39" s="31"/>
      <c r="J39" s="32"/>
      <c r="K39" s="32"/>
      <c r="L39" s="32"/>
      <c r="M39" s="40"/>
      <c r="N39" s="40"/>
      <c r="O39" s="40"/>
      <c r="P39" s="40"/>
      <c r="Q39" s="40"/>
      <c r="R39" s="40"/>
      <c r="S39" s="40"/>
      <c r="T39" s="40"/>
      <c r="U39" s="40"/>
      <c r="V39" s="41"/>
      <c r="W39" s="41"/>
      <c r="X39" s="41"/>
      <c r="Y39" s="41"/>
      <c r="Z39" s="42"/>
      <c r="AA39" s="42"/>
      <c r="AB39" s="42"/>
      <c r="AC39" s="42"/>
      <c r="AD39" s="42"/>
      <c r="AE39" s="42"/>
      <c r="AF39" s="42"/>
      <c r="AG39" s="42"/>
    </row>
    <row r="40" spans="1:33" s="43" customFormat="1" x14ac:dyDescent="0.25">
      <c r="A40" s="44" t="s">
        <v>71</v>
      </c>
      <c r="B40" s="45" t="s">
        <v>68</v>
      </c>
      <c r="C40" s="45" t="s">
        <v>97</v>
      </c>
      <c r="D40" s="45" t="s">
        <v>72</v>
      </c>
      <c r="E40" s="45"/>
      <c r="F40" s="46">
        <f>F41</f>
        <v>58981458.960000001</v>
      </c>
      <c r="G40" s="46">
        <f t="shared" si="6"/>
        <v>58903936.899999999</v>
      </c>
      <c r="H40" s="46">
        <f t="shared" si="6"/>
        <v>59637961.489999995</v>
      </c>
      <c r="I40" s="31"/>
      <c r="J40" s="32"/>
      <c r="K40" s="32"/>
      <c r="L40" s="32"/>
      <c r="M40" s="40"/>
      <c r="N40" s="40"/>
      <c r="O40" s="40"/>
      <c r="P40" s="40"/>
      <c r="Q40" s="40"/>
      <c r="R40" s="40"/>
      <c r="S40" s="40"/>
      <c r="T40" s="40"/>
      <c r="U40" s="40"/>
      <c r="V40" s="41"/>
      <c r="W40" s="41"/>
      <c r="X40" s="41"/>
      <c r="Y40" s="41"/>
      <c r="Z40" s="42"/>
      <c r="AA40" s="42"/>
      <c r="AB40" s="42"/>
      <c r="AC40" s="42"/>
      <c r="AD40" s="42"/>
      <c r="AE40" s="42"/>
      <c r="AF40" s="42"/>
      <c r="AG40" s="42"/>
    </row>
    <row r="41" spans="1:33" ht="30.75" x14ac:dyDescent="0.25">
      <c r="A41" s="47" t="s">
        <v>73</v>
      </c>
      <c r="B41" s="48" t="s">
        <v>68</v>
      </c>
      <c r="C41" s="48" t="s">
        <v>97</v>
      </c>
      <c r="D41" s="48" t="s">
        <v>74</v>
      </c>
      <c r="E41" s="48"/>
      <c r="F41" s="49">
        <f>F42+F48</f>
        <v>58981458.960000001</v>
      </c>
      <c r="G41" s="49">
        <f>G42+G48</f>
        <v>58903936.899999999</v>
      </c>
      <c r="H41" s="49">
        <f>H42+H48</f>
        <v>59637961.489999995</v>
      </c>
    </row>
    <row r="42" spans="1:33" ht="30.75" x14ac:dyDescent="0.25">
      <c r="A42" s="47" t="s">
        <v>73</v>
      </c>
      <c r="B42" s="48" t="s">
        <v>68</v>
      </c>
      <c r="C42" s="48" t="s">
        <v>97</v>
      </c>
      <c r="D42" s="48" t="s">
        <v>74</v>
      </c>
      <c r="E42" s="48"/>
      <c r="F42" s="49">
        <f>F43+F46</f>
        <v>18620076.920000002</v>
      </c>
      <c r="G42" s="49">
        <f t="shared" ref="G42:H42" si="7">G43+G46</f>
        <v>17895954.859999999</v>
      </c>
      <c r="H42" s="49">
        <f t="shared" si="7"/>
        <v>18898004.449999999</v>
      </c>
    </row>
    <row r="43" spans="1:33" ht="30.75" x14ac:dyDescent="0.25">
      <c r="A43" s="47" t="s">
        <v>92</v>
      </c>
      <c r="B43" s="48" t="s">
        <v>68</v>
      </c>
      <c r="C43" s="48" t="s">
        <v>97</v>
      </c>
      <c r="D43" s="48" t="s">
        <v>93</v>
      </c>
      <c r="E43" s="48"/>
      <c r="F43" s="49">
        <f>SUM(F44:F45)</f>
        <v>10873315.140000001</v>
      </c>
      <c r="G43" s="49">
        <f t="shared" ref="G43:H43" si="8">SUM(G44:G45)</f>
        <v>10502308.33</v>
      </c>
      <c r="H43" s="49">
        <f t="shared" si="8"/>
        <v>11112733.609999999</v>
      </c>
    </row>
    <row r="44" spans="1:33" ht="75.75" x14ac:dyDescent="0.25">
      <c r="A44" s="47" t="s">
        <v>77</v>
      </c>
      <c r="B44" s="48" t="s">
        <v>68</v>
      </c>
      <c r="C44" s="48" t="s">
        <v>97</v>
      </c>
      <c r="D44" s="48" t="s">
        <v>93</v>
      </c>
      <c r="E44" s="48" t="s">
        <v>78</v>
      </c>
      <c r="F44" s="49">
        <f>12531608.42-2898922.53</f>
        <v>9632685.8900000006</v>
      </c>
      <c r="G44" s="49">
        <f>12068714.42-2898922.53</f>
        <v>9169791.8900000006</v>
      </c>
      <c r="H44" s="49">
        <f>12588848.2-2898922.53</f>
        <v>9689925.6699999999</v>
      </c>
    </row>
    <row r="45" spans="1:33" ht="30.75" x14ac:dyDescent="0.25">
      <c r="A45" s="47" t="s">
        <v>85</v>
      </c>
      <c r="B45" s="48" t="s">
        <v>68</v>
      </c>
      <c r="C45" s="48" t="s">
        <v>97</v>
      </c>
      <c r="D45" s="48" t="s">
        <v>93</v>
      </c>
      <c r="E45" s="48" t="s">
        <v>86</v>
      </c>
      <c r="F45" s="49">
        <v>1240629.25</v>
      </c>
      <c r="G45" s="49">
        <v>1332516.44</v>
      </c>
      <c r="H45" s="49">
        <v>1422807.9400000002</v>
      </c>
    </row>
    <row r="46" spans="1:33" ht="45.75" x14ac:dyDescent="0.25">
      <c r="A46" s="47" t="s">
        <v>943</v>
      </c>
      <c r="B46" s="48" t="s">
        <v>68</v>
      </c>
      <c r="C46" s="48" t="s">
        <v>97</v>
      </c>
      <c r="D46" s="48" t="s">
        <v>98</v>
      </c>
      <c r="E46" s="48"/>
      <c r="F46" s="49">
        <f>SUM(F47:F47)</f>
        <v>7746761.7799999993</v>
      </c>
      <c r="G46" s="49">
        <f>SUM(G47:G47)</f>
        <v>7393646.5299999993</v>
      </c>
      <c r="H46" s="49">
        <f>SUM(H47:H47)</f>
        <v>7785270.8399999999</v>
      </c>
    </row>
    <row r="47" spans="1:33" ht="75.75" x14ac:dyDescent="0.25">
      <c r="A47" s="47" t="s">
        <v>77</v>
      </c>
      <c r="B47" s="48" t="s">
        <v>68</v>
      </c>
      <c r="C47" s="48" t="s">
        <v>97</v>
      </c>
      <c r="D47" s="48" t="s">
        <v>98</v>
      </c>
      <c r="E47" s="48" t="s">
        <v>78</v>
      </c>
      <c r="F47" s="49">
        <f>4847839.25+2898922.53</f>
        <v>7746761.7799999993</v>
      </c>
      <c r="G47" s="49">
        <f>4494724+2898922.53</f>
        <v>7393646.5299999993</v>
      </c>
      <c r="H47" s="49">
        <f>4886348.31+2898922.53</f>
        <v>7785270.8399999999</v>
      </c>
    </row>
    <row r="48" spans="1:33" ht="30.75" x14ac:dyDescent="0.25">
      <c r="A48" s="47" t="s">
        <v>73</v>
      </c>
      <c r="B48" s="48" t="s">
        <v>68</v>
      </c>
      <c r="C48" s="48" t="s">
        <v>97</v>
      </c>
      <c r="D48" s="48" t="s">
        <v>74</v>
      </c>
      <c r="E48" s="48"/>
      <c r="F48" s="49">
        <f>F49</f>
        <v>40361382.039999999</v>
      </c>
      <c r="G48" s="49">
        <f t="shared" ref="G48:H48" si="9">G49</f>
        <v>41007982.039999999</v>
      </c>
      <c r="H48" s="49">
        <f t="shared" si="9"/>
        <v>40739957.039999999</v>
      </c>
    </row>
    <row r="49" spans="1:42" ht="30.75" x14ac:dyDescent="0.25">
      <c r="A49" s="47" t="s">
        <v>92</v>
      </c>
      <c r="B49" s="48" t="s">
        <v>68</v>
      </c>
      <c r="C49" s="48" t="s">
        <v>97</v>
      </c>
      <c r="D49" s="48" t="s">
        <v>93</v>
      </c>
      <c r="E49" s="48"/>
      <c r="F49" s="49">
        <f>F50+F51</f>
        <v>40361382.039999999</v>
      </c>
      <c r="G49" s="49">
        <f>G50+G51</f>
        <v>41007982.039999999</v>
      </c>
      <c r="H49" s="49">
        <f>H50+H51</f>
        <v>40739957.039999999</v>
      </c>
    </row>
    <row r="50" spans="1:42" ht="75.75" x14ac:dyDescent="0.25">
      <c r="A50" s="47" t="s">
        <v>77</v>
      </c>
      <c r="B50" s="48" t="s">
        <v>68</v>
      </c>
      <c r="C50" s="48" t="s">
        <v>97</v>
      </c>
      <c r="D50" s="48" t="s">
        <v>93</v>
      </c>
      <c r="E50" s="48" t="s">
        <v>78</v>
      </c>
      <c r="F50" s="49">
        <v>38353382.039999999</v>
      </c>
      <c r="G50" s="49">
        <v>38853382.039999999</v>
      </c>
      <c r="H50" s="49">
        <v>38593382.039999999</v>
      </c>
    </row>
    <row r="51" spans="1:42" ht="30.75" x14ac:dyDescent="0.25">
      <c r="A51" s="47" t="s">
        <v>85</v>
      </c>
      <c r="B51" s="48" t="s">
        <v>68</v>
      </c>
      <c r="C51" s="48" t="s">
        <v>97</v>
      </c>
      <c r="D51" s="48" t="s">
        <v>93</v>
      </c>
      <c r="E51" s="48" t="s">
        <v>86</v>
      </c>
      <c r="F51" s="50">
        <v>2008000</v>
      </c>
      <c r="G51" s="50">
        <v>2154600</v>
      </c>
      <c r="H51" s="50">
        <v>2146575</v>
      </c>
    </row>
    <row r="52" spans="1:42" ht="31.5" hidden="1" x14ac:dyDescent="0.25">
      <c r="A52" s="44" t="s">
        <v>99</v>
      </c>
      <c r="B52" s="45" t="s">
        <v>68</v>
      </c>
      <c r="C52" s="45" t="s">
        <v>100</v>
      </c>
      <c r="D52" s="45"/>
      <c r="E52" s="45"/>
      <c r="F52" s="53">
        <f t="shared" ref="F52:G55" si="10">F53</f>
        <v>0</v>
      </c>
      <c r="G52" s="53">
        <f t="shared" si="10"/>
        <v>0</v>
      </c>
      <c r="H52" s="50"/>
    </row>
    <row r="53" spans="1:42" hidden="1" x14ac:dyDescent="0.25">
      <c r="A53" s="44" t="s">
        <v>71</v>
      </c>
      <c r="B53" s="45" t="s">
        <v>68</v>
      </c>
      <c r="C53" s="45" t="s">
        <v>100</v>
      </c>
      <c r="D53" s="45" t="s">
        <v>72</v>
      </c>
      <c r="E53" s="45"/>
      <c r="F53" s="53">
        <f t="shared" si="10"/>
        <v>0</v>
      </c>
      <c r="G53" s="53">
        <f t="shared" si="10"/>
        <v>0</v>
      </c>
      <c r="H53" s="50"/>
    </row>
    <row r="54" spans="1:42" hidden="1" x14ac:dyDescent="0.25">
      <c r="A54" s="47" t="s">
        <v>101</v>
      </c>
      <c r="B54" s="48" t="s">
        <v>68</v>
      </c>
      <c r="C54" s="48" t="s">
        <v>100</v>
      </c>
      <c r="D54" s="48" t="s">
        <v>102</v>
      </c>
      <c r="E54" s="48"/>
      <c r="F54" s="50">
        <f t="shared" si="10"/>
        <v>0</v>
      </c>
      <c r="G54" s="50">
        <f t="shared" si="10"/>
        <v>0</v>
      </c>
      <c r="H54" s="50"/>
    </row>
    <row r="55" spans="1:42" hidden="1" x14ac:dyDescent="0.25">
      <c r="A55" s="47" t="s">
        <v>103</v>
      </c>
      <c r="B55" s="48" t="s">
        <v>68</v>
      </c>
      <c r="C55" s="48" t="s">
        <v>100</v>
      </c>
      <c r="D55" s="48" t="s">
        <v>104</v>
      </c>
      <c r="E55" s="48"/>
      <c r="F55" s="50">
        <f t="shared" si="10"/>
        <v>0</v>
      </c>
      <c r="G55" s="50">
        <f t="shared" si="10"/>
        <v>0</v>
      </c>
      <c r="H55" s="50"/>
    </row>
    <row r="56" spans="1:42" hidden="1" x14ac:dyDescent="0.25">
      <c r="A56" s="47" t="s">
        <v>87</v>
      </c>
      <c r="B56" s="48" t="s">
        <v>68</v>
      </c>
      <c r="C56" s="48" t="s">
        <v>100</v>
      </c>
      <c r="D56" s="48" t="s">
        <v>104</v>
      </c>
      <c r="E56" s="48" t="s">
        <v>88</v>
      </c>
      <c r="F56" s="50">
        <v>0</v>
      </c>
      <c r="G56" s="50">
        <v>0</v>
      </c>
      <c r="H56" s="50"/>
    </row>
    <row r="57" spans="1:42" s="43" customFormat="1" x14ac:dyDescent="0.25">
      <c r="A57" s="44" t="s">
        <v>105</v>
      </c>
      <c r="B57" s="45" t="s">
        <v>68</v>
      </c>
      <c r="C57" s="45" t="s">
        <v>106</v>
      </c>
      <c r="D57" s="45"/>
      <c r="E57" s="45"/>
      <c r="F57" s="46">
        <f t="shared" ref="F57:H60" si="11">F58</f>
        <v>30000000</v>
      </c>
      <c r="G57" s="46">
        <f t="shared" si="11"/>
        <v>30000000</v>
      </c>
      <c r="H57" s="46">
        <f t="shared" si="11"/>
        <v>30000000</v>
      </c>
      <c r="I57" s="31"/>
      <c r="J57" s="32"/>
      <c r="K57" s="32"/>
      <c r="L57" s="32"/>
      <c r="M57" s="32"/>
      <c r="N57" s="40"/>
      <c r="O57" s="40"/>
      <c r="P57" s="40"/>
      <c r="Q57" s="40"/>
      <c r="R57" s="40"/>
      <c r="S57" s="40"/>
      <c r="T57" s="40"/>
      <c r="U57" s="40"/>
      <c r="V57" s="41"/>
      <c r="W57" s="41"/>
      <c r="X57" s="41"/>
      <c r="Y57" s="41"/>
      <c r="Z57" s="42"/>
      <c r="AA57" s="42"/>
      <c r="AB57" s="42"/>
      <c r="AC57" s="42"/>
      <c r="AD57" s="42"/>
      <c r="AE57" s="42"/>
      <c r="AF57" s="42"/>
      <c r="AG57" s="42"/>
    </row>
    <row r="58" spans="1:42" s="43" customFormat="1" x14ac:dyDescent="0.25">
      <c r="A58" s="44" t="s">
        <v>71</v>
      </c>
      <c r="B58" s="45" t="s">
        <v>68</v>
      </c>
      <c r="C58" s="45" t="s">
        <v>106</v>
      </c>
      <c r="D58" s="45" t="s">
        <v>72</v>
      </c>
      <c r="E58" s="45"/>
      <c r="F58" s="46">
        <f t="shared" si="11"/>
        <v>30000000</v>
      </c>
      <c r="G58" s="46">
        <f t="shared" si="11"/>
        <v>30000000</v>
      </c>
      <c r="H58" s="46">
        <f t="shared" si="11"/>
        <v>30000000</v>
      </c>
      <c r="I58" s="31"/>
      <c r="J58" s="32"/>
      <c r="K58" s="32"/>
      <c r="L58" s="32"/>
      <c r="M58" s="40"/>
      <c r="N58" s="40"/>
      <c r="O58" s="40"/>
      <c r="P58" s="40"/>
      <c r="Q58" s="40"/>
      <c r="R58" s="40"/>
      <c r="S58" s="40"/>
      <c r="T58" s="40"/>
      <c r="U58" s="40"/>
      <c r="V58" s="41"/>
      <c r="W58" s="41"/>
      <c r="X58" s="41"/>
      <c r="Y58" s="41"/>
      <c r="Z58" s="42"/>
      <c r="AA58" s="42"/>
      <c r="AB58" s="42"/>
      <c r="AC58" s="42"/>
      <c r="AD58" s="42"/>
      <c r="AE58" s="42"/>
      <c r="AF58" s="42"/>
      <c r="AG58" s="42"/>
    </row>
    <row r="59" spans="1:42" x14ac:dyDescent="0.25">
      <c r="A59" s="47" t="s">
        <v>107</v>
      </c>
      <c r="B59" s="48" t="s">
        <v>68</v>
      </c>
      <c r="C59" s="48" t="s">
        <v>106</v>
      </c>
      <c r="D59" s="48" t="s">
        <v>108</v>
      </c>
      <c r="E59" s="48"/>
      <c r="F59" s="49">
        <f t="shared" si="11"/>
        <v>30000000</v>
      </c>
      <c r="G59" s="49">
        <f t="shared" si="11"/>
        <v>30000000</v>
      </c>
      <c r="H59" s="49">
        <f t="shared" si="11"/>
        <v>30000000</v>
      </c>
    </row>
    <row r="60" spans="1:42" x14ac:dyDescent="0.25">
      <c r="A60" s="47" t="s">
        <v>109</v>
      </c>
      <c r="B60" s="48" t="s">
        <v>68</v>
      </c>
      <c r="C60" s="48" t="s">
        <v>106</v>
      </c>
      <c r="D60" s="48" t="s">
        <v>110</v>
      </c>
      <c r="E60" s="48"/>
      <c r="F60" s="49">
        <f t="shared" si="11"/>
        <v>30000000</v>
      </c>
      <c r="G60" s="49">
        <f t="shared" si="11"/>
        <v>30000000</v>
      </c>
      <c r="H60" s="49">
        <f t="shared" si="11"/>
        <v>30000000</v>
      </c>
      <c r="Q60" s="54"/>
    </row>
    <row r="61" spans="1:42" x14ac:dyDescent="0.25">
      <c r="A61" s="47" t="s">
        <v>87</v>
      </c>
      <c r="B61" s="48" t="s">
        <v>68</v>
      </c>
      <c r="C61" s="48" t="s">
        <v>106</v>
      </c>
      <c r="D61" s="48" t="s">
        <v>110</v>
      </c>
      <c r="E61" s="48" t="s">
        <v>88</v>
      </c>
      <c r="F61" s="50">
        <v>30000000</v>
      </c>
      <c r="G61" s="50">
        <v>30000000</v>
      </c>
      <c r="H61" s="50">
        <v>30000000</v>
      </c>
      <c r="I61" s="32"/>
      <c r="M61" s="226"/>
      <c r="N61" s="226"/>
      <c r="O61" s="226"/>
      <c r="Q61" s="54"/>
      <c r="W61" s="54"/>
      <c r="Y61" s="55"/>
      <c r="Z61" s="55"/>
      <c r="AA61" s="56"/>
      <c r="AB61" s="55"/>
      <c r="AC61" s="55"/>
      <c r="AD61" s="55"/>
      <c r="AE61" s="55"/>
      <c r="AF61" s="55"/>
      <c r="AG61" s="55"/>
      <c r="AH61" s="57"/>
      <c r="AI61" s="57"/>
      <c r="AJ61" s="57"/>
      <c r="AK61" s="57"/>
      <c r="AL61" s="57"/>
      <c r="AM61" s="57"/>
      <c r="AN61" s="57"/>
      <c r="AO61" s="57"/>
      <c r="AP61" s="57"/>
    </row>
    <row r="62" spans="1:42" s="43" customFormat="1" x14ac:dyDescent="0.25">
      <c r="A62" s="44" t="s">
        <v>111</v>
      </c>
      <c r="B62" s="45" t="s">
        <v>68</v>
      </c>
      <c r="C62" s="45" t="s">
        <v>112</v>
      </c>
      <c r="D62" s="45"/>
      <c r="E62" s="45"/>
      <c r="F62" s="46">
        <f>F63</f>
        <v>697280826.56999993</v>
      </c>
      <c r="G62" s="46">
        <f>G63</f>
        <v>710831797.17999995</v>
      </c>
      <c r="H62" s="46">
        <f>H63</f>
        <v>720913747.57000005</v>
      </c>
      <c r="I62" s="31"/>
      <c r="J62" s="32"/>
      <c r="K62" s="32"/>
      <c r="L62" s="32"/>
      <c r="M62" s="40"/>
      <c r="N62" s="40"/>
      <c r="O62" s="40"/>
      <c r="P62" s="40"/>
      <c r="Q62" s="40"/>
      <c r="R62" s="40"/>
      <c r="S62" s="40"/>
      <c r="T62" s="40"/>
      <c r="U62" s="40"/>
      <c r="V62" s="41"/>
      <c r="W62" s="41"/>
      <c r="X62" s="41"/>
      <c r="Y62" s="41"/>
      <c r="Z62" s="42"/>
      <c r="AA62" s="42"/>
      <c r="AB62" s="42"/>
      <c r="AC62" s="42"/>
      <c r="AD62" s="42"/>
      <c r="AE62" s="42"/>
      <c r="AF62" s="42"/>
      <c r="AG62" s="42"/>
    </row>
    <row r="63" spans="1:42" s="43" customFormat="1" x14ac:dyDescent="0.25">
      <c r="A63" s="44" t="s">
        <v>71</v>
      </c>
      <c r="B63" s="45" t="s">
        <v>68</v>
      </c>
      <c r="C63" s="45" t="s">
        <v>112</v>
      </c>
      <c r="D63" s="38">
        <v>9900000000</v>
      </c>
      <c r="E63" s="45"/>
      <c r="F63" s="46">
        <f>F64+F86</f>
        <v>697280826.56999993</v>
      </c>
      <c r="G63" s="46">
        <f>G64+G86</f>
        <v>710831797.17999995</v>
      </c>
      <c r="H63" s="46">
        <f>H64+H86</f>
        <v>720913747.57000005</v>
      </c>
      <c r="I63" s="31"/>
      <c r="J63" s="32"/>
      <c r="K63" s="32"/>
      <c r="L63" s="32"/>
      <c r="M63" s="40"/>
      <c r="N63" s="40"/>
      <c r="O63" s="40"/>
      <c r="P63" s="40"/>
      <c r="Q63" s="40"/>
      <c r="R63" s="40"/>
      <c r="S63" s="40"/>
      <c r="T63" s="40"/>
      <c r="U63" s="40"/>
      <c r="V63" s="41"/>
      <c r="W63" s="41"/>
      <c r="X63" s="41"/>
      <c r="Y63" s="41"/>
      <c r="Z63" s="42"/>
      <c r="AA63" s="42"/>
      <c r="AB63" s="42"/>
      <c r="AC63" s="42"/>
      <c r="AD63" s="42"/>
      <c r="AE63" s="42"/>
      <c r="AF63" s="42"/>
      <c r="AG63" s="42"/>
    </row>
    <row r="64" spans="1:42" ht="30.75" x14ac:dyDescent="0.25">
      <c r="A64" s="47" t="s">
        <v>73</v>
      </c>
      <c r="B64" s="48" t="s">
        <v>68</v>
      </c>
      <c r="C64" s="48" t="s">
        <v>112</v>
      </c>
      <c r="D64" s="36">
        <v>9910000000</v>
      </c>
      <c r="E64" s="48"/>
      <c r="F64" s="49">
        <f>F65+F67+F69+F72+F74+F78+F82</f>
        <v>686293436.76999998</v>
      </c>
      <c r="G64" s="49">
        <f>G65+G67+G69+G72+G74+G78+G82</f>
        <v>702610540.17999995</v>
      </c>
      <c r="H64" s="49">
        <f>H65+H67+H69+H72+H74+H78+H82</f>
        <v>712202027.57000005</v>
      </c>
    </row>
    <row r="65" spans="1:13" ht="30.75" x14ac:dyDescent="0.25">
      <c r="A65" s="51" t="s">
        <v>92</v>
      </c>
      <c r="B65" s="48" t="s">
        <v>68</v>
      </c>
      <c r="C65" s="48" t="s">
        <v>112</v>
      </c>
      <c r="D65" s="36">
        <v>9910011410</v>
      </c>
      <c r="E65" s="48"/>
      <c r="F65" s="49">
        <f>F66</f>
        <v>1542411.33</v>
      </c>
      <c r="G65" s="49">
        <f>G66</f>
        <v>1542411.33</v>
      </c>
      <c r="H65" s="49">
        <f>H66</f>
        <v>1542411.33</v>
      </c>
    </row>
    <row r="66" spans="1:13" ht="75.75" x14ac:dyDescent="0.25">
      <c r="A66" s="51" t="s">
        <v>77</v>
      </c>
      <c r="B66" s="48" t="s">
        <v>68</v>
      </c>
      <c r="C66" s="48" t="s">
        <v>112</v>
      </c>
      <c r="D66" s="36">
        <v>9910011410</v>
      </c>
      <c r="E66" s="48" t="s">
        <v>78</v>
      </c>
      <c r="F66" s="49">
        <v>1542411.33</v>
      </c>
      <c r="G66" s="49">
        <v>1542411.33</v>
      </c>
      <c r="H66" s="50">
        <v>1542411.33</v>
      </c>
      <c r="M66" s="32"/>
    </row>
    <row r="67" spans="1:13" ht="30.75" x14ac:dyDescent="0.25">
      <c r="A67" s="51" t="s">
        <v>89</v>
      </c>
      <c r="B67" s="48" t="s">
        <v>68</v>
      </c>
      <c r="C67" s="48" t="s">
        <v>112</v>
      </c>
      <c r="D67" s="36">
        <v>9910022001</v>
      </c>
      <c r="E67" s="48"/>
      <c r="F67" s="49">
        <f>SUM(F68:F68)</f>
        <v>3537465.21</v>
      </c>
      <c r="G67" s="49">
        <f>SUM(G68:G68)</f>
        <v>3537465.21</v>
      </c>
      <c r="H67" s="49">
        <f>SUM(H68:H68)</f>
        <v>3537465.21</v>
      </c>
    </row>
    <row r="68" spans="1:13" ht="75.75" x14ac:dyDescent="0.25">
      <c r="A68" s="51" t="s">
        <v>77</v>
      </c>
      <c r="B68" s="48" t="s">
        <v>68</v>
      </c>
      <c r="C68" s="48" t="s">
        <v>112</v>
      </c>
      <c r="D68" s="36">
        <v>9910022001</v>
      </c>
      <c r="E68" s="48" t="s">
        <v>78</v>
      </c>
      <c r="F68" s="49">
        <v>3537465.21</v>
      </c>
      <c r="G68" s="49">
        <v>3537465.21</v>
      </c>
      <c r="H68" s="49">
        <v>3537465.21</v>
      </c>
    </row>
    <row r="69" spans="1:13" ht="30.75" x14ac:dyDescent="0.25">
      <c r="A69" s="51" t="s">
        <v>89</v>
      </c>
      <c r="B69" s="48" t="s">
        <v>68</v>
      </c>
      <c r="C69" s="48" t="s">
        <v>112</v>
      </c>
      <c r="D69" s="36">
        <v>9910022001</v>
      </c>
      <c r="E69" s="48"/>
      <c r="F69" s="49">
        <f>F70+F71</f>
        <v>5730294.7999999998</v>
      </c>
      <c r="G69" s="49">
        <f>G70+G71</f>
        <v>5690913.2599999998</v>
      </c>
      <c r="H69" s="49">
        <f>H70+H71</f>
        <v>5684463.7800000003</v>
      </c>
    </row>
    <row r="70" spans="1:13" ht="75.75" x14ac:dyDescent="0.25">
      <c r="A70" s="47" t="s">
        <v>77</v>
      </c>
      <c r="B70" s="48" t="s">
        <v>68</v>
      </c>
      <c r="C70" s="48" t="s">
        <v>112</v>
      </c>
      <c r="D70" s="36">
        <v>9910022001</v>
      </c>
      <c r="E70" s="48" t="s">
        <v>78</v>
      </c>
      <c r="F70" s="50">
        <v>4726882</v>
      </c>
      <c r="G70" s="50">
        <v>4612469.5</v>
      </c>
      <c r="H70" s="50">
        <v>4612022.5</v>
      </c>
    </row>
    <row r="71" spans="1:13" ht="30.75" x14ac:dyDescent="0.25">
      <c r="A71" s="47" t="s">
        <v>85</v>
      </c>
      <c r="B71" s="48" t="s">
        <v>68</v>
      </c>
      <c r="C71" s="48" t="s">
        <v>112</v>
      </c>
      <c r="D71" s="36">
        <v>9910022001</v>
      </c>
      <c r="E71" s="48" t="s">
        <v>86</v>
      </c>
      <c r="F71" s="50">
        <v>1003412.8</v>
      </c>
      <c r="G71" s="50">
        <v>1078443.76</v>
      </c>
      <c r="H71" s="50">
        <v>1072441.28</v>
      </c>
    </row>
    <row r="72" spans="1:13" ht="30.75" x14ac:dyDescent="0.25">
      <c r="A72" s="51" t="s">
        <v>89</v>
      </c>
      <c r="B72" s="48" t="s">
        <v>68</v>
      </c>
      <c r="C72" s="48" t="s">
        <v>112</v>
      </c>
      <c r="D72" s="36">
        <v>9910022001</v>
      </c>
      <c r="E72" s="48"/>
      <c r="F72" s="49">
        <f>SUM(F73:F73)</f>
        <v>507228353.56</v>
      </c>
      <c r="G72" s="49">
        <f>SUM(G73:G73)</f>
        <v>522599644.50999999</v>
      </c>
      <c r="H72" s="49">
        <f>SUM(H73:H73)</f>
        <v>531641099.38</v>
      </c>
    </row>
    <row r="73" spans="1:13" ht="45.75" x14ac:dyDescent="0.25">
      <c r="A73" s="51" t="s">
        <v>113</v>
      </c>
      <c r="B73" s="48" t="s">
        <v>68</v>
      </c>
      <c r="C73" s="48" t="s">
        <v>112</v>
      </c>
      <c r="D73" s="36">
        <v>9910022001</v>
      </c>
      <c r="E73" s="48" t="s">
        <v>114</v>
      </c>
      <c r="F73" s="58">
        <v>507228353.56</v>
      </c>
      <c r="G73" s="58">
        <v>522599644.50999999</v>
      </c>
      <c r="H73" s="50">
        <v>531641099.38</v>
      </c>
    </row>
    <row r="74" spans="1:13" ht="30.75" x14ac:dyDescent="0.25">
      <c r="A74" s="51" t="s">
        <v>89</v>
      </c>
      <c r="B74" s="48" t="s">
        <v>68</v>
      </c>
      <c r="C74" s="48" t="s">
        <v>112</v>
      </c>
      <c r="D74" s="36">
        <v>9910022001</v>
      </c>
      <c r="E74" s="48"/>
      <c r="F74" s="49">
        <f>SUM(F75:F77)</f>
        <v>64254736</v>
      </c>
      <c r="G74" s="49">
        <f>SUM(G75:G77)</f>
        <v>64956930</v>
      </c>
      <c r="H74" s="49">
        <f>SUM(H75:H77)</f>
        <v>65513412</v>
      </c>
    </row>
    <row r="75" spans="1:13" ht="75.75" x14ac:dyDescent="0.25">
      <c r="A75" s="47" t="s">
        <v>77</v>
      </c>
      <c r="B75" s="48" t="s">
        <v>68</v>
      </c>
      <c r="C75" s="48" t="s">
        <v>112</v>
      </c>
      <c r="D75" s="36">
        <v>9910022001</v>
      </c>
      <c r="E75" s="48" t="s">
        <v>78</v>
      </c>
      <c r="F75" s="49">
        <v>62225806</v>
      </c>
      <c r="G75" s="49">
        <v>62400461</v>
      </c>
      <c r="H75" s="50">
        <v>62573194</v>
      </c>
    </row>
    <row r="76" spans="1:13" ht="30.75" x14ac:dyDescent="0.25">
      <c r="A76" s="47" t="s">
        <v>85</v>
      </c>
      <c r="B76" s="48" t="s">
        <v>68</v>
      </c>
      <c r="C76" s="48" t="s">
        <v>112</v>
      </c>
      <c r="D76" s="36">
        <v>9910022001</v>
      </c>
      <c r="E76" s="48" t="s">
        <v>86</v>
      </c>
      <c r="F76" s="50">
        <v>2028930</v>
      </c>
      <c r="G76" s="50">
        <v>2556469</v>
      </c>
      <c r="H76" s="50">
        <v>2940218</v>
      </c>
    </row>
    <row r="77" spans="1:13" hidden="1" x14ac:dyDescent="0.25">
      <c r="A77" s="47" t="s">
        <v>87</v>
      </c>
      <c r="B77" s="48" t="s">
        <v>68</v>
      </c>
      <c r="C77" s="48" t="s">
        <v>112</v>
      </c>
      <c r="D77" s="36">
        <v>9910022001</v>
      </c>
      <c r="E77" s="48" t="s">
        <v>95</v>
      </c>
      <c r="F77" s="50">
        <v>0</v>
      </c>
      <c r="G77" s="50">
        <v>0</v>
      </c>
      <c r="H77" s="50"/>
    </row>
    <row r="78" spans="1:13" ht="30.75" hidden="1" x14ac:dyDescent="0.25">
      <c r="A78" s="47" t="s">
        <v>73</v>
      </c>
      <c r="B78" s="48" t="s">
        <v>68</v>
      </c>
      <c r="C78" s="48" t="s">
        <v>112</v>
      </c>
      <c r="D78" s="36">
        <v>9910000000</v>
      </c>
      <c r="E78" s="36"/>
      <c r="F78" s="50">
        <f>F79+F80+F81</f>
        <v>0</v>
      </c>
      <c r="G78" s="50">
        <f>G79+G80+G81</f>
        <v>0</v>
      </c>
      <c r="H78" s="50">
        <f>H79+H80+H81</f>
        <v>0</v>
      </c>
    </row>
    <row r="79" spans="1:13" ht="75.75" hidden="1" x14ac:dyDescent="0.25">
      <c r="A79" s="47" t="s">
        <v>77</v>
      </c>
      <c r="B79" s="48" t="s">
        <v>68</v>
      </c>
      <c r="C79" s="48" t="s">
        <v>112</v>
      </c>
      <c r="D79" s="36">
        <v>9910022001</v>
      </c>
      <c r="E79" s="36">
        <v>100</v>
      </c>
      <c r="F79" s="50">
        <v>0</v>
      </c>
      <c r="G79" s="50">
        <v>0</v>
      </c>
      <c r="H79" s="50">
        <v>0</v>
      </c>
    </row>
    <row r="80" spans="1:13" ht="30.75" hidden="1" x14ac:dyDescent="0.25">
      <c r="A80" s="47" t="s">
        <v>85</v>
      </c>
      <c r="B80" s="48" t="s">
        <v>68</v>
      </c>
      <c r="C80" s="48" t="s">
        <v>112</v>
      </c>
      <c r="D80" s="36">
        <v>9910022001</v>
      </c>
      <c r="E80" s="36">
        <v>200</v>
      </c>
      <c r="F80" s="50">
        <v>0</v>
      </c>
      <c r="G80" s="50">
        <v>0</v>
      </c>
      <c r="H80" s="50">
        <v>0</v>
      </c>
    </row>
    <row r="81" spans="1:8" hidden="1" x14ac:dyDescent="0.25">
      <c r="A81" s="51" t="s">
        <v>87</v>
      </c>
      <c r="B81" s="48" t="s">
        <v>68</v>
      </c>
      <c r="C81" s="48" t="s">
        <v>112</v>
      </c>
      <c r="D81" s="36">
        <v>9910022001</v>
      </c>
      <c r="E81" s="36">
        <v>800</v>
      </c>
      <c r="F81" s="50">
        <v>0</v>
      </c>
      <c r="G81" s="50">
        <v>0</v>
      </c>
      <c r="H81" s="50">
        <v>0</v>
      </c>
    </row>
    <row r="82" spans="1:8" ht="30.75" x14ac:dyDescent="0.25">
      <c r="A82" s="47" t="s">
        <v>73</v>
      </c>
      <c r="B82" s="48" t="s">
        <v>68</v>
      </c>
      <c r="C82" s="48" t="s">
        <v>112</v>
      </c>
      <c r="D82" s="36">
        <v>9910000000</v>
      </c>
      <c r="E82" s="36"/>
      <c r="F82" s="50">
        <f>SUM(F83:F85)</f>
        <v>104000175.87</v>
      </c>
      <c r="G82" s="50">
        <f t="shared" ref="G82:H82" si="12">SUM(G83:G85)</f>
        <v>104283175.87</v>
      </c>
      <c r="H82" s="50">
        <f t="shared" si="12"/>
        <v>104283175.87</v>
      </c>
    </row>
    <row r="83" spans="1:8" ht="75.75" x14ac:dyDescent="0.25">
      <c r="A83" s="47" t="s">
        <v>77</v>
      </c>
      <c r="B83" s="48" t="s">
        <v>68</v>
      </c>
      <c r="C83" s="48" t="s">
        <v>112</v>
      </c>
      <c r="D83" s="36">
        <v>9910022001</v>
      </c>
      <c r="E83" s="36">
        <v>100</v>
      </c>
      <c r="F83" s="50">
        <v>98241748.560000002</v>
      </c>
      <c r="G83" s="50">
        <v>98241748.560000002</v>
      </c>
      <c r="H83" s="50">
        <v>98241748.560000002</v>
      </c>
    </row>
    <row r="84" spans="1:8" ht="30.75" x14ac:dyDescent="0.25">
      <c r="A84" s="47" t="s">
        <v>85</v>
      </c>
      <c r="B84" s="48" t="s">
        <v>68</v>
      </c>
      <c r="C84" s="48" t="s">
        <v>112</v>
      </c>
      <c r="D84" s="36">
        <v>9910022001</v>
      </c>
      <c r="E84" s="36">
        <v>200</v>
      </c>
      <c r="F84" s="50">
        <f>6041427.31-283000</f>
        <v>5758427.3099999996</v>
      </c>
      <c r="G84" s="50">
        <v>6041427.3100000005</v>
      </c>
      <c r="H84" s="50">
        <v>6041427.3100000005</v>
      </c>
    </row>
    <row r="85" spans="1:8" ht="30.75" hidden="1" x14ac:dyDescent="0.25">
      <c r="A85" s="47" t="s">
        <v>94</v>
      </c>
      <c r="B85" s="48" t="s">
        <v>68</v>
      </c>
      <c r="C85" s="48" t="s">
        <v>112</v>
      </c>
      <c r="D85" s="36">
        <v>9910022001</v>
      </c>
      <c r="E85" s="36">
        <v>300</v>
      </c>
      <c r="F85" s="50">
        <v>0</v>
      </c>
      <c r="G85" s="50">
        <v>0</v>
      </c>
      <c r="H85" s="50">
        <v>0</v>
      </c>
    </row>
    <row r="86" spans="1:8" x14ac:dyDescent="0.25">
      <c r="A86" s="47" t="s">
        <v>107</v>
      </c>
      <c r="B86" s="48" t="s">
        <v>68</v>
      </c>
      <c r="C86" s="48" t="s">
        <v>112</v>
      </c>
      <c r="D86" s="48" t="s">
        <v>108</v>
      </c>
      <c r="E86" s="48"/>
      <c r="F86" s="49">
        <f>F89+F95+F99+F101+F103+F105+F87+F97</f>
        <v>10987389.800000001</v>
      </c>
      <c r="G86" s="49">
        <f t="shared" ref="G86:H86" si="13">G89+G95+G99+G101+G103+G105+G87+G97</f>
        <v>8221257</v>
      </c>
      <c r="H86" s="49">
        <f t="shared" si="13"/>
        <v>8711720</v>
      </c>
    </row>
    <row r="87" spans="1:8" ht="60" hidden="1" customHeight="1" x14ac:dyDescent="0.25">
      <c r="A87" s="47" t="s">
        <v>817</v>
      </c>
      <c r="B87" s="48" t="s">
        <v>68</v>
      </c>
      <c r="C87" s="48" t="s">
        <v>112</v>
      </c>
      <c r="D87" s="48" t="s">
        <v>816</v>
      </c>
      <c r="E87" s="48"/>
      <c r="F87" s="49">
        <f>F88</f>
        <v>0</v>
      </c>
      <c r="G87" s="49">
        <f t="shared" ref="G87:H87" si="14">G88</f>
        <v>0</v>
      </c>
      <c r="H87" s="49">
        <f t="shared" si="14"/>
        <v>0</v>
      </c>
    </row>
    <row r="88" spans="1:8" hidden="1" x14ac:dyDescent="0.25">
      <c r="A88" s="47" t="s">
        <v>87</v>
      </c>
      <c r="B88" s="48" t="s">
        <v>68</v>
      </c>
      <c r="C88" s="48" t="s">
        <v>112</v>
      </c>
      <c r="D88" s="48" t="s">
        <v>816</v>
      </c>
      <c r="E88" s="48" t="s">
        <v>88</v>
      </c>
      <c r="F88" s="49">
        <v>0</v>
      </c>
      <c r="G88" s="49">
        <v>0</v>
      </c>
      <c r="H88" s="49">
        <v>0</v>
      </c>
    </row>
    <row r="89" spans="1:8" ht="30.75" x14ac:dyDescent="0.25">
      <c r="A89" s="47" t="s">
        <v>115</v>
      </c>
      <c r="B89" s="48" t="s">
        <v>68</v>
      </c>
      <c r="C89" s="48" t="s">
        <v>112</v>
      </c>
      <c r="D89" s="48" t="s">
        <v>116</v>
      </c>
      <c r="E89" s="48"/>
      <c r="F89" s="49">
        <f>SUM(F90:F94)</f>
        <v>10757509.800000001</v>
      </c>
      <c r="G89" s="49">
        <f>SUM(G90:G94)</f>
        <v>7991377</v>
      </c>
      <c r="H89" s="49">
        <f>SUM(H90:H94)</f>
        <v>8481840</v>
      </c>
    </row>
    <row r="90" spans="1:8" ht="75.75" hidden="1" x14ac:dyDescent="0.25">
      <c r="A90" s="47" t="s">
        <v>77</v>
      </c>
      <c r="B90" s="48" t="s">
        <v>68</v>
      </c>
      <c r="C90" s="48" t="s">
        <v>112</v>
      </c>
      <c r="D90" s="48" t="s">
        <v>116</v>
      </c>
      <c r="E90" s="48" t="s">
        <v>78</v>
      </c>
      <c r="F90" s="49">
        <v>0</v>
      </c>
      <c r="G90" s="49">
        <v>0</v>
      </c>
      <c r="H90" s="50"/>
    </row>
    <row r="91" spans="1:8" ht="30.75" x14ac:dyDescent="0.25">
      <c r="A91" s="47" t="s">
        <v>85</v>
      </c>
      <c r="B91" s="48" t="s">
        <v>68</v>
      </c>
      <c r="C91" s="48" t="s">
        <v>112</v>
      </c>
      <c r="D91" s="48" t="s">
        <v>116</v>
      </c>
      <c r="E91" s="48" t="s">
        <v>86</v>
      </c>
      <c r="F91" s="50">
        <v>10757509.800000001</v>
      </c>
      <c r="G91" s="50">
        <v>7991377</v>
      </c>
      <c r="H91" s="50">
        <v>8481840</v>
      </c>
    </row>
    <row r="92" spans="1:8" ht="30.75" hidden="1" x14ac:dyDescent="0.25">
      <c r="A92" s="47" t="s">
        <v>94</v>
      </c>
      <c r="B92" s="48" t="s">
        <v>68</v>
      </c>
      <c r="C92" s="48" t="s">
        <v>112</v>
      </c>
      <c r="D92" s="48" t="s">
        <v>116</v>
      </c>
      <c r="E92" s="48" t="s">
        <v>95</v>
      </c>
      <c r="F92" s="50">
        <v>0</v>
      </c>
      <c r="G92" s="50">
        <v>0</v>
      </c>
      <c r="H92" s="50">
        <v>0</v>
      </c>
    </row>
    <row r="93" spans="1:8" ht="45.75" hidden="1" x14ac:dyDescent="0.25">
      <c r="A93" s="51" t="s">
        <v>113</v>
      </c>
      <c r="B93" s="48" t="s">
        <v>68</v>
      </c>
      <c r="C93" s="48" t="s">
        <v>112</v>
      </c>
      <c r="D93" s="48" t="s">
        <v>116</v>
      </c>
      <c r="E93" s="48" t="s">
        <v>114</v>
      </c>
      <c r="F93" s="50">
        <v>0</v>
      </c>
      <c r="G93" s="50">
        <v>0</v>
      </c>
      <c r="H93" s="50">
        <v>0</v>
      </c>
    </row>
    <row r="94" spans="1:8" hidden="1" x14ac:dyDescent="0.25">
      <c r="A94" s="51" t="s">
        <v>87</v>
      </c>
      <c r="B94" s="48" t="s">
        <v>68</v>
      </c>
      <c r="C94" s="48" t="s">
        <v>112</v>
      </c>
      <c r="D94" s="48" t="s">
        <v>116</v>
      </c>
      <c r="E94" s="48" t="s">
        <v>88</v>
      </c>
      <c r="F94" s="50">
        <v>0</v>
      </c>
      <c r="G94" s="50">
        <v>0</v>
      </c>
      <c r="H94" s="50"/>
    </row>
    <row r="95" spans="1:8" ht="30.75" x14ac:dyDescent="0.25">
      <c r="A95" s="47" t="s">
        <v>117</v>
      </c>
      <c r="B95" s="48" t="s">
        <v>68</v>
      </c>
      <c r="C95" s="48" t="s">
        <v>112</v>
      </c>
      <c r="D95" s="48" t="s">
        <v>118</v>
      </c>
      <c r="E95" s="48"/>
      <c r="F95" s="49">
        <f>F96</f>
        <v>229880</v>
      </c>
      <c r="G95" s="49">
        <f>G96</f>
        <v>229880</v>
      </c>
      <c r="H95" s="49">
        <f>H96</f>
        <v>229880</v>
      </c>
    </row>
    <row r="96" spans="1:8" ht="30.75" x14ac:dyDescent="0.25">
      <c r="A96" s="47" t="s">
        <v>94</v>
      </c>
      <c r="B96" s="48" t="s">
        <v>68</v>
      </c>
      <c r="C96" s="48" t="s">
        <v>112</v>
      </c>
      <c r="D96" s="48" t="s">
        <v>118</v>
      </c>
      <c r="E96" s="48" t="s">
        <v>95</v>
      </c>
      <c r="F96" s="50">
        <v>229880</v>
      </c>
      <c r="G96" s="50">
        <v>229880</v>
      </c>
      <c r="H96" s="50">
        <v>229880</v>
      </c>
    </row>
    <row r="97" spans="1:33" ht="60.75" hidden="1" x14ac:dyDescent="0.25">
      <c r="A97" s="47" t="s">
        <v>827</v>
      </c>
      <c r="B97" s="48" t="s">
        <v>68</v>
      </c>
      <c r="C97" s="48" t="s">
        <v>112</v>
      </c>
      <c r="D97" s="48" t="s">
        <v>826</v>
      </c>
      <c r="E97" s="48"/>
      <c r="F97" s="50">
        <f>F98</f>
        <v>0</v>
      </c>
      <c r="G97" s="50">
        <f t="shared" ref="G97:H97" si="15">G98</f>
        <v>0</v>
      </c>
      <c r="H97" s="50">
        <f t="shared" si="15"/>
        <v>0</v>
      </c>
    </row>
    <row r="98" spans="1:33" hidden="1" x14ac:dyDescent="0.25">
      <c r="A98" s="47" t="s">
        <v>87</v>
      </c>
      <c r="B98" s="48" t="s">
        <v>68</v>
      </c>
      <c r="C98" s="48" t="s">
        <v>112</v>
      </c>
      <c r="D98" s="48" t="s">
        <v>826</v>
      </c>
      <c r="E98" s="48" t="s">
        <v>88</v>
      </c>
      <c r="F98" s="50">
        <v>0</v>
      </c>
      <c r="G98" s="50">
        <v>0</v>
      </c>
      <c r="H98" s="50">
        <v>0</v>
      </c>
    </row>
    <row r="99" spans="1:33" ht="45.75" hidden="1" x14ac:dyDescent="0.25">
      <c r="A99" s="47" t="s">
        <v>119</v>
      </c>
      <c r="B99" s="48" t="s">
        <v>68</v>
      </c>
      <c r="C99" s="48" t="s">
        <v>112</v>
      </c>
      <c r="D99" s="48" t="s">
        <v>120</v>
      </c>
      <c r="E99" s="48"/>
      <c r="F99" s="50">
        <f>F100</f>
        <v>0</v>
      </c>
      <c r="G99" s="50">
        <f>G100</f>
        <v>0</v>
      </c>
      <c r="H99" s="50">
        <f>H100</f>
        <v>0</v>
      </c>
    </row>
    <row r="100" spans="1:33" hidden="1" x14ac:dyDescent="0.25">
      <c r="A100" s="51" t="s">
        <v>87</v>
      </c>
      <c r="B100" s="48" t="s">
        <v>68</v>
      </c>
      <c r="C100" s="48" t="s">
        <v>112</v>
      </c>
      <c r="D100" s="48" t="s">
        <v>120</v>
      </c>
      <c r="E100" s="48" t="s">
        <v>88</v>
      </c>
      <c r="F100" s="50">
        <v>0</v>
      </c>
      <c r="G100" s="50">
        <v>0</v>
      </c>
      <c r="H100" s="50">
        <v>0</v>
      </c>
      <c r="I100" s="59"/>
    </row>
    <row r="101" spans="1:33" ht="45.75" hidden="1" x14ac:dyDescent="0.25">
      <c r="A101" s="47" t="s">
        <v>119</v>
      </c>
      <c r="B101" s="48" t="s">
        <v>68</v>
      </c>
      <c r="C101" s="48" t="s">
        <v>112</v>
      </c>
      <c r="D101" s="48" t="s">
        <v>120</v>
      </c>
      <c r="E101" s="48"/>
      <c r="F101" s="50">
        <f>F102</f>
        <v>0</v>
      </c>
      <c r="G101" s="50">
        <f>G102</f>
        <v>0</v>
      </c>
      <c r="H101" s="50">
        <f>H102</f>
        <v>0</v>
      </c>
    </row>
    <row r="102" spans="1:33" hidden="1" x14ac:dyDescent="0.25">
      <c r="A102" s="51" t="s">
        <v>87</v>
      </c>
      <c r="B102" s="48" t="s">
        <v>68</v>
      </c>
      <c r="C102" s="48" t="s">
        <v>112</v>
      </c>
      <c r="D102" s="48" t="s">
        <v>120</v>
      </c>
      <c r="E102" s="48" t="s">
        <v>88</v>
      </c>
      <c r="F102" s="50">
        <v>0</v>
      </c>
      <c r="G102" s="50">
        <v>0</v>
      </c>
      <c r="H102" s="50">
        <v>0</v>
      </c>
    </row>
    <row r="103" spans="1:33" ht="30.75" hidden="1" x14ac:dyDescent="0.25">
      <c r="A103" s="47" t="s">
        <v>115</v>
      </c>
      <c r="B103" s="48" t="s">
        <v>68</v>
      </c>
      <c r="C103" s="48" t="s">
        <v>112</v>
      </c>
      <c r="D103" s="48" t="s">
        <v>116</v>
      </c>
      <c r="E103" s="48"/>
      <c r="F103" s="50">
        <f>F104</f>
        <v>0</v>
      </c>
      <c r="G103" s="50">
        <f>G104</f>
        <v>0</v>
      </c>
      <c r="H103" s="50"/>
    </row>
    <row r="104" spans="1:33" hidden="1" x14ac:dyDescent="0.25">
      <c r="A104" s="51" t="s">
        <v>87</v>
      </c>
      <c r="B104" s="48" t="s">
        <v>68</v>
      </c>
      <c r="C104" s="48" t="s">
        <v>112</v>
      </c>
      <c r="D104" s="48" t="s">
        <v>116</v>
      </c>
      <c r="E104" s="48" t="s">
        <v>88</v>
      </c>
      <c r="F104" s="50">
        <v>0</v>
      </c>
      <c r="G104" s="50">
        <v>0</v>
      </c>
      <c r="H104" s="50"/>
    </row>
    <row r="105" spans="1:33" ht="30.75" hidden="1" x14ac:dyDescent="0.25">
      <c r="A105" s="47" t="s">
        <v>115</v>
      </c>
      <c r="B105" s="48" t="s">
        <v>68</v>
      </c>
      <c r="C105" s="48" t="s">
        <v>112</v>
      </c>
      <c r="D105" s="48" t="s">
        <v>116</v>
      </c>
      <c r="E105" s="48"/>
      <c r="F105" s="50">
        <f>F106</f>
        <v>0</v>
      </c>
      <c r="G105" s="50">
        <f>G106</f>
        <v>0</v>
      </c>
      <c r="H105" s="50"/>
    </row>
    <row r="106" spans="1:33" hidden="1" x14ac:dyDescent="0.25">
      <c r="A106" s="51" t="s">
        <v>87</v>
      </c>
      <c r="B106" s="48" t="s">
        <v>68</v>
      </c>
      <c r="C106" s="48" t="s">
        <v>112</v>
      </c>
      <c r="D106" s="48" t="s">
        <v>116</v>
      </c>
      <c r="E106" s="48" t="s">
        <v>88</v>
      </c>
      <c r="F106" s="50">
        <v>0</v>
      </c>
      <c r="G106" s="50">
        <v>0</v>
      </c>
      <c r="H106" s="50"/>
    </row>
    <row r="107" spans="1:33" s="43" customFormat="1" ht="31.5" x14ac:dyDescent="0.25">
      <c r="A107" s="44" t="s">
        <v>121</v>
      </c>
      <c r="B107" s="45" t="s">
        <v>80</v>
      </c>
      <c r="C107" s="45"/>
      <c r="D107" s="38"/>
      <c r="E107" s="38"/>
      <c r="F107" s="53">
        <f t="shared" ref="F107:H108" si="16">F108</f>
        <v>22061428</v>
      </c>
      <c r="G107" s="53">
        <f t="shared" si="16"/>
        <v>22225268</v>
      </c>
      <c r="H107" s="53">
        <f t="shared" si="16"/>
        <v>22408459</v>
      </c>
      <c r="I107" s="31"/>
      <c r="J107" s="32"/>
      <c r="K107" s="32"/>
      <c r="L107" s="32"/>
      <c r="M107" s="40"/>
      <c r="N107" s="40"/>
      <c r="O107" s="40"/>
      <c r="P107" s="40"/>
      <c r="Q107" s="40"/>
      <c r="R107" s="40"/>
      <c r="S107" s="40"/>
      <c r="T107" s="40"/>
      <c r="U107" s="40"/>
      <c r="V107" s="41"/>
      <c r="W107" s="41"/>
      <c r="X107" s="41"/>
      <c r="Y107" s="41"/>
      <c r="Z107" s="42"/>
      <c r="AA107" s="42"/>
      <c r="AB107" s="42"/>
      <c r="AC107" s="42"/>
      <c r="AD107" s="42"/>
      <c r="AE107" s="42"/>
      <c r="AF107" s="42"/>
      <c r="AG107" s="42"/>
    </row>
    <row r="108" spans="1:33" s="43" customFormat="1" ht="78.75" x14ac:dyDescent="0.25">
      <c r="A108" s="44" t="s">
        <v>122</v>
      </c>
      <c r="B108" s="45" t="s">
        <v>80</v>
      </c>
      <c r="C108" s="45" t="s">
        <v>123</v>
      </c>
      <c r="D108" s="38"/>
      <c r="E108" s="38"/>
      <c r="F108" s="53">
        <f t="shared" si="16"/>
        <v>22061428</v>
      </c>
      <c r="G108" s="53">
        <f t="shared" si="16"/>
        <v>22225268</v>
      </c>
      <c r="H108" s="53">
        <f t="shared" si="16"/>
        <v>22408459</v>
      </c>
      <c r="I108" s="31"/>
      <c r="J108" s="32"/>
      <c r="K108" s="32"/>
      <c r="L108" s="32"/>
      <c r="M108" s="40"/>
      <c r="N108" s="40"/>
      <c r="O108" s="40"/>
      <c r="P108" s="40"/>
      <c r="Q108" s="40"/>
      <c r="R108" s="40"/>
      <c r="S108" s="40"/>
      <c r="T108" s="40"/>
      <c r="U108" s="40"/>
      <c r="V108" s="41"/>
      <c r="W108" s="41"/>
      <c r="X108" s="41"/>
      <c r="Y108" s="41"/>
      <c r="Z108" s="42"/>
      <c r="AA108" s="42"/>
      <c r="AB108" s="42"/>
      <c r="AC108" s="42"/>
      <c r="AD108" s="42"/>
      <c r="AE108" s="42"/>
      <c r="AF108" s="42"/>
      <c r="AG108" s="42"/>
    </row>
    <row r="109" spans="1:33" s="43" customFormat="1" x14ac:dyDescent="0.25">
      <c r="A109" s="60" t="s">
        <v>71</v>
      </c>
      <c r="B109" s="45" t="s">
        <v>80</v>
      </c>
      <c r="C109" s="45" t="s">
        <v>123</v>
      </c>
      <c r="D109" s="38">
        <v>9900000000</v>
      </c>
      <c r="E109" s="38"/>
      <c r="F109" s="53">
        <f>F110+F115</f>
        <v>22061428</v>
      </c>
      <c r="G109" s="53">
        <f>G110+G115</f>
        <v>22225268</v>
      </c>
      <c r="H109" s="53">
        <f>H110+H115</f>
        <v>22408459</v>
      </c>
      <c r="I109" s="31"/>
      <c r="J109" s="32"/>
      <c r="K109" s="32"/>
      <c r="L109" s="32"/>
      <c r="M109" s="40"/>
      <c r="N109" s="40"/>
      <c r="O109" s="40"/>
      <c r="P109" s="40"/>
      <c r="Q109" s="40"/>
      <c r="R109" s="40"/>
      <c r="S109" s="40"/>
      <c r="T109" s="40"/>
      <c r="U109" s="40"/>
      <c r="V109" s="41"/>
      <c r="W109" s="41"/>
      <c r="X109" s="41"/>
      <c r="Y109" s="41"/>
      <c r="Z109" s="42"/>
      <c r="AA109" s="42"/>
      <c r="AB109" s="42"/>
      <c r="AC109" s="42"/>
      <c r="AD109" s="42"/>
      <c r="AE109" s="42"/>
      <c r="AF109" s="42"/>
      <c r="AG109" s="42"/>
    </row>
    <row r="110" spans="1:33" ht="30.75" x14ac:dyDescent="0.25">
      <c r="A110" s="47" t="s">
        <v>73</v>
      </c>
      <c r="B110" s="48" t="s">
        <v>80</v>
      </c>
      <c r="C110" s="48" t="s">
        <v>123</v>
      </c>
      <c r="D110" s="36">
        <v>9910000000</v>
      </c>
      <c r="E110" s="36"/>
      <c r="F110" s="50">
        <f>F111</f>
        <v>21061428</v>
      </c>
      <c r="G110" s="50">
        <f>G111</f>
        <v>21225268</v>
      </c>
      <c r="H110" s="50">
        <f>H111</f>
        <v>21408459</v>
      </c>
    </row>
    <row r="111" spans="1:33" ht="30.75" x14ac:dyDescent="0.25">
      <c r="A111" s="51" t="s">
        <v>89</v>
      </c>
      <c r="B111" s="48" t="s">
        <v>80</v>
      </c>
      <c r="C111" s="48" t="s">
        <v>123</v>
      </c>
      <c r="D111" s="36">
        <v>9910022001</v>
      </c>
      <c r="E111" s="36"/>
      <c r="F111" s="50">
        <f>SUM(F112:F114)</f>
        <v>21061428</v>
      </c>
      <c r="G111" s="50">
        <f>SUM(G112:G114)</f>
        <v>21225268</v>
      </c>
      <c r="H111" s="50">
        <f>SUM(H112:H114)</f>
        <v>21408459</v>
      </c>
    </row>
    <row r="112" spans="1:33" ht="75.75" x14ac:dyDescent="0.25">
      <c r="A112" s="47" t="s">
        <v>77</v>
      </c>
      <c r="B112" s="48" t="s">
        <v>80</v>
      </c>
      <c r="C112" s="48" t="s">
        <v>123</v>
      </c>
      <c r="D112" s="36">
        <v>9910022001</v>
      </c>
      <c r="E112" s="48" t="s">
        <v>78</v>
      </c>
      <c r="F112" s="50">
        <v>15632891</v>
      </c>
      <c r="G112" s="50">
        <v>15632891</v>
      </c>
      <c r="H112" s="50">
        <v>15632891</v>
      </c>
    </row>
    <row r="113" spans="1:8" ht="30.75" x14ac:dyDescent="0.25">
      <c r="A113" s="47" t="s">
        <v>85</v>
      </c>
      <c r="B113" s="48" t="s">
        <v>80</v>
      </c>
      <c r="C113" s="48" t="s">
        <v>123</v>
      </c>
      <c r="D113" s="36">
        <v>9910022001</v>
      </c>
      <c r="E113" s="48" t="s">
        <v>86</v>
      </c>
      <c r="F113" s="50">
        <v>5428537</v>
      </c>
      <c r="G113" s="50">
        <v>5592377</v>
      </c>
      <c r="H113" s="50">
        <v>5775568</v>
      </c>
    </row>
    <row r="114" spans="1:8" x14ac:dyDescent="0.25">
      <c r="A114" s="47" t="s">
        <v>87</v>
      </c>
      <c r="B114" s="48" t="s">
        <v>80</v>
      </c>
      <c r="C114" s="48" t="s">
        <v>123</v>
      </c>
      <c r="D114" s="36">
        <v>9910022001</v>
      </c>
      <c r="E114" s="36">
        <v>800</v>
      </c>
      <c r="F114" s="50"/>
      <c r="G114" s="50"/>
      <c r="H114" s="50"/>
    </row>
    <row r="115" spans="1:8" x14ac:dyDescent="0.25">
      <c r="A115" s="47" t="s">
        <v>107</v>
      </c>
      <c r="B115" s="48" t="s">
        <v>80</v>
      </c>
      <c r="C115" s="48" t="s">
        <v>123</v>
      </c>
      <c r="D115" s="36">
        <v>9950000000</v>
      </c>
      <c r="E115" s="36"/>
      <c r="F115" s="50">
        <f>F116</f>
        <v>1000000</v>
      </c>
      <c r="G115" s="50">
        <f t="shared" ref="G115:H115" si="17">G116</f>
        <v>1000000</v>
      </c>
      <c r="H115" s="50">
        <f t="shared" si="17"/>
        <v>1000000</v>
      </c>
    </row>
    <row r="116" spans="1:8" ht="45.75" x14ac:dyDescent="0.25">
      <c r="A116" s="47" t="s">
        <v>124</v>
      </c>
      <c r="B116" s="48" t="s">
        <v>80</v>
      </c>
      <c r="C116" s="48" t="s">
        <v>123</v>
      </c>
      <c r="D116" s="61" t="s">
        <v>125</v>
      </c>
      <c r="E116" s="36"/>
      <c r="F116" s="50">
        <f>SUM(F117:F118)</f>
        <v>1000000</v>
      </c>
      <c r="G116" s="50">
        <f t="shared" ref="G116:H116" si="18">SUM(G117:G118)</f>
        <v>1000000</v>
      </c>
      <c r="H116" s="50">
        <f t="shared" si="18"/>
        <v>1000000</v>
      </c>
    </row>
    <row r="117" spans="1:8" ht="30.75" x14ac:dyDescent="0.25">
      <c r="A117" s="47" t="s">
        <v>85</v>
      </c>
      <c r="B117" s="48" t="s">
        <v>80</v>
      </c>
      <c r="C117" s="48" t="s">
        <v>123</v>
      </c>
      <c r="D117" s="61" t="s">
        <v>125</v>
      </c>
      <c r="E117" s="36">
        <v>200</v>
      </c>
      <c r="F117" s="50">
        <v>1000000</v>
      </c>
      <c r="G117" s="50">
        <v>1000000</v>
      </c>
      <c r="H117" s="50">
        <v>1000000</v>
      </c>
    </row>
    <row r="118" spans="1:8" hidden="1" x14ac:dyDescent="0.25">
      <c r="A118" s="47" t="s">
        <v>87</v>
      </c>
      <c r="B118" s="48" t="s">
        <v>80</v>
      </c>
      <c r="C118" s="48" t="s">
        <v>123</v>
      </c>
      <c r="D118" s="61" t="s">
        <v>125</v>
      </c>
      <c r="E118" s="36">
        <v>800</v>
      </c>
      <c r="F118" s="50">
        <v>0</v>
      </c>
      <c r="G118" s="50">
        <v>0</v>
      </c>
      <c r="H118" s="50">
        <v>0</v>
      </c>
    </row>
    <row r="119" spans="1:8" x14ac:dyDescent="0.25">
      <c r="A119" s="44" t="s">
        <v>126</v>
      </c>
      <c r="B119" s="45" t="s">
        <v>91</v>
      </c>
      <c r="C119" s="45"/>
      <c r="D119" s="62"/>
      <c r="E119" s="38"/>
      <c r="F119" s="53">
        <f>F120+F125+F143+F138+F133</f>
        <v>24112537.899999999</v>
      </c>
      <c r="G119" s="53">
        <f t="shared" ref="G119:H119" si="19">G120+G125+G143+G138+G133</f>
        <v>612537.9</v>
      </c>
      <c r="H119" s="53">
        <f t="shared" si="19"/>
        <v>612537.9</v>
      </c>
    </row>
    <row r="120" spans="1:8" x14ac:dyDescent="0.25">
      <c r="A120" s="44" t="s">
        <v>127</v>
      </c>
      <c r="B120" s="45" t="s">
        <v>91</v>
      </c>
      <c r="C120" s="45" t="s">
        <v>68</v>
      </c>
      <c r="D120" s="62"/>
      <c r="E120" s="38"/>
      <c r="F120" s="53">
        <f t="shared" ref="F120:H123" si="20">F121</f>
        <v>312537.90000000002</v>
      </c>
      <c r="G120" s="53">
        <f t="shared" si="20"/>
        <v>312537.90000000002</v>
      </c>
      <c r="H120" s="53">
        <f t="shared" si="20"/>
        <v>312537.90000000002</v>
      </c>
    </row>
    <row r="121" spans="1:8" x14ac:dyDescent="0.25">
      <c r="A121" s="44" t="s">
        <v>71</v>
      </c>
      <c r="B121" s="45" t="s">
        <v>91</v>
      </c>
      <c r="C121" s="45" t="s">
        <v>68</v>
      </c>
      <c r="D121" s="62">
        <v>9900000000</v>
      </c>
      <c r="E121" s="38"/>
      <c r="F121" s="53">
        <f t="shared" si="20"/>
        <v>312537.90000000002</v>
      </c>
      <c r="G121" s="53">
        <f t="shared" si="20"/>
        <v>312537.90000000002</v>
      </c>
      <c r="H121" s="53">
        <f t="shared" si="20"/>
        <v>312537.90000000002</v>
      </c>
    </row>
    <row r="122" spans="1:8" ht="30.75" x14ac:dyDescent="0.25">
      <c r="A122" s="47" t="s">
        <v>73</v>
      </c>
      <c r="B122" s="48" t="s">
        <v>91</v>
      </c>
      <c r="C122" s="48" t="s">
        <v>68</v>
      </c>
      <c r="D122" s="61" t="s">
        <v>74</v>
      </c>
      <c r="E122" s="36"/>
      <c r="F122" s="50">
        <f t="shared" si="20"/>
        <v>312537.90000000002</v>
      </c>
      <c r="G122" s="50">
        <f t="shared" si="20"/>
        <v>312537.90000000002</v>
      </c>
      <c r="H122" s="50">
        <f t="shared" si="20"/>
        <v>312537.90000000002</v>
      </c>
    </row>
    <row r="123" spans="1:8" ht="30.75" x14ac:dyDescent="0.25">
      <c r="A123" s="47" t="s">
        <v>92</v>
      </c>
      <c r="B123" s="48" t="s">
        <v>91</v>
      </c>
      <c r="C123" s="48" t="s">
        <v>68</v>
      </c>
      <c r="D123" s="61" t="s">
        <v>93</v>
      </c>
      <c r="E123" s="36"/>
      <c r="F123" s="50">
        <f t="shared" si="20"/>
        <v>312537.90000000002</v>
      </c>
      <c r="G123" s="50">
        <f t="shared" si="20"/>
        <v>312537.90000000002</v>
      </c>
      <c r="H123" s="50">
        <f t="shared" si="20"/>
        <v>312537.90000000002</v>
      </c>
    </row>
    <row r="124" spans="1:8" ht="75.75" x14ac:dyDescent="0.25">
      <c r="A124" s="47" t="s">
        <v>77</v>
      </c>
      <c r="B124" s="48" t="s">
        <v>91</v>
      </c>
      <c r="C124" s="48" t="s">
        <v>68</v>
      </c>
      <c r="D124" s="61" t="s">
        <v>93</v>
      </c>
      <c r="E124" s="36">
        <v>100</v>
      </c>
      <c r="F124" s="50">
        <v>312537.90000000002</v>
      </c>
      <c r="G124" s="50">
        <v>312537.90000000002</v>
      </c>
      <c r="H124" s="50">
        <v>312537.90000000002</v>
      </c>
    </row>
    <row r="125" spans="1:8" x14ac:dyDescent="0.25">
      <c r="A125" s="44" t="s">
        <v>128</v>
      </c>
      <c r="B125" s="45" t="s">
        <v>91</v>
      </c>
      <c r="C125" s="45" t="s">
        <v>129</v>
      </c>
      <c r="D125" s="62"/>
      <c r="E125" s="38"/>
      <c r="F125" s="53">
        <f t="shared" ref="F125:H128" si="21">F126</f>
        <v>300000</v>
      </c>
      <c r="G125" s="53">
        <f t="shared" si="21"/>
        <v>300000</v>
      </c>
      <c r="H125" s="53">
        <f t="shared" si="21"/>
        <v>300000</v>
      </c>
    </row>
    <row r="126" spans="1:8" x14ac:dyDescent="0.25">
      <c r="A126" s="44" t="s">
        <v>71</v>
      </c>
      <c r="B126" s="45" t="s">
        <v>91</v>
      </c>
      <c r="C126" s="45" t="s">
        <v>129</v>
      </c>
      <c r="D126" s="62">
        <v>9900000000</v>
      </c>
      <c r="E126" s="38"/>
      <c r="F126" s="53">
        <f>F127+F130</f>
        <v>300000</v>
      </c>
      <c r="G126" s="53">
        <f>G127+G130</f>
        <v>300000</v>
      </c>
      <c r="H126" s="53">
        <f>H127+H130</f>
        <v>300000</v>
      </c>
    </row>
    <row r="127" spans="1:8" ht="30.75" hidden="1" x14ac:dyDescent="0.25">
      <c r="A127" s="47" t="s">
        <v>73</v>
      </c>
      <c r="B127" s="48" t="s">
        <v>91</v>
      </c>
      <c r="C127" s="48" t="s">
        <v>129</v>
      </c>
      <c r="D127" s="61" t="s">
        <v>74</v>
      </c>
      <c r="E127" s="36"/>
      <c r="F127" s="50">
        <f t="shared" si="21"/>
        <v>0</v>
      </c>
      <c r="G127" s="50">
        <f t="shared" si="21"/>
        <v>0</v>
      </c>
      <c r="H127" s="50">
        <f t="shared" si="21"/>
        <v>0</v>
      </c>
    </row>
    <row r="128" spans="1:8" ht="30.75" hidden="1" x14ac:dyDescent="0.25">
      <c r="A128" s="47" t="s">
        <v>89</v>
      </c>
      <c r="B128" s="48" t="s">
        <v>91</v>
      </c>
      <c r="C128" s="48" t="s">
        <v>129</v>
      </c>
      <c r="D128" s="61" t="s">
        <v>130</v>
      </c>
      <c r="E128" s="36"/>
      <c r="F128" s="50">
        <f t="shared" si="21"/>
        <v>0</v>
      </c>
      <c r="G128" s="50">
        <f t="shared" si="21"/>
        <v>0</v>
      </c>
      <c r="H128" s="50">
        <f t="shared" si="21"/>
        <v>0</v>
      </c>
    </row>
    <row r="129" spans="1:33" ht="75.75" hidden="1" x14ac:dyDescent="0.25">
      <c r="A129" s="47" t="s">
        <v>77</v>
      </c>
      <c r="B129" s="48" t="s">
        <v>91</v>
      </c>
      <c r="C129" s="48" t="s">
        <v>129</v>
      </c>
      <c r="D129" s="61" t="s">
        <v>130</v>
      </c>
      <c r="E129" s="36">
        <v>100</v>
      </c>
      <c r="F129" s="50">
        <v>0</v>
      </c>
      <c r="G129" s="50">
        <v>0</v>
      </c>
      <c r="H129" s="50">
        <v>0</v>
      </c>
    </row>
    <row r="130" spans="1:33" x14ac:dyDescent="0.25">
      <c r="A130" s="47" t="s">
        <v>107</v>
      </c>
      <c r="B130" s="48" t="s">
        <v>91</v>
      </c>
      <c r="C130" s="48" t="s">
        <v>129</v>
      </c>
      <c r="D130" s="61" t="s">
        <v>108</v>
      </c>
      <c r="E130" s="36"/>
      <c r="F130" s="50">
        <f t="shared" ref="F130:H131" si="22">F131</f>
        <v>300000</v>
      </c>
      <c r="G130" s="50">
        <f t="shared" si="22"/>
        <v>300000</v>
      </c>
      <c r="H130" s="50">
        <f t="shared" si="22"/>
        <v>300000</v>
      </c>
    </row>
    <row r="131" spans="1:33" ht="30.75" x14ac:dyDescent="0.25">
      <c r="A131" s="47" t="s">
        <v>115</v>
      </c>
      <c r="B131" s="48" t="s">
        <v>91</v>
      </c>
      <c r="C131" s="48" t="s">
        <v>129</v>
      </c>
      <c r="D131" s="61" t="s">
        <v>116</v>
      </c>
      <c r="E131" s="36"/>
      <c r="F131" s="50">
        <f t="shared" si="22"/>
        <v>300000</v>
      </c>
      <c r="G131" s="50">
        <f t="shared" si="22"/>
        <v>300000</v>
      </c>
      <c r="H131" s="50">
        <f t="shared" si="22"/>
        <v>300000</v>
      </c>
      <c r="J131" s="33"/>
      <c r="K131" s="33"/>
      <c r="L131" s="33"/>
    </row>
    <row r="132" spans="1:33" ht="30.75" x14ac:dyDescent="0.25">
      <c r="A132" s="51" t="s">
        <v>94</v>
      </c>
      <c r="B132" s="48" t="s">
        <v>91</v>
      </c>
      <c r="C132" s="48" t="s">
        <v>129</v>
      </c>
      <c r="D132" s="61" t="s">
        <v>116</v>
      </c>
      <c r="E132" s="36">
        <v>300</v>
      </c>
      <c r="F132" s="50">
        <v>300000</v>
      </c>
      <c r="G132" s="50">
        <v>300000</v>
      </c>
      <c r="H132" s="50">
        <v>300000</v>
      </c>
      <c r="J132" s="33"/>
      <c r="K132" s="33"/>
      <c r="L132" s="33"/>
    </row>
    <row r="133" spans="1:33" s="43" customFormat="1" x14ac:dyDescent="0.25">
      <c r="A133" s="60" t="s">
        <v>204</v>
      </c>
      <c r="B133" s="45" t="s">
        <v>91</v>
      </c>
      <c r="C133" s="45" t="s">
        <v>146</v>
      </c>
      <c r="D133" s="62"/>
      <c r="E133" s="38"/>
      <c r="F133" s="53">
        <f>F134</f>
        <v>3500000</v>
      </c>
      <c r="G133" s="53">
        <f t="shared" ref="G133:H136" si="23">G134</f>
        <v>0</v>
      </c>
      <c r="H133" s="53">
        <f t="shared" si="23"/>
        <v>0</v>
      </c>
      <c r="I133" s="392"/>
      <c r="J133" s="392"/>
      <c r="K133" s="392"/>
      <c r="L133" s="392"/>
      <c r="M133" s="40"/>
      <c r="N133" s="40"/>
      <c r="O133" s="40"/>
      <c r="P133" s="40"/>
      <c r="Q133" s="40"/>
      <c r="R133" s="40"/>
      <c r="S133" s="40"/>
      <c r="T133" s="40"/>
      <c r="U133" s="40"/>
      <c r="V133" s="41"/>
      <c r="W133" s="41"/>
      <c r="X133" s="41"/>
      <c r="Y133" s="41"/>
      <c r="Z133" s="42"/>
      <c r="AA133" s="42"/>
      <c r="AB133" s="42"/>
      <c r="AC133" s="42"/>
      <c r="AD133" s="42"/>
      <c r="AE133" s="42"/>
      <c r="AF133" s="42"/>
      <c r="AG133" s="42"/>
    </row>
    <row r="134" spans="1:33" x14ac:dyDescent="0.25">
      <c r="A134" s="51" t="s">
        <v>71</v>
      </c>
      <c r="B134" s="48" t="s">
        <v>91</v>
      </c>
      <c r="C134" s="48" t="s">
        <v>146</v>
      </c>
      <c r="D134" s="61" t="s">
        <v>72</v>
      </c>
      <c r="E134" s="36"/>
      <c r="F134" s="50">
        <f>F135</f>
        <v>3500000</v>
      </c>
      <c r="G134" s="50">
        <f t="shared" si="23"/>
        <v>0</v>
      </c>
      <c r="H134" s="50">
        <f t="shared" si="23"/>
        <v>0</v>
      </c>
      <c r="I134" s="63"/>
      <c r="J134" s="63"/>
      <c r="K134" s="63"/>
      <c r="L134" s="63"/>
    </row>
    <row r="135" spans="1:33" x14ac:dyDescent="0.25">
      <c r="A135" s="51" t="s">
        <v>107</v>
      </c>
      <c r="B135" s="48" t="s">
        <v>91</v>
      </c>
      <c r="C135" s="48" t="s">
        <v>146</v>
      </c>
      <c r="D135" s="61" t="s">
        <v>108</v>
      </c>
      <c r="E135" s="36"/>
      <c r="F135" s="50">
        <f>F136</f>
        <v>3500000</v>
      </c>
      <c r="G135" s="50">
        <f t="shared" si="23"/>
        <v>0</v>
      </c>
      <c r="H135" s="50">
        <f t="shared" si="23"/>
        <v>0</v>
      </c>
      <c r="I135" s="63"/>
      <c r="J135" s="63"/>
      <c r="K135" s="63"/>
      <c r="L135" s="63"/>
    </row>
    <row r="136" spans="1:33" ht="30.75" x14ac:dyDescent="0.25">
      <c r="A136" s="51" t="s">
        <v>819</v>
      </c>
      <c r="B136" s="48" t="s">
        <v>91</v>
      </c>
      <c r="C136" s="48" t="s">
        <v>146</v>
      </c>
      <c r="D136" s="61" t="s">
        <v>818</v>
      </c>
      <c r="E136" s="36"/>
      <c r="F136" s="50">
        <f>F137</f>
        <v>3500000</v>
      </c>
      <c r="G136" s="50">
        <f t="shared" si="23"/>
        <v>0</v>
      </c>
      <c r="H136" s="50">
        <f t="shared" si="23"/>
        <v>0</v>
      </c>
      <c r="I136" s="63"/>
      <c r="J136" s="63"/>
      <c r="K136" s="63"/>
      <c r="L136" s="63"/>
    </row>
    <row r="137" spans="1:33" ht="30.75" x14ac:dyDescent="0.25">
      <c r="A137" s="51" t="s">
        <v>85</v>
      </c>
      <c r="B137" s="48" t="s">
        <v>91</v>
      </c>
      <c r="C137" s="48" t="s">
        <v>146</v>
      </c>
      <c r="D137" s="61" t="s">
        <v>818</v>
      </c>
      <c r="E137" s="36">
        <v>200</v>
      </c>
      <c r="F137" s="50">
        <v>3500000</v>
      </c>
      <c r="G137" s="50">
        <v>0</v>
      </c>
      <c r="H137" s="50">
        <v>0</v>
      </c>
    </row>
    <row r="138" spans="1:33" s="43" customFormat="1" x14ac:dyDescent="0.25">
      <c r="A138" s="60" t="s">
        <v>431</v>
      </c>
      <c r="B138" s="45" t="s">
        <v>91</v>
      </c>
      <c r="C138" s="45" t="s">
        <v>123</v>
      </c>
      <c r="D138" s="62"/>
      <c r="E138" s="38"/>
      <c r="F138" s="53">
        <f>F139</f>
        <v>20000000</v>
      </c>
      <c r="G138" s="53">
        <f t="shared" ref="G138:H141" si="24">G139</f>
        <v>0</v>
      </c>
      <c r="H138" s="53">
        <f t="shared" si="24"/>
        <v>0</v>
      </c>
      <c r="I138" s="73"/>
      <c r="J138" s="41"/>
      <c r="K138" s="41"/>
      <c r="L138" s="41"/>
      <c r="M138" s="40"/>
      <c r="N138" s="40"/>
      <c r="O138" s="40"/>
      <c r="P138" s="40"/>
      <c r="Q138" s="40"/>
      <c r="R138" s="40"/>
      <c r="S138" s="40"/>
      <c r="T138" s="40"/>
      <c r="U138" s="40"/>
      <c r="V138" s="41"/>
      <c r="W138" s="41"/>
      <c r="X138" s="41"/>
      <c r="Y138" s="41"/>
      <c r="Z138" s="42"/>
      <c r="AA138" s="42"/>
      <c r="AB138" s="42"/>
      <c r="AC138" s="42"/>
      <c r="AD138" s="42"/>
      <c r="AE138" s="42"/>
      <c r="AF138" s="42"/>
      <c r="AG138" s="42"/>
    </row>
    <row r="139" spans="1:33" x14ac:dyDescent="0.25">
      <c r="A139" s="51" t="s">
        <v>71</v>
      </c>
      <c r="B139" s="48" t="s">
        <v>91</v>
      </c>
      <c r="C139" s="48" t="s">
        <v>123</v>
      </c>
      <c r="D139" s="61" t="s">
        <v>72</v>
      </c>
      <c r="E139" s="36"/>
      <c r="F139" s="50">
        <f>F140</f>
        <v>20000000</v>
      </c>
      <c r="G139" s="50">
        <f t="shared" si="24"/>
        <v>0</v>
      </c>
      <c r="H139" s="50">
        <f t="shared" si="24"/>
        <v>0</v>
      </c>
    </row>
    <row r="140" spans="1:33" x14ac:dyDescent="0.25">
      <c r="A140" s="51" t="s">
        <v>107</v>
      </c>
      <c r="B140" s="48" t="s">
        <v>91</v>
      </c>
      <c r="C140" s="48" t="s">
        <v>123</v>
      </c>
      <c r="D140" s="61" t="s">
        <v>108</v>
      </c>
      <c r="E140" s="36"/>
      <c r="F140" s="50">
        <f>F141</f>
        <v>20000000</v>
      </c>
      <c r="G140" s="50">
        <f t="shared" si="24"/>
        <v>0</v>
      </c>
      <c r="H140" s="50">
        <f t="shared" si="24"/>
        <v>0</v>
      </c>
    </row>
    <row r="141" spans="1:33" ht="30.75" x14ac:dyDescent="0.25">
      <c r="A141" s="51" t="s">
        <v>115</v>
      </c>
      <c r="B141" s="48" t="s">
        <v>91</v>
      </c>
      <c r="C141" s="48" t="s">
        <v>123</v>
      </c>
      <c r="D141" s="61" t="s">
        <v>116</v>
      </c>
      <c r="E141" s="36"/>
      <c r="F141" s="50">
        <f>F142</f>
        <v>20000000</v>
      </c>
      <c r="G141" s="50">
        <f t="shared" si="24"/>
        <v>0</v>
      </c>
      <c r="H141" s="50">
        <f t="shared" si="24"/>
        <v>0</v>
      </c>
    </row>
    <row r="142" spans="1:33" ht="30.75" x14ac:dyDescent="0.25">
      <c r="A142" s="51" t="s">
        <v>85</v>
      </c>
      <c r="B142" s="48" t="s">
        <v>91</v>
      </c>
      <c r="C142" s="48" t="s">
        <v>123</v>
      </c>
      <c r="D142" s="61" t="s">
        <v>116</v>
      </c>
      <c r="E142" s="36">
        <v>200</v>
      </c>
      <c r="F142" s="50">
        <v>20000000</v>
      </c>
      <c r="G142" s="50">
        <v>0</v>
      </c>
      <c r="H142" s="50">
        <v>0</v>
      </c>
    </row>
    <row r="143" spans="1:33" ht="31.5" hidden="1" x14ac:dyDescent="0.25">
      <c r="A143" s="44" t="s">
        <v>131</v>
      </c>
      <c r="B143" s="45" t="s">
        <v>91</v>
      </c>
      <c r="C143" s="45" t="s">
        <v>132</v>
      </c>
      <c r="D143" s="62"/>
      <c r="E143" s="38"/>
      <c r="F143" s="53">
        <f t="shared" ref="F143:H146" si="25">F144</f>
        <v>0</v>
      </c>
      <c r="G143" s="53">
        <f t="shared" si="25"/>
        <v>0</v>
      </c>
      <c r="H143" s="53">
        <f t="shared" si="25"/>
        <v>0</v>
      </c>
    </row>
    <row r="144" spans="1:33" hidden="1" x14ac:dyDescent="0.25">
      <c r="A144" s="44" t="s">
        <v>71</v>
      </c>
      <c r="B144" s="45" t="s">
        <v>91</v>
      </c>
      <c r="C144" s="45" t="s">
        <v>132</v>
      </c>
      <c r="D144" s="62" t="s">
        <v>72</v>
      </c>
      <c r="E144" s="38"/>
      <c r="F144" s="53">
        <f t="shared" si="25"/>
        <v>0</v>
      </c>
      <c r="G144" s="53">
        <f t="shared" si="25"/>
        <v>0</v>
      </c>
      <c r="H144" s="53">
        <f t="shared" si="25"/>
        <v>0</v>
      </c>
    </row>
    <row r="145" spans="1:33" hidden="1" x14ac:dyDescent="0.25">
      <c r="A145" s="47" t="s">
        <v>107</v>
      </c>
      <c r="B145" s="48" t="s">
        <v>91</v>
      </c>
      <c r="C145" s="48" t="s">
        <v>132</v>
      </c>
      <c r="D145" s="61" t="s">
        <v>108</v>
      </c>
      <c r="E145" s="36"/>
      <c r="F145" s="50">
        <f t="shared" si="25"/>
        <v>0</v>
      </c>
      <c r="G145" s="50">
        <f t="shared" si="25"/>
        <v>0</v>
      </c>
      <c r="H145" s="50">
        <f t="shared" si="25"/>
        <v>0</v>
      </c>
    </row>
    <row r="146" spans="1:33" ht="30.75" hidden="1" x14ac:dyDescent="0.25">
      <c r="A146" s="47" t="s">
        <v>115</v>
      </c>
      <c r="B146" s="48" t="s">
        <v>91</v>
      </c>
      <c r="C146" s="48" t="s">
        <v>132</v>
      </c>
      <c r="D146" s="61" t="s">
        <v>116</v>
      </c>
      <c r="E146" s="36"/>
      <c r="F146" s="50">
        <f t="shared" si="25"/>
        <v>0</v>
      </c>
      <c r="G146" s="50">
        <f t="shared" si="25"/>
        <v>0</v>
      </c>
      <c r="H146" s="50">
        <f t="shared" si="25"/>
        <v>0</v>
      </c>
    </row>
    <row r="147" spans="1:33" ht="30.75" hidden="1" x14ac:dyDescent="0.25">
      <c r="A147" s="51" t="s">
        <v>85</v>
      </c>
      <c r="B147" s="48" t="s">
        <v>91</v>
      </c>
      <c r="C147" s="48" t="s">
        <v>132</v>
      </c>
      <c r="D147" s="61" t="s">
        <v>116</v>
      </c>
      <c r="E147" s="36">
        <v>200</v>
      </c>
      <c r="F147" s="50">
        <v>0</v>
      </c>
      <c r="G147" s="50">
        <v>0</v>
      </c>
      <c r="H147" s="50">
        <v>0</v>
      </c>
    </row>
    <row r="148" spans="1:33" s="43" customFormat="1" x14ac:dyDescent="0.25">
      <c r="A148" s="60" t="s">
        <v>135</v>
      </c>
      <c r="B148" s="45" t="s">
        <v>100</v>
      </c>
      <c r="C148" s="45"/>
      <c r="D148" s="62"/>
      <c r="E148" s="38"/>
      <c r="F148" s="53">
        <f>F155+F149+F178+F169+F164</f>
        <v>8017799.0100000007</v>
      </c>
      <c r="G148" s="53">
        <f>G155+G149+G178+G169</f>
        <v>0</v>
      </c>
      <c r="H148" s="53">
        <f>H155+H149+H178+H169</f>
        <v>0</v>
      </c>
      <c r="I148" s="31"/>
      <c r="J148" s="32"/>
      <c r="K148" s="32"/>
      <c r="L148" s="32"/>
      <c r="M148" s="40"/>
      <c r="N148" s="40"/>
      <c r="O148" s="40"/>
      <c r="P148" s="40"/>
      <c r="Q148" s="40"/>
      <c r="R148" s="40"/>
      <c r="S148" s="40"/>
      <c r="T148" s="40"/>
      <c r="U148" s="40"/>
      <c r="V148" s="41"/>
      <c r="W148" s="41"/>
      <c r="X148" s="41"/>
      <c r="Y148" s="41"/>
      <c r="Z148" s="42"/>
      <c r="AA148" s="42"/>
      <c r="AB148" s="42"/>
      <c r="AC148" s="42"/>
      <c r="AD148" s="42"/>
      <c r="AE148" s="42"/>
      <c r="AF148" s="42"/>
      <c r="AG148" s="42"/>
    </row>
    <row r="149" spans="1:33" s="43" customFormat="1" x14ac:dyDescent="0.25">
      <c r="A149" s="60" t="s">
        <v>136</v>
      </c>
      <c r="B149" s="45" t="s">
        <v>100</v>
      </c>
      <c r="C149" s="45" t="s">
        <v>68</v>
      </c>
      <c r="D149" s="62"/>
      <c r="E149" s="38"/>
      <c r="F149" s="53">
        <f t="shared" ref="F149:H151" si="26">F150</f>
        <v>7734799.0100000007</v>
      </c>
      <c r="G149" s="53">
        <f t="shared" si="26"/>
        <v>0</v>
      </c>
      <c r="H149" s="53">
        <f t="shared" si="26"/>
        <v>0</v>
      </c>
      <c r="I149" s="31"/>
      <c r="J149" s="32"/>
      <c r="K149" s="32"/>
      <c r="L149" s="32"/>
      <c r="M149" s="40"/>
      <c r="N149" s="40"/>
      <c r="O149" s="40"/>
      <c r="P149" s="40"/>
      <c r="Q149" s="40"/>
      <c r="R149" s="40"/>
      <c r="S149" s="40"/>
      <c r="T149" s="40"/>
      <c r="U149" s="40"/>
      <c r="V149" s="41"/>
      <c r="W149" s="41"/>
      <c r="X149" s="41"/>
      <c r="Y149" s="41"/>
      <c r="Z149" s="42"/>
      <c r="AA149" s="42"/>
      <c r="AB149" s="42"/>
      <c r="AC149" s="42"/>
      <c r="AD149" s="42"/>
      <c r="AE149" s="42"/>
      <c r="AF149" s="42"/>
      <c r="AG149" s="42"/>
    </row>
    <row r="150" spans="1:33" s="43" customFormat="1" x14ac:dyDescent="0.25">
      <c r="A150" s="44" t="s">
        <v>71</v>
      </c>
      <c r="B150" s="45" t="s">
        <v>100</v>
      </c>
      <c r="C150" s="45" t="s">
        <v>68</v>
      </c>
      <c r="D150" s="62" t="s">
        <v>72</v>
      </c>
      <c r="E150" s="38"/>
      <c r="F150" s="53">
        <f t="shared" si="26"/>
        <v>7734799.0100000007</v>
      </c>
      <c r="G150" s="53">
        <f t="shared" si="26"/>
        <v>0</v>
      </c>
      <c r="H150" s="53">
        <f t="shared" si="26"/>
        <v>0</v>
      </c>
      <c r="I150" s="31"/>
      <c r="J150" s="32"/>
      <c r="K150" s="32"/>
      <c r="L150" s="32"/>
      <c r="M150" s="40"/>
      <c r="N150" s="40"/>
      <c r="O150" s="40"/>
      <c r="P150" s="40"/>
      <c r="Q150" s="40"/>
      <c r="R150" s="40"/>
      <c r="S150" s="40"/>
      <c r="T150" s="40"/>
      <c r="U150" s="40"/>
      <c r="V150" s="41"/>
      <c r="W150" s="41"/>
      <c r="X150" s="41"/>
      <c r="Y150" s="41"/>
      <c r="Z150" s="42"/>
      <c r="AA150" s="42"/>
      <c r="AB150" s="42"/>
      <c r="AC150" s="42"/>
      <c r="AD150" s="42"/>
      <c r="AE150" s="42"/>
      <c r="AF150" s="42"/>
      <c r="AG150" s="42"/>
    </row>
    <row r="151" spans="1:33" s="43" customFormat="1" x14ac:dyDescent="0.25">
      <c r="A151" s="47" t="s">
        <v>107</v>
      </c>
      <c r="B151" s="48" t="s">
        <v>100</v>
      </c>
      <c r="C151" s="48" t="s">
        <v>68</v>
      </c>
      <c r="D151" s="61" t="s">
        <v>108</v>
      </c>
      <c r="E151" s="36"/>
      <c r="F151" s="50">
        <f t="shared" si="26"/>
        <v>7734799.0100000007</v>
      </c>
      <c r="G151" s="50">
        <f t="shared" si="26"/>
        <v>0</v>
      </c>
      <c r="H151" s="50">
        <f t="shared" si="26"/>
        <v>0</v>
      </c>
      <c r="I151" s="31"/>
      <c r="J151" s="32"/>
      <c r="K151" s="32"/>
      <c r="L151" s="32"/>
      <c r="M151" s="40"/>
      <c r="N151" s="40"/>
      <c r="O151" s="40"/>
      <c r="P151" s="40"/>
      <c r="Q151" s="40"/>
      <c r="R151" s="40"/>
      <c r="S151" s="40"/>
      <c r="T151" s="40"/>
      <c r="U151" s="40"/>
      <c r="V151" s="41"/>
      <c r="W151" s="41"/>
      <c r="X151" s="41"/>
      <c r="Y151" s="41"/>
      <c r="Z151" s="42"/>
      <c r="AA151" s="42"/>
      <c r="AB151" s="42"/>
      <c r="AC151" s="42"/>
      <c r="AD151" s="42"/>
      <c r="AE151" s="42"/>
      <c r="AF151" s="42"/>
      <c r="AG151" s="42"/>
    </row>
    <row r="152" spans="1:33" s="43" customFormat="1" ht="30.75" x14ac:dyDescent="0.25">
      <c r="A152" s="47" t="s">
        <v>115</v>
      </c>
      <c r="B152" s="48" t="s">
        <v>100</v>
      </c>
      <c r="C152" s="48" t="s">
        <v>68</v>
      </c>
      <c r="D152" s="61" t="s">
        <v>116</v>
      </c>
      <c r="E152" s="36"/>
      <c r="F152" s="50">
        <f>F154+F153</f>
        <v>7734799.0100000007</v>
      </c>
      <c r="G152" s="50">
        <f t="shared" ref="G152" si="27">G154+G153</f>
        <v>0</v>
      </c>
      <c r="H152" s="50">
        <f>H154+H153</f>
        <v>0</v>
      </c>
      <c r="I152" s="31"/>
      <c r="J152" s="32"/>
      <c r="K152" s="32"/>
      <c r="L152" s="32"/>
      <c r="M152" s="40"/>
      <c r="N152" s="40"/>
      <c r="O152" s="40"/>
      <c r="P152" s="40"/>
      <c r="Q152" s="40"/>
      <c r="R152" s="40"/>
      <c r="S152" s="40"/>
      <c r="T152" s="40"/>
      <c r="U152" s="40"/>
      <c r="V152" s="41"/>
      <c r="W152" s="41"/>
      <c r="X152" s="41"/>
      <c r="Y152" s="41"/>
      <c r="Z152" s="42"/>
      <c r="AA152" s="42"/>
      <c r="AB152" s="42"/>
      <c r="AC152" s="42"/>
      <c r="AD152" s="42"/>
      <c r="AE152" s="42"/>
      <c r="AF152" s="42"/>
      <c r="AG152" s="42"/>
    </row>
    <row r="153" spans="1:33" s="43" customFormat="1" ht="30.75" hidden="1" x14ac:dyDescent="0.25">
      <c r="A153" s="47" t="s">
        <v>85</v>
      </c>
      <c r="B153" s="48" t="s">
        <v>100</v>
      </c>
      <c r="C153" s="48" t="s">
        <v>68</v>
      </c>
      <c r="D153" s="61" t="s">
        <v>116</v>
      </c>
      <c r="E153" s="36">
        <v>200</v>
      </c>
      <c r="F153" s="50">
        <v>0</v>
      </c>
      <c r="G153" s="50">
        <v>0</v>
      </c>
      <c r="H153" s="50">
        <v>0</v>
      </c>
      <c r="I153" s="31"/>
      <c r="J153" s="32"/>
      <c r="K153" s="32"/>
      <c r="L153" s="32"/>
      <c r="M153" s="33"/>
      <c r="N153" s="40"/>
      <c r="O153" s="40"/>
      <c r="P153" s="40"/>
      <c r="Q153" s="40"/>
      <c r="R153" s="40"/>
      <c r="S153" s="40"/>
      <c r="T153" s="40"/>
      <c r="U153" s="40"/>
      <c r="V153" s="41"/>
      <c r="W153" s="41"/>
      <c r="X153" s="41"/>
      <c r="Y153" s="41"/>
      <c r="Z153" s="42"/>
      <c r="AA153" s="42"/>
      <c r="AB153" s="42"/>
      <c r="AC153" s="42"/>
      <c r="AD153" s="42"/>
      <c r="AE153" s="42"/>
      <c r="AF153" s="42"/>
      <c r="AG153" s="42"/>
    </row>
    <row r="154" spans="1:33" s="43" customFormat="1" x14ac:dyDescent="0.25">
      <c r="A154" s="51" t="s">
        <v>87</v>
      </c>
      <c r="B154" s="48" t="s">
        <v>100</v>
      </c>
      <c r="C154" s="48" t="s">
        <v>68</v>
      </c>
      <c r="D154" s="61" t="s">
        <v>116</v>
      </c>
      <c r="E154" s="36">
        <v>800</v>
      </c>
      <c r="F154" s="462">
        <f>7037903.11+696895.9</f>
        <v>7734799.0100000007</v>
      </c>
      <c r="G154" s="50">
        <v>0</v>
      </c>
      <c r="H154" s="50">
        <v>0</v>
      </c>
      <c r="I154" s="59"/>
      <c r="J154" s="63"/>
      <c r="K154" s="32"/>
      <c r="L154" s="32"/>
      <c r="M154" s="40"/>
      <c r="N154" s="40"/>
      <c r="O154" s="40"/>
      <c r="P154" s="40"/>
      <c r="Q154" s="40"/>
      <c r="R154" s="40"/>
      <c r="S154" s="40"/>
      <c r="T154" s="40"/>
      <c r="U154" s="40"/>
      <c r="V154" s="41"/>
      <c r="W154" s="41"/>
      <c r="X154" s="41"/>
      <c r="Y154" s="41"/>
      <c r="Z154" s="42"/>
      <c r="AA154" s="42"/>
      <c r="AB154" s="42"/>
      <c r="AC154" s="42"/>
      <c r="AD154" s="42"/>
      <c r="AE154" s="42"/>
      <c r="AF154" s="42"/>
      <c r="AG154" s="42"/>
    </row>
    <row r="155" spans="1:33" s="43" customFormat="1" hidden="1" x14ac:dyDescent="0.25">
      <c r="A155" s="60" t="s">
        <v>137</v>
      </c>
      <c r="B155" s="45" t="s">
        <v>100</v>
      </c>
      <c r="C155" s="45" t="s">
        <v>70</v>
      </c>
      <c r="D155" s="62"/>
      <c r="E155" s="38"/>
      <c r="F155" s="53">
        <f t="shared" ref="F155:H156" si="28">F156</f>
        <v>0</v>
      </c>
      <c r="G155" s="53">
        <f t="shared" si="28"/>
        <v>0</v>
      </c>
      <c r="H155" s="53">
        <f t="shared" si="28"/>
        <v>0</v>
      </c>
      <c r="I155" s="31"/>
      <c r="J155" s="32"/>
      <c r="K155" s="32"/>
      <c r="L155" s="32"/>
      <c r="M155" s="40"/>
      <c r="N155" s="40"/>
      <c r="O155" s="40"/>
      <c r="P155" s="40"/>
      <c r="Q155" s="40"/>
      <c r="R155" s="40"/>
      <c r="S155" s="40"/>
      <c r="T155" s="40"/>
      <c r="U155" s="40"/>
      <c r="V155" s="41"/>
      <c r="W155" s="41"/>
      <c r="X155" s="41"/>
      <c r="Y155" s="41"/>
      <c r="Z155" s="42"/>
      <c r="AA155" s="42"/>
      <c r="AB155" s="42"/>
      <c r="AC155" s="42"/>
      <c r="AD155" s="42"/>
      <c r="AE155" s="42"/>
      <c r="AF155" s="42"/>
      <c r="AG155" s="42"/>
    </row>
    <row r="156" spans="1:33" s="43" customFormat="1" hidden="1" x14ac:dyDescent="0.25">
      <c r="A156" s="44" t="s">
        <v>71</v>
      </c>
      <c r="B156" s="45" t="s">
        <v>100</v>
      </c>
      <c r="C156" s="45" t="s">
        <v>70</v>
      </c>
      <c r="D156" s="62" t="s">
        <v>72</v>
      </c>
      <c r="E156" s="38"/>
      <c r="F156" s="53">
        <f t="shared" si="28"/>
        <v>0</v>
      </c>
      <c r="G156" s="53">
        <f t="shared" si="28"/>
        <v>0</v>
      </c>
      <c r="H156" s="53">
        <f t="shared" si="28"/>
        <v>0</v>
      </c>
      <c r="I156" s="31"/>
      <c r="J156" s="32"/>
      <c r="K156" s="32"/>
      <c r="L156" s="32"/>
      <c r="M156" s="40"/>
      <c r="N156" s="40"/>
      <c r="O156" s="40"/>
      <c r="P156" s="40"/>
      <c r="Q156" s="40"/>
      <c r="R156" s="40"/>
      <c r="S156" s="40"/>
      <c r="T156" s="40"/>
      <c r="U156" s="40"/>
      <c r="V156" s="41"/>
      <c r="W156" s="41"/>
      <c r="X156" s="41"/>
      <c r="Y156" s="41"/>
      <c r="Z156" s="42"/>
      <c r="AA156" s="42"/>
      <c r="AB156" s="42"/>
      <c r="AC156" s="42"/>
      <c r="AD156" s="42"/>
      <c r="AE156" s="42"/>
      <c r="AF156" s="42"/>
      <c r="AG156" s="42"/>
    </row>
    <row r="157" spans="1:33" hidden="1" x14ac:dyDescent="0.25">
      <c r="A157" s="47" t="s">
        <v>107</v>
      </c>
      <c r="B157" s="48" t="s">
        <v>100</v>
      </c>
      <c r="C157" s="48" t="s">
        <v>70</v>
      </c>
      <c r="D157" s="61" t="s">
        <v>108</v>
      </c>
      <c r="E157" s="36"/>
      <c r="F157" s="50">
        <f>F158+F162</f>
        <v>0</v>
      </c>
      <c r="G157" s="50">
        <f>G158+G162</f>
        <v>0</v>
      </c>
      <c r="H157" s="50">
        <f>H158+H162</f>
        <v>0</v>
      </c>
    </row>
    <row r="158" spans="1:33" ht="30.75" hidden="1" x14ac:dyDescent="0.25">
      <c r="A158" s="47" t="s">
        <v>115</v>
      </c>
      <c r="B158" s="48" t="s">
        <v>100</v>
      </c>
      <c r="C158" s="48" t="s">
        <v>70</v>
      </c>
      <c r="D158" s="61" t="s">
        <v>116</v>
      </c>
      <c r="E158" s="36"/>
      <c r="F158" s="50">
        <f>SUM(F159:F161)</f>
        <v>0</v>
      </c>
      <c r="G158" s="50">
        <f t="shared" ref="G158:H158" si="29">SUM(G159:G161)</f>
        <v>0</v>
      </c>
      <c r="H158" s="50">
        <f t="shared" si="29"/>
        <v>0</v>
      </c>
    </row>
    <row r="159" spans="1:33" ht="75.75" hidden="1" x14ac:dyDescent="0.25">
      <c r="A159" s="47" t="s">
        <v>77</v>
      </c>
      <c r="B159" s="48" t="s">
        <v>100</v>
      </c>
      <c r="C159" s="48" t="s">
        <v>70</v>
      </c>
      <c r="D159" s="61" t="s">
        <v>116</v>
      </c>
      <c r="E159" s="36">
        <v>100</v>
      </c>
      <c r="F159" s="50">
        <v>0</v>
      </c>
      <c r="G159" s="50">
        <v>0</v>
      </c>
      <c r="H159" s="50">
        <v>0</v>
      </c>
    </row>
    <row r="160" spans="1:33" ht="30.75" hidden="1" x14ac:dyDescent="0.25">
      <c r="A160" s="47" t="s">
        <v>85</v>
      </c>
      <c r="B160" s="48" t="s">
        <v>100</v>
      </c>
      <c r="C160" s="48" t="s">
        <v>70</v>
      </c>
      <c r="D160" s="61" t="s">
        <v>116</v>
      </c>
      <c r="E160" s="36">
        <v>200</v>
      </c>
      <c r="F160" s="50">
        <v>0</v>
      </c>
      <c r="G160" s="50">
        <v>0</v>
      </c>
      <c r="H160" s="50">
        <v>0</v>
      </c>
    </row>
    <row r="161" spans="1:33" ht="45.75" hidden="1" x14ac:dyDescent="0.25">
      <c r="A161" s="51" t="s">
        <v>113</v>
      </c>
      <c r="B161" s="48" t="s">
        <v>100</v>
      </c>
      <c r="C161" s="48" t="s">
        <v>70</v>
      </c>
      <c r="D161" s="61" t="s">
        <v>116</v>
      </c>
      <c r="E161" s="36">
        <v>600</v>
      </c>
      <c r="F161" s="50">
        <v>0</v>
      </c>
      <c r="G161" s="50">
        <v>0</v>
      </c>
      <c r="H161" s="50"/>
    </row>
    <row r="162" spans="1:33" ht="75.75" hidden="1" x14ac:dyDescent="0.25">
      <c r="A162" s="51" t="s">
        <v>139</v>
      </c>
      <c r="B162" s="48" t="s">
        <v>100</v>
      </c>
      <c r="C162" s="48" t="s">
        <v>70</v>
      </c>
      <c r="D162" s="61" t="s">
        <v>140</v>
      </c>
      <c r="E162" s="36"/>
      <c r="F162" s="50">
        <f>F163</f>
        <v>0</v>
      </c>
      <c r="G162" s="50">
        <f>G163</f>
        <v>0</v>
      </c>
      <c r="H162" s="50">
        <f>H163</f>
        <v>0</v>
      </c>
    </row>
    <row r="163" spans="1:33" ht="30.75" hidden="1" x14ac:dyDescent="0.25">
      <c r="A163" s="47" t="s">
        <v>138</v>
      </c>
      <c r="B163" s="48" t="s">
        <v>100</v>
      </c>
      <c r="C163" s="48" t="s">
        <v>70</v>
      </c>
      <c r="D163" s="61" t="s">
        <v>140</v>
      </c>
      <c r="E163" s="36">
        <v>400</v>
      </c>
      <c r="F163" s="50">
        <v>0</v>
      </c>
      <c r="G163" s="50">
        <v>0</v>
      </c>
      <c r="H163" s="50">
        <v>0</v>
      </c>
    </row>
    <row r="164" spans="1:33" s="43" customFormat="1" hidden="1" x14ac:dyDescent="0.25">
      <c r="A164" s="44" t="s">
        <v>226</v>
      </c>
      <c r="B164" s="45" t="s">
        <v>100</v>
      </c>
      <c r="C164" s="45" t="s">
        <v>80</v>
      </c>
      <c r="D164" s="62"/>
      <c r="E164" s="38"/>
      <c r="F164" s="53">
        <f>F165</f>
        <v>0</v>
      </c>
      <c r="G164" s="53">
        <f t="shared" ref="G164:H167" si="30">G165</f>
        <v>0</v>
      </c>
      <c r="H164" s="53">
        <f t="shared" si="30"/>
        <v>0</v>
      </c>
      <c r="I164" s="73"/>
      <c r="J164" s="41"/>
      <c r="K164" s="41"/>
      <c r="L164" s="41"/>
      <c r="M164" s="40"/>
      <c r="N164" s="40"/>
      <c r="O164" s="40"/>
      <c r="P164" s="40"/>
      <c r="Q164" s="40"/>
      <c r="R164" s="40"/>
      <c r="S164" s="40"/>
      <c r="T164" s="40"/>
      <c r="U164" s="40"/>
      <c r="V164" s="41"/>
      <c r="W164" s="41"/>
      <c r="X164" s="41"/>
      <c r="Y164" s="41"/>
      <c r="Z164" s="42"/>
      <c r="AA164" s="42"/>
      <c r="AB164" s="42"/>
      <c r="AC164" s="42"/>
      <c r="AD164" s="42"/>
      <c r="AE164" s="42"/>
      <c r="AF164" s="42"/>
      <c r="AG164" s="42"/>
    </row>
    <row r="165" spans="1:33" s="43" customFormat="1" hidden="1" x14ac:dyDescent="0.25">
      <c r="A165" s="44" t="s">
        <v>71</v>
      </c>
      <c r="B165" s="45" t="s">
        <v>100</v>
      </c>
      <c r="C165" s="45" t="s">
        <v>80</v>
      </c>
      <c r="D165" s="62" t="s">
        <v>72</v>
      </c>
      <c r="E165" s="38"/>
      <c r="F165" s="53">
        <f>F166</f>
        <v>0</v>
      </c>
      <c r="G165" s="53">
        <f t="shared" si="30"/>
        <v>0</v>
      </c>
      <c r="H165" s="53">
        <f t="shared" si="30"/>
        <v>0</v>
      </c>
      <c r="I165" s="73"/>
      <c r="J165" s="41"/>
      <c r="K165" s="41"/>
      <c r="L165" s="41"/>
      <c r="M165" s="40"/>
      <c r="N165" s="40"/>
      <c r="O165" s="40"/>
      <c r="P165" s="40"/>
      <c r="Q165" s="40"/>
      <c r="R165" s="40"/>
      <c r="S165" s="40"/>
      <c r="T165" s="40"/>
      <c r="U165" s="40"/>
      <c r="V165" s="41"/>
      <c r="W165" s="41"/>
      <c r="X165" s="41"/>
      <c r="Y165" s="41"/>
      <c r="Z165" s="42"/>
      <c r="AA165" s="42"/>
      <c r="AB165" s="42"/>
      <c r="AC165" s="42"/>
      <c r="AD165" s="42"/>
      <c r="AE165" s="42"/>
      <c r="AF165" s="42"/>
      <c r="AG165" s="42"/>
    </row>
    <row r="166" spans="1:33" hidden="1" x14ac:dyDescent="0.25">
      <c r="A166" s="47" t="s">
        <v>107</v>
      </c>
      <c r="B166" s="48" t="s">
        <v>100</v>
      </c>
      <c r="C166" s="48" t="s">
        <v>80</v>
      </c>
      <c r="D166" s="61" t="s">
        <v>108</v>
      </c>
      <c r="E166" s="36"/>
      <c r="F166" s="50">
        <f>F167</f>
        <v>0</v>
      </c>
      <c r="G166" s="50">
        <f t="shared" si="30"/>
        <v>0</v>
      </c>
      <c r="H166" s="50">
        <f t="shared" si="30"/>
        <v>0</v>
      </c>
    </row>
    <row r="167" spans="1:33" ht="30.75" hidden="1" x14ac:dyDescent="0.25">
      <c r="A167" s="47" t="s">
        <v>115</v>
      </c>
      <c r="B167" s="48" t="s">
        <v>100</v>
      </c>
      <c r="C167" s="48" t="s">
        <v>80</v>
      </c>
      <c r="D167" s="61" t="s">
        <v>116</v>
      </c>
      <c r="E167" s="36"/>
      <c r="F167" s="50">
        <f>F168</f>
        <v>0</v>
      </c>
      <c r="G167" s="50">
        <f t="shared" si="30"/>
        <v>0</v>
      </c>
      <c r="H167" s="50">
        <f t="shared" si="30"/>
        <v>0</v>
      </c>
    </row>
    <row r="168" spans="1:33" ht="30.75" hidden="1" x14ac:dyDescent="0.25">
      <c r="A168" s="47" t="s">
        <v>85</v>
      </c>
      <c r="B168" s="48" t="s">
        <v>100</v>
      </c>
      <c r="C168" s="48" t="s">
        <v>80</v>
      </c>
      <c r="D168" s="61" t="s">
        <v>116</v>
      </c>
      <c r="E168" s="36">
        <v>200</v>
      </c>
      <c r="F168" s="50">
        <v>0</v>
      </c>
      <c r="G168" s="50">
        <v>0</v>
      </c>
      <c r="H168" s="50">
        <v>0</v>
      </c>
    </row>
    <row r="169" spans="1:33" ht="31.5" x14ac:dyDescent="0.25">
      <c r="A169" s="44" t="s">
        <v>141</v>
      </c>
      <c r="B169" s="45" t="s">
        <v>100</v>
      </c>
      <c r="C169" s="45" t="s">
        <v>129</v>
      </c>
      <c r="D169" s="62"/>
      <c r="E169" s="38"/>
      <c r="F169" s="53">
        <f t="shared" ref="F169:H170" si="31">F170</f>
        <v>283000</v>
      </c>
      <c r="G169" s="53">
        <f t="shared" si="31"/>
        <v>0</v>
      </c>
      <c r="H169" s="53">
        <f t="shared" si="31"/>
        <v>0</v>
      </c>
    </row>
    <row r="170" spans="1:33" x14ac:dyDescent="0.25">
      <c r="A170" s="44" t="s">
        <v>71</v>
      </c>
      <c r="B170" s="45" t="s">
        <v>100</v>
      </c>
      <c r="C170" s="45" t="s">
        <v>129</v>
      </c>
      <c r="D170" s="62" t="s">
        <v>72</v>
      </c>
      <c r="E170" s="38"/>
      <c r="F170" s="53">
        <f t="shared" si="31"/>
        <v>283000</v>
      </c>
      <c r="G170" s="53">
        <f t="shared" si="31"/>
        <v>0</v>
      </c>
      <c r="H170" s="53">
        <f t="shared" si="31"/>
        <v>0</v>
      </c>
    </row>
    <row r="171" spans="1:33" ht="30.75" x14ac:dyDescent="0.25">
      <c r="A171" s="47" t="s">
        <v>142</v>
      </c>
      <c r="B171" s="48" t="s">
        <v>100</v>
      </c>
      <c r="C171" s="48" t="s">
        <v>129</v>
      </c>
      <c r="D171" s="36">
        <v>9910000000</v>
      </c>
      <c r="E171" s="36"/>
      <c r="F171" s="50">
        <f>F172+F174+F176</f>
        <v>283000</v>
      </c>
      <c r="G171" s="50">
        <f>G172+G174+G176</f>
        <v>0</v>
      </c>
      <c r="H171" s="50">
        <f>H172+H174+H176</f>
        <v>0</v>
      </c>
    </row>
    <row r="172" spans="1:33" ht="30.75" hidden="1" x14ac:dyDescent="0.25">
      <c r="A172" s="47" t="s">
        <v>92</v>
      </c>
      <c r="B172" s="48" t="s">
        <v>100</v>
      </c>
      <c r="C172" s="48" t="s">
        <v>129</v>
      </c>
      <c r="D172" s="64" t="s">
        <v>93</v>
      </c>
      <c r="E172" s="65"/>
      <c r="F172" s="50">
        <f>F173</f>
        <v>0</v>
      </c>
      <c r="G172" s="50">
        <f>G173</f>
        <v>0</v>
      </c>
      <c r="H172" s="50">
        <f>H173</f>
        <v>0</v>
      </c>
    </row>
    <row r="173" spans="1:33" ht="30.75" hidden="1" x14ac:dyDescent="0.25">
      <c r="A173" s="47" t="s">
        <v>85</v>
      </c>
      <c r="B173" s="48" t="s">
        <v>100</v>
      </c>
      <c r="C173" s="48" t="s">
        <v>129</v>
      </c>
      <c r="D173" s="64" t="s">
        <v>93</v>
      </c>
      <c r="E173" s="65" t="s">
        <v>86</v>
      </c>
      <c r="F173" s="50"/>
      <c r="G173" s="50"/>
      <c r="H173" s="50"/>
    </row>
    <row r="174" spans="1:33" ht="30.75" hidden="1" x14ac:dyDescent="0.25">
      <c r="A174" s="51" t="s">
        <v>83</v>
      </c>
      <c r="B174" s="48" t="s">
        <v>100</v>
      </c>
      <c r="C174" s="48" t="s">
        <v>129</v>
      </c>
      <c r="D174" s="48" t="s">
        <v>84</v>
      </c>
      <c r="E174" s="65"/>
      <c r="F174" s="50">
        <f>F175</f>
        <v>0</v>
      </c>
      <c r="G174" s="50">
        <f>G175</f>
        <v>0</v>
      </c>
      <c r="H174" s="50">
        <f>H175</f>
        <v>0</v>
      </c>
    </row>
    <row r="175" spans="1:33" ht="30.75" hidden="1" x14ac:dyDescent="0.25">
      <c r="A175" s="47" t="s">
        <v>85</v>
      </c>
      <c r="B175" s="48" t="s">
        <v>100</v>
      </c>
      <c r="C175" s="48" t="s">
        <v>129</v>
      </c>
      <c r="D175" s="64" t="s">
        <v>84</v>
      </c>
      <c r="E175" s="65" t="s">
        <v>86</v>
      </c>
      <c r="F175" s="50"/>
      <c r="G175" s="50"/>
      <c r="H175" s="50"/>
    </row>
    <row r="176" spans="1:33" ht="30.75" x14ac:dyDescent="0.25">
      <c r="A176" s="51" t="s">
        <v>89</v>
      </c>
      <c r="B176" s="48" t="s">
        <v>100</v>
      </c>
      <c r="C176" s="48" t="s">
        <v>129</v>
      </c>
      <c r="D176" s="36">
        <v>9910022001</v>
      </c>
      <c r="E176" s="65"/>
      <c r="F176" s="50">
        <f>F177</f>
        <v>283000</v>
      </c>
      <c r="G176" s="50">
        <f>G177</f>
        <v>0</v>
      </c>
      <c r="H176" s="50">
        <f>H177</f>
        <v>0</v>
      </c>
    </row>
    <row r="177" spans="1:33" ht="30.75" x14ac:dyDescent="0.25">
      <c r="A177" s="47" t="s">
        <v>85</v>
      </c>
      <c r="B177" s="48" t="s">
        <v>100</v>
      </c>
      <c r="C177" s="48" t="s">
        <v>129</v>
      </c>
      <c r="D177" s="64">
        <v>9910022001</v>
      </c>
      <c r="E177" s="65" t="s">
        <v>86</v>
      </c>
      <c r="F177" s="50">
        <v>283000</v>
      </c>
      <c r="G177" s="50">
        <v>0</v>
      </c>
      <c r="H177" s="50">
        <v>0</v>
      </c>
    </row>
    <row r="178" spans="1:33" hidden="1" x14ac:dyDescent="0.25">
      <c r="A178" s="60" t="s">
        <v>143</v>
      </c>
      <c r="B178" s="45" t="s">
        <v>100</v>
      </c>
      <c r="C178" s="45" t="s">
        <v>144</v>
      </c>
      <c r="D178" s="62"/>
      <c r="E178" s="38"/>
      <c r="F178" s="53">
        <f t="shared" ref="F178:H181" si="32">F179</f>
        <v>0</v>
      </c>
      <c r="G178" s="53">
        <f t="shared" si="32"/>
        <v>0</v>
      </c>
      <c r="H178" s="53">
        <f t="shared" si="32"/>
        <v>0</v>
      </c>
    </row>
    <row r="179" spans="1:33" hidden="1" x14ac:dyDescent="0.25">
      <c r="A179" s="44" t="s">
        <v>71</v>
      </c>
      <c r="B179" s="45" t="s">
        <v>100</v>
      </c>
      <c r="C179" s="45" t="s">
        <v>144</v>
      </c>
      <c r="D179" s="62" t="s">
        <v>72</v>
      </c>
      <c r="E179" s="38"/>
      <c r="F179" s="53">
        <f t="shared" si="32"/>
        <v>0</v>
      </c>
      <c r="G179" s="53">
        <f t="shared" si="32"/>
        <v>0</v>
      </c>
      <c r="H179" s="53">
        <f t="shared" si="32"/>
        <v>0</v>
      </c>
    </row>
    <row r="180" spans="1:33" hidden="1" x14ac:dyDescent="0.25">
      <c r="A180" s="47" t="s">
        <v>107</v>
      </c>
      <c r="B180" s="48" t="s">
        <v>100</v>
      </c>
      <c r="C180" s="48" t="s">
        <v>144</v>
      </c>
      <c r="D180" s="61" t="s">
        <v>108</v>
      </c>
      <c r="E180" s="36"/>
      <c r="F180" s="50">
        <f t="shared" si="32"/>
        <v>0</v>
      </c>
      <c r="G180" s="50">
        <f t="shared" si="32"/>
        <v>0</v>
      </c>
      <c r="H180" s="50">
        <f t="shared" si="32"/>
        <v>0</v>
      </c>
    </row>
    <row r="181" spans="1:33" ht="30.75" hidden="1" x14ac:dyDescent="0.25">
      <c r="A181" s="47" t="s">
        <v>115</v>
      </c>
      <c r="B181" s="48" t="s">
        <v>100</v>
      </c>
      <c r="C181" s="48" t="s">
        <v>144</v>
      </c>
      <c r="D181" s="61" t="s">
        <v>116</v>
      </c>
      <c r="E181" s="36"/>
      <c r="F181" s="50">
        <f t="shared" si="32"/>
        <v>0</v>
      </c>
      <c r="G181" s="50">
        <f t="shared" si="32"/>
        <v>0</v>
      </c>
      <c r="H181" s="50">
        <f t="shared" si="32"/>
        <v>0</v>
      </c>
    </row>
    <row r="182" spans="1:33" ht="45.75" hidden="1" x14ac:dyDescent="0.25">
      <c r="A182" s="51" t="s">
        <v>113</v>
      </c>
      <c r="B182" s="48" t="s">
        <v>100</v>
      </c>
      <c r="C182" s="48" t="s">
        <v>144</v>
      </c>
      <c r="D182" s="61" t="s">
        <v>116</v>
      </c>
      <c r="E182" s="36">
        <v>600</v>
      </c>
      <c r="F182" s="50">
        <v>0</v>
      </c>
      <c r="G182" s="50">
        <v>0</v>
      </c>
      <c r="H182" s="50">
        <v>0</v>
      </c>
    </row>
    <row r="183" spans="1:33" hidden="1" x14ac:dyDescent="0.25">
      <c r="A183" s="60" t="s">
        <v>145</v>
      </c>
      <c r="B183" s="45" t="s">
        <v>146</v>
      </c>
      <c r="C183" s="45"/>
      <c r="D183" s="61"/>
      <c r="E183" s="36"/>
      <c r="F183" s="53">
        <f t="shared" ref="F183:G187" si="33">F184</f>
        <v>0</v>
      </c>
      <c r="G183" s="53">
        <f t="shared" si="33"/>
        <v>0</v>
      </c>
      <c r="H183" s="50"/>
    </row>
    <row r="184" spans="1:33" ht="31.5" hidden="1" x14ac:dyDescent="0.25">
      <c r="A184" s="60" t="s">
        <v>147</v>
      </c>
      <c r="B184" s="45" t="s">
        <v>146</v>
      </c>
      <c r="C184" s="45" t="s">
        <v>91</v>
      </c>
      <c r="D184" s="61"/>
      <c r="E184" s="36"/>
      <c r="F184" s="53">
        <f t="shared" si="33"/>
        <v>0</v>
      </c>
      <c r="G184" s="53">
        <f t="shared" si="33"/>
        <v>0</v>
      </c>
      <c r="H184" s="50"/>
    </row>
    <row r="185" spans="1:33" hidden="1" x14ac:dyDescent="0.25">
      <c r="A185" s="44" t="s">
        <v>71</v>
      </c>
      <c r="B185" s="45" t="s">
        <v>146</v>
      </c>
      <c r="C185" s="45" t="s">
        <v>91</v>
      </c>
      <c r="D185" s="62" t="s">
        <v>72</v>
      </c>
      <c r="E185" s="38"/>
      <c r="F185" s="53">
        <f t="shared" si="33"/>
        <v>0</v>
      </c>
      <c r="G185" s="53">
        <f t="shared" si="33"/>
        <v>0</v>
      </c>
      <c r="H185" s="50"/>
    </row>
    <row r="186" spans="1:33" hidden="1" x14ac:dyDescent="0.25">
      <c r="A186" s="47" t="s">
        <v>107</v>
      </c>
      <c r="B186" s="48" t="s">
        <v>146</v>
      </c>
      <c r="C186" s="48" t="s">
        <v>91</v>
      </c>
      <c r="D186" s="61" t="s">
        <v>108</v>
      </c>
      <c r="E186" s="36"/>
      <c r="F186" s="50">
        <f t="shared" si="33"/>
        <v>0</v>
      </c>
      <c r="G186" s="50">
        <f t="shared" si="33"/>
        <v>0</v>
      </c>
      <c r="H186" s="50"/>
    </row>
    <row r="187" spans="1:33" ht="30.75" hidden="1" x14ac:dyDescent="0.25">
      <c r="A187" s="47" t="s">
        <v>148</v>
      </c>
      <c r="B187" s="48" t="s">
        <v>146</v>
      </c>
      <c r="C187" s="48" t="s">
        <v>91</v>
      </c>
      <c r="D187" s="61" t="s">
        <v>149</v>
      </c>
      <c r="E187" s="36"/>
      <c r="F187" s="50">
        <f t="shared" si="33"/>
        <v>0</v>
      </c>
      <c r="G187" s="50">
        <f t="shared" si="33"/>
        <v>0</v>
      </c>
      <c r="H187" s="50"/>
    </row>
    <row r="188" spans="1:33" ht="30.75" hidden="1" x14ac:dyDescent="0.25">
      <c r="A188" s="47" t="s">
        <v>85</v>
      </c>
      <c r="B188" s="48" t="s">
        <v>146</v>
      </c>
      <c r="C188" s="48" t="s">
        <v>91</v>
      </c>
      <c r="D188" s="61" t="s">
        <v>149</v>
      </c>
      <c r="E188" s="36">
        <v>200</v>
      </c>
      <c r="F188" s="50">
        <v>0</v>
      </c>
      <c r="G188" s="50">
        <v>0</v>
      </c>
      <c r="H188" s="50"/>
    </row>
    <row r="189" spans="1:33" s="43" customFormat="1" x14ac:dyDescent="0.25">
      <c r="A189" s="44" t="s">
        <v>150</v>
      </c>
      <c r="B189" s="45" t="s">
        <v>123</v>
      </c>
      <c r="C189" s="45"/>
      <c r="D189" s="45"/>
      <c r="E189" s="45"/>
      <c r="F189" s="46">
        <f>F190+F195+F202+F209</f>
        <v>33919411.350000001</v>
      </c>
      <c r="G189" s="46">
        <f>G190+G195+G202+G209</f>
        <v>34181614.140000001</v>
      </c>
      <c r="H189" s="46">
        <f>H190+H195+H202+H209</f>
        <v>14497079.140000001</v>
      </c>
      <c r="I189" s="31"/>
      <c r="J189" s="32"/>
      <c r="K189" s="32"/>
      <c r="L189" s="32"/>
      <c r="M189" s="40"/>
      <c r="N189" s="40"/>
      <c r="O189" s="40"/>
      <c r="P189" s="40"/>
      <c r="Q189" s="40"/>
      <c r="R189" s="40"/>
      <c r="S189" s="40"/>
      <c r="T189" s="40"/>
      <c r="U189" s="40"/>
      <c r="V189" s="41"/>
      <c r="W189" s="41"/>
      <c r="X189" s="41"/>
      <c r="Y189" s="41"/>
      <c r="Z189" s="42"/>
      <c r="AA189" s="42"/>
      <c r="AB189" s="42"/>
      <c r="AC189" s="42"/>
      <c r="AD189" s="42"/>
      <c r="AE189" s="42"/>
      <c r="AF189" s="42"/>
      <c r="AG189" s="42"/>
    </row>
    <row r="190" spans="1:33" s="43" customFormat="1" x14ac:dyDescent="0.25">
      <c r="A190" s="44" t="s">
        <v>151</v>
      </c>
      <c r="B190" s="45" t="s">
        <v>123</v>
      </c>
      <c r="C190" s="45" t="s">
        <v>68</v>
      </c>
      <c r="D190" s="45"/>
      <c r="E190" s="45"/>
      <c r="F190" s="46">
        <f t="shared" ref="F190:H193" si="34">F191</f>
        <v>4728412</v>
      </c>
      <c r="G190" s="46">
        <f t="shared" si="34"/>
        <v>4908412</v>
      </c>
      <c r="H190" s="46">
        <f t="shared" si="34"/>
        <v>5088412</v>
      </c>
      <c r="I190" s="31"/>
      <c r="J190" s="32"/>
      <c r="K190" s="32"/>
      <c r="L190" s="32"/>
      <c r="M190" s="40"/>
      <c r="N190" s="40"/>
      <c r="O190" s="40"/>
      <c r="P190" s="40"/>
      <c r="Q190" s="40"/>
      <c r="R190" s="40"/>
      <c r="S190" s="40"/>
      <c r="T190" s="40"/>
      <c r="U190" s="40"/>
      <c r="V190" s="41"/>
      <c r="W190" s="41"/>
      <c r="X190" s="41"/>
      <c r="Y190" s="41"/>
      <c r="Z190" s="42"/>
      <c r="AA190" s="42"/>
      <c r="AB190" s="42"/>
      <c r="AC190" s="42"/>
      <c r="AD190" s="42"/>
      <c r="AE190" s="42"/>
      <c r="AF190" s="42"/>
      <c r="AG190" s="42"/>
    </row>
    <row r="191" spans="1:33" s="43" customFormat="1" x14ac:dyDescent="0.25">
      <c r="A191" s="44" t="s">
        <v>71</v>
      </c>
      <c r="B191" s="45" t="s">
        <v>123</v>
      </c>
      <c r="C191" s="45" t="s">
        <v>68</v>
      </c>
      <c r="D191" s="45" t="s">
        <v>72</v>
      </c>
      <c r="E191" s="45"/>
      <c r="F191" s="46">
        <f t="shared" si="34"/>
        <v>4728412</v>
      </c>
      <c r="G191" s="46">
        <f t="shared" si="34"/>
        <v>4908412</v>
      </c>
      <c r="H191" s="46">
        <f t="shared" si="34"/>
        <v>5088412</v>
      </c>
      <c r="I191" s="31"/>
      <c r="J191" s="32"/>
      <c r="K191" s="32"/>
      <c r="L191" s="32"/>
      <c r="M191" s="40"/>
      <c r="N191" s="40"/>
      <c r="O191" s="40"/>
      <c r="P191" s="40"/>
      <c r="Q191" s="40"/>
      <c r="R191" s="40"/>
      <c r="S191" s="40"/>
      <c r="T191" s="40"/>
      <c r="U191" s="40"/>
      <c r="V191" s="41"/>
      <c r="W191" s="41"/>
      <c r="X191" s="41"/>
      <c r="Y191" s="41"/>
      <c r="Z191" s="42"/>
      <c r="AA191" s="42"/>
      <c r="AB191" s="42"/>
      <c r="AC191" s="42"/>
      <c r="AD191" s="42"/>
      <c r="AE191" s="42"/>
      <c r="AF191" s="42"/>
      <c r="AG191" s="42"/>
    </row>
    <row r="192" spans="1:33" x14ac:dyDescent="0.25">
      <c r="A192" s="47" t="s">
        <v>107</v>
      </c>
      <c r="B192" s="48" t="s">
        <v>123</v>
      </c>
      <c r="C192" s="48" t="s">
        <v>68</v>
      </c>
      <c r="D192" s="48" t="s">
        <v>108</v>
      </c>
      <c r="E192" s="48"/>
      <c r="F192" s="49">
        <f t="shared" si="34"/>
        <v>4728412</v>
      </c>
      <c r="G192" s="49">
        <f t="shared" si="34"/>
        <v>4908412</v>
      </c>
      <c r="H192" s="49">
        <f t="shared" si="34"/>
        <v>5088412</v>
      </c>
    </row>
    <row r="193" spans="1:8" ht="60.75" x14ac:dyDescent="0.25">
      <c r="A193" s="66" t="s">
        <v>152</v>
      </c>
      <c r="B193" s="48" t="s">
        <v>123</v>
      </c>
      <c r="C193" s="48" t="s">
        <v>68</v>
      </c>
      <c r="D193" s="48" t="s">
        <v>153</v>
      </c>
      <c r="E193" s="48"/>
      <c r="F193" s="49">
        <f t="shared" si="34"/>
        <v>4728412</v>
      </c>
      <c r="G193" s="49">
        <f t="shared" si="34"/>
        <v>4908412</v>
      </c>
      <c r="H193" s="49">
        <f t="shared" si="34"/>
        <v>5088412</v>
      </c>
    </row>
    <row r="194" spans="1:8" ht="30.75" x14ac:dyDescent="0.25">
      <c r="A194" s="47" t="s">
        <v>94</v>
      </c>
      <c r="B194" s="48" t="s">
        <v>123</v>
      </c>
      <c r="C194" s="48" t="s">
        <v>68</v>
      </c>
      <c r="D194" s="48" t="s">
        <v>153</v>
      </c>
      <c r="E194" s="48" t="s">
        <v>95</v>
      </c>
      <c r="F194" s="50">
        <v>4728412</v>
      </c>
      <c r="G194" s="50">
        <v>4908412</v>
      </c>
      <c r="H194" s="50">
        <v>5088412</v>
      </c>
    </row>
    <row r="195" spans="1:8" hidden="1" x14ac:dyDescent="0.25">
      <c r="A195" s="44" t="s">
        <v>154</v>
      </c>
      <c r="B195" s="45" t="s">
        <v>123</v>
      </c>
      <c r="C195" s="45" t="s">
        <v>80</v>
      </c>
      <c r="D195" s="45"/>
      <c r="E195" s="45"/>
      <c r="F195" s="46">
        <f t="shared" ref="F195:H198" si="35">F196</f>
        <v>0</v>
      </c>
      <c r="G195" s="46">
        <f t="shared" si="35"/>
        <v>0</v>
      </c>
      <c r="H195" s="46">
        <f t="shared" si="35"/>
        <v>0</v>
      </c>
    </row>
    <row r="196" spans="1:8" hidden="1" x14ac:dyDescent="0.25">
      <c r="A196" s="44" t="s">
        <v>71</v>
      </c>
      <c r="B196" s="45" t="s">
        <v>123</v>
      </c>
      <c r="C196" s="45" t="s">
        <v>80</v>
      </c>
      <c r="D196" s="45" t="s">
        <v>72</v>
      </c>
      <c r="E196" s="45"/>
      <c r="F196" s="46">
        <f t="shared" si="35"/>
        <v>0</v>
      </c>
      <c r="G196" s="46">
        <f t="shared" si="35"/>
        <v>0</v>
      </c>
      <c r="H196" s="46">
        <f t="shared" si="35"/>
        <v>0</v>
      </c>
    </row>
    <row r="197" spans="1:8" hidden="1" x14ac:dyDescent="0.25">
      <c r="A197" s="47" t="s">
        <v>107</v>
      </c>
      <c r="B197" s="48" t="s">
        <v>123</v>
      </c>
      <c r="C197" s="48" t="s">
        <v>80</v>
      </c>
      <c r="D197" s="48" t="s">
        <v>108</v>
      </c>
      <c r="E197" s="48"/>
      <c r="F197" s="49">
        <f>F198+F200</f>
        <v>0</v>
      </c>
      <c r="G197" s="49">
        <f>G198+G200</f>
        <v>0</v>
      </c>
      <c r="H197" s="49">
        <f>H198+H200</f>
        <v>0</v>
      </c>
    </row>
    <row r="198" spans="1:8" ht="30.75" hidden="1" x14ac:dyDescent="0.25">
      <c r="A198" s="47" t="s">
        <v>155</v>
      </c>
      <c r="B198" s="48" t="s">
        <v>123</v>
      </c>
      <c r="C198" s="48" t="s">
        <v>80</v>
      </c>
      <c r="D198" s="48" t="s">
        <v>156</v>
      </c>
      <c r="E198" s="48"/>
      <c r="F198" s="49">
        <f t="shared" si="35"/>
        <v>0</v>
      </c>
      <c r="G198" s="49">
        <f t="shared" si="35"/>
        <v>0</v>
      </c>
      <c r="H198" s="49">
        <f t="shared" si="35"/>
        <v>0</v>
      </c>
    </row>
    <row r="199" spans="1:8" ht="30.75" hidden="1" x14ac:dyDescent="0.25">
      <c r="A199" s="47" t="s">
        <v>157</v>
      </c>
      <c r="B199" s="48" t="s">
        <v>123</v>
      </c>
      <c r="C199" s="48" t="s">
        <v>80</v>
      </c>
      <c r="D199" s="48" t="s">
        <v>156</v>
      </c>
      <c r="E199" s="48" t="s">
        <v>158</v>
      </c>
      <c r="F199" s="50">
        <v>0</v>
      </c>
      <c r="G199" s="50">
        <v>0</v>
      </c>
      <c r="H199" s="50">
        <v>0</v>
      </c>
    </row>
    <row r="200" spans="1:8" ht="30.75" hidden="1" x14ac:dyDescent="0.25">
      <c r="A200" s="47" t="s">
        <v>115</v>
      </c>
      <c r="B200" s="48" t="s">
        <v>123</v>
      </c>
      <c r="C200" s="48" t="s">
        <v>80</v>
      </c>
      <c r="D200" s="61" t="s">
        <v>116</v>
      </c>
      <c r="E200" s="36"/>
      <c r="F200" s="50">
        <f>F201</f>
        <v>0</v>
      </c>
      <c r="G200" s="50">
        <f>G201</f>
        <v>0</v>
      </c>
      <c r="H200" s="50"/>
    </row>
    <row r="201" spans="1:8" ht="30.75" hidden="1" x14ac:dyDescent="0.25">
      <c r="A201" s="47" t="s">
        <v>85</v>
      </c>
      <c r="B201" s="48" t="s">
        <v>123</v>
      </c>
      <c r="C201" s="48" t="s">
        <v>80</v>
      </c>
      <c r="D201" s="61" t="s">
        <v>116</v>
      </c>
      <c r="E201" s="36">
        <v>200</v>
      </c>
      <c r="F201" s="50">
        <v>0</v>
      </c>
      <c r="G201" s="50">
        <v>0</v>
      </c>
      <c r="H201" s="50"/>
    </row>
    <row r="202" spans="1:8" hidden="1" x14ac:dyDescent="0.25">
      <c r="A202" s="44" t="s">
        <v>159</v>
      </c>
      <c r="B202" s="45" t="s">
        <v>123</v>
      </c>
      <c r="C202" s="45" t="s">
        <v>91</v>
      </c>
      <c r="D202" s="45"/>
      <c r="E202" s="45"/>
      <c r="F202" s="46">
        <f t="shared" ref="F202:H204" si="36">F203</f>
        <v>0</v>
      </c>
      <c r="G202" s="46">
        <f t="shared" si="36"/>
        <v>0</v>
      </c>
      <c r="H202" s="46">
        <f t="shared" si="36"/>
        <v>0</v>
      </c>
    </row>
    <row r="203" spans="1:8" hidden="1" x14ac:dyDescent="0.25">
      <c r="A203" s="44" t="s">
        <v>71</v>
      </c>
      <c r="B203" s="45" t="s">
        <v>123</v>
      </c>
      <c r="C203" s="45" t="s">
        <v>91</v>
      </c>
      <c r="D203" s="45" t="s">
        <v>72</v>
      </c>
      <c r="E203" s="45"/>
      <c r="F203" s="46">
        <f t="shared" si="36"/>
        <v>0</v>
      </c>
      <c r="G203" s="46">
        <f t="shared" si="36"/>
        <v>0</v>
      </c>
      <c r="H203" s="46">
        <f t="shared" si="36"/>
        <v>0</v>
      </c>
    </row>
    <row r="204" spans="1:8" hidden="1" x14ac:dyDescent="0.25">
      <c r="A204" s="47" t="s">
        <v>107</v>
      </c>
      <c r="B204" s="48" t="s">
        <v>123</v>
      </c>
      <c r="C204" s="48" t="s">
        <v>91</v>
      </c>
      <c r="D204" s="48" t="s">
        <v>108</v>
      </c>
      <c r="E204" s="48"/>
      <c r="F204" s="49">
        <f t="shared" si="36"/>
        <v>0</v>
      </c>
      <c r="G204" s="49">
        <f t="shared" si="36"/>
        <v>0</v>
      </c>
      <c r="H204" s="49">
        <f t="shared" si="36"/>
        <v>0</v>
      </c>
    </row>
    <row r="205" spans="1:8" ht="30.75" hidden="1" x14ac:dyDescent="0.25">
      <c r="A205" s="47" t="s">
        <v>155</v>
      </c>
      <c r="B205" s="48" t="s">
        <v>123</v>
      </c>
      <c r="C205" s="48" t="s">
        <v>91</v>
      </c>
      <c r="D205" s="48" t="s">
        <v>156</v>
      </c>
      <c r="E205" s="48"/>
      <c r="F205" s="49">
        <f>SUM(F206:F208)</f>
        <v>0</v>
      </c>
      <c r="G205" s="49">
        <f>SUM(G206:G208)</f>
        <v>0</v>
      </c>
      <c r="H205" s="49">
        <f>SUM(H206:H208)</f>
        <v>0</v>
      </c>
    </row>
    <row r="206" spans="1:8" ht="30.75" hidden="1" x14ac:dyDescent="0.25">
      <c r="A206" s="47" t="s">
        <v>85</v>
      </c>
      <c r="B206" s="48" t="s">
        <v>123</v>
      </c>
      <c r="C206" s="48" t="s">
        <v>91</v>
      </c>
      <c r="D206" s="48" t="s">
        <v>156</v>
      </c>
      <c r="E206" s="48" t="s">
        <v>86</v>
      </c>
      <c r="F206" s="67">
        <v>0</v>
      </c>
      <c r="G206" s="67">
        <v>0</v>
      </c>
      <c r="H206" s="67">
        <v>0</v>
      </c>
    </row>
    <row r="207" spans="1:8" ht="30.75" hidden="1" x14ac:dyDescent="0.25">
      <c r="A207" s="47" t="s">
        <v>94</v>
      </c>
      <c r="B207" s="48" t="s">
        <v>123</v>
      </c>
      <c r="C207" s="48" t="s">
        <v>91</v>
      </c>
      <c r="D207" s="48" t="s">
        <v>156</v>
      </c>
      <c r="E207" s="48" t="s">
        <v>95</v>
      </c>
      <c r="F207" s="67">
        <v>0</v>
      </c>
      <c r="G207" s="67">
        <v>0</v>
      </c>
      <c r="H207" s="67">
        <v>0</v>
      </c>
    </row>
    <row r="208" spans="1:8" ht="30.75" hidden="1" x14ac:dyDescent="0.25">
      <c r="A208" s="47" t="s">
        <v>157</v>
      </c>
      <c r="B208" s="48" t="s">
        <v>123</v>
      </c>
      <c r="C208" s="48" t="s">
        <v>91</v>
      </c>
      <c r="D208" s="48" t="s">
        <v>156</v>
      </c>
      <c r="E208" s="48" t="s">
        <v>158</v>
      </c>
      <c r="F208" s="67">
        <v>0</v>
      </c>
      <c r="G208" s="67">
        <v>0</v>
      </c>
      <c r="H208" s="50"/>
    </row>
    <row r="209" spans="1:33" s="43" customFormat="1" ht="31.5" x14ac:dyDescent="0.25">
      <c r="A209" s="44" t="s">
        <v>160</v>
      </c>
      <c r="B209" s="45" t="s">
        <v>123</v>
      </c>
      <c r="C209" s="45" t="s">
        <v>97</v>
      </c>
      <c r="D209" s="45"/>
      <c r="E209" s="45"/>
      <c r="F209" s="46">
        <f>F210</f>
        <v>29190999.350000001</v>
      </c>
      <c r="G209" s="46">
        <f>G210</f>
        <v>29273202.140000001</v>
      </c>
      <c r="H209" s="46">
        <f>H210</f>
        <v>9408667.1400000006</v>
      </c>
      <c r="I209" s="31"/>
      <c r="J209" s="32"/>
      <c r="K209" s="32"/>
      <c r="L209" s="32"/>
      <c r="M209" s="40"/>
      <c r="N209" s="40"/>
      <c r="O209" s="40"/>
      <c r="P209" s="40"/>
      <c r="Q209" s="40"/>
      <c r="R209" s="40"/>
      <c r="S209" s="40"/>
      <c r="T209" s="40"/>
      <c r="U209" s="40"/>
      <c r="V209" s="41"/>
      <c r="W209" s="41"/>
      <c r="X209" s="41"/>
      <c r="Y209" s="41"/>
      <c r="Z209" s="42"/>
      <c r="AA209" s="42"/>
      <c r="AB209" s="42"/>
      <c r="AC209" s="42"/>
      <c r="AD209" s="42"/>
      <c r="AE209" s="42"/>
      <c r="AF209" s="42"/>
      <c r="AG209" s="42"/>
    </row>
    <row r="210" spans="1:33" s="43" customFormat="1" x14ac:dyDescent="0.25">
      <c r="A210" s="44" t="s">
        <v>71</v>
      </c>
      <c r="B210" s="45" t="s">
        <v>123</v>
      </c>
      <c r="C210" s="45" t="s">
        <v>97</v>
      </c>
      <c r="D210" s="45" t="s">
        <v>72</v>
      </c>
      <c r="E210" s="45"/>
      <c r="F210" s="46">
        <f>F211+F214</f>
        <v>29190999.350000001</v>
      </c>
      <c r="G210" s="46">
        <f>G211+G214</f>
        <v>29273202.140000001</v>
      </c>
      <c r="H210" s="46">
        <f>H211+H214</f>
        <v>9408667.1400000006</v>
      </c>
      <c r="I210" s="31"/>
      <c r="J210" s="32"/>
      <c r="K210" s="32"/>
      <c r="L210" s="32"/>
      <c r="M210" s="40"/>
      <c r="N210" s="40"/>
      <c r="O210" s="40"/>
      <c r="P210" s="40"/>
      <c r="Q210" s="40"/>
      <c r="R210" s="40"/>
      <c r="S210" s="40"/>
      <c r="T210" s="40"/>
      <c r="U210" s="40"/>
      <c r="V210" s="41"/>
      <c r="W210" s="41"/>
      <c r="X210" s="41"/>
      <c r="Y210" s="41"/>
      <c r="Z210" s="42"/>
      <c r="AA210" s="42"/>
      <c r="AB210" s="42"/>
      <c r="AC210" s="42"/>
      <c r="AD210" s="42"/>
      <c r="AE210" s="42"/>
      <c r="AF210" s="42"/>
      <c r="AG210" s="42"/>
    </row>
    <row r="211" spans="1:33" s="43" customFormat="1" ht="30.75" x14ac:dyDescent="0.25">
      <c r="A211" s="47" t="s">
        <v>73</v>
      </c>
      <c r="B211" s="48" t="s">
        <v>123</v>
      </c>
      <c r="C211" s="48" t="s">
        <v>97</v>
      </c>
      <c r="D211" s="48" t="s">
        <v>74</v>
      </c>
      <c r="E211" s="48"/>
      <c r="F211" s="49">
        <f t="shared" ref="F211:H212" si="37">F212</f>
        <v>6481699.3499999996</v>
      </c>
      <c r="G211" s="49">
        <f t="shared" si="37"/>
        <v>6428437.1399999997</v>
      </c>
      <c r="H211" s="49">
        <f t="shared" si="37"/>
        <v>6428437.1399999997</v>
      </c>
      <c r="I211" s="31"/>
      <c r="J211" s="32"/>
      <c r="K211" s="32"/>
      <c r="L211" s="32"/>
      <c r="M211" s="40"/>
      <c r="N211" s="40"/>
      <c r="O211" s="40"/>
      <c r="P211" s="40"/>
      <c r="Q211" s="40"/>
      <c r="R211" s="40"/>
      <c r="S211" s="40"/>
      <c r="T211" s="40"/>
      <c r="U211" s="40"/>
      <c r="V211" s="41"/>
      <c r="W211" s="41"/>
      <c r="X211" s="41"/>
      <c r="Y211" s="41"/>
      <c r="Z211" s="42"/>
      <c r="AA211" s="42"/>
      <c r="AB211" s="42"/>
      <c r="AC211" s="42"/>
      <c r="AD211" s="42"/>
      <c r="AE211" s="42"/>
      <c r="AF211" s="42"/>
      <c r="AG211" s="42"/>
    </row>
    <row r="212" spans="1:33" s="43" customFormat="1" ht="30.75" x14ac:dyDescent="0.25">
      <c r="A212" s="47" t="s">
        <v>92</v>
      </c>
      <c r="B212" s="48" t="s">
        <v>123</v>
      </c>
      <c r="C212" s="48" t="s">
        <v>97</v>
      </c>
      <c r="D212" s="48" t="s">
        <v>93</v>
      </c>
      <c r="E212" s="48"/>
      <c r="F212" s="49">
        <f t="shared" si="37"/>
        <v>6481699.3499999996</v>
      </c>
      <c r="G212" s="49">
        <f t="shared" si="37"/>
        <v>6428437.1399999997</v>
      </c>
      <c r="H212" s="49">
        <f t="shared" si="37"/>
        <v>6428437.1399999997</v>
      </c>
      <c r="I212" s="31"/>
      <c r="J212" s="32"/>
      <c r="K212" s="32"/>
      <c r="L212" s="32"/>
      <c r="M212" s="40"/>
      <c r="N212" s="40"/>
      <c r="O212" s="40"/>
      <c r="P212" s="40"/>
      <c r="Q212" s="40"/>
      <c r="R212" s="40"/>
      <c r="S212" s="40"/>
      <c r="T212" s="40"/>
      <c r="U212" s="40"/>
      <c r="V212" s="41"/>
      <c r="W212" s="41"/>
      <c r="X212" s="41"/>
      <c r="Y212" s="41"/>
      <c r="Z212" s="42"/>
      <c r="AA212" s="42"/>
      <c r="AB212" s="42"/>
      <c r="AC212" s="42"/>
      <c r="AD212" s="42"/>
      <c r="AE212" s="42"/>
      <c r="AF212" s="42"/>
      <c r="AG212" s="42"/>
    </row>
    <row r="213" spans="1:33" s="43" customFormat="1" ht="75.75" x14ac:dyDescent="0.25">
      <c r="A213" s="47" t="s">
        <v>77</v>
      </c>
      <c r="B213" s="48" t="s">
        <v>123</v>
      </c>
      <c r="C213" s="48" t="s">
        <v>97</v>
      </c>
      <c r="D213" s="48" t="s">
        <v>93</v>
      </c>
      <c r="E213" s="48" t="s">
        <v>78</v>
      </c>
      <c r="F213" s="49">
        <v>6481699.3499999996</v>
      </c>
      <c r="G213" s="49">
        <v>6428437.1399999997</v>
      </c>
      <c r="H213" s="50">
        <v>6428437.1399999997</v>
      </c>
      <c r="I213" s="31"/>
      <c r="J213" s="32"/>
      <c r="K213" s="32"/>
      <c r="L213" s="32"/>
      <c r="M213" s="40"/>
      <c r="N213" s="40"/>
      <c r="O213" s="40"/>
      <c r="P213" s="40"/>
      <c r="Q213" s="40"/>
      <c r="R213" s="40"/>
      <c r="S213" s="40"/>
      <c r="T213" s="40"/>
      <c r="U213" s="40"/>
      <c r="V213" s="41"/>
      <c r="W213" s="41"/>
      <c r="X213" s="41"/>
      <c r="Y213" s="41"/>
      <c r="Z213" s="42"/>
      <c r="AA213" s="42"/>
      <c r="AB213" s="42"/>
      <c r="AC213" s="42"/>
      <c r="AD213" s="42"/>
      <c r="AE213" s="42"/>
      <c r="AF213" s="42"/>
      <c r="AG213" s="42"/>
    </row>
    <row r="214" spans="1:33" x14ac:dyDescent="0.25">
      <c r="A214" s="47" t="s">
        <v>107</v>
      </c>
      <c r="B214" s="48" t="s">
        <v>123</v>
      </c>
      <c r="C214" s="48" t="s">
        <v>97</v>
      </c>
      <c r="D214" s="48" t="s">
        <v>108</v>
      </c>
      <c r="E214" s="48"/>
      <c r="F214" s="49">
        <f>F221+F219+F217+F215</f>
        <v>22709300</v>
      </c>
      <c r="G214" s="49">
        <f t="shared" ref="G214:H214" si="38">G221+G219+G217+G215</f>
        <v>22844765</v>
      </c>
      <c r="H214" s="49">
        <f t="shared" si="38"/>
        <v>2980230</v>
      </c>
    </row>
    <row r="215" spans="1:33" ht="40.5" hidden="1" customHeight="1" x14ac:dyDescent="0.25">
      <c r="A215" s="47" t="s">
        <v>821</v>
      </c>
      <c r="B215" s="48" t="s">
        <v>123</v>
      </c>
      <c r="C215" s="48" t="s">
        <v>97</v>
      </c>
      <c r="D215" s="48" t="s">
        <v>820</v>
      </c>
      <c r="E215" s="48"/>
      <c r="F215" s="49">
        <f>F216</f>
        <v>0</v>
      </c>
      <c r="G215" s="49">
        <f t="shared" ref="G215:H215" si="39">G216</f>
        <v>0</v>
      </c>
      <c r="H215" s="49">
        <f t="shared" si="39"/>
        <v>0</v>
      </c>
    </row>
    <row r="216" spans="1:33" ht="30.75" hidden="1" x14ac:dyDescent="0.25">
      <c r="A216" s="47" t="s">
        <v>85</v>
      </c>
      <c r="B216" s="48" t="s">
        <v>123</v>
      </c>
      <c r="C216" s="48" t="s">
        <v>97</v>
      </c>
      <c r="D216" s="48" t="s">
        <v>820</v>
      </c>
      <c r="E216" s="48" t="s">
        <v>86</v>
      </c>
      <c r="F216" s="49">
        <v>0</v>
      </c>
      <c r="G216" s="49">
        <v>0</v>
      </c>
      <c r="H216" s="49">
        <v>0</v>
      </c>
    </row>
    <row r="217" spans="1:33" ht="37.5" customHeight="1" x14ac:dyDescent="0.25">
      <c r="A217" s="47" t="s">
        <v>428</v>
      </c>
      <c r="B217" s="48" t="s">
        <v>123</v>
      </c>
      <c r="C217" s="48" t="s">
        <v>97</v>
      </c>
      <c r="D217" s="48" t="s">
        <v>427</v>
      </c>
      <c r="E217" s="48"/>
      <c r="F217" s="49">
        <f>F218</f>
        <v>20000000</v>
      </c>
      <c r="G217" s="49">
        <f t="shared" ref="G217:H217" si="40">G218</f>
        <v>20000000</v>
      </c>
      <c r="H217" s="49">
        <f t="shared" si="40"/>
        <v>0</v>
      </c>
    </row>
    <row r="218" spans="1:33" ht="30.75" x14ac:dyDescent="0.25">
      <c r="A218" s="47" t="s">
        <v>94</v>
      </c>
      <c r="B218" s="48" t="s">
        <v>123</v>
      </c>
      <c r="C218" s="48" t="s">
        <v>97</v>
      </c>
      <c r="D218" s="48" t="s">
        <v>427</v>
      </c>
      <c r="E218" s="48" t="s">
        <v>95</v>
      </c>
      <c r="F218" s="49">
        <v>20000000</v>
      </c>
      <c r="G218" s="49">
        <v>20000000</v>
      </c>
      <c r="H218" s="49">
        <v>0</v>
      </c>
    </row>
    <row r="219" spans="1:33" ht="30.75" hidden="1" x14ac:dyDescent="0.25">
      <c r="A219" s="47" t="s">
        <v>155</v>
      </c>
      <c r="B219" s="48" t="s">
        <v>123</v>
      </c>
      <c r="C219" s="48" t="s">
        <v>97</v>
      </c>
      <c r="D219" s="48" t="s">
        <v>156</v>
      </c>
      <c r="E219" s="48"/>
      <c r="F219" s="49">
        <f>F220</f>
        <v>0</v>
      </c>
      <c r="G219" s="49">
        <f>G220</f>
        <v>0</v>
      </c>
      <c r="H219" s="49">
        <f>H220</f>
        <v>0</v>
      </c>
    </row>
    <row r="220" spans="1:33" ht="30.75" hidden="1" x14ac:dyDescent="0.25">
      <c r="A220" s="47" t="s">
        <v>94</v>
      </c>
      <c r="B220" s="48" t="s">
        <v>123</v>
      </c>
      <c r="C220" s="48" t="s">
        <v>97</v>
      </c>
      <c r="D220" s="48" t="s">
        <v>156</v>
      </c>
      <c r="E220" s="48" t="s">
        <v>95</v>
      </c>
      <c r="F220" s="49">
        <v>0</v>
      </c>
      <c r="G220" s="49">
        <v>0</v>
      </c>
      <c r="H220" s="50"/>
    </row>
    <row r="221" spans="1:33" ht="30.75" x14ac:dyDescent="0.25">
      <c r="A221" s="47" t="s">
        <v>161</v>
      </c>
      <c r="B221" s="48" t="s">
        <v>123</v>
      </c>
      <c r="C221" s="48" t="s">
        <v>97</v>
      </c>
      <c r="D221" s="48" t="s">
        <v>162</v>
      </c>
      <c r="E221" s="48"/>
      <c r="F221" s="49">
        <f>F222</f>
        <v>2709300</v>
      </c>
      <c r="G221" s="49">
        <f t="shared" ref="G221:H221" si="41">G222</f>
        <v>2844765</v>
      </c>
      <c r="H221" s="49">
        <f t="shared" si="41"/>
        <v>2980230</v>
      </c>
    </row>
    <row r="222" spans="1:33" ht="30.75" x14ac:dyDescent="0.25">
      <c r="A222" s="47" t="s">
        <v>94</v>
      </c>
      <c r="B222" s="48" t="s">
        <v>123</v>
      </c>
      <c r="C222" s="48" t="s">
        <v>97</v>
      </c>
      <c r="D222" s="48" t="s">
        <v>162</v>
      </c>
      <c r="E222" s="48" t="s">
        <v>95</v>
      </c>
      <c r="F222" s="50">
        <v>2709300</v>
      </c>
      <c r="G222" s="50">
        <v>2844765</v>
      </c>
      <c r="H222" s="50">
        <v>2980230</v>
      </c>
      <c r="M222" s="68"/>
      <c r="N222" s="68"/>
      <c r="O222" s="68"/>
      <c r="Q222" s="68"/>
      <c r="R222" s="68"/>
      <c r="T222" s="68"/>
      <c r="W222" s="68"/>
      <c r="AA222" s="69"/>
    </row>
    <row r="223" spans="1:33" x14ac:dyDescent="0.25">
      <c r="A223" s="44" t="s">
        <v>163</v>
      </c>
      <c r="B223" s="45" t="s">
        <v>106</v>
      </c>
      <c r="C223" s="45"/>
      <c r="D223" s="45"/>
      <c r="E223" s="70"/>
      <c r="F223" s="53">
        <f t="shared" ref="F223:H225" si="42">F224</f>
        <v>882200</v>
      </c>
      <c r="G223" s="53">
        <f t="shared" si="42"/>
        <v>0</v>
      </c>
      <c r="H223" s="53">
        <f t="shared" si="42"/>
        <v>0</v>
      </c>
    </row>
    <row r="224" spans="1:33" x14ac:dyDescent="0.25">
      <c r="A224" s="44" t="s">
        <v>164</v>
      </c>
      <c r="B224" s="45" t="s">
        <v>106</v>
      </c>
      <c r="C224" s="45" t="s">
        <v>68</v>
      </c>
      <c r="D224" s="45"/>
      <c r="E224" s="70"/>
      <c r="F224" s="53">
        <f t="shared" si="42"/>
        <v>882200</v>
      </c>
      <c r="G224" s="53">
        <f t="shared" si="42"/>
        <v>0</v>
      </c>
      <c r="H224" s="53">
        <f t="shared" si="42"/>
        <v>0</v>
      </c>
    </row>
    <row r="225" spans="1:33" x14ac:dyDescent="0.25">
      <c r="A225" s="44" t="s">
        <v>71</v>
      </c>
      <c r="B225" s="45" t="s">
        <v>106</v>
      </c>
      <c r="C225" s="45" t="s">
        <v>68</v>
      </c>
      <c r="D225" s="71" t="s">
        <v>72</v>
      </c>
      <c r="E225" s="70"/>
      <c r="F225" s="53">
        <f t="shared" si="42"/>
        <v>882200</v>
      </c>
      <c r="G225" s="53">
        <f t="shared" si="42"/>
        <v>0</v>
      </c>
      <c r="H225" s="53">
        <f t="shared" si="42"/>
        <v>0</v>
      </c>
    </row>
    <row r="226" spans="1:33" x14ac:dyDescent="0.25">
      <c r="A226" s="47" t="s">
        <v>107</v>
      </c>
      <c r="B226" s="48" t="s">
        <v>106</v>
      </c>
      <c r="C226" s="48" t="s">
        <v>68</v>
      </c>
      <c r="D226" s="48" t="s">
        <v>108</v>
      </c>
      <c r="E226" s="72"/>
      <c r="F226" s="50">
        <f>F227+F231</f>
        <v>882200</v>
      </c>
      <c r="G226" s="50">
        <f>G227+G231</f>
        <v>0</v>
      </c>
      <c r="H226" s="50">
        <f>H227+H231</f>
        <v>0</v>
      </c>
    </row>
    <row r="227" spans="1:33" x14ac:dyDescent="0.25">
      <c r="A227" s="47" t="s">
        <v>165</v>
      </c>
      <c r="B227" s="48" t="s">
        <v>106</v>
      </c>
      <c r="C227" s="48" t="s">
        <v>68</v>
      </c>
      <c r="D227" s="48" t="s">
        <v>166</v>
      </c>
      <c r="E227" s="72"/>
      <c r="F227" s="50">
        <f>F230+F228+F229</f>
        <v>882200</v>
      </c>
      <c r="G227" s="50">
        <f>G230+G228+G229</f>
        <v>0</v>
      </c>
      <c r="H227" s="50">
        <f>H230+H228+H229</f>
        <v>0</v>
      </c>
    </row>
    <row r="228" spans="1:33" ht="30.75" x14ac:dyDescent="0.25">
      <c r="A228" s="47" t="s">
        <v>85</v>
      </c>
      <c r="B228" s="48" t="s">
        <v>106</v>
      </c>
      <c r="C228" s="48" t="s">
        <v>68</v>
      </c>
      <c r="D228" s="48" t="s">
        <v>166</v>
      </c>
      <c r="E228" s="72" t="s">
        <v>86</v>
      </c>
      <c r="F228" s="50">
        <v>282200</v>
      </c>
      <c r="G228" s="50">
        <v>0</v>
      </c>
      <c r="H228" s="50">
        <v>0</v>
      </c>
    </row>
    <row r="229" spans="1:33" ht="30.75" x14ac:dyDescent="0.25">
      <c r="A229" s="47" t="s">
        <v>94</v>
      </c>
      <c r="B229" s="48" t="s">
        <v>106</v>
      </c>
      <c r="C229" s="48" t="s">
        <v>68</v>
      </c>
      <c r="D229" s="48" t="s">
        <v>166</v>
      </c>
      <c r="E229" s="72" t="s">
        <v>95</v>
      </c>
      <c r="F229" s="50">
        <v>600000</v>
      </c>
      <c r="G229" s="50">
        <v>0</v>
      </c>
      <c r="H229" s="50">
        <v>0</v>
      </c>
    </row>
    <row r="230" spans="1:33" ht="30.75" hidden="1" x14ac:dyDescent="0.25">
      <c r="A230" s="47" t="s">
        <v>157</v>
      </c>
      <c r="B230" s="48" t="s">
        <v>106</v>
      </c>
      <c r="C230" s="48" t="s">
        <v>68</v>
      </c>
      <c r="D230" s="48" t="s">
        <v>166</v>
      </c>
      <c r="E230" s="72" t="s">
        <v>158</v>
      </c>
      <c r="F230" s="50">
        <v>0</v>
      </c>
      <c r="G230" s="50">
        <v>0</v>
      </c>
      <c r="H230" s="50"/>
    </row>
    <row r="231" spans="1:33" ht="30.75" hidden="1" x14ac:dyDescent="0.25">
      <c r="A231" s="47" t="s">
        <v>115</v>
      </c>
      <c r="B231" s="48" t="s">
        <v>106</v>
      </c>
      <c r="C231" s="48" t="s">
        <v>68</v>
      </c>
      <c r="D231" s="48" t="s">
        <v>116</v>
      </c>
      <c r="E231" s="72"/>
      <c r="F231" s="50">
        <f>F232</f>
        <v>0</v>
      </c>
      <c r="G231" s="50">
        <f>G232</f>
        <v>0</v>
      </c>
      <c r="H231" s="50"/>
    </row>
    <row r="232" spans="1:33" ht="30.75" hidden="1" x14ac:dyDescent="0.25">
      <c r="A232" s="47" t="s">
        <v>85</v>
      </c>
      <c r="B232" s="48" t="s">
        <v>106</v>
      </c>
      <c r="C232" s="48" t="s">
        <v>68</v>
      </c>
      <c r="D232" s="48" t="s">
        <v>116</v>
      </c>
      <c r="E232" s="72" t="s">
        <v>86</v>
      </c>
      <c r="F232" s="50">
        <v>0</v>
      </c>
      <c r="G232" s="50"/>
      <c r="H232" s="50"/>
    </row>
    <row r="233" spans="1:33" s="43" customFormat="1" ht="31.5" x14ac:dyDescent="0.25">
      <c r="A233" s="44" t="s">
        <v>167</v>
      </c>
      <c r="B233" s="45" t="s">
        <v>112</v>
      </c>
      <c r="C233" s="45" t="s">
        <v>168</v>
      </c>
      <c r="D233" s="45"/>
      <c r="E233" s="70"/>
      <c r="F233" s="53">
        <f>F234</f>
        <v>36871055.180000007</v>
      </c>
      <c r="G233" s="53">
        <f t="shared" ref="G233:H237" si="43">G234</f>
        <v>23509132.210000001</v>
      </c>
      <c r="H233" s="53">
        <f t="shared" si="43"/>
        <v>7351147.6699999999</v>
      </c>
      <c r="I233" s="73"/>
      <c r="J233" s="41"/>
      <c r="K233" s="41"/>
      <c r="L233" s="41"/>
      <c r="M233" s="40"/>
      <c r="N233" s="40"/>
      <c r="O233" s="40"/>
      <c r="P233" s="40"/>
      <c r="Q233" s="40"/>
      <c r="R233" s="40"/>
      <c r="S233" s="40"/>
      <c r="T233" s="40"/>
      <c r="U233" s="40"/>
      <c r="V233" s="41"/>
      <c r="W233" s="41"/>
      <c r="X233" s="41"/>
      <c r="Y233" s="41"/>
      <c r="Z233" s="42"/>
      <c r="AA233" s="42"/>
      <c r="AB233" s="42"/>
      <c r="AC233" s="42"/>
      <c r="AD233" s="42"/>
      <c r="AE233" s="42"/>
      <c r="AF233" s="42"/>
      <c r="AG233" s="42"/>
    </row>
    <row r="234" spans="1:33" s="43" customFormat="1" ht="31.5" x14ac:dyDescent="0.25">
      <c r="A234" s="44" t="s">
        <v>169</v>
      </c>
      <c r="B234" s="45" t="s">
        <v>112</v>
      </c>
      <c r="C234" s="45" t="s">
        <v>68</v>
      </c>
      <c r="D234" s="45"/>
      <c r="E234" s="70"/>
      <c r="F234" s="53">
        <f>F235</f>
        <v>36871055.180000007</v>
      </c>
      <c r="G234" s="53">
        <f t="shared" si="43"/>
        <v>23509132.210000001</v>
      </c>
      <c r="H234" s="53">
        <f t="shared" si="43"/>
        <v>7351147.6699999999</v>
      </c>
      <c r="I234" s="73"/>
      <c r="J234" s="41"/>
      <c r="K234" s="41"/>
      <c r="L234" s="41"/>
      <c r="M234" s="40"/>
      <c r="N234" s="40"/>
      <c r="O234" s="40"/>
      <c r="P234" s="40"/>
      <c r="Q234" s="40"/>
      <c r="R234" s="40"/>
      <c r="S234" s="40"/>
      <c r="T234" s="40"/>
      <c r="U234" s="40"/>
      <c r="V234" s="41"/>
      <c r="W234" s="41"/>
      <c r="X234" s="41"/>
      <c r="Y234" s="41"/>
      <c r="Z234" s="42"/>
      <c r="AA234" s="42"/>
      <c r="AB234" s="42"/>
      <c r="AC234" s="42"/>
      <c r="AD234" s="42"/>
      <c r="AE234" s="42"/>
      <c r="AF234" s="42"/>
      <c r="AG234" s="42"/>
    </row>
    <row r="235" spans="1:33" s="43" customFormat="1" x14ac:dyDescent="0.25">
      <c r="A235" s="44" t="s">
        <v>71</v>
      </c>
      <c r="B235" s="45" t="s">
        <v>112</v>
      </c>
      <c r="C235" s="45" t="s">
        <v>68</v>
      </c>
      <c r="D235" s="45" t="s">
        <v>72</v>
      </c>
      <c r="E235" s="70"/>
      <c r="F235" s="53">
        <f>F236</f>
        <v>36871055.180000007</v>
      </c>
      <c r="G235" s="53">
        <f t="shared" si="43"/>
        <v>23509132.210000001</v>
      </c>
      <c r="H235" s="53">
        <f t="shared" si="43"/>
        <v>7351147.6699999999</v>
      </c>
      <c r="I235" s="73"/>
      <c r="J235" s="41"/>
      <c r="K235" s="41"/>
      <c r="L235" s="41"/>
      <c r="M235" s="40"/>
      <c r="N235" s="40"/>
      <c r="O235" s="40"/>
      <c r="P235" s="40"/>
      <c r="Q235" s="40"/>
      <c r="R235" s="40"/>
      <c r="S235" s="40"/>
      <c r="T235" s="40"/>
      <c r="U235" s="40"/>
      <c r="V235" s="41"/>
      <c r="W235" s="41"/>
      <c r="X235" s="41"/>
      <c r="Y235" s="41"/>
      <c r="Z235" s="42"/>
      <c r="AA235" s="42"/>
      <c r="AB235" s="42"/>
      <c r="AC235" s="42"/>
      <c r="AD235" s="42"/>
      <c r="AE235" s="42"/>
      <c r="AF235" s="42"/>
      <c r="AG235" s="42"/>
    </row>
    <row r="236" spans="1:33" x14ac:dyDescent="0.25">
      <c r="A236" s="47" t="s">
        <v>107</v>
      </c>
      <c r="B236" s="48" t="s">
        <v>112</v>
      </c>
      <c r="C236" s="48" t="s">
        <v>68</v>
      </c>
      <c r="D236" s="48" t="s">
        <v>108</v>
      </c>
      <c r="E236" s="72"/>
      <c r="F236" s="50">
        <f>F237</f>
        <v>36871055.180000007</v>
      </c>
      <c r="G236" s="50">
        <f t="shared" si="43"/>
        <v>23509132.210000001</v>
      </c>
      <c r="H236" s="50">
        <f t="shared" si="43"/>
        <v>7351147.6699999999</v>
      </c>
    </row>
    <row r="237" spans="1:33" x14ac:dyDescent="0.25">
      <c r="A237" s="47" t="s">
        <v>170</v>
      </c>
      <c r="B237" s="48" t="s">
        <v>112</v>
      </c>
      <c r="C237" s="48" t="s">
        <v>68</v>
      </c>
      <c r="D237" s="48" t="s">
        <v>171</v>
      </c>
      <c r="E237" s="72"/>
      <c r="F237" s="50">
        <f>F238</f>
        <v>36871055.180000007</v>
      </c>
      <c r="G237" s="50">
        <f t="shared" si="43"/>
        <v>23509132.210000001</v>
      </c>
      <c r="H237" s="50">
        <f t="shared" si="43"/>
        <v>7351147.6699999999</v>
      </c>
    </row>
    <row r="238" spans="1:33" ht="30.75" x14ac:dyDescent="0.25">
      <c r="A238" s="47" t="s">
        <v>172</v>
      </c>
      <c r="B238" s="48" t="s">
        <v>112</v>
      </c>
      <c r="C238" s="48" t="s">
        <v>68</v>
      </c>
      <c r="D238" s="48" t="s">
        <v>171</v>
      </c>
      <c r="E238" s="72" t="s">
        <v>173</v>
      </c>
      <c r="F238" s="50">
        <f>17879422.26+18991632.92</f>
        <v>36871055.180000007</v>
      </c>
      <c r="G238" s="50">
        <f>10822412.08+12686720.13</f>
        <v>23509132.210000001</v>
      </c>
      <c r="H238" s="50">
        <f>2441141.23+4910006.44</f>
        <v>7351147.6699999999</v>
      </c>
      <c r="M238" s="226"/>
      <c r="N238" s="226"/>
      <c r="O238" s="226"/>
    </row>
    <row r="239" spans="1:33" ht="63" x14ac:dyDescent="0.25">
      <c r="A239" s="74" t="s">
        <v>174</v>
      </c>
      <c r="B239" s="71" t="s">
        <v>175</v>
      </c>
      <c r="C239" s="71"/>
      <c r="D239" s="71"/>
      <c r="E239" s="75"/>
      <c r="F239" s="76">
        <f t="shared" ref="F239:H243" si="44">F240</f>
        <v>181463321.56999999</v>
      </c>
      <c r="G239" s="76">
        <f t="shared" si="44"/>
        <v>1198735.99</v>
      </c>
      <c r="H239" s="76">
        <f t="shared" si="44"/>
        <v>1198735.99</v>
      </c>
    </row>
    <row r="240" spans="1:33" ht="31.5" x14ac:dyDescent="0.25">
      <c r="A240" s="77" t="s">
        <v>176</v>
      </c>
      <c r="B240" s="71" t="s">
        <v>175</v>
      </c>
      <c r="C240" s="71" t="s">
        <v>80</v>
      </c>
      <c r="D240" s="71"/>
      <c r="E240" s="71"/>
      <c r="F240" s="76">
        <f t="shared" si="44"/>
        <v>181463321.56999999</v>
      </c>
      <c r="G240" s="76">
        <f t="shared" si="44"/>
        <v>1198735.99</v>
      </c>
      <c r="H240" s="76">
        <f t="shared" si="44"/>
        <v>1198735.99</v>
      </c>
    </row>
    <row r="241" spans="1:13" x14ac:dyDescent="0.25">
      <c r="A241" s="44" t="s">
        <v>71</v>
      </c>
      <c r="B241" s="71" t="s">
        <v>175</v>
      </c>
      <c r="C241" s="71" t="s">
        <v>80</v>
      </c>
      <c r="D241" s="71" t="s">
        <v>72</v>
      </c>
      <c r="E241" s="71"/>
      <c r="F241" s="76">
        <f t="shared" si="44"/>
        <v>181463321.56999999</v>
      </c>
      <c r="G241" s="76">
        <f t="shared" si="44"/>
        <v>1198735.99</v>
      </c>
      <c r="H241" s="76">
        <f t="shared" si="44"/>
        <v>1198735.99</v>
      </c>
    </row>
    <row r="242" spans="1:13" x14ac:dyDescent="0.25">
      <c r="A242" s="47" t="s">
        <v>177</v>
      </c>
      <c r="B242" s="78" t="s">
        <v>175</v>
      </c>
      <c r="C242" s="78" t="s">
        <v>80</v>
      </c>
      <c r="D242" s="78" t="s">
        <v>178</v>
      </c>
      <c r="E242" s="78"/>
      <c r="F242" s="2">
        <f>F243+F245</f>
        <v>181463321.56999999</v>
      </c>
      <c r="G242" s="2">
        <f t="shared" ref="G242:H242" si="45">G243+G245</f>
        <v>1198735.99</v>
      </c>
      <c r="H242" s="2">
        <f t="shared" si="45"/>
        <v>1198735.99</v>
      </c>
    </row>
    <row r="243" spans="1:13" ht="30" x14ac:dyDescent="0.25">
      <c r="A243" s="79" t="s">
        <v>179</v>
      </c>
      <c r="B243" s="78" t="s">
        <v>175</v>
      </c>
      <c r="C243" s="78" t="s">
        <v>80</v>
      </c>
      <c r="D243" s="78" t="s">
        <v>180</v>
      </c>
      <c r="E243" s="78"/>
      <c r="F243" s="2">
        <f>F244</f>
        <v>180291000</v>
      </c>
      <c r="G243" s="2">
        <f t="shared" si="44"/>
        <v>0</v>
      </c>
      <c r="H243" s="2">
        <f t="shared" si="44"/>
        <v>0</v>
      </c>
    </row>
    <row r="244" spans="1:13" x14ac:dyDescent="0.25">
      <c r="A244" s="79" t="s">
        <v>177</v>
      </c>
      <c r="B244" s="78" t="s">
        <v>175</v>
      </c>
      <c r="C244" s="78" t="s">
        <v>80</v>
      </c>
      <c r="D244" s="78" t="s">
        <v>180</v>
      </c>
      <c r="E244" s="78" t="s">
        <v>181</v>
      </c>
      <c r="F244" s="50">
        <v>180291000</v>
      </c>
      <c r="G244" s="50">
        <v>0</v>
      </c>
      <c r="H244" s="50">
        <v>0</v>
      </c>
    </row>
    <row r="245" spans="1:13" ht="30.75" x14ac:dyDescent="0.25">
      <c r="A245" s="80" t="s">
        <v>182</v>
      </c>
      <c r="B245" s="78" t="s">
        <v>175</v>
      </c>
      <c r="C245" s="78" t="s">
        <v>80</v>
      </c>
      <c r="D245" s="81">
        <v>9960088520</v>
      </c>
      <c r="E245" s="81"/>
      <c r="F245" s="50">
        <v>1172321.5699999998</v>
      </c>
      <c r="G245" s="50">
        <v>1198735.99</v>
      </c>
      <c r="H245" s="50">
        <f t="shared" ref="H245" si="46">H246</f>
        <v>1198735.99</v>
      </c>
    </row>
    <row r="246" spans="1:13" x14ac:dyDescent="0.25">
      <c r="A246" s="79" t="s">
        <v>177</v>
      </c>
      <c r="B246" s="78" t="s">
        <v>175</v>
      </c>
      <c r="C246" s="78" t="s">
        <v>80</v>
      </c>
      <c r="D246" s="81">
        <v>9960088520</v>
      </c>
      <c r="E246" s="81">
        <v>500</v>
      </c>
      <c r="F246" s="82">
        <v>1172321.5699999998</v>
      </c>
      <c r="G246" s="50">
        <v>1198735.99</v>
      </c>
      <c r="H246" s="50">
        <f>1100561.49+98174.5</f>
        <v>1198735.99</v>
      </c>
      <c r="I246" s="59"/>
      <c r="M246" s="226"/>
    </row>
  </sheetData>
  <autoFilter ref="A12:H246"/>
  <mergeCells count="1">
    <mergeCell ref="A9:H9"/>
  </mergeCells>
  <pageMargins left="0.70866141732283472" right="0.70866141732283472" top="0.74803149606299213" bottom="0.74803149606299213" header="0.31496062992125984" footer="0.31496062992125984"/>
  <pageSetup paperSize="9" scale="56" fitToHeight="1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93"/>
  <sheetViews>
    <sheetView topLeftCell="A136" zoomScale="96" zoomScaleNormal="96" workbookViewId="0">
      <selection activeCell="G7" sqref="G7:G8"/>
    </sheetView>
  </sheetViews>
  <sheetFormatPr defaultColWidth="9.140625" defaultRowHeight="15.75" x14ac:dyDescent="0.25"/>
  <cols>
    <col min="1" max="1" width="60.85546875" style="83" customWidth="1"/>
    <col min="2" max="2" width="6.140625" style="84" customWidth="1"/>
    <col min="3" max="3" width="6" style="84" customWidth="1"/>
    <col min="4" max="4" width="17.5703125" style="83" customWidth="1"/>
    <col min="5" max="5" width="8" style="83" customWidth="1"/>
    <col min="6" max="6" width="21" style="89" customWidth="1"/>
    <col min="7" max="7" width="21" style="93" customWidth="1"/>
    <col min="8" max="8" width="25.42578125" style="30" customWidth="1"/>
    <col min="9" max="9" width="17.85546875" style="86" hidden="1" customWidth="1"/>
    <col min="10" max="10" width="22.7109375" style="86" hidden="1" customWidth="1"/>
    <col min="11" max="12" width="18.5703125" style="86" hidden="1" customWidth="1"/>
    <col min="13" max="13" width="13.28515625" style="86" customWidth="1"/>
    <col min="14" max="16384" width="9.140625" style="86"/>
  </cols>
  <sheetData>
    <row r="1" spans="1:12" x14ac:dyDescent="0.25">
      <c r="F1" s="85"/>
      <c r="G1" s="85"/>
    </row>
    <row r="2" spans="1:12" ht="18.75" x14ac:dyDescent="0.3">
      <c r="D2" s="87"/>
      <c r="F2" s="88"/>
      <c r="G2" s="88" t="s">
        <v>452</v>
      </c>
    </row>
    <row r="3" spans="1:12" ht="18.75" x14ac:dyDescent="0.3">
      <c r="D3" s="87"/>
      <c r="F3" s="88"/>
      <c r="G3" s="88" t="s">
        <v>60</v>
      </c>
    </row>
    <row r="4" spans="1:12" ht="18.75" x14ac:dyDescent="0.3">
      <c r="D4" s="87"/>
      <c r="F4" s="88"/>
      <c r="G4" s="88" t="s">
        <v>1</v>
      </c>
    </row>
    <row r="5" spans="1:12" ht="18.75" x14ac:dyDescent="0.3">
      <c r="D5" s="87"/>
      <c r="F5" s="88"/>
      <c r="G5" s="88" t="s">
        <v>58</v>
      </c>
    </row>
    <row r="6" spans="1:12" ht="18.75" x14ac:dyDescent="0.3">
      <c r="D6" s="87"/>
      <c r="F6" s="88"/>
      <c r="G6" s="88" t="s">
        <v>2</v>
      </c>
    </row>
    <row r="7" spans="1:12" ht="18.75" x14ac:dyDescent="0.3">
      <c r="D7" s="87"/>
      <c r="F7" s="88"/>
      <c r="G7" s="481" t="s">
        <v>978</v>
      </c>
    </row>
    <row r="8" spans="1:12" ht="18.75" x14ac:dyDescent="0.3">
      <c r="D8" s="87"/>
      <c r="F8" s="88"/>
      <c r="G8" s="481" t="s">
        <v>979</v>
      </c>
    </row>
    <row r="9" spans="1:12" x14ac:dyDescent="0.25">
      <c r="F9" s="85"/>
      <c r="G9" s="85"/>
    </row>
    <row r="11" spans="1:12" ht="59.25" customHeight="1" x14ac:dyDescent="0.25">
      <c r="A11" s="488" t="s">
        <v>920</v>
      </c>
      <c r="B11" s="488"/>
      <c r="C11" s="488"/>
      <c r="D11" s="488"/>
      <c r="E11" s="488"/>
      <c r="F11" s="488"/>
      <c r="G11" s="488"/>
      <c r="H11" s="488"/>
      <c r="J11" s="32"/>
      <c r="K11" s="32"/>
      <c r="L11" s="32"/>
    </row>
    <row r="13" spans="1:12" x14ac:dyDescent="0.25">
      <c r="G13" s="90"/>
      <c r="H13" s="90" t="s">
        <v>3</v>
      </c>
      <c r="J13" s="32"/>
      <c r="K13" s="32"/>
      <c r="L13" s="32"/>
    </row>
    <row r="14" spans="1:12" s="94" customFormat="1" ht="30" x14ac:dyDescent="0.25">
      <c r="A14" s="91" t="s">
        <v>4</v>
      </c>
      <c r="B14" s="92" t="s">
        <v>62</v>
      </c>
      <c r="C14" s="92" t="s">
        <v>63</v>
      </c>
      <c r="D14" s="91" t="s">
        <v>64</v>
      </c>
      <c r="E14" s="91" t="s">
        <v>65</v>
      </c>
      <c r="F14" s="1" t="s">
        <v>5</v>
      </c>
      <c r="G14" s="1" t="s">
        <v>59</v>
      </c>
      <c r="H14" s="1" t="s">
        <v>905</v>
      </c>
      <c r="I14" s="93"/>
      <c r="J14" s="93"/>
      <c r="K14" s="93"/>
      <c r="L14" s="93"/>
    </row>
    <row r="15" spans="1:12" s="100" customFormat="1" x14ac:dyDescent="0.25">
      <c r="A15" s="95" t="s">
        <v>183</v>
      </c>
      <c r="B15" s="96"/>
      <c r="C15" s="96"/>
      <c r="D15" s="97"/>
      <c r="E15" s="97"/>
      <c r="F15" s="98">
        <f>F16+F74+F83+F132+F141+F259+F291+F296+F365+F384+F389</f>
        <v>3885833763.2300005</v>
      </c>
      <c r="G15" s="98">
        <f>G16+G74+G83+G132+G141+G259+G291+G296+G365+G384+G389</f>
        <v>3439135242.4999995</v>
      </c>
      <c r="H15" s="98">
        <f>H16+H74+H83+H132+H141+H259+H291+H296+H365+H384+H389</f>
        <v>3464128349.3799992</v>
      </c>
      <c r="I15" s="99">
        <v>1101349.32</v>
      </c>
      <c r="J15" s="99">
        <v>3622500</v>
      </c>
      <c r="K15" s="99">
        <v>3622500</v>
      </c>
      <c r="L15" s="99"/>
    </row>
    <row r="16" spans="1:12" x14ac:dyDescent="0.25">
      <c r="A16" s="44" t="s">
        <v>67</v>
      </c>
      <c r="B16" s="45" t="s">
        <v>68</v>
      </c>
      <c r="C16" s="45"/>
      <c r="D16" s="45"/>
      <c r="E16" s="45"/>
      <c r="F16" s="46">
        <f>F17+F21+F27+F33+F38+F42</f>
        <v>1121119084.75</v>
      </c>
      <c r="G16" s="46">
        <f>G17+G21+G27+G33+G38+G42</f>
        <v>978484365.11999989</v>
      </c>
      <c r="H16" s="46">
        <f>H17+H21+H27+H33+H38+H42</f>
        <v>990570447.05999994</v>
      </c>
    </row>
    <row r="17" spans="1:8" ht="47.25" x14ac:dyDescent="0.25">
      <c r="A17" s="44" t="s">
        <v>69</v>
      </c>
      <c r="B17" s="45" t="s">
        <v>68</v>
      </c>
      <c r="C17" s="45" t="s">
        <v>70</v>
      </c>
      <c r="D17" s="45"/>
      <c r="E17" s="45"/>
      <c r="F17" s="46">
        <f>F18</f>
        <v>10117110</v>
      </c>
      <c r="G17" s="46">
        <f t="shared" ref="G17:H19" si="0">G18</f>
        <v>9897110</v>
      </c>
      <c r="H17" s="46">
        <f t="shared" si="0"/>
        <v>10248681</v>
      </c>
    </row>
    <row r="18" spans="1:8" s="101" customFormat="1" x14ac:dyDescent="0.25">
      <c r="A18" s="44" t="s">
        <v>71</v>
      </c>
      <c r="B18" s="45" t="s">
        <v>68</v>
      </c>
      <c r="C18" s="45" t="s">
        <v>70</v>
      </c>
      <c r="D18" s="45" t="s">
        <v>72</v>
      </c>
      <c r="E18" s="45"/>
      <c r="F18" s="46">
        <f>F19</f>
        <v>10117110</v>
      </c>
      <c r="G18" s="46">
        <f t="shared" si="0"/>
        <v>9897110</v>
      </c>
      <c r="H18" s="46">
        <f t="shared" si="0"/>
        <v>10248681</v>
      </c>
    </row>
    <row r="19" spans="1:8" ht="30.75" x14ac:dyDescent="0.25">
      <c r="A19" s="47" t="s">
        <v>73</v>
      </c>
      <c r="B19" s="48" t="s">
        <v>68</v>
      </c>
      <c r="C19" s="48" t="s">
        <v>70</v>
      </c>
      <c r="D19" s="48" t="s">
        <v>74</v>
      </c>
      <c r="E19" s="48"/>
      <c r="F19" s="49">
        <f>F20</f>
        <v>10117110</v>
      </c>
      <c r="G19" s="49">
        <f t="shared" si="0"/>
        <v>9897110</v>
      </c>
      <c r="H19" s="49">
        <f t="shared" si="0"/>
        <v>10248681</v>
      </c>
    </row>
    <row r="20" spans="1:8" ht="75.75" x14ac:dyDescent="0.25">
      <c r="A20" s="47" t="s">
        <v>77</v>
      </c>
      <c r="B20" s="48" t="s">
        <v>68</v>
      </c>
      <c r="C20" s="48" t="s">
        <v>70</v>
      </c>
      <c r="D20" s="48" t="s">
        <v>74</v>
      </c>
      <c r="E20" s="48" t="s">
        <v>78</v>
      </c>
      <c r="F20" s="102">
        <f>'Приложение 6'!G21</f>
        <v>10117110</v>
      </c>
      <c r="G20" s="102">
        <f>'Приложение 6'!H21</f>
        <v>9897110</v>
      </c>
      <c r="H20" s="102">
        <f>'Приложение 6'!I21</f>
        <v>10248681</v>
      </c>
    </row>
    <row r="21" spans="1:8" s="101" customFormat="1" ht="63" x14ac:dyDescent="0.25">
      <c r="A21" s="44" t="s">
        <v>79</v>
      </c>
      <c r="B21" s="45" t="s">
        <v>68</v>
      </c>
      <c r="C21" s="45" t="s">
        <v>80</v>
      </c>
      <c r="D21" s="45"/>
      <c r="E21" s="45"/>
      <c r="F21" s="46">
        <f>F22</f>
        <v>17689150.370000001</v>
      </c>
      <c r="G21" s="46">
        <f t="shared" ref="G21:H22" si="1">G22</f>
        <v>17963650.190000001</v>
      </c>
      <c r="H21" s="46">
        <f t="shared" si="1"/>
        <v>18224838.149999999</v>
      </c>
    </row>
    <row r="22" spans="1:8" x14ac:dyDescent="0.25">
      <c r="A22" s="44" t="s">
        <v>71</v>
      </c>
      <c r="B22" s="45" t="s">
        <v>68</v>
      </c>
      <c r="C22" s="45" t="s">
        <v>80</v>
      </c>
      <c r="D22" s="45" t="s">
        <v>72</v>
      </c>
      <c r="E22" s="45"/>
      <c r="F22" s="46">
        <f>F23</f>
        <v>17689150.370000001</v>
      </c>
      <c r="G22" s="46">
        <f t="shared" si="1"/>
        <v>17963650.190000001</v>
      </c>
      <c r="H22" s="46">
        <f t="shared" si="1"/>
        <v>18224838.149999999</v>
      </c>
    </row>
    <row r="23" spans="1:8" ht="30.75" x14ac:dyDescent="0.25">
      <c r="A23" s="47" t="s">
        <v>73</v>
      </c>
      <c r="B23" s="48" t="s">
        <v>68</v>
      </c>
      <c r="C23" s="48" t="s">
        <v>80</v>
      </c>
      <c r="D23" s="48" t="s">
        <v>74</v>
      </c>
      <c r="E23" s="48"/>
      <c r="F23" s="49">
        <f>SUM(F24:F26)</f>
        <v>17689150.370000001</v>
      </c>
      <c r="G23" s="49">
        <f t="shared" ref="G23:H23" si="2">SUM(G24:G26)</f>
        <v>17963650.190000001</v>
      </c>
      <c r="H23" s="49">
        <f t="shared" si="2"/>
        <v>18224838.149999999</v>
      </c>
    </row>
    <row r="24" spans="1:8" ht="75.75" x14ac:dyDescent="0.25">
      <c r="A24" s="47" t="s">
        <v>77</v>
      </c>
      <c r="B24" s="48" t="s">
        <v>68</v>
      </c>
      <c r="C24" s="48" t="s">
        <v>80</v>
      </c>
      <c r="D24" s="48" t="s">
        <v>74</v>
      </c>
      <c r="E24" s="48" t="s">
        <v>78</v>
      </c>
      <c r="F24" s="49">
        <f>'Приложение 6'!G26+'Приложение 6'!G28+'Приложение 6'!G32</f>
        <v>14231409.17</v>
      </c>
      <c r="G24" s="49">
        <f>'Приложение 6'!H26+'Приложение 6'!H28+'Приложение 6'!H32</f>
        <v>14274678.4</v>
      </c>
      <c r="H24" s="49">
        <f>'Приложение 6'!I26+'Приложение 6'!I28+'Приложение 6'!I32</f>
        <v>14320592.359999999</v>
      </c>
    </row>
    <row r="25" spans="1:8" ht="30.75" x14ac:dyDescent="0.25">
      <c r="A25" s="47" t="s">
        <v>85</v>
      </c>
      <c r="B25" s="48" t="s">
        <v>68</v>
      </c>
      <c r="C25" s="48" t="s">
        <v>80</v>
      </c>
      <c r="D25" s="48" t="s">
        <v>74</v>
      </c>
      <c r="E25" s="48" t="s">
        <v>86</v>
      </c>
      <c r="F25" s="49">
        <f>'Приложение 6'!G29+'Приложение 6'!G33</f>
        <v>3437741.2</v>
      </c>
      <c r="G25" s="49">
        <f>'Приложение 6'!H29+'Приложение 6'!H33</f>
        <v>3668971.79</v>
      </c>
      <c r="H25" s="49">
        <f>'Приложение 6'!I29+'Приложение 6'!I33</f>
        <v>3884245.79</v>
      </c>
    </row>
    <row r="26" spans="1:8" x14ac:dyDescent="0.25">
      <c r="A26" s="47" t="s">
        <v>87</v>
      </c>
      <c r="B26" s="48" t="s">
        <v>68</v>
      </c>
      <c r="C26" s="48" t="s">
        <v>80</v>
      </c>
      <c r="D26" s="48" t="s">
        <v>74</v>
      </c>
      <c r="E26" s="48" t="s">
        <v>88</v>
      </c>
      <c r="F26" s="49">
        <f>'Приложение 6'!G30</f>
        <v>20000</v>
      </c>
      <c r="G26" s="49">
        <f>'Приложение 6'!H30</f>
        <v>20000</v>
      </c>
      <c r="H26" s="49">
        <f>'Приложение 6'!I30</f>
        <v>20000</v>
      </c>
    </row>
    <row r="27" spans="1:8" ht="63" x14ac:dyDescent="0.25">
      <c r="A27" s="52" t="s">
        <v>90</v>
      </c>
      <c r="B27" s="45" t="s">
        <v>68</v>
      </c>
      <c r="C27" s="45" t="s">
        <v>91</v>
      </c>
      <c r="D27" s="45"/>
      <c r="E27" s="45"/>
      <c r="F27" s="46">
        <f>F28</f>
        <v>83853599.849999994</v>
      </c>
      <c r="G27" s="46">
        <f t="shared" ref="G27:H28" si="3">G28</f>
        <v>84971645.849999994</v>
      </c>
      <c r="H27" s="46">
        <f t="shared" si="3"/>
        <v>85628993.849999994</v>
      </c>
    </row>
    <row r="28" spans="1:8" x14ac:dyDescent="0.25">
      <c r="A28" s="44" t="s">
        <v>71</v>
      </c>
      <c r="B28" s="45" t="s">
        <v>68</v>
      </c>
      <c r="C28" s="45" t="s">
        <v>91</v>
      </c>
      <c r="D28" s="45" t="s">
        <v>72</v>
      </c>
      <c r="E28" s="45"/>
      <c r="F28" s="46">
        <f>F29</f>
        <v>83853599.849999994</v>
      </c>
      <c r="G28" s="46">
        <f t="shared" si="3"/>
        <v>84971645.849999994</v>
      </c>
      <c r="H28" s="46">
        <f t="shared" si="3"/>
        <v>85628993.849999994</v>
      </c>
    </row>
    <row r="29" spans="1:8" ht="30.75" x14ac:dyDescent="0.25">
      <c r="A29" s="47" t="s">
        <v>73</v>
      </c>
      <c r="B29" s="48" t="s">
        <v>68</v>
      </c>
      <c r="C29" s="48" t="s">
        <v>91</v>
      </c>
      <c r="D29" s="48" t="s">
        <v>74</v>
      </c>
      <c r="E29" s="48"/>
      <c r="F29" s="49">
        <f>SUM(F30:F32)</f>
        <v>83853599.849999994</v>
      </c>
      <c r="G29" s="49">
        <f t="shared" ref="G29:H29" si="4">SUM(G30:G32)</f>
        <v>84971645.849999994</v>
      </c>
      <c r="H29" s="49">
        <f t="shared" si="4"/>
        <v>85628993.849999994</v>
      </c>
    </row>
    <row r="30" spans="1:8" ht="75.75" x14ac:dyDescent="0.25">
      <c r="A30" s="47" t="s">
        <v>77</v>
      </c>
      <c r="B30" s="48" t="s">
        <v>68</v>
      </c>
      <c r="C30" s="48" t="s">
        <v>91</v>
      </c>
      <c r="D30" s="48" t="s">
        <v>74</v>
      </c>
      <c r="E30" s="48" t="s">
        <v>78</v>
      </c>
      <c r="F30" s="49">
        <f>'Приложение 6'!G38</f>
        <v>78357690.849999994</v>
      </c>
      <c r="G30" s="49">
        <f>'Приложение 6'!H38</f>
        <v>78620190.849999994</v>
      </c>
      <c r="H30" s="49">
        <f>'Приложение 6'!I38</f>
        <v>78879805.849999994</v>
      </c>
    </row>
    <row r="31" spans="1:8" s="101" customFormat="1" ht="30.75" x14ac:dyDescent="0.25">
      <c r="A31" s="47" t="s">
        <v>85</v>
      </c>
      <c r="B31" s="48" t="s">
        <v>68</v>
      </c>
      <c r="C31" s="48" t="s">
        <v>91</v>
      </c>
      <c r="D31" s="48" t="s">
        <v>74</v>
      </c>
      <c r="E31" s="48" t="s">
        <v>86</v>
      </c>
      <c r="F31" s="49">
        <f>'Приложение 6'!G39</f>
        <v>5356989</v>
      </c>
      <c r="G31" s="49">
        <f>'Приложение 6'!H39</f>
        <v>6202116</v>
      </c>
      <c r="H31" s="49">
        <f>'Приложение 6'!I39</f>
        <v>6589545</v>
      </c>
    </row>
    <row r="32" spans="1:8" s="101" customFormat="1" x14ac:dyDescent="0.25">
      <c r="A32" s="47" t="s">
        <v>87</v>
      </c>
      <c r="B32" s="48" t="s">
        <v>68</v>
      </c>
      <c r="C32" s="48" t="s">
        <v>91</v>
      </c>
      <c r="D32" s="48" t="s">
        <v>74</v>
      </c>
      <c r="E32" s="48" t="s">
        <v>88</v>
      </c>
      <c r="F32" s="49">
        <f>'Приложение 6'!G40</f>
        <v>138920</v>
      </c>
      <c r="G32" s="49">
        <f>'Приложение 6'!H40</f>
        <v>149339</v>
      </c>
      <c r="H32" s="49">
        <f>'Приложение 6'!I40</f>
        <v>159643</v>
      </c>
    </row>
    <row r="33" spans="1:8" ht="47.25" x14ac:dyDescent="0.25">
      <c r="A33" s="44" t="s">
        <v>96</v>
      </c>
      <c r="B33" s="45" t="s">
        <v>68</v>
      </c>
      <c r="C33" s="45" t="s">
        <v>97</v>
      </c>
      <c r="D33" s="45"/>
      <c r="E33" s="45"/>
      <c r="F33" s="46">
        <f>F34</f>
        <v>58981458.960000001</v>
      </c>
      <c r="G33" s="46">
        <f t="shared" ref="G33:H34" si="5">G34</f>
        <v>58903936.899999999</v>
      </c>
      <c r="H33" s="46">
        <f t="shared" si="5"/>
        <v>59637961.489999995</v>
      </c>
    </row>
    <row r="34" spans="1:8" x14ac:dyDescent="0.25">
      <c r="A34" s="44" t="s">
        <v>71</v>
      </c>
      <c r="B34" s="45" t="s">
        <v>68</v>
      </c>
      <c r="C34" s="45" t="s">
        <v>97</v>
      </c>
      <c r="D34" s="45" t="s">
        <v>72</v>
      </c>
      <c r="E34" s="45"/>
      <c r="F34" s="46">
        <f>F35</f>
        <v>58981458.960000001</v>
      </c>
      <c r="G34" s="46">
        <f t="shared" si="5"/>
        <v>58903936.899999999</v>
      </c>
      <c r="H34" s="46">
        <f t="shared" si="5"/>
        <v>59637961.489999995</v>
      </c>
    </row>
    <row r="35" spans="1:8" ht="30.75" x14ac:dyDescent="0.25">
      <c r="A35" s="47" t="s">
        <v>73</v>
      </c>
      <c r="B35" s="48" t="s">
        <v>68</v>
      </c>
      <c r="C35" s="48" t="s">
        <v>97</v>
      </c>
      <c r="D35" s="48" t="s">
        <v>74</v>
      </c>
      <c r="E35" s="48"/>
      <c r="F35" s="49">
        <f>SUM(F36:F37)</f>
        <v>58981458.960000001</v>
      </c>
      <c r="G35" s="49">
        <f>SUM(G36:G37)</f>
        <v>58903936.899999999</v>
      </c>
      <c r="H35" s="49">
        <f>SUM(H36:H37)</f>
        <v>59637961.489999995</v>
      </c>
    </row>
    <row r="36" spans="1:8" ht="75.75" x14ac:dyDescent="0.25">
      <c r="A36" s="47" t="s">
        <v>77</v>
      </c>
      <c r="B36" s="48" t="s">
        <v>68</v>
      </c>
      <c r="C36" s="48" t="s">
        <v>97</v>
      </c>
      <c r="D36" s="48" t="s">
        <v>74</v>
      </c>
      <c r="E36" s="48" t="s">
        <v>78</v>
      </c>
      <c r="F36" s="49">
        <f>'Приложение 6'!G45+'Приложение 6'!G48</f>
        <v>55732829.710000001</v>
      </c>
      <c r="G36" s="49">
        <f>'Приложение 6'!H45+'Приложение 6'!H48</f>
        <v>55416820.460000001</v>
      </c>
      <c r="H36" s="49">
        <f>'Приложение 6'!I45+'Приложение 6'!I48</f>
        <v>56068578.549999997</v>
      </c>
    </row>
    <row r="37" spans="1:8" ht="30.75" x14ac:dyDescent="0.25">
      <c r="A37" s="47" t="s">
        <v>85</v>
      </c>
      <c r="B37" s="48" t="s">
        <v>68</v>
      </c>
      <c r="C37" s="48" t="s">
        <v>97</v>
      </c>
      <c r="D37" s="48" t="s">
        <v>74</v>
      </c>
      <c r="E37" s="48" t="s">
        <v>86</v>
      </c>
      <c r="F37" s="49">
        <f>'Приложение 6'!G46</f>
        <v>3248629.25</v>
      </c>
      <c r="G37" s="49">
        <f>'Приложение 6'!H46</f>
        <v>3487116.44</v>
      </c>
      <c r="H37" s="49">
        <f>'Приложение 6'!I46</f>
        <v>3569382.9400000004</v>
      </c>
    </row>
    <row r="38" spans="1:8" x14ac:dyDescent="0.25">
      <c r="A38" s="44" t="s">
        <v>105</v>
      </c>
      <c r="B38" s="45" t="s">
        <v>68</v>
      </c>
      <c r="C38" s="45" t="s">
        <v>106</v>
      </c>
      <c r="D38" s="45"/>
      <c r="E38" s="45"/>
      <c r="F38" s="46">
        <f>F39</f>
        <v>30000000</v>
      </c>
      <c r="G38" s="46">
        <f t="shared" ref="G38:H40" si="6">G39</f>
        <v>30000000</v>
      </c>
      <c r="H38" s="46">
        <f t="shared" si="6"/>
        <v>30000000</v>
      </c>
    </row>
    <row r="39" spans="1:8" x14ac:dyDescent="0.25">
      <c r="A39" s="44" t="s">
        <v>71</v>
      </c>
      <c r="B39" s="45" t="s">
        <v>68</v>
      </c>
      <c r="C39" s="45" t="s">
        <v>106</v>
      </c>
      <c r="D39" s="45" t="s">
        <v>72</v>
      </c>
      <c r="E39" s="45"/>
      <c r="F39" s="46">
        <f>F40</f>
        <v>30000000</v>
      </c>
      <c r="G39" s="46">
        <f t="shared" si="6"/>
        <v>30000000</v>
      </c>
      <c r="H39" s="46">
        <f t="shared" si="6"/>
        <v>30000000</v>
      </c>
    </row>
    <row r="40" spans="1:8" x14ac:dyDescent="0.25">
      <c r="A40" s="47" t="s">
        <v>184</v>
      </c>
      <c r="B40" s="48" t="s">
        <v>68</v>
      </c>
      <c r="C40" s="48" t="s">
        <v>106</v>
      </c>
      <c r="D40" s="48" t="s">
        <v>108</v>
      </c>
      <c r="E40" s="48"/>
      <c r="F40" s="49">
        <f>F41</f>
        <v>30000000</v>
      </c>
      <c r="G40" s="49">
        <f t="shared" si="6"/>
        <v>30000000</v>
      </c>
      <c r="H40" s="49">
        <f t="shared" si="6"/>
        <v>30000000</v>
      </c>
    </row>
    <row r="41" spans="1:8" x14ac:dyDescent="0.25">
      <c r="A41" s="47" t="s">
        <v>87</v>
      </c>
      <c r="B41" s="48" t="s">
        <v>68</v>
      </c>
      <c r="C41" s="48" t="s">
        <v>106</v>
      </c>
      <c r="D41" s="48" t="s">
        <v>108</v>
      </c>
      <c r="E41" s="48" t="s">
        <v>88</v>
      </c>
      <c r="F41" s="49">
        <f>'Приложение 6'!G53</f>
        <v>30000000</v>
      </c>
      <c r="G41" s="49">
        <f>'Приложение 6'!H53</f>
        <v>30000000</v>
      </c>
      <c r="H41" s="49">
        <f>'Приложение 6'!I53</f>
        <v>30000000</v>
      </c>
    </row>
    <row r="42" spans="1:8" s="103" customFormat="1" x14ac:dyDescent="0.25">
      <c r="A42" s="44" t="s">
        <v>111</v>
      </c>
      <c r="B42" s="45" t="s">
        <v>68</v>
      </c>
      <c r="C42" s="45" t="s">
        <v>112</v>
      </c>
      <c r="D42" s="45"/>
      <c r="E42" s="45"/>
      <c r="F42" s="46">
        <f>F43+F46+F49+F61</f>
        <v>920477765.56999993</v>
      </c>
      <c r="G42" s="46">
        <f t="shared" ref="G42:H42" si="7">G43+G46+G49+G61</f>
        <v>776748022.17999995</v>
      </c>
      <c r="H42" s="46">
        <f t="shared" si="7"/>
        <v>786829972.56999993</v>
      </c>
    </row>
    <row r="43" spans="1:8" ht="47.25" x14ac:dyDescent="0.25">
      <c r="A43" s="44" t="s">
        <v>185</v>
      </c>
      <c r="B43" s="45" t="s">
        <v>68</v>
      </c>
      <c r="C43" s="45" t="s">
        <v>112</v>
      </c>
      <c r="D43" s="45" t="s">
        <v>186</v>
      </c>
      <c r="E43" s="45"/>
      <c r="F43" s="46">
        <f>F44</f>
        <v>7000000</v>
      </c>
      <c r="G43" s="46">
        <f t="shared" ref="G43:H44" si="8">G44</f>
        <v>4000000</v>
      </c>
      <c r="H43" s="46">
        <f t="shared" si="8"/>
        <v>4000000</v>
      </c>
    </row>
    <row r="44" spans="1:8" ht="45" x14ac:dyDescent="0.25">
      <c r="A44" s="104" t="s">
        <v>187</v>
      </c>
      <c r="B44" s="48" t="s">
        <v>68</v>
      </c>
      <c r="C44" s="48" t="s">
        <v>112</v>
      </c>
      <c r="D44" s="48" t="s">
        <v>188</v>
      </c>
      <c r="E44" s="48"/>
      <c r="F44" s="49">
        <f>F45</f>
        <v>7000000</v>
      </c>
      <c r="G44" s="49">
        <f t="shared" si="8"/>
        <v>4000000</v>
      </c>
      <c r="H44" s="49">
        <f t="shared" si="8"/>
        <v>4000000</v>
      </c>
    </row>
    <row r="45" spans="1:8" ht="30.75" x14ac:dyDescent="0.25">
      <c r="A45" s="47" t="s">
        <v>85</v>
      </c>
      <c r="B45" s="48" t="s">
        <v>68</v>
      </c>
      <c r="C45" s="48" t="s">
        <v>112</v>
      </c>
      <c r="D45" s="105" t="s">
        <v>188</v>
      </c>
      <c r="E45" s="105" t="s">
        <v>86</v>
      </c>
      <c r="F45" s="106">
        <f>'Приложение 6'!G58+'Приложение 6'!G60</f>
        <v>7000000</v>
      </c>
      <c r="G45" s="106">
        <f>'Приложение 6'!H58+'Приложение 6'!H60</f>
        <v>4000000</v>
      </c>
      <c r="H45" s="106">
        <f>'Приложение 6'!I58+'Приложение 6'!I60</f>
        <v>4000000</v>
      </c>
    </row>
    <row r="46" spans="1:8" s="103" customFormat="1" ht="31.5" x14ac:dyDescent="0.25">
      <c r="A46" s="44" t="s">
        <v>189</v>
      </c>
      <c r="B46" s="45" t="s">
        <v>68</v>
      </c>
      <c r="C46" s="45" t="s">
        <v>112</v>
      </c>
      <c r="D46" s="107" t="s">
        <v>186</v>
      </c>
      <c r="E46" s="107"/>
      <c r="F46" s="108">
        <f>F47</f>
        <v>153595877.34999999</v>
      </c>
      <c r="G46" s="108">
        <f t="shared" ref="G46:H47" si="9">G47</f>
        <v>0</v>
      </c>
      <c r="H46" s="108">
        <f t="shared" si="9"/>
        <v>0</v>
      </c>
    </row>
    <row r="47" spans="1:8" ht="45.75" x14ac:dyDescent="0.25">
      <c r="A47" s="47" t="s">
        <v>190</v>
      </c>
      <c r="B47" s="48" t="s">
        <v>68</v>
      </c>
      <c r="C47" s="48" t="s">
        <v>112</v>
      </c>
      <c r="D47" s="105" t="s">
        <v>188</v>
      </c>
      <c r="E47" s="105"/>
      <c r="F47" s="106">
        <f>F48</f>
        <v>153595877.34999999</v>
      </c>
      <c r="G47" s="106">
        <f t="shared" si="9"/>
        <v>0</v>
      </c>
      <c r="H47" s="106">
        <f t="shared" si="9"/>
        <v>0</v>
      </c>
    </row>
    <row r="48" spans="1:8" ht="30.75" x14ac:dyDescent="0.25">
      <c r="A48" s="47" t="s">
        <v>157</v>
      </c>
      <c r="B48" s="48" t="s">
        <v>68</v>
      </c>
      <c r="C48" s="48" t="s">
        <v>112</v>
      </c>
      <c r="D48" s="105" t="s">
        <v>188</v>
      </c>
      <c r="E48" s="105" t="s">
        <v>158</v>
      </c>
      <c r="F48" s="106">
        <f>'Приложение 6'!G64</f>
        <v>153595877.34999999</v>
      </c>
      <c r="G48" s="106">
        <f>'Приложение 6'!H64</f>
        <v>0</v>
      </c>
      <c r="H48" s="106">
        <f>'Приложение 6'!I64</f>
        <v>0</v>
      </c>
    </row>
    <row r="49" spans="1:9" ht="31.5" x14ac:dyDescent="0.25">
      <c r="A49" s="44" t="s">
        <v>191</v>
      </c>
      <c r="B49" s="45" t="s">
        <v>68</v>
      </c>
      <c r="C49" s="45" t="s">
        <v>112</v>
      </c>
      <c r="D49" s="45" t="s">
        <v>192</v>
      </c>
      <c r="E49" s="45"/>
      <c r="F49" s="46">
        <f>F50+F57</f>
        <v>62601061.649999999</v>
      </c>
      <c r="G49" s="46">
        <f t="shared" ref="G49:H49" si="10">G50+G57</f>
        <v>61916225</v>
      </c>
      <c r="H49" s="46">
        <f t="shared" si="10"/>
        <v>61916225</v>
      </c>
    </row>
    <row r="50" spans="1:9" x14ac:dyDescent="0.25">
      <c r="A50" s="47" t="s">
        <v>193</v>
      </c>
      <c r="B50" s="48" t="s">
        <v>68</v>
      </c>
      <c r="C50" s="48" t="s">
        <v>112</v>
      </c>
      <c r="D50" s="48" t="s">
        <v>194</v>
      </c>
      <c r="E50" s="48"/>
      <c r="F50" s="49">
        <f>F51+F55</f>
        <v>14865936.65</v>
      </c>
      <c r="G50" s="49">
        <f t="shared" ref="G50:H50" si="11">G51+G55</f>
        <v>14219500</v>
      </c>
      <c r="H50" s="49">
        <f t="shared" si="11"/>
        <v>14219500</v>
      </c>
    </row>
    <row r="51" spans="1:9" s="109" customFormat="1" x14ac:dyDescent="0.25">
      <c r="A51" s="47" t="s">
        <v>195</v>
      </c>
      <c r="B51" s="48" t="s">
        <v>68</v>
      </c>
      <c r="C51" s="48" t="s">
        <v>112</v>
      </c>
      <c r="D51" s="48" t="s">
        <v>194</v>
      </c>
      <c r="E51" s="48"/>
      <c r="F51" s="49">
        <f>SUM(F52:F54)</f>
        <v>11850000</v>
      </c>
      <c r="G51" s="49">
        <f t="shared" ref="G51:H51" si="12">SUM(G52:G54)</f>
        <v>11350000</v>
      </c>
      <c r="H51" s="49">
        <f t="shared" si="12"/>
        <v>11350000</v>
      </c>
    </row>
    <row r="52" spans="1:9" ht="30.75" x14ac:dyDescent="0.25">
      <c r="A52" s="47" t="s">
        <v>85</v>
      </c>
      <c r="B52" s="48" t="s">
        <v>68</v>
      </c>
      <c r="C52" s="48" t="s">
        <v>112</v>
      </c>
      <c r="D52" s="48" t="s">
        <v>194</v>
      </c>
      <c r="E52" s="48" t="s">
        <v>86</v>
      </c>
      <c r="F52" s="49">
        <f>'Приложение 6'!G71+'Приложение 6'!G74+'Приложение 6'!G76+'Приложение 6'!G78+'Приложение 6'!G80+'Приложение 6'!G82</f>
        <v>11835000</v>
      </c>
      <c r="G52" s="49">
        <f>'Приложение 6'!H71+'Приложение 6'!H74+'Приложение 6'!H76+'Приложение 6'!H78+'Приложение 6'!H80+'Приложение 6'!H82</f>
        <v>11335000</v>
      </c>
      <c r="H52" s="49">
        <f>'Приложение 6'!I71+'Приложение 6'!I74+'Приложение 6'!I76+'Приложение 6'!I78+'Приложение 6'!I80+'Приложение 6'!I82</f>
        <v>11335000</v>
      </c>
    </row>
    <row r="53" spans="1:9" ht="30.75" hidden="1" x14ac:dyDescent="0.25">
      <c r="A53" s="47" t="s">
        <v>138</v>
      </c>
      <c r="B53" s="48" t="s">
        <v>68</v>
      </c>
      <c r="C53" s="48" t="s">
        <v>112</v>
      </c>
      <c r="D53" s="48" t="s">
        <v>194</v>
      </c>
      <c r="E53" s="48" t="s">
        <v>158</v>
      </c>
      <c r="F53" s="49">
        <f>'Приложение 6'!G69</f>
        <v>0</v>
      </c>
      <c r="G53" s="49">
        <f>'Приложение 6'!H69</f>
        <v>0</v>
      </c>
      <c r="H53" s="49">
        <f>'Приложение 6'!I69</f>
        <v>0</v>
      </c>
    </row>
    <row r="54" spans="1:9" x14ac:dyDescent="0.25">
      <c r="A54" s="47" t="s">
        <v>87</v>
      </c>
      <c r="B54" s="48" t="s">
        <v>68</v>
      </c>
      <c r="C54" s="48" t="s">
        <v>112</v>
      </c>
      <c r="D54" s="48" t="s">
        <v>194</v>
      </c>
      <c r="E54" s="48" t="s">
        <v>88</v>
      </c>
      <c r="F54" s="49">
        <f>'Приложение 6'!G72</f>
        <v>15000</v>
      </c>
      <c r="G54" s="49">
        <f>'Приложение 6'!H72</f>
        <v>15000</v>
      </c>
      <c r="H54" s="49">
        <f>'Приложение 6'!I72</f>
        <v>15000</v>
      </c>
    </row>
    <row r="55" spans="1:9" s="109" customFormat="1" ht="30.75" x14ac:dyDescent="0.25">
      <c r="A55" s="47" t="s">
        <v>196</v>
      </c>
      <c r="B55" s="48"/>
      <c r="C55" s="48"/>
      <c r="D55" s="48"/>
      <c r="E55" s="48"/>
      <c r="F55" s="49">
        <f>F56</f>
        <v>3015936.65</v>
      </c>
      <c r="G55" s="49">
        <f t="shared" ref="G55:H55" si="13">G56</f>
        <v>2869500</v>
      </c>
      <c r="H55" s="49">
        <f t="shared" si="13"/>
        <v>2869500</v>
      </c>
    </row>
    <row r="56" spans="1:9" ht="30.75" x14ac:dyDescent="0.25">
      <c r="A56" s="47" t="s">
        <v>85</v>
      </c>
      <c r="B56" s="48" t="s">
        <v>68</v>
      </c>
      <c r="C56" s="48" t="s">
        <v>112</v>
      </c>
      <c r="D56" s="48" t="s">
        <v>194</v>
      </c>
      <c r="E56" s="48" t="s">
        <v>86</v>
      </c>
      <c r="F56" s="49">
        <f>'Приложение 6'!G85+'Приложение 6'!G87+'Приложение 6'!G89</f>
        <v>3015936.65</v>
      </c>
      <c r="G56" s="49">
        <f>'Приложение 6'!H85+'Приложение 6'!H87+'Приложение 6'!H89</f>
        <v>2869500</v>
      </c>
      <c r="H56" s="49">
        <f>'Приложение 6'!I85+'Приложение 6'!I87+'Приложение 6'!I89</f>
        <v>2869500</v>
      </c>
    </row>
    <row r="57" spans="1:9" x14ac:dyDescent="0.25">
      <c r="A57" s="47" t="s">
        <v>197</v>
      </c>
      <c r="B57" s="48" t="s">
        <v>68</v>
      </c>
      <c r="C57" s="48" t="s">
        <v>112</v>
      </c>
      <c r="D57" s="48" t="s">
        <v>198</v>
      </c>
      <c r="E57" s="48"/>
      <c r="F57" s="49">
        <f>SUM(F58:F60)</f>
        <v>47735125</v>
      </c>
      <c r="G57" s="49">
        <f t="shared" ref="G57:H57" si="14">SUM(G58:G60)</f>
        <v>47696725</v>
      </c>
      <c r="H57" s="49">
        <f t="shared" si="14"/>
        <v>47696725</v>
      </c>
    </row>
    <row r="58" spans="1:9" ht="75.75" x14ac:dyDescent="0.25">
      <c r="A58" s="47" t="s">
        <v>77</v>
      </c>
      <c r="B58" s="48" t="s">
        <v>68</v>
      </c>
      <c r="C58" s="48" t="s">
        <v>112</v>
      </c>
      <c r="D58" s="48" t="s">
        <v>198</v>
      </c>
      <c r="E58" s="48" t="s">
        <v>78</v>
      </c>
      <c r="F58" s="50">
        <f>'Приложение 6'!G92</f>
        <v>45073470</v>
      </c>
      <c r="G58" s="50">
        <f>'Приложение 6'!H92</f>
        <v>45073470</v>
      </c>
      <c r="H58" s="50">
        <f>'Приложение 6'!I92</f>
        <v>45073470</v>
      </c>
      <c r="I58" s="110"/>
    </row>
    <row r="59" spans="1:9" ht="30.75" x14ac:dyDescent="0.25">
      <c r="A59" s="47" t="s">
        <v>85</v>
      </c>
      <c r="B59" s="48" t="s">
        <v>68</v>
      </c>
      <c r="C59" s="48" t="s">
        <v>112</v>
      </c>
      <c r="D59" s="48" t="s">
        <v>198</v>
      </c>
      <c r="E59" s="48" t="s">
        <v>86</v>
      </c>
      <c r="F59" s="50">
        <f>'Приложение 6'!G93</f>
        <v>2656655</v>
      </c>
      <c r="G59" s="50">
        <f>'Приложение 6'!H93</f>
        <v>2618255</v>
      </c>
      <c r="H59" s="50">
        <f>'Приложение 6'!I93</f>
        <v>2618255</v>
      </c>
      <c r="I59" s="110"/>
    </row>
    <row r="60" spans="1:9" s="111" customFormat="1" x14ac:dyDescent="0.25">
      <c r="A60" s="47" t="s">
        <v>87</v>
      </c>
      <c r="B60" s="48" t="s">
        <v>68</v>
      </c>
      <c r="C60" s="48" t="s">
        <v>112</v>
      </c>
      <c r="D60" s="48" t="s">
        <v>198</v>
      </c>
      <c r="E60" s="48" t="s">
        <v>88</v>
      </c>
      <c r="F60" s="50">
        <f>'Приложение 6'!G94</f>
        <v>5000</v>
      </c>
      <c r="G60" s="50">
        <f>'Приложение 6'!H94</f>
        <v>5000</v>
      </c>
      <c r="H60" s="50">
        <f>'Приложение 6'!I94</f>
        <v>5000</v>
      </c>
    </row>
    <row r="61" spans="1:9" x14ac:dyDescent="0.25">
      <c r="A61" s="44" t="s">
        <v>71</v>
      </c>
      <c r="B61" s="45" t="s">
        <v>68</v>
      </c>
      <c r="C61" s="45" t="s">
        <v>112</v>
      </c>
      <c r="D61" s="38">
        <v>9900000000</v>
      </c>
      <c r="E61" s="45"/>
      <c r="F61" s="46">
        <f>F62+F68</f>
        <v>697280826.56999993</v>
      </c>
      <c r="G61" s="46">
        <f t="shared" ref="G61:H61" si="15">G62+G68</f>
        <v>710831797.17999995</v>
      </c>
      <c r="H61" s="46">
        <f t="shared" si="15"/>
        <v>720913747.56999993</v>
      </c>
    </row>
    <row r="62" spans="1:9" ht="30.75" x14ac:dyDescent="0.25">
      <c r="A62" s="47" t="s">
        <v>73</v>
      </c>
      <c r="B62" s="48" t="s">
        <v>68</v>
      </c>
      <c r="C62" s="48" t="s">
        <v>112</v>
      </c>
      <c r="D62" s="36">
        <v>9910000000</v>
      </c>
      <c r="E62" s="48"/>
      <c r="F62" s="49">
        <f>SUM(F63:F67)</f>
        <v>686293436.76999998</v>
      </c>
      <c r="G62" s="49">
        <f t="shared" ref="G62:H62" si="16">SUM(G63:G67)</f>
        <v>702610540.17999995</v>
      </c>
      <c r="H62" s="49">
        <f t="shared" si="16"/>
        <v>712202027.56999993</v>
      </c>
    </row>
    <row r="63" spans="1:9" ht="75.75" x14ac:dyDescent="0.25">
      <c r="A63" s="47" t="s">
        <v>77</v>
      </c>
      <c r="B63" s="48" t="s">
        <v>68</v>
      </c>
      <c r="C63" s="48" t="s">
        <v>112</v>
      </c>
      <c r="D63" s="36">
        <v>9910000000</v>
      </c>
      <c r="E63" s="48" t="s">
        <v>78</v>
      </c>
      <c r="F63" s="49">
        <f>'Приложение 6'!G98+'Приложение 6'!G100</f>
        <v>170274313.09999999</v>
      </c>
      <c r="G63" s="49">
        <f>'Приложение 6'!H98+'Приложение 6'!H100</f>
        <v>170334555.59999999</v>
      </c>
      <c r="H63" s="49">
        <f>'Приложение 6'!I98+'Приложение 6'!I100</f>
        <v>170506841.59999999</v>
      </c>
    </row>
    <row r="64" spans="1:9" ht="30.75" x14ac:dyDescent="0.25">
      <c r="A64" s="47" t="s">
        <v>85</v>
      </c>
      <c r="B64" s="48" t="s">
        <v>68</v>
      </c>
      <c r="C64" s="48" t="s">
        <v>112</v>
      </c>
      <c r="D64" s="36">
        <v>9910000000</v>
      </c>
      <c r="E64" s="48" t="s">
        <v>86</v>
      </c>
      <c r="F64" s="49">
        <f>'Приложение 6'!G101</f>
        <v>8790770.1099999994</v>
      </c>
      <c r="G64" s="49">
        <f>'Приложение 6'!H101</f>
        <v>9676340.0700000003</v>
      </c>
      <c r="H64" s="49">
        <f>'Приложение 6'!I101</f>
        <v>10054086.59</v>
      </c>
    </row>
    <row r="65" spans="1:8" hidden="1" x14ac:dyDescent="0.25">
      <c r="A65" s="47" t="s">
        <v>94</v>
      </c>
      <c r="B65" s="48" t="s">
        <v>68</v>
      </c>
      <c r="C65" s="48" t="s">
        <v>112</v>
      </c>
      <c r="D65" s="36">
        <v>9910000000</v>
      </c>
      <c r="E65" s="48" t="s">
        <v>95</v>
      </c>
      <c r="F65" s="49">
        <f>'Приложение 6'!G102</f>
        <v>0</v>
      </c>
      <c r="G65" s="49">
        <f>'Приложение 6'!H102</f>
        <v>0</v>
      </c>
      <c r="H65" s="49">
        <f>'Приложение 6'!I102</f>
        <v>0</v>
      </c>
    </row>
    <row r="66" spans="1:8" ht="30.75" x14ac:dyDescent="0.25">
      <c r="A66" s="51" t="s">
        <v>113</v>
      </c>
      <c r="B66" s="48" t="s">
        <v>68</v>
      </c>
      <c r="C66" s="48" t="s">
        <v>112</v>
      </c>
      <c r="D66" s="36">
        <v>9910000000</v>
      </c>
      <c r="E66" s="48" t="s">
        <v>114</v>
      </c>
      <c r="F66" s="49">
        <f>'Приложение 6'!G103</f>
        <v>507228353.56</v>
      </c>
      <c r="G66" s="49">
        <f>'Приложение 6'!H103</f>
        <v>522599644.50999999</v>
      </c>
      <c r="H66" s="49">
        <f>'Приложение 6'!I103</f>
        <v>531641099.38</v>
      </c>
    </row>
    <row r="67" spans="1:8" x14ac:dyDescent="0.25">
      <c r="A67" s="47" t="s">
        <v>87</v>
      </c>
      <c r="B67" s="48" t="s">
        <v>68</v>
      </c>
      <c r="C67" s="48" t="s">
        <v>112</v>
      </c>
      <c r="D67" s="36">
        <v>9910000000</v>
      </c>
      <c r="E67" s="48" t="s">
        <v>88</v>
      </c>
      <c r="F67" s="49">
        <v>0</v>
      </c>
      <c r="G67" s="49">
        <v>0</v>
      </c>
      <c r="H67" s="49">
        <v>0</v>
      </c>
    </row>
    <row r="68" spans="1:8" s="111" customFormat="1" x14ac:dyDescent="0.25">
      <c r="A68" s="47" t="s">
        <v>107</v>
      </c>
      <c r="B68" s="48" t="s">
        <v>68</v>
      </c>
      <c r="C68" s="48" t="s">
        <v>112</v>
      </c>
      <c r="D68" s="48" t="s">
        <v>108</v>
      </c>
      <c r="E68" s="48"/>
      <c r="F68" s="49">
        <f>SUM(F69:F73)</f>
        <v>10987389.800000001</v>
      </c>
      <c r="G68" s="49">
        <f t="shared" ref="G68:H68" si="17">SUM(G69:G73)</f>
        <v>8221257</v>
      </c>
      <c r="H68" s="49">
        <f t="shared" si="17"/>
        <v>8711720</v>
      </c>
    </row>
    <row r="69" spans="1:8" s="111" customFormat="1" ht="75.75" hidden="1" x14ac:dyDescent="0.25">
      <c r="A69" s="47" t="s">
        <v>77</v>
      </c>
      <c r="B69" s="48" t="s">
        <v>68</v>
      </c>
      <c r="C69" s="48" t="s">
        <v>112</v>
      </c>
      <c r="D69" s="48" t="s">
        <v>108</v>
      </c>
      <c r="E69" s="48" t="s">
        <v>78</v>
      </c>
      <c r="F69" s="49"/>
      <c r="G69" s="49"/>
      <c r="H69" s="50"/>
    </row>
    <row r="70" spans="1:8" s="101" customFormat="1" ht="30.75" x14ac:dyDescent="0.25">
      <c r="A70" s="47" t="s">
        <v>85</v>
      </c>
      <c r="B70" s="48" t="s">
        <v>68</v>
      </c>
      <c r="C70" s="48" t="s">
        <v>112</v>
      </c>
      <c r="D70" s="48" t="s">
        <v>108</v>
      </c>
      <c r="E70" s="48" t="s">
        <v>86</v>
      </c>
      <c r="F70" s="49">
        <f>'Приложение 6'!G108</f>
        <v>10757509.800000001</v>
      </c>
      <c r="G70" s="49">
        <f>'Приложение 6'!H108</f>
        <v>7991377</v>
      </c>
      <c r="H70" s="49">
        <f>'Приложение 6'!I108</f>
        <v>8481840</v>
      </c>
    </row>
    <row r="71" spans="1:8" s="111" customFormat="1" x14ac:dyDescent="0.25">
      <c r="A71" s="47" t="s">
        <v>94</v>
      </c>
      <c r="B71" s="48" t="s">
        <v>68</v>
      </c>
      <c r="C71" s="48" t="s">
        <v>112</v>
      </c>
      <c r="D71" s="48" t="s">
        <v>108</v>
      </c>
      <c r="E71" s="48" t="s">
        <v>95</v>
      </c>
      <c r="F71" s="49">
        <f>'Приложение 6'!G109+'Приложение 6'!G117</f>
        <v>229880</v>
      </c>
      <c r="G71" s="49">
        <f>'Приложение 6'!H109+'Приложение 6'!H117</f>
        <v>229880</v>
      </c>
      <c r="H71" s="49">
        <f>'Приложение 6'!I109+'Приложение 6'!I117</f>
        <v>229880</v>
      </c>
    </row>
    <row r="72" spans="1:8" s="111" customFormat="1" ht="30.75" hidden="1" x14ac:dyDescent="0.25">
      <c r="A72" s="51" t="s">
        <v>113</v>
      </c>
      <c r="B72" s="48" t="s">
        <v>68</v>
      </c>
      <c r="C72" s="48" t="s">
        <v>112</v>
      </c>
      <c r="D72" s="48" t="s">
        <v>108</v>
      </c>
      <c r="E72" s="48" t="s">
        <v>114</v>
      </c>
      <c r="F72" s="49">
        <f>'Приложение 6'!G110</f>
        <v>0</v>
      </c>
      <c r="G72" s="49">
        <f>'Приложение 6'!H110</f>
        <v>0</v>
      </c>
      <c r="H72" s="49">
        <f>'Приложение 6'!I110</f>
        <v>0</v>
      </c>
    </row>
    <row r="73" spans="1:8" s="111" customFormat="1" hidden="1" x14ac:dyDescent="0.25">
      <c r="A73" s="47" t="s">
        <v>87</v>
      </c>
      <c r="B73" s="48" t="s">
        <v>68</v>
      </c>
      <c r="C73" s="48" t="s">
        <v>112</v>
      </c>
      <c r="D73" s="48" t="s">
        <v>108</v>
      </c>
      <c r="E73" s="48" t="s">
        <v>88</v>
      </c>
      <c r="F73" s="49">
        <f>'Приложение 6'!G111+'Приложение 6'!G115+'Приложение 6'!G106+'Приложение 6'!G113</f>
        <v>0</v>
      </c>
      <c r="G73" s="49">
        <f>'Приложение 6'!H111+'Приложение 6'!H115+'Приложение 6'!H106+'Приложение 6'!H113</f>
        <v>0</v>
      </c>
      <c r="H73" s="49">
        <f>'Приложение 6'!I111+'Приложение 6'!I115+'Приложение 6'!I106+'Приложение 6'!I113</f>
        <v>0</v>
      </c>
    </row>
    <row r="74" spans="1:8" s="112" customFormat="1" ht="31.5" x14ac:dyDescent="0.25">
      <c r="A74" s="44" t="s">
        <v>121</v>
      </c>
      <c r="B74" s="45" t="s">
        <v>80</v>
      </c>
      <c r="C74" s="45"/>
      <c r="D74" s="45"/>
      <c r="E74" s="45"/>
      <c r="F74" s="46">
        <f>F75</f>
        <v>22061428</v>
      </c>
      <c r="G74" s="46">
        <f t="shared" ref="G74:H75" si="18">G75</f>
        <v>22225268</v>
      </c>
      <c r="H74" s="46">
        <f t="shared" si="18"/>
        <v>22408459</v>
      </c>
    </row>
    <row r="75" spans="1:8" s="112" customFormat="1" ht="63" x14ac:dyDescent="0.25">
      <c r="A75" s="44" t="s">
        <v>122</v>
      </c>
      <c r="B75" s="45" t="s">
        <v>80</v>
      </c>
      <c r="C75" s="45" t="s">
        <v>123</v>
      </c>
      <c r="D75" s="45"/>
      <c r="E75" s="45"/>
      <c r="F75" s="46">
        <f>F76</f>
        <v>22061428</v>
      </c>
      <c r="G75" s="46">
        <f t="shared" si="18"/>
        <v>22225268</v>
      </c>
      <c r="H75" s="46">
        <f t="shared" si="18"/>
        <v>22408459</v>
      </c>
    </row>
    <row r="76" spans="1:8" s="111" customFormat="1" x14ac:dyDescent="0.25">
      <c r="A76" s="60" t="s">
        <v>71</v>
      </c>
      <c r="B76" s="45" t="s">
        <v>80</v>
      </c>
      <c r="C76" s="45" t="s">
        <v>123</v>
      </c>
      <c r="D76" s="38">
        <v>9900000000</v>
      </c>
      <c r="E76" s="38"/>
      <c r="F76" s="46">
        <f>F77+F80</f>
        <v>22061428</v>
      </c>
      <c r="G76" s="46">
        <f t="shared" ref="G76:H76" si="19">G77+G80</f>
        <v>22225268</v>
      </c>
      <c r="H76" s="46">
        <f t="shared" si="19"/>
        <v>22408459</v>
      </c>
    </row>
    <row r="77" spans="1:8" s="111" customFormat="1" ht="30.75" x14ac:dyDescent="0.25">
      <c r="A77" s="47" t="s">
        <v>73</v>
      </c>
      <c r="B77" s="48" t="s">
        <v>80</v>
      </c>
      <c r="C77" s="48" t="s">
        <v>123</v>
      </c>
      <c r="D77" s="36">
        <v>9910000000</v>
      </c>
      <c r="E77" s="36"/>
      <c r="F77" s="49">
        <f>SUM(F78:F79)</f>
        <v>21061428</v>
      </c>
      <c r="G77" s="49">
        <f t="shared" ref="G77:H77" si="20">SUM(G78:G79)</f>
        <v>21225268</v>
      </c>
      <c r="H77" s="49">
        <f t="shared" si="20"/>
        <v>21408459</v>
      </c>
    </row>
    <row r="78" spans="1:8" s="111" customFormat="1" ht="75.75" x14ac:dyDescent="0.25">
      <c r="A78" s="47" t="s">
        <v>77</v>
      </c>
      <c r="B78" s="48" t="s">
        <v>80</v>
      </c>
      <c r="C78" s="48" t="s">
        <v>123</v>
      </c>
      <c r="D78" s="36">
        <v>9910000000</v>
      </c>
      <c r="E78" s="48" t="s">
        <v>78</v>
      </c>
      <c r="F78" s="49">
        <f>'Приложение 6'!G123</f>
        <v>15632891</v>
      </c>
      <c r="G78" s="49">
        <f>'Приложение 6'!H123</f>
        <v>15632891</v>
      </c>
      <c r="H78" s="49">
        <f>'Приложение 6'!I123</f>
        <v>15632891</v>
      </c>
    </row>
    <row r="79" spans="1:8" s="111" customFormat="1" ht="30.75" x14ac:dyDescent="0.25">
      <c r="A79" s="47" t="s">
        <v>85</v>
      </c>
      <c r="B79" s="48" t="s">
        <v>80</v>
      </c>
      <c r="C79" s="48" t="s">
        <v>123</v>
      </c>
      <c r="D79" s="36">
        <v>9910000000</v>
      </c>
      <c r="E79" s="48" t="s">
        <v>86</v>
      </c>
      <c r="F79" s="49">
        <f>'Приложение 6'!G124</f>
        <v>5428537</v>
      </c>
      <c r="G79" s="49">
        <f>'Приложение 6'!H124</f>
        <v>5592377</v>
      </c>
      <c r="H79" s="49">
        <f>'Приложение 6'!I124</f>
        <v>5775568</v>
      </c>
    </row>
    <row r="80" spans="1:8" s="111" customFormat="1" x14ac:dyDescent="0.25">
      <c r="A80" s="47" t="s">
        <v>107</v>
      </c>
      <c r="B80" s="48" t="s">
        <v>80</v>
      </c>
      <c r="C80" s="48" t="s">
        <v>123</v>
      </c>
      <c r="D80" s="36">
        <v>9950000000</v>
      </c>
      <c r="E80" s="36"/>
      <c r="F80" s="49">
        <f>SUM(F81:F82)</f>
        <v>1000000</v>
      </c>
      <c r="G80" s="49">
        <f t="shared" ref="G80:H80" si="21">SUM(G81:G82)</f>
        <v>1000000</v>
      </c>
      <c r="H80" s="49">
        <f t="shared" si="21"/>
        <v>1000000</v>
      </c>
    </row>
    <row r="81" spans="1:9" s="111" customFormat="1" ht="30.75" x14ac:dyDescent="0.25">
      <c r="A81" s="47" t="s">
        <v>85</v>
      </c>
      <c r="B81" s="48" t="s">
        <v>80</v>
      </c>
      <c r="C81" s="48" t="s">
        <v>123</v>
      </c>
      <c r="D81" s="36">
        <v>9950000000</v>
      </c>
      <c r="E81" s="36">
        <v>200</v>
      </c>
      <c r="F81" s="49">
        <f>'Приложение 6'!G127</f>
        <v>1000000</v>
      </c>
      <c r="G81" s="49">
        <f>'Приложение 6'!H127</f>
        <v>1000000</v>
      </c>
      <c r="H81" s="49">
        <f>'Приложение 6'!I127</f>
        <v>1000000</v>
      </c>
    </row>
    <row r="82" spans="1:9" s="111" customFormat="1" hidden="1" x14ac:dyDescent="0.25">
      <c r="A82" s="47" t="s">
        <v>87</v>
      </c>
      <c r="B82" s="48" t="s">
        <v>80</v>
      </c>
      <c r="C82" s="48" t="s">
        <v>123</v>
      </c>
      <c r="D82" s="36">
        <v>9950000000</v>
      </c>
      <c r="E82" s="36">
        <v>800</v>
      </c>
      <c r="F82" s="49">
        <f>'Приложение 6'!G128</f>
        <v>0</v>
      </c>
      <c r="G82" s="49">
        <f>'Приложение 6'!H128</f>
        <v>0</v>
      </c>
      <c r="H82" s="49">
        <f>'Приложение 6'!I128</f>
        <v>0</v>
      </c>
    </row>
    <row r="83" spans="1:9" s="112" customFormat="1" x14ac:dyDescent="0.25">
      <c r="A83" s="44" t="s">
        <v>126</v>
      </c>
      <c r="B83" s="45" t="s">
        <v>91</v>
      </c>
      <c r="C83" s="45"/>
      <c r="D83" s="45"/>
      <c r="E83" s="45"/>
      <c r="F83" s="46">
        <f>F84+F88+F100+F107+F115+F111</f>
        <v>158360968.25</v>
      </c>
      <c r="G83" s="46">
        <f t="shared" ref="G83:H83" si="22">G84+G88+G100+G107+G115+G111</f>
        <v>134624701.19</v>
      </c>
      <c r="H83" s="46">
        <f t="shared" si="22"/>
        <v>148292884.22</v>
      </c>
    </row>
    <row r="84" spans="1:9" s="112" customFormat="1" x14ac:dyDescent="0.25">
      <c r="A84" s="44" t="s">
        <v>127</v>
      </c>
      <c r="B84" s="45" t="s">
        <v>91</v>
      </c>
      <c r="C84" s="45" t="s">
        <v>68</v>
      </c>
      <c r="D84" s="45"/>
      <c r="E84" s="45"/>
      <c r="F84" s="46">
        <f>F85</f>
        <v>312537.90000000002</v>
      </c>
      <c r="G84" s="46">
        <f t="shared" ref="G84:H86" si="23">G85</f>
        <v>312537.90000000002</v>
      </c>
      <c r="H84" s="46">
        <f t="shared" si="23"/>
        <v>312537.90000000002</v>
      </c>
    </row>
    <row r="85" spans="1:9" s="112" customFormat="1" x14ac:dyDescent="0.25">
      <c r="A85" s="44" t="s">
        <v>71</v>
      </c>
      <c r="B85" s="45" t="s">
        <v>91</v>
      </c>
      <c r="C85" s="45" t="s">
        <v>68</v>
      </c>
      <c r="D85" s="45">
        <v>9900000000</v>
      </c>
      <c r="E85" s="45"/>
      <c r="F85" s="46">
        <f>F86</f>
        <v>312537.90000000002</v>
      </c>
      <c r="G85" s="46">
        <f t="shared" si="23"/>
        <v>312537.90000000002</v>
      </c>
      <c r="H85" s="46">
        <f t="shared" si="23"/>
        <v>312537.90000000002</v>
      </c>
    </row>
    <row r="86" spans="1:9" s="112" customFormat="1" ht="30.75" x14ac:dyDescent="0.25">
      <c r="A86" s="47" t="s">
        <v>73</v>
      </c>
      <c r="B86" s="48" t="s">
        <v>91</v>
      </c>
      <c r="C86" s="48" t="s">
        <v>68</v>
      </c>
      <c r="D86" s="48" t="s">
        <v>74</v>
      </c>
      <c r="E86" s="48"/>
      <c r="F86" s="49">
        <f>F87</f>
        <v>312537.90000000002</v>
      </c>
      <c r="G86" s="49">
        <f t="shared" si="23"/>
        <v>312537.90000000002</v>
      </c>
      <c r="H86" s="49">
        <f t="shared" si="23"/>
        <v>312537.90000000002</v>
      </c>
    </row>
    <row r="87" spans="1:9" s="112" customFormat="1" ht="75.75" x14ac:dyDescent="0.25">
      <c r="A87" s="47" t="s">
        <v>77</v>
      </c>
      <c r="B87" s="48" t="s">
        <v>91</v>
      </c>
      <c r="C87" s="48" t="s">
        <v>68</v>
      </c>
      <c r="D87" s="48" t="s">
        <v>74</v>
      </c>
      <c r="E87" s="48" t="s">
        <v>78</v>
      </c>
      <c r="F87" s="49">
        <f>'Приложение 6'!G134</f>
        <v>312537.90000000002</v>
      </c>
      <c r="G87" s="49">
        <f>'Приложение 6'!H134</f>
        <v>312537.90000000002</v>
      </c>
      <c r="H87" s="49">
        <f>'Приложение 6'!I134</f>
        <v>312537.90000000002</v>
      </c>
    </row>
    <row r="88" spans="1:9" s="112" customFormat="1" x14ac:dyDescent="0.25">
      <c r="A88" s="44" t="s">
        <v>128</v>
      </c>
      <c r="B88" s="45" t="s">
        <v>91</v>
      </c>
      <c r="C88" s="45" t="s">
        <v>129</v>
      </c>
      <c r="D88" s="45"/>
      <c r="E88" s="45"/>
      <c r="F88" s="46">
        <f>F89+F95</f>
        <v>60299619.130000003</v>
      </c>
      <c r="G88" s="46">
        <f t="shared" ref="G88:H88" si="24">G89+G95</f>
        <v>53651492.299999997</v>
      </c>
      <c r="H88" s="46">
        <f t="shared" si="24"/>
        <v>64194694.730000004</v>
      </c>
    </row>
    <row r="89" spans="1:9" s="112" customFormat="1" ht="63" x14ac:dyDescent="0.25">
      <c r="A89" s="44" t="s">
        <v>199</v>
      </c>
      <c r="B89" s="45" t="s">
        <v>91</v>
      </c>
      <c r="C89" s="45" t="s">
        <v>129</v>
      </c>
      <c r="D89" s="45" t="s">
        <v>200</v>
      </c>
      <c r="E89" s="45"/>
      <c r="F89" s="46">
        <f>F90+F92</f>
        <v>59999619.130000003</v>
      </c>
      <c r="G89" s="46">
        <f t="shared" ref="G89:H89" si="25">G90+G92</f>
        <v>53351492.299999997</v>
      </c>
      <c r="H89" s="46">
        <f t="shared" si="25"/>
        <v>63894694.730000004</v>
      </c>
    </row>
    <row r="90" spans="1:9" s="111" customFormat="1" ht="30.75" x14ac:dyDescent="0.25">
      <c r="A90" s="47" t="s">
        <v>201</v>
      </c>
      <c r="B90" s="48" t="s">
        <v>91</v>
      </c>
      <c r="C90" s="48" t="s">
        <v>129</v>
      </c>
      <c r="D90" s="48" t="s">
        <v>202</v>
      </c>
      <c r="E90" s="48"/>
      <c r="F90" s="49">
        <f>F91</f>
        <v>54132255</v>
      </c>
      <c r="G90" s="49">
        <f t="shared" ref="G90:H90" si="26">G91</f>
        <v>47315900</v>
      </c>
      <c r="H90" s="49">
        <f t="shared" si="26"/>
        <v>57775113.600000001</v>
      </c>
    </row>
    <row r="91" spans="1:9" s="111" customFormat="1" x14ac:dyDescent="0.25">
      <c r="A91" s="51" t="s">
        <v>87</v>
      </c>
      <c r="B91" s="48" t="s">
        <v>91</v>
      </c>
      <c r="C91" s="48" t="s">
        <v>129</v>
      </c>
      <c r="D91" s="48" t="s">
        <v>202</v>
      </c>
      <c r="E91" s="48" t="s">
        <v>88</v>
      </c>
      <c r="F91" s="49">
        <f>'Приложение 6'!G139+'Приложение 6'!G141+'Приложение 6'!G143+'Приложение 6'!G145+'Приложение 6'!G147</f>
        <v>54132255</v>
      </c>
      <c r="G91" s="49">
        <f>'Приложение 6'!H139+'Приложение 6'!H141+'Приложение 6'!H143+'Приложение 6'!H145+'Приложение 6'!H147</f>
        <v>47315900</v>
      </c>
      <c r="H91" s="49">
        <f>'Приложение 6'!I139+'Приложение 6'!I141+'Приложение 6'!I143+'Приложение 6'!I145+'Приложение 6'!I147</f>
        <v>57775113.600000001</v>
      </c>
    </row>
    <row r="92" spans="1:9" s="112" customFormat="1" x14ac:dyDescent="0.25">
      <c r="A92" s="47" t="s">
        <v>197</v>
      </c>
      <c r="B92" s="48" t="s">
        <v>91</v>
      </c>
      <c r="C92" s="48" t="s">
        <v>129</v>
      </c>
      <c r="D92" s="48" t="s">
        <v>203</v>
      </c>
      <c r="E92" s="48"/>
      <c r="F92" s="49">
        <f>SUM(F93:F94)</f>
        <v>5867364.1299999999</v>
      </c>
      <c r="G92" s="49">
        <f t="shared" ref="G92:H92" si="27">SUM(G93:G94)</f>
        <v>6035592.2999999989</v>
      </c>
      <c r="H92" s="49">
        <f t="shared" si="27"/>
        <v>6119581.129999999</v>
      </c>
    </row>
    <row r="93" spans="1:9" s="112" customFormat="1" ht="75.75" x14ac:dyDescent="0.25">
      <c r="A93" s="47" t="s">
        <v>77</v>
      </c>
      <c r="B93" s="48" t="s">
        <v>91</v>
      </c>
      <c r="C93" s="48" t="s">
        <v>129</v>
      </c>
      <c r="D93" s="48" t="s">
        <v>203</v>
      </c>
      <c r="E93" s="48" t="s">
        <v>78</v>
      </c>
      <c r="F93" s="50">
        <f>'Приложение 6'!G150</f>
        <v>4602531.04</v>
      </c>
      <c r="G93" s="50">
        <f>'Приложение 6'!H150</f>
        <v>4682479.7799999993</v>
      </c>
      <c r="H93" s="50">
        <f>'Приложение 6'!I150</f>
        <v>4682479.7799999993</v>
      </c>
    </row>
    <row r="94" spans="1:9" s="112" customFormat="1" ht="30.75" x14ac:dyDescent="0.25">
      <c r="A94" s="51" t="s">
        <v>85</v>
      </c>
      <c r="B94" s="48" t="s">
        <v>91</v>
      </c>
      <c r="C94" s="48" t="s">
        <v>129</v>
      </c>
      <c r="D94" s="48" t="s">
        <v>203</v>
      </c>
      <c r="E94" s="81">
        <v>200</v>
      </c>
      <c r="F94" s="50">
        <f>'Приложение 6'!G151</f>
        <v>1264833.0900000001</v>
      </c>
      <c r="G94" s="50">
        <f>'Приложение 6'!H151</f>
        <v>1353112.52</v>
      </c>
      <c r="H94" s="50">
        <f>'Приложение 6'!I151</f>
        <v>1437101.35</v>
      </c>
      <c r="I94" s="113"/>
    </row>
    <row r="95" spans="1:9" s="112" customFormat="1" x14ac:dyDescent="0.25">
      <c r="A95" s="60" t="s">
        <v>71</v>
      </c>
      <c r="B95" s="45" t="s">
        <v>91</v>
      </c>
      <c r="C95" s="45" t="s">
        <v>129</v>
      </c>
      <c r="D95" s="45">
        <v>9900000000</v>
      </c>
      <c r="E95" s="36"/>
      <c r="F95" s="134">
        <f>F96+F98</f>
        <v>300000</v>
      </c>
      <c r="G95" s="134">
        <f t="shared" ref="G95:H95" si="28">G96+G98</f>
        <v>300000</v>
      </c>
      <c r="H95" s="134">
        <f t="shared" si="28"/>
        <v>300000</v>
      </c>
    </row>
    <row r="96" spans="1:9" s="112" customFormat="1" ht="30.75" hidden="1" x14ac:dyDescent="0.25">
      <c r="A96" s="47" t="s">
        <v>73</v>
      </c>
      <c r="B96" s="48" t="s">
        <v>91</v>
      </c>
      <c r="C96" s="48" t="s">
        <v>129</v>
      </c>
      <c r="D96" s="48">
        <v>9910000000</v>
      </c>
      <c r="E96" s="36"/>
      <c r="F96" s="49">
        <f>F97</f>
        <v>0</v>
      </c>
      <c r="G96" s="49">
        <f t="shared" ref="G96:H96" si="29">G97</f>
        <v>0</v>
      </c>
      <c r="H96" s="49">
        <f t="shared" si="29"/>
        <v>0</v>
      </c>
    </row>
    <row r="97" spans="1:12" s="112" customFormat="1" ht="75.75" hidden="1" x14ac:dyDescent="0.25">
      <c r="A97" s="51" t="s">
        <v>77</v>
      </c>
      <c r="B97" s="48" t="s">
        <v>91</v>
      </c>
      <c r="C97" s="48" t="s">
        <v>129</v>
      </c>
      <c r="D97" s="48">
        <v>9910000000</v>
      </c>
      <c r="E97" s="36" t="s">
        <v>78</v>
      </c>
      <c r="F97" s="49">
        <f>'Приложение 6'!G155</f>
        <v>0</v>
      </c>
      <c r="G97" s="49">
        <f>'Приложение 6'!H155</f>
        <v>0</v>
      </c>
      <c r="H97" s="49">
        <f>'Приложение 6'!I155</f>
        <v>0</v>
      </c>
    </row>
    <row r="98" spans="1:12" s="112" customFormat="1" x14ac:dyDescent="0.25">
      <c r="A98" s="51" t="s">
        <v>107</v>
      </c>
      <c r="B98" s="48" t="s">
        <v>91</v>
      </c>
      <c r="C98" s="48" t="s">
        <v>129</v>
      </c>
      <c r="D98" s="48" t="s">
        <v>108</v>
      </c>
      <c r="E98" s="36"/>
      <c r="F98" s="49">
        <f>F99</f>
        <v>300000</v>
      </c>
      <c r="G98" s="49">
        <f t="shared" ref="G98:H98" si="30">G99</f>
        <v>300000</v>
      </c>
      <c r="H98" s="49">
        <f t="shared" si="30"/>
        <v>300000</v>
      </c>
    </row>
    <row r="99" spans="1:12" s="112" customFormat="1" x14ac:dyDescent="0.25">
      <c r="A99" s="51" t="s">
        <v>94</v>
      </c>
      <c r="B99" s="48" t="s">
        <v>91</v>
      </c>
      <c r="C99" s="48" t="s">
        <v>129</v>
      </c>
      <c r="D99" s="48" t="s">
        <v>108</v>
      </c>
      <c r="E99" s="36">
        <v>300</v>
      </c>
      <c r="F99" s="49">
        <f>'Приложение 6'!G158</f>
        <v>300000</v>
      </c>
      <c r="G99" s="49">
        <f>'Приложение 6'!H158</f>
        <v>300000</v>
      </c>
      <c r="H99" s="49">
        <f>'Приложение 6'!I158</f>
        <v>300000</v>
      </c>
    </row>
    <row r="100" spans="1:12" s="112" customFormat="1" x14ac:dyDescent="0.25">
      <c r="A100" s="60" t="s">
        <v>204</v>
      </c>
      <c r="B100" s="45" t="s">
        <v>91</v>
      </c>
      <c r="C100" s="45" t="s">
        <v>146</v>
      </c>
      <c r="D100" s="38"/>
      <c r="E100" s="38"/>
      <c r="F100" s="46">
        <f>F101+F104</f>
        <v>26102674</v>
      </c>
      <c r="G100" s="46">
        <f t="shared" ref="G100:L100" si="31">G101+G104</f>
        <v>22602674</v>
      </c>
      <c r="H100" s="46">
        <f t="shared" si="31"/>
        <v>22602674</v>
      </c>
      <c r="I100" s="46">
        <f t="shared" si="31"/>
        <v>0</v>
      </c>
      <c r="J100" s="46">
        <f t="shared" si="31"/>
        <v>0</v>
      </c>
      <c r="K100" s="46">
        <f t="shared" si="31"/>
        <v>0</v>
      </c>
      <c r="L100" s="46">
        <f t="shared" si="31"/>
        <v>0</v>
      </c>
    </row>
    <row r="101" spans="1:12" s="112" customFormat="1" ht="31.5" x14ac:dyDescent="0.25">
      <c r="A101" s="60" t="s">
        <v>205</v>
      </c>
      <c r="B101" s="45" t="s">
        <v>91</v>
      </c>
      <c r="C101" s="45" t="s">
        <v>146</v>
      </c>
      <c r="D101" s="115" t="s">
        <v>206</v>
      </c>
      <c r="E101" s="38"/>
      <c r="F101" s="46">
        <f>F102</f>
        <v>22602674</v>
      </c>
      <c r="G101" s="46">
        <f t="shared" ref="G101:H102" si="32">G102</f>
        <v>22602674</v>
      </c>
      <c r="H101" s="46">
        <f t="shared" si="32"/>
        <v>22602674</v>
      </c>
    </row>
    <row r="102" spans="1:12" s="112" customFormat="1" ht="30" x14ac:dyDescent="0.25">
      <c r="A102" s="116" t="s">
        <v>207</v>
      </c>
      <c r="B102" s="48" t="s">
        <v>91</v>
      </c>
      <c r="C102" s="48" t="s">
        <v>146</v>
      </c>
      <c r="D102" s="117" t="s">
        <v>208</v>
      </c>
      <c r="E102" s="36"/>
      <c r="F102" s="49">
        <f>F103</f>
        <v>22602674</v>
      </c>
      <c r="G102" s="49">
        <f t="shared" si="32"/>
        <v>22602674</v>
      </c>
      <c r="H102" s="49">
        <f t="shared" si="32"/>
        <v>22602674</v>
      </c>
    </row>
    <row r="103" spans="1:12" s="112" customFormat="1" ht="30.75" x14ac:dyDescent="0.25">
      <c r="A103" s="47" t="s">
        <v>85</v>
      </c>
      <c r="B103" s="48" t="s">
        <v>91</v>
      </c>
      <c r="C103" s="48" t="s">
        <v>146</v>
      </c>
      <c r="D103" s="117" t="s">
        <v>208</v>
      </c>
      <c r="E103" s="36">
        <v>800</v>
      </c>
      <c r="F103" s="49">
        <f>'Приложение 6'!G163+'Приложение 6'!G165</f>
        <v>22602674</v>
      </c>
      <c r="G103" s="49">
        <f>'Приложение 6'!H163+'Приложение 6'!H165</f>
        <v>22602674</v>
      </c>
      <c r="H103" s="49">
        <f>'Приложение 6'!I163+'Приложение 6'!I165</f>
        <v>22602674</v>
      </c>
    </row>
    <row r="104" spans="1:12" s="112" customFormat="1" x14ac:dyDescent="0.25">
      <c r="A104" s="44" t="s">
        <v>71</v>
      </c>
      <c r="B104" s="45" t="s">
        <v>91</v>
      </c>
      <c r="C104" s="45" t="s">
        <v>146</v>
      </c>
      <c r="D104" s="115">
        <v>9900000000</v>
      </c>
      <c r="E104" s="38"/>
      <c r="F104" s="46">
        <f>F105</f>
        <v>3500000</v>
      </c>
      <c r="G104" s="46">
        <f t="shared" ref="G104:H105" si="33">G105</f>
        <v>0</v>
      </c>
      <c r="H104" s="46">
        <f t="shared" si="33"/>
        <v>0</v>
      </c>
    </row>
    <row r="105" spans="1:12" s="112" customFormat="1" x14ac:dyDescent="0.25">
      <c r="A105" s="47" t="s">
        <v>107</v>
      </c>
      <c r="B105" s="48" t="s">
        <v>91</v>
      </c>
      <c r="C105" s="48" t="s">
        <v>146</v>
      </c>
      <c r="D105" s="117" t="s">
        <v>108</v>
      </c>
      <c r="E105" s="36"/>
      <c r="F105" s="49">
        <f>F106</f>
        <v>3500000</v>
      </c>
      <c r="G105" s="49">
        <f t="shared" si="33"/>
        <v>0</v>
      </c>
      <c r="H105" s="49">
        <f t="shared" si="33"/>
        <v>0</v>
      </c>
    </row>
    <row r="106" spans="1:12" s="112" customFormat="1" ht="30.75" x14ac:dyDescent="0.25">
      <c r="A106" s="47" t="s">
        <v>85</v>
      </c>
      <c r="B106" s="48" t="s">
        <v>91</v>
      </c>
      <c r="C106" s="48" t="s">
        <v>146</v>
      </c>
      <c r="D106" s="117" t="s">
        <v>108</v>
      </c>
      <c r="E106" s="36">
        <v>200</v>
      </c>
      <c r="F106" s="49">
        <f>'Приложение 6'!G169</f>
        <v>3500000</v>
      </c>
      <c r="G106" s="49">
        <f>'Приложение 6'!H169</f>
        <v>0</v>
      </c>
      <c r="H106" s="49">
        <f>'Приложение 6'!I169</f>
        <v>0</v>
      </c>
    </row>
    <row r="107" spans="1:12" s="112" customFormat="1" x14ac:dyDescent="0.25">
      <c r="A107" s="60" t="s">
        <v>209</v>
      </c>
      <c r="B107" s="45" t="s">
        <v>91</v>
      </c>
      <c r="C107" s="45" t="s">
        <v>144</v>
      </c>
      <c r="D107" s="38"/>
      <c r="E107" s="38"/>
      <c r="F107" s="46">
        <f>F108</f>
        <v>22126059.370000001</v>
      </c>
      <c r="G107" s="46">
        <f t="shared" ref="G107:H109" si="34">G108</f>
        <v>28650357.34</v>
      </c>
      <c r="H107" s="46">
        <f t="shared" si="34"/>
        <v>31748424.27</v>
      </c>
    </row>
    <row r="108" spans="1:12" s="112" customFormat="1" ht="31.5" x14ac:dyDescent="0.25">
      <c r="A108" s="60" t="s">
        <v>210</v>
      </c>
      <c r="B108" s="45" t="s">
        <v>91</v>
      </c>
      <c r="C108" s="45" t="s">
        <v>144</v>
      </c>
      <c r="D108" s="115" t="s">
        <v>206</v>
      </c>
      <c r="E108" s="38"/>
      <c r="F108" s="46">
        <f>F109</f>
        <v>22126059.370000001</v>
      </c>
      <c r="G108" s="46">
        <f t="shared" si="34"/>
        <v>28650357.34</v>
      </c>
      <c r="H108" s="46">
        <f t="shared" si="34"/>
        <v>31748424.27</v>
      </c>
    </row>
    <row r="109" spans="1:12" s="111" customFormat="1" x14ac:dyDescent="0.25">
      <c r="A109" s="116" t="s">
        <v>211</v>
      </c>
      <c r="B109" s="48" t="s">
        <v>91</v>
      </c>
      <c r="C109" s="48" t="s">
        <v>144</v>
      </c>
      <c r="D109" s="117" t="s">
        <v>208</v>
      </c>
      <c r="E109" s="36"/>
      <c r="F109" s="49">
        <f>F110</f>
        <v>22126059.370000001</v>
      </c>
      <c r="G109" s="49">
        <f t="shared" si="34"/>
        <v>28650357.34</v>
      </c>
      <c r="H109" s="49">
        <f t="shared" si="34"/>
        <v>31748424.27</v>
      </c>
    </row>
    <row r="110" spans="1:12" s="112" customFormat="1" ht="30.75" x14ac:dyDescent="0.25">
      <c r="A110" s="47" t="s">
        <v>85</v>
      </c>
      <c r="B110" s="48" t="s">
        <v>91</v>
      </c>
      <c r="C110" s="48" t="s">
        <v>144</v>
      </c>
      <c r="D110" s="117" t="s">
        <v>208</v>
      </c>
      <c r="E110" s="36">
        <v>200</v>
      </c>
      <c r="F110" s="49">
        <f>'Приложение 6'!G174</f>
        <v>22126059.370000001</v>
      </c>
      <c r="G110" s="49">
        <f>'Приложение 6'!H174</f>
        <v>28650357.34</v>
      </c>
      <c r="H110" s="49">
        <f>'Приложение 6'!I174</f>
        <v>31748424.27</v>
      </c>
    </row>
    <row r="111" spans="1:12" s="112" customFormat="1" x14ac:dyDescent="0.25">
      <c r="A111" s="44" t="s">
        <v>431</v>
      </c>
      <c r="B111" s="45" t="s">
        <v>91</v>
      </c>
      <c r="C111" s="45" t="s">
        <v>123</v>
      </c>
      <c r="D111" s="115"/>
      <c r="E111" s="38"/>
      <c r="F111" s="46">
        <f>F112</f>
        <v>20000000</v>
      </c>
      <c r="G111" s="46">
        <f t="shared" ref="G111:H113" si="35">G112</f>
        <v>0</v>
      </c>
      <c r="H111" s="46">
        <f t="shared" si="35"/>
        <v>0</v>
      </c>
    </row>
    <row r="112" spans="1:12" s="112" customFormat="1" x14ac:dyDescent="0.25">
      <c r="A112" s="44" t="s">
        <v>71</v>
      </c>
      <c r="B112" s="45" t="s">
        <v>91</v>
      </c>
      <c r="C112" s="45" t="s">
        <v>123</v>
      </c>
      <c r="D112" s="115" t="s">
        <v>72</v>
      </c>
      <c r="E112" s="38"/>
      <c r="F112" s="46">
        <f>F113</f>
        <v>20000000</v>
      </c>
      <c r="G112" s="46">
        <f t="shared" si="35"/>
        <v>0</v>
      </c>
      <c r="H112" s="46">
        <f t="shared" si="35"/>
        <v>0</v>
      </c>
    </row>
    <row r="113" spans="1:8" s="112" customFormat="1" x14ac:dyDescent="0.25">
      <c r="A113" s="47" t="s">
        <v>107</v>
      </c>
      <c r="B113" s="48" t="s">
        <v>91</v>
      </c>
      <c r="C113" s="48" t="s">
        <v>123</v>
      </c>
      <c r="D113" s="117" t="s">
        <v>108</v>
      </c>
      <c r="E113" s="36"/>
      <c r="F113" s="49">
        <f>F114</f>
        <v>20000000</v>
      </c>
      <c r="G113" s="49">
        <f t="shared" si="35"/>
        <v>0</v>
      </c>
      <c r="H113" s="49">
        <f t="shared" si="35"/>
        <v>0</v>
      </c>
    </row>
    <row r="114" spans="1:8" s="112" customFormat="1" ht="30.75" x14ac:dyDescent="0.25">
      <c r="A114" s="47" t="s">
        <v>85</v>
      </c>
      <c r="B114" s="48" t="s">
        <v>91</v>
      </c>
      <c r="C114" s="48" t="s">
        <v>123</v>
      </c>
      <c r="D114" s="117" t="s">
        <v>108</v>
      </c>
      <c r="E114" s="36">
        <v>200</v>
      </c>
      <c r="F114" s="49">
        <f>'Приложение 6'!G179</f>
        <v>20000000</v>
      </c>
      <c r="G114" s="49">
        <f>'Приложение 6'!H179</f>
        <v>0</v>
      </c>
      <c r="H114" s="49">
        <f>'Приложение 6'!I179</f>
        <v>0</v>
      </c>
    </row>
    <row r="115" spans="1:8" s="112" customFormat="1" ht="31.5" x14ac:dyDescent="0.25">
      <c r="A115" s="60" t="s">
        <v>131</v>
      </c>
      <c r="B115" s="45" t="s">
        <v>91</v>
      </c>
      <c r="C115" s="45" t="s">
        <v>132</v>
      </c>
      <c r="D115" s="38"/>
      <c r="E115" s="38"/>
      <c r="F115" s="46">
        <f>F116+F124</f>
        <v>29520077.850000001</v>
      </c>
      <c r="G115" s="46">
        <f t="shared" ref="G115:H115" si="36">G116+G124</f>
        <v>29407639.649999999</v>
      </c>
      <c r="H115" s="46">
        <f t="shared" si="36"/>
        <v>29434553.32</v>
      </c>
    </row>
    <row r="116" spans="1:8" s="111" customFormat="1" ht="31.5" x14ac:dyDescent="0.25">
      <c r="A116" s="60" t="s">
        <v>212</v>
      </c>
      <c r="B116" s="45" t="s">
        <v>91</v>
      </c>
      <c r="C116" s="45" t="s">
        <v>132</v>
      </c>
      <c r="D116" s="115" t="s">
        <v>213</v>
      </c>
      <c r="E116" s="38"/>
      <c r="F116" s="46">
        <f>F117+F120</f>
        <v>29520077.850000001</v>
      </c>
      <c r="G116" s="46">
        <f t="shared" ref="G116:H116" si="37">G117+G120</f>
        <v>29407639.649999999</v>
      </c>
      <c r="H116" s="46">
        <f t="shared" si="37"/>
        <v>29434553.32</v>
      </c>
    </row>
    <row r="117" spans="1:8" s="111" customFormat="1" ht="30.75" x14ac:dyDescent="0.25">
      <c r="A117" s="51" t="s">
        <v>214</v>
      </c>
      <c r="B117" s="48" t="s">
        <v>91</v>
      </c>
      <c r="C117" s="48" t="s">
        <v>132</v>
      </c>
      <c r="D117" s="117" t="s">
        <v>215</v>
      </c>
      <c r="E117" s="36"/>
      <c r="F117" s="49">
        <f>SUM(F118:F119)</f>
        <v>12756900</v>
      </c>
      <c r="G117" s="49">
        <f t="shared" ref="G117:H117" si="38">SUM(G118:G119)</f>
        <v>12775427.5</v>
      </c>
      <c r="H117" s="49">
        <f t="shared" si="38"/>
        <v>12793378.050000001</v>
      </c>
    </row>
    <row r="118" spans="1:8" s="111" customFormat="1" ht="30.75" x14ac:dyDescent="0.25">
      <c r="A118" s="51" t="s">
        <v>85</v>
      </c>
      <c r="B118" s="48" t="s">
        <v>91</v>
      </c>
      <c r="C118" s="48" t="s">
        <v>132</v>
      </c>
      <c r="D118" s="117" t="s">
        <v>215</v>
      </c>
      <c r="E118" s="36">
        <v>200</v>
      </c>
      <c r="F118" s="49">
        <f>'Приложение 6'!G188</f>
        <v>256900</v>
      </c>
      <c r="G118" s="49">
        <f>'Приложение 6'!H188</f>
        <v>275427.5</v>
      </c>
      <c r="H118" s="49">
        <f>'Приложение 6'!I188</f>
        <v>293378.05</v>
      </c>
    </row>
    <row r="119" spans="1:8" s="111" customFormat="1" x14ac:dyDescent="0.25">
      <c r="A119" s="51" t="s">
        <v>87</v>
      </c>
      <c r="B119" s="48" t="s">
        <v>91</v>
      </c>
      <c r="C119" s="48" t="s">
        <v>132</v>
      </c>
      <c r="D119" s="117" t="s">
        <v>215</v>
      </c>
      <c r="E119" s="36">
        <v>800</v>
      </c>
      <c r="F119" s="49">
        <f>'Приложение 6'!G184+'Приложение 6'!G186+'Приложение 6'!G190</f>
        <v>12500000</v>
      </c>
      <c r="G119" s="49">
        <f>'Приложение 6'!H184+'Приложение 6'!H186+'Приложение 6'!H190</f>
        <v>12500000</v>
      </c>
      <c r="H119" s="49">
        <f>'Приложение 6'!I184+'Приложение 6'!I186+'Приложение 6'!I190</f>
        <v>12500000</v>
      </c>
    </row>
    <row r="120" spans="1:8" s="111" customFormat="1" x14ac:dyDescent="0.25">
      <c r="A120" s="118" t="s">
        <v>197</v>
      </c>
      <c r="B120" s="48" t="s">
        <v>91</v>
      </c>
      <c r="C120" s="48" t="s">
        <v>132</v>
      </c>
      <c r="D120" s="117" t="s">
        <v>216</v>
      </c>
      <c r="E120" s="36"/>
      <c r="F120" s="49">
        <f>SUM(F121:F123)</f>
        <v>16763177.85</v>
      </c>
      <c r="G120" s="49">
        <f t="shared" ref="G120:H120" si="39">SUM(G121:G123)</f>
        <v>16632212.149999999</v>
      </c>
      <c r="H120" s="49">
        <f t="shared" si="39"/>
        <v>16641175.27</v>
      </c>
    </row>
    <row r="121" spans="1:8" s="111" customFormat="1" ht="75.75" x14ac:dyDescent="0.25">
      <c r="A121" s="47" t="s">
        <v>77</v>
      </c>
      <c r="B121" s="48" t="s">
        <v>91</v>
      </c>
      <c r="C121" s="48" t="s">
        <v>132</v>
      </c>
      <c r="D121" s="117" t="s">
        <v>216</v>
      </c>
      <c r="E121" s="36">
        <v>100</v>
      </c>
      <c r="F121" s="49">
        <f>'Приложение 6'!G195</f>
        <v>9224393</v>
      </c>
      <c r="G121" s="49">
        <f>'Приложение 6'!H195</f>
        <v>9510644.25</v>
      </c>
      <c r="H121" s="49">
        <f>'Приложение 6'!I195</f>
        <v>9234380.2699999996</v>
      </c>
    </row>
    <row r="122" spans="1:8" s="111" customFormat="1" ht="30.75" x14ac:dyDescent="0.25">
      <c r="A122" s="47" t="s">
        <v>85</v>
      </c>
      <c r="B122" s="48" t="s">
        <v>91</v>
      </c>
      <c r="C122" s="48" t="s">
        <v>132</v>
      </c>
      <c r="D122" s="117" t="s">
        <v>216</v>
      </c>
      <c r="E122" s="36">
        <v>200</v>
      </c>
      <c r="F122" s="49">
        <f>'Приложение 6'!G196</f>
        <v>6312448.8499999996</v>
      </c>
      <c r="G122" s="49">
        <f>'Приложение 6'!H196</f>
        <v>5895231.8999999994</v>
      </c>
      <c r="H122" s="49">
        <f>'Приложение 6'!I196</f>
        <v>6180458.9999999991</v>
      </c>
    </row>
    <row r="123" spans="1:8" s="111" customFormat="1" x14ac:dyDescent="0.25">
      <c r="A123" s="51" t="s">
        <v>87</v>
      </c>
      <c r="B123" s="48" t="s">
        <v>91</v>
      </c>
      <c r="C123" s="48" t="s">
        <v>132</v>
      </c>
      <c r="D123" s="117" t="s">
        <v>216</v>
      </c>
      <c r="E123" s="36">
        <v>800</v>
      </c>
      <c r="F123" s="49">
        <f>'Приложение 6'!G197</f>
        <v>1226336</v>
      </c>
      <c r="G123" s="49">
        <f>'Приложение 6'!H197</f>
        <v>1226336</v>
      </c>
      <c r="H123" s="49">
        <f>'Приложение 6'!I197</f>
        <v>1226336</v>
      </c>
    </row>
    <row r="124" spans="1:8" s="112" customFormat="1" hidden="1" x14ac:dyDescent="0.25">
      <c r="A124" s="44" t="s">
        <v>71</v>
      </c>
      <c r="B124" s="45" t="s">
        <v>91</v>
      </c>
      <c r="C124" s="45" t="s">
        <v>132</v>
      </c>
      <c r="D124" s="115" t="s">
        <v>72</v>
      </c>
      <c r="E124" s="38"/>
      <c r="F124" s="46">
        <f>F125</f>
        <v>0</v>
      </c>
      <c r="G124" s="46">
        <f t="shared" ref="G124:H125" si="40">G125</f>
        <v>0</v>
      </c>
      <c r="H124" s="46">
        <f t="shared" si="40"/>
        <v>0</v>
      </c>
    </row>
    <row r="125" spans="1:8" s="111" customFormat="1" hidden="1" x14ac:dyDescent="0.25">
      <c r="A125" s="47" t="s">
        <v>107</v>
      </c>
      <c r="B125" s="48" t="s">
        <v>91</v>
      </c>
      <c r="C125" s="48" t="s">
        <v>132</v>
      </c>
      <c r="D125" s="117" t="s">
        <v>108</v>
      </c>
      <c r="E125" s="36"/>
      <c r="F125" s="49">
        <f>F126</f>
        <v>0</v>
      </c>
      <c r="G125" s="49">
        <f t="shared" si="40"/>
        <v>0</v>
      </c>
      <c r="H125" s="49">
        <f t="shared" si="40"/>
        <v>0</v>
      </c>
    </row>
    <row r="126" spans="1:8" s="111" customFormat="1" ht="30.75" hidden="1" x14ac:dyDescent="0.25">
      <c r="A126" s="51" t="s">
        <v>85</v>
      </c>
      <c r="B126" s="48" t="s">
        <v>91</v>
      </c>
      <c r="C126" s="48" t="s">
        <v>132</v>
      </c>
      <c r="D126" s="117" t="s">
        <v>108</v>
      </c>
      <c r="E126" s="36">
        <v>200</v>
      </c>
      <c r="F126" s="49">
        <f>'Приложение 6'!G201</f>
        <v>0</v>
      </c>
      <c r="G126" s="49">
        <f>'Приложение 6'!H201</f>
        <v>0</v>
      </c>
      <c r="H126" s="49">
        <f>'Приложение 6'!I201</f>
        <v>0</v>
      </c>
    </row>
    <row r="127" spans="1:8" s="111" customFormat="1" hidden="1" x14ac:dyDescent="0.25">
      <c r="A127" s="44" t="s">
        <v>133</v>
      </c>
      <c r="B127" s="45" t="s">
        <v>129</v>
      </c>
      <c r="C127" s="45"/>
      <c r="D127" s="115"/>
      <c r="E127" s="38"/>
      <c r="F127" s="49">
        <v>0</v>
      </c>
      <c r="G127" s="49">
        <v>0</v>
      </c>
      <c r="H127" s="49">
        <v>0</v>
      </c>
    </row>
    <row r="128" spans="1:8" s="111" customFormat="1" hidden="1" x14ac:dyDescent="0.25">
      <c r="A128" s="44" t="s">
        <v>134</v>
      </c>
      <c r="B128" s="45" t="s">
        <v>129</v>
      </c>
      <c r="C128" s="45" t="s">
        <v>80</v>
      </c>
      <c r="D128" s="115"/>
      <c r="E128" s="38"/>
      <c r="F128" s="49">
        <v>0</v>
      </c>
      <c r="G128" s="49">
        <v>0</v>
      </c>
      <c r="H128" s="49">
        <v>0</v>
      </c>
    </row>
    <row r="129" spans="1:12" s="111" customFormat="1" hidden="1" x14ac:dyDescent="0.25">
      <c r="A129" s="44" t="s">
        <v>71</v>
      </c>
      <c r="B129" s="45" t="s">
        <v>129</v>
      </c>
      <c r="C129" s="45" t="s">
        <v>80</v>
      </c>
      <c r="D129" s="115" t="s">
        <v>72</v>
      </c>
      <c r="E129" s="38"/>
      <c r="F129" s="49">
        <v>0</v>
      </c>
      <c r="G129" s="49">
        <v>0</v>
      </c>
      <c r="H129" s="49">
        <v>0</v>
      </c>
    </row>
    <row r="130" spans="1:12" s="111" customFormat="1" hidden="1" x14ac:dyDescent="0.25">
      <c r="A130" s="47" t="s">
        <v>107</v>
      </c>
      <c r="B130" s="48" t="s">
        <v>129</v>
      </c>
      <c r="C130" s="48" t="s">
        <v>80</v>
      </c>
      <c r="D130" s="117" t="s">
        <v>108</v>
      </c>
      <c r="E130" s="36"/>
      <c r="F130" s="49">
        <v>0</v>
      </c>
      <c r="G130" s="49">
        <v>0</v>
      </c>
      <c r="H130" s="49">
        <v>0</v>
      </c>
    </row>
    <row r="131" spans="1:12" s="111" customFormat="1" ht="30.75" hidden="1" x14ac:dyDescent="0.25">
      <c r="A131" s="47" t="s">
        <v>85</v>
      </c>
      <c r="B131" s="48" t="s">
        <v>129</v>
      </c>
      <c r="C131" s="48" t="s">
        <v>80</v>
      </c>
      <c r="D131" s="117" t="s">
        <v>108</v>
      </c>
      <c r="E131" s="36">
        <v>200</v>
      </c>
      <c r="F131" s="49">
        <v>0</v>
      </c>
      <c r="G131" s="49">
        <v>0</v>
      </c>
      <c r="H131" s="49">
        <v>0</v>
      </c>
    </row>
    <row r="132" spans="1:12" s="112" customFormat="1" x14ac:dyDescent="0.25">
      <c r="A132" s="60" t="s">
        <v>217</v>
      </c>
      <c r="B132" s="45" t="s">
        <v>97</v>
      </c>
      <c r="C132" s="45"/>
      <c r="D132" s="38"/>
      <c r="E132" s="38"/>
      <c r="F132" s="46">
        <f>F133+F137</f>
        <v>20032586.649999999</v>
      </c>
      <c r="G132" s="46">
        <f t="shared" ref="G132:H132" si="41">G133+G137</f>
        <v>18982187.829999998</v>
      </c>
      <c r="H132" s="46">
        <f t="shared" si="41"/>
        <v>18982187.829999998</v>
      </c>
    </row>
    <row r="133" spans="1:12" s="112" customFormat="1" ht="31.5" x14ac:dyDescent="0.25">
      <c r="A133" s="44" t="s">
        <v>218</v>
      </c>
      <c r="B133" s="45" t="s">
        <v>97</v>
      </c>
      <c r="C133" s="45" t="s">
        <v>80</v>
      </c>
      <c r="D133" s="115"/>
      <c r="E133" s="38"/>
      <c r="F133" s="46">
        <f>F134</f>
        <v>20032586.649999999</v>
      </c>
      <c r="G133" s="46">
        <f t="shared" ref="G133:H135" si="42">G134</f>
        <v>18982187.829999998</v>
      </c>
      <c r="H133" s="46">
        <f t="shared" si="42"/>
        <v>18982187.829999998</v>
      </c>
    </row>
    <row r="134" spans="1:12" s="112" customFormat="1" ht="31.5" x14ac:dyDescent="0.25">
      <c r="A134" s="60" t="s">
        <v>219</v>
      </c>
      <c r="B134" s="45" t="s">
        <v>97</v>
      </c>
      <c r="C134" s="45" t="s">
        <v>80</v>
      </c>
      <c r="D134" s="225">
        <v>7100000000</v>
      </c>
      <c r="E134" s="119"/>
      <c r="F134" s="46">
        <f>F135</f>
        <v>20032586.649999999</v>
      </c>
      <c r="G134" s="46">
        <f t="shared" si="42"/>
        <v>18982187.829999998</v>
      </c>
      <c r="H134" s="46">
        <f t="shared" si="42"/>
        <v>18982187.829999998</v>
      </c>
    </row>
    <row r="135" spans="1:12" s="112" customFormat="1" ht="45.75" x14ac:dyDescent="0.25">
      <c r="A135" s="51" t="s">
        <v>220</v>
      </c>
      <c r="B135" s="48" t="s">
        <v>97</v>
      </c>
      <c r="C135" s="48" t="s">
        <v>80</v>
      </c>
      <c r="D135" s="81">
        <v>7130000000</v>
      </c>
      <c r="E135" s="120"/>
      <c r="F135" s="49">
        <f>F136</f>
        <v>20032586.649999999</v>
      </c>
      <c r="G135" s="49">
        <f t="shared" si="42"/>
        <v>18982187.829999998</v>
      </c>
      <c r="H135" s="49">
        <f t="shared" si="42"/>
        <v>18982187.829999998</v>
      </c>
    </row>
    <row r="136" spans="1:12" s="112" customFormat="1" ht="30.75" x14ac:dyDescent="0.25">
      <c r="A136" s="51" t="s">
        <v>85</v>
      </c>
      <c r="B136" s="48" t="s">
        <v>97</v>
      </c>
      <c r="C136" s="48" t="s">
        <v>80</v>
      </c>
      <c r="D136" s="81">
        <v>7130000000</v>
      </c>
      <c r="E136" s="81">
        <v>200</v>
      </c>
      <c r="F136" s="49">
        <f>'Приложение 6'!G207+'Приложение 6'!G209+'Приложение 6'!G211+'Приложение 6'!G213</f>
        <v>20032586.649999999</v>
      </c>
      <c r="G136" s="49">
        <f>'Приложение 6'!H207+'Приложение 6'!H209+'Приложение 6'!H211+'Приложение 6'!H213</f>
        <v>18982187.829999998</v>
      </c>
      <c r="H136" s="49">
        <f>'Приложение 6'!I207+'Приложение 6'!I209+'Приложение 6'!I211+'Приложение 6'!I213</f>
        <v>18982187.829999998</v>
      </c>
    </row>
    <row r="137" spans="1:12" s="112" customFormat="1" ht="31.5" hidden="1" x14ac:dyDescent="0.25">
      <c r="A137" s="60" t="s">
        <v>822</v>
      </c>
      <c r="B137" s="45" t="s">
        <v>97</v>
      </c>
      <c r="C137" s="45" t="s">
        <v>91</v>
      </c>
      <c r="D137" s="225"/>
      <c r="E137" s="225"/>
      <c r="F137" s="46">
        <f>F138</f>
        <v>0</v>
      </c>
      <c r="G137" s="46">
        <f t="shared" ref="G137:H139" si="43">G138</f>
        <v>0</v>
      </c>
      <c r="H137" s="46">
        <f t="shared" si="43"/>
        <v>0</v>
      </c>
    </row>
    <row r="138" spans="1:12" s="112" customFormat="1" ht="31.5" hidden="1" x14ac:dyDescent="0.25">
      <c r="A138" s="60" t="s">
        <v>219</v>
      </c>
      <c r="B138" s="45" t="s">
        <v>97</v>
      </c>
      <c r="C138" s="45" t="s">
        <v>91</v>
      </c>
      <c r="D138" s="225">
        <v>7100000000</v>
      </c>
      <c r="E138" s="225"/>
      <c r="F138" s="46">
        <f>F139</f>
        <v>0</v>
      </c>
      <c r="G138" s="46">
        <f t="shared" si="43"/>
        <v>0</v>
      </c>
      <c r="H138" s="46">
        <f t="shared" si="43"/>
        <v>0</v>
      </c>
    </row>
    <row r="139" spans="1:12" s="112" customFormat="1" ht="45.75" hidden="1" x14ac:dyDescent="0.25">
      <c r="A139" s="51" t="s">
        <v>220</v>
      </c>
      <c r="B139" s="48" t="s">
        <v>97</v>
      </c>
      <c r="C139" s="48" t="s">
        <v>91</v>
      </c>
      <c r="D139" s="81">
        <v>7130000000</v>
      </c>
      <c r="E139" s="81"/>
      <c r="F139" s="49">
        <f>F140</f>
        <v>0</v>
      </c>
      <c r="G139" s="49">
        <f t="shared" si="43"/>
        <v>0</v>
      </c>
      <c r="H139" s="49">
        <f t="shared" si="43"/>
        <v>0</v>
      </c>
    </row>
    <row r="140" spans="1:12" s="112" customFormat="1" ht="30.75" hidden="1" x14ac:dyDescent="0.25">
      <c r="A140" s="51" t="s">
        <v>85</v>
      </c>
      <c r="B140" s="48" t="s">
        <v>97</v>
      </c>
      <c r="C140" s="48" t="s">
        <v>91</v>
      </c>
      <c r="D140" s="81">
        <v>7130000000</v>
      </c>
      <c r="E140" s="81">
        <v>200</v>
      </c>
      <c r="F140" s="49">
        <f>'Приложение 6'!G218</f>
        <v>0</v>
      </c>
      <c r="G140" s="49">
        <f>'Приложение 6'!H218</f>
        <v>0</v>
      </c>
      <c r="H140" s="49">
        <f>'Приложение 6'!I218</f>
        <v>0</v>
      </c>
    </row>
    <row r="141" spans="1:12" s="112" customFormat="1" x14ac:dyDescent="0.25">
      <c r="A141" s="60" t="s">
        <v>135</v>
      </c>
      <c r="B141" s="45" t="s">
        <v>100</v>
      </c>
      <c r="C141" s="45"/>
      <c r="D141" s="38"/>
      <c r="E141" s="38"/>
      <c r="F141" s="46">
        <f>F142+F153+F174+F196+F220+F235</f>
        <v>1583984316</v>
      </c>
      <c r="G141" s="46">
        <f t="shared" ref="G141:H141" si="44">G142+G153+G174+G196+G220+G235</f>
        <v>1662038176.7199998</v>
      </c>
      <c r="H141" s="46">
        <f t="shared" si="44"/>
        <v>1692884760.3299999</v>
      </c>
    </row>
    <row r="142" spans="1:12" s="112" customFormat="1" x14ac:dyDescent="0.25">
      <c r="A142" s="60" t="s">
        <v>136</v>
      </c>
      <c r="B142" s="45" t="s">
        <v>100</v>
      </c>
      <c r="C142" s="45" t="s">
        <v>68</v>
      </c>
      <c r="D142" s="38"/>
      <c r="E142" s="38"/>
      <c r="F142" s="46">
        <f>F143+F149</f>
        <v>457165576.40000004</v>
      </c>
      <c r="G142" s="46">
        <f t="shared" ref="G142:H142" si="45">G143+G149</f>
        <v>494033985.21999997</v>
      </c>
      <c r="H142" s="46">
        <f t="shared" si="45"/>
        <v>504403437.44</v>
      </c>
    </row>
    <row r="143" spans="1:12" s="122" customFormat="1" x14ac:dyDescent="0.25">
      <c r="A143" s="60" t="s">
        <v>221</v>
      </c>
      <c r="B143" s="45" t="s">
        <v>100</v>
      </c>
      <c r="C143" s="45" t="s">
        <v>68</v>
      </c>
      <c r="D143" s="115" t="s">
        <v>222</v>
      </c>
      <c r="E143" s="38"/>
      <c r="F143" s="46">
        <f>F144</f>
        <v>449430777.39000005</v>
      </c>
      <c r="G143" s="46">
        <f t="shared" ref="G143:H143" si="46">G144</f>
        <v>494033985.21999997</v>
      </c>
      <c r="H143" s="46">
        <f t="shared" si="46"/>
        <v>504403437.44</v>
      </c>
      <c r="J143" s="123"/>
      <c r="K143" s="123"/>
      <c r="L143" s="123"/>
    </row>
    <row r="144" spans="1:12" s="83" customFormat="1" ht="15" x14ac:dyDescent="0.2">
      <c r="A144" s="124" t="s">
        <v>197</v>
      </c>
      <c r="B144" s="48" t="s">
        <v>100</v>
      </c>
      <c r="C144" s="48" t="s">
        <v>68</v>
      </c>
      <c r="D144" s="117" t="s">
        <v>223</v>
      </c>
      <c r="E144" s="36"/>
      <c r="F144" s="49">
        <f>SUM(F145:F148)</f>
        <v>449430777.39000005</v>
      </c>
      <c r="G144" s="49">
        <f t="shared" ref="G144:H144" si="47">SUM(G145:G148)</f>
        <v>494033985.21999997</v>
      </c>
      <c r="H144" s="49">
        <f t="shared" si="47"/>
        <v>504403437.44</v>
      </c>
    </row>
    <row r="145" spans="1:12" s="122" customFormat="1" ht="75" x14ac:dyDescent="0.2">
      <c r="A145" s="51" t="s">
        <v>77</v>
      </c>
      <c r="B145" s="48" t="s">
        <v>100</v>
      </c>
      <c r="C145" s="48" t="s">
        <v>68</v>
      </c>
      <c r="D145" s="117" t="s">
        <v>223</v>
      </c>
      <c r="E145" s="36">
        <v>100</v>
      </c>
      <c r="F145" s="50">
        <f>'Приложение 6'!G224</f>
        <v>208700388</v>
      </c>
      <c r="G145" s="50">
        <f>'Приложение 6'!H224</f>
        <v>239776489.69999999</v>
      </c>
      <c r="H145" s="50">
        <f>'Приложение 6'!I224</f>
        <v>239814041.81999999</v>
      </c>
    </row>
    <row r="146" spans="1:12" s="122" customFormat="1" ht="30" x14ac:dyDescent="0.2">
      <c r="A146" s="47" t="s">
        <v>85</v>
      </c>
      <c r="B146" s="48" t="s">
        <v>100</v>
      </c>
      <c r="C146" s="48" t="s">
        <v>68</v>
      </c>
      <c r="D146" s="117" t="s">
        <v>223</v>
      </c>
      <c r="E146" s="36">
        <v>200</v>
      </c>
      <c r="F146" s="50">
        <f>'Приложение 6'!G225</f>
        <v>232893886.34999999</v>
      </c>
      <c r="G146" s="50">
        <f>'Приложение 6'!H225</f>
        <v>243229131.71000001</v>
      </c>
      <c r="H146" s="50">
        <f>'Приложение 6'!I225</f>
        <v>253686523.81</v>
      </c>
      <c r="J146" s="123"/>
    </row>
    <row r="147" spans="1:12" s="122" customFormat="1" ht="15" x14ac:dyDescent="0.2">
      <c r="A147" s="51" t="s">
        <v>94</v>
      </c>
      <c r="B147" s="48" t="s">
        <v>100</v>
      </c>
      <c r="C147" s="48" t="s">
        <v>68</v>
      </c>
      <c r="D147" s="117" t="s">
        <v>223</v>
      </c>
      <c r="E147" s="36">
        <v>300</v>
      </c>
      <c r="F147" s="50">
        <f>'Приложение 6'!G226</f>
        <v>4391767.54</v>
      </c>
      <c r="G147" s="50">
        <f>'Приложение 6'!H226</f>
        <v>0</v>
      </c>
      <c r="H147" s="50">
        <f>'Приложение 6'!I226</f>
        <v>0</v>
      </c>
    </row>
    <row r="148" spans="1:12" s="112" customFormat="1" x14ac:dyDescent="0.25">
      <c r="A148" s="51" t="s">
        <v>87</v>
      </c>
      <c r="B148" s="48" t="s">
        <v>100</v>
      </c>
      <c r="C148" s="48" t="s">
        <v>68</v>
      </c>
      <c r="D148" s="117" t="s">
        <v>223</v>
      </c>
      <c r="E148" s="36">
        <v>800</v>
      </c>
      <c r="F148" s="50">
        <f>'Приложение 6'!G227</f>
        <v>3444735.5</v>
      </c>
      <c r="G148" s="50">
        <f>'Приложение 6'!H227</f>
        <v>11028363.809999999</v>
      </c>
      <c r="H148" s="50">
        <f>'Приложение 6'!I227</f>
        <v>10902871.809999999</v>
      </c>
    </row>
    <row r="149" spans="1:12" s="112" customFormat="1" x14ac:dyDescent="0.25">
      <c r="A149" s="44" t="s">
        <v>71</v>
      </c>
      <c r="B149" s="45" t="s">
        <v>100</v>
      </c>
      <c r="C149" s="45" t="s">
        <v>68</v>
      </c>
      <c r="D149" s="62" t="s">
        <v>72</v>
      </c>
      <c r="E149" s="38"/>
      <c r="F149" s="46">
        <f>F150</f>
        <v>7734799.0100000007</v>
      </c>
      <c r="G149" s="46">
        <f t="shared" ref="G149:H149" si="48">G150</f>
        <v>0</v>
      </c>
      <c r="H149" s="46">
        <f t="shared" si="48"/>
        <v>0</v>
      </c>
    </row>
    <row r="150" spans="1:12" s="112" customFormat="1" x14ac:dyDescent="0.25">
      <c r="A150" s="47" t="s">
        <v>107</v>
      </c>
      <c r="B150" s="48" t="s">
        <v>100</v>
      </c>
      <c r="C150" s="48" t="s">
        <v>68</v>
      </c>
      <c r="D150" s="61" t="s">
        <v>108</v>
      </c>
      <c r="E150" s="36"/>
      <c r="F150" s="49">
        <f>SUM(F151:F152)</f>
        <v>7734799.0100000007</v>
      </c>
      <c r="G150" s="49">
        <f t="shared" ref="G150:H150" si="49">SUM(G151:G152)</f>
        <v>0</v>
      </c>
      <c r="H150" s="49">
        <f t="shared" si="49"/>
        <v>0</v>
      </c>
    </row>
    <row r="151" spans="1:12" s="112" customFormat="1" ht="30.75" hidden="1" x14ac:dyDescent="0.25">
      <c r="A151" s="47" t="s">
        <v>85</v>
      </c>
      <c r="B151" s="48" t="s">
        <v>100</v>
      </c>
      <c r="C151" s="48" t="s">
        <v>68</v>
      </c>
      <c r="D151" s="61" t="s">
        <v>108</v>
      </c>
      <c r="E151" s="36">
        <v>200</v>
      </c>
      <c r="F151" s="49">
        <f>'Приложение 6'!G231</f>
        <v>0</v>
      </c>
      <c r="G151" s="49">
        <f>'Приложение 6'!H231</f>
        <v>0</v>
      </c>
      <c r="H151" s="49">
        <f>'Приложение 6'!I231</f>
        <v>0</v>
      </c>
    </row>
    <row r="152" spans="1:12" s="112" customFormat="1" x14ac:dyDescent="0.25">
      <c r="A152" s="51" t="s">
        <v>87</v>
      </c>
      <c r="B152" s="48" t="s">
        <v>100</v>
      </c>
      <c r="C152" s="48" t="s">
        <v>68</v>
      </c>
      <c r="D152" s="61" t="s">
        <v>108</v>
      </c>
      <c r="E152" s="36">
        <v>800</v>
      </c>
      <c r="F152" s="49">
        <f>'Приложение 6'!G232</f>
        <v>7734799.0100000007</v>
      </c>
      <c r="G152" s="49">
        <f>'Приложение 6'!H232</f>
        <v>0</v>
      </c>
      <c r="H152" s="49">
        <f>'Приложение 6'!I232</f>
        <v>0</v>
      </c>
    </row>
    <row r="153" spans="1:12" s="112" customFormat="1" x14ac:dyDescent="0.25">
      <c r="A153" s="60" t="s">
        <v>137</v>
      </c>
      <c r="B153" s="45" t="s">
        <v>100</v>
      </c>
      <c r="C153" s="45" t="s">
        <v>70</v>
      </c>
      <c r="D153" s="38"/>
      <c r="E153" s="38"/>
      <c r="F153" s="46">
        <f>F154+F165+F168</f>
        <v>632201690.18999994</v>
      </c>
      <c r="G153" s="46">
        <f t="shared" ref="G153:H153" si="50">G154+G165+G168</f>
        <v>687744402.18999994</v>
      </c>
      <c r="H153" s="46">
        <f t="shared" si="50"/>
        <v>704947900</v>
      </c>
    </row>
    <row r="154" spans="1:12" s="112" customFormat="1" x14ac:dyDescent="0.25">
      <c r="A154" s="60" t="s">
        <v>221</v>
      </c>
      <c r="B154" s="45" t="s">
        <v>100</v>
      </c>
      <c r="C154" s="45" t="s">
        <v>70</v>
      </c>
      <c r="D154" s="115" t="s">
        <v>222</v>
      </c>
      <c r="E154" s="38"/>
      <c r="F154" s="46">
        <f>F155+F159</f>
        <v>632201690.18999994</v>
      </c>
      <c r="G154" s="46">
        <f t="shared" ref="G154:H154" si="51">G155+G159</f>
        <v>687744402.18999994</v>
      </c>
      <c r="H154" s="46">
        <f t="shared" si="51"/>
        <v>704947900</v>
      </c>
    </row>
    <row r="155" spans="1:12" s="111" customFormat="1" ht="30.75" x14ac:dyDescent="0.25">
      <c r="A155" s="51" t="s">
        <v>251</v>
      </c>
      <c r="B155" s="48" t="s">
        <v>100</v>
      </c>
      <c r="C155" s="48" t="s">
        <v>70</v>
      </c>
      <c r="D155" s="117" t="s">
        <v>224</v>
      </c>
      <c r="E155" s="36"/>
      <c r="F155" s="49">
        <f>SUM(F156:F158)</f>
        <v>920810.53</v>
      </c>
      <c r="G155" s="49">
        <f t="shared" ref="G155:H155" si="52">SUM(G156:G158)</f>
        <v>194489.61999999997</v>
      </c>
      <c r="H155" s="49">
        <f t="shared" si="52"/>
        <v>194489.61999999997</v>
      </c>
    </row>
    <row r="156" spans="1:12" s="112" customFormat="1" ht="75.75" x14ac:dyDescent="0.25">
      <c r="A156" s="51" t="s">
        <v>77</v>
      </c>
      <c r="B156" s="48" t="s">
        <v>100</v>
      </c>
      <c r="C156" s="48" t="s">
        <v>70</v>
      </c>
      <c r="D156" s="125" t="s">
        <v>224</v>
      </c>
      <c r="E156" s="64" t="s">
        <v>78</v>
      </c>
      <c r="F156" s="49">
        <f>'Приложение 6'!G237</f>
        <v>35656.409999999989</v>
      </c>
      <c r="G156" s="49">
        <f>'Приложение 6'!H237</f>
        <v>71312.819999999978</v>
      </c>
      <c r="H156" s="49">
        <f>'Приложение 6'!I237</f>
        <v>71312.819999999978</v>
      </c>
      <c r="I156" s="49">
        <f>'Приложение 6'!J237</f>
        <v>0</v>
      </c>
      <c r="J156" s="49">
        <f>'Приложение 6'!K237</f>
        <v>0</v>
      </c>
      <c r="K156" s="49">
        <f>'Приложение 6'!L237</f>
        <v>0</v>
      </c>
      <c r="L156" s="49">
        <f>'Приложение 6'!M237</f>
        <v>0</v>
      </c>
    </row>
    <row r="157" spans="1:12" s="112" customFormat="1" ht="30.75" x14ac:dyDescent="0.25">
      <c r="A157" s="51" t="s">
        <v>85</v>
      </c>
      <c r="B157" s="48" t="s">
        <v>100</v>
      </c>
      <c r="C157" s="48" t="s">
        <v>70</v>
      </c>
      <c r="D157" s="117" t="s">
        <v>224</v>
      </c>
      <c r="E157" s="64" t="s">
        <v>86</v>
      </c>
      <c r="F157" s="49">
        <f>'Приложение 6'!G240</f>
        <v>823565.72</v>
      </c>
      <c r="G157" s="49">
        <f>'Приложение 6'!H240</f>
        <v>0</v>
      </c>
      <c r="H157" s="49">
        <f>'Приложение 6'!I240</f>
        <v>0</v>
      </c>
    </row>
    <row r="158" spans="1:12" s="112" customFormat="1" ht="30.75" x14ac:dyDescent="0.25">
      <c r="A158" s="51" t="s">
        <v>113</v>
      </c>
      <c r="B158" s="48" t="s">
        <v>100</v>
      </c>
      <c r="C158" s="48" t="s">
        <v>70</v>
      </c>
      <c r="D158" s="125" t="s">
        <v>224</v>
      </c>
      <c r="E158" s="64" t="s">
        <v>114</v>
      </c>
      <c r="F158" s="49">
        <f>'Приложение 6'!G238+'Приложение 6'!G241</f>
        <v>61588.399999999994</v>
      </c>
      <c r="G158" s="49">
        <f>'Приложение 6'!H238+'Приложение 6'!H241</f>
        <v>123176.79999999999</v>
      </c>
      <c r="H158" s="49">
        <f>'Приложение 6'!I238+'Приложение 6'!I241</f>
        <v>123176.79999999999</v>
      </c>
    </row>
    <row r="159" spans="1:12" s="112" customFormat="1" x14ac:dyDescent="0.25">
      <c r="A159" s="124" t="s">
        <v>197</v>
      </c>
      <c r="B159" s="48" t="s">
        <v>100</v>
      </c>
      <c r="C159" s="48" t="s">
        <v>70</v>
      </c>
      <c r="D159" s="117" t="s">
        <v>223</v>
      </c>
      <c r="E159" s="36"/>
      <c r="F159" s="49">
        <f>SUM(F160:F164)</f>
        <v>631280879.65999997</v>
      </c>
      <c r="G159" s="49">
        <f t="shared" ref="G159:H159" si="53">SUM(G160:G164)</f>
        <v>687549912.56999993</v>
      </c>
      <c r="H159" s="49">
        <f t="shared" si="53"/>
        <v>704753410.38</v>
      </c>
    </row>
    <row r="160" spans="1:12" s="112" customFormat="1" ht="75.75" x14ac:dyDescent="0.25">
      <c r="A160" s="47" t="s">
        <v>77</v>
      </c>
      <c r="B160" s="48" t="s">
        <v>100</v>
      </c>
      <c r="C160" s="48" t="s">
        <v>70</v>
      </c>
      <c r="D160" s="117" t="s">
        <v>223</v>
      </c>
      <c r="E160" s="36">
        <v>100</v>
      </c>
      <c r="F160" s="50">
        <f>'Приложение 6'!G244</f>
        <v>125902497.91</v>
      </c>
      <c r="G160" s="50">
        <f>'Приложение 6'!H244</f>
        <v>145952683.91</v>
      </c>
      <c r="H160" s="50">
        <f>'Приложение 6'!I244</f>
        <v>146103882.91</v>
      </c>
    </row>
    <row r="161" spans="1:8" s="112" customFormat="1" ht="30.75" x14ac:dyDescent="0.25">
      <c r="A161" s="47" t="s">
        <v>85</v>
      </c>
      <c r="B161" s="48" t="s">
        <v>100</v>
      </c>
      <c r="C161" s="48" t="s">
        <v>70</v>
      </c>
      <c r="D161" s="117" t="s">
        <v>223</v>
      </c>
      <c r="E161" s="36">
        <v>200</v>
      </c>
      <c r="F161" s="50">
        <f>'Приложение 6'!G245+'Приложение 6'!G250</f>
        <v>87583924.409999996</v>
      </c>
      <c r="G161" s="50">
        <f>'Приложение 6'!H245+'Приложение 6'!H250</f>
        <v>102632803.44000001</v>
      </c>
      <c r="H161" s="50">
        <f>'Приложение 6'!I245+'Приложение 6'!I250</f>
        <v>107413360.56999999</v>
      </c>
    </row>
    <row r="162" spans="1:8" s="112" customFormat="1" hidden="1" x14ac:dyDescent="0.25">
      <c r="A162" s="47" t="s">
        <v>94</v>
      </c>
      <c r="B162" s="48" t="s">
        <v>100</v>
      </c>
      <c r="C162" s="48" t="s">
        <v>70</v>
      </c>
      <c r="D162" s="117" t="s">
        <v>223</v>
      </c>
      <c r="E162" s="36">
        <v>300</v>
      </c>
      <c r="F162" s="50">
        <f>'Приложение 6'!G246</f>
        <v>0</v>
      </c>
      <c r="G162" s="50">
        <f>'Приложение 6'!H246</f>
        <v>0</v>
      </c>
      <c r="H162" s="50">
        <f>'Приложение 6'!I246</f>
        <v>0</v>
      </c>
    </row>
    <row r="163" spans="1:8" s="112" customFormat="1" ht="30.75" x14ac:dyDescent="0.25">
      <c r="A163" s="51" t="s">
        <v>113</v>
      </c>
      <c r="B163" s="48" t="s">
        <v>100</v>
      </c>
      <c r="C163" s="48" t="s">
        <v>70</v>
      </c>
      <c r="D163" s="117" t="s">
        <v>223</v>
      </c>
      <c r="E163" s="36">
        <v>600</v>
      </c>
      <c r="F163" s="50">
        <f>'Приложение 6'!G247+'Приложение 6'!G251</f>
        <v>411595092.33999997</v>
      </c>
      <c r="G163" s="50">
        <f>'Приложение 6'!H247+'Приложение 6'!H251</f>
        <v>433197373.21999997</v>
      </c>
      <c r="H163" s="50">
        <f>'Приложение 6'!I247+'Приложение 6'!I251</f>
        <v>445898068.89999998</v>
      </c>
    </row>
    <row r="164" spans="1:8" s="112" customFormat="1" x14ac:dyDescent="0.25">
      <c r="A164" s="51" t="s">
        <v>87</v>
      </c>
      <c r="B164" s="48" t="s">
        <v>100</v>
      </c>
      <c r="C164" s="48" t="s">
        <v>70</v>
      </c>
      <c r="D164" s="117" t="s">
        <v>223</v>
      </c>
      <c r="E164" s="36">
        <v>800</v>
      </c>
      <c r="F164" s="50">
        <f>'Приложение 6'!G248</f>
        <v>6199365</v>
      </c>
      <c r="G164" s="50">
        <f>'Приложение 6'!H248</f>
        <v>5767052</v>
      </c>
      <c r="H164" s="50">
        <f>'Приложение 6'!I248</f>
        <v>5338098</v>
      </c>
    </row>
    <row r="165" spans="1:8" s="112" customFormat="1" ht="31.5" hidden="1" x14ac:dyDescent="0.25">
      <c r="A165" s="60" t="s">
        <v>225</v>
      </c>
      <c r="B165" s="48" t="s">
        <v>100</v>
      </c>
      <c r="C165" s="48" t="s">
        <v>70</v>
      </c>
      <c r="D165" s="115" t="s">
        <v>192</v>
      </c>
      <c r="E165" s="38"/>
      <c r="F165" s="53">
        <v>0</v>
      </c>
      <c r="G165" s="53">
        <v>0</v>
      </c>
      <c r="H165" s="53">
        <v>0</v>
      </c>
    </row>
    <row r="166" spans="1:8" s="112" customFormat="1" hidden="1" x14ac:dyDescent="0.25">
      <c r="A166" s="51" t="s">
        <v>195</v>
      </c>
      <c r="B166" s="48" t="s">
        <v>100</v>
      </c>
      <c r="C166" s="48" t="s">
        <v>70</v>
      </c>
      <c r="D166" s="117" t="s">
        <v>194</v>
      </c>
      <c r="E166" s="36"/>
      <c r="F166" s="50">
        <v>0</v>
      </c>
      <c r="G166" s="50">
        <v>0</v>
      </c>
      <c r="H166" s="50">
        <v>0</v>
      </c>
    </row>
    <row r="167" spans="1:8" s="112" customFormat="1" ht="30.75" hidden="1" x14ac:dyDescent="0.25">
      <c r="A167" s="51" t="s">
        <v>138</v>
      </c>
      <c r="B167" s="48" t="s">
        <v>100</v>
      </c>
      <c r="C167" s="48" t="s">
        <v>70</v>
      </c>
      <c r="D167" s="117" t="s">
        <v>194</v>
      </c>
      <c r="E167" s="36">
        <v>400</v>
      </c>
      <c r="F167" s="50"/>
      <c r="G167" s="50">
        <v>0</v>
      </c>
      <c r="H167" s="50">
        <v>0</v>
      </c>
    </row>
    <row r="168" spans="1:8" s="112" customFormat="1" hidden="1" x14ac:dyDescent="0.25">
      <c r="A168" s="44" t="s">
        <v>71</v>
      </c>
      <c r="B168" s="45" t="s">
        <v>100</v>
      </c>
      <c r="C168" s="45" t="s">
        <v>70</v>
      </c>
      <c r="D168" s="62" t="s">
        <v>72</v>
      </c>
      <c r="E168" s="36"/>
      <c r="F168" s="53">
        <f>F169</f>
        <v>0</v>
      </c>
      <c r="G168" s="53">
        <f t="shared" ref="G168:H168" si="54">G169</f>
        <v>0</v>
      </c>
      <c r="H168" s="53">
        <f t="shared" si="54"/>
        <v>0</v>
      </c>
    </row>
    <row r="169" spans="1:8" s="112" customFormat="1" hidden="1" x14ac:dyDescent="0.25">
      <c r="A169" s="47" t="s">
        <v>107</v>
      </c>
      <c r="B169" s="48" t="s">
        <v>100</v>
      </c>
      <c r="C169" s="48" t="s">
        <v>70</v>
      </c>
      <c r="D169" s="61" t="s">
        <v>108</v>
      </c>
      <c r="E169" s="36"/>
      <c r="F169" s="50">
        <f>SUM(F170:F173)</f>
        <v>0</v>
      </c>
      <c r="G169" s="50">
        <f t="shared" ref="G169:H169" si="55">SUM(G170:G173)</f>
        <v>0</v>
      </c>
      <c r="H169" s="50">
        <f t="shared" si="55"/>
        <v>0</v>
      </c>
    </row>
    <row r="170" spans="1:8" s="112" customFormat="1" ht="75.75" hidden="1" x14ac:dyDescent="0.25">
      <c r="A170" s="47" t="s">
        <v>77</v>
      </c>
      <c r="B170" s="48" t="s">
        <v>100</v>
      </c>
      <c r="C170" s="48" t="s">
        <v>70</v>
      </c>
      <c r="D170" s="61" t="s">
        <v>108</v>
      </c>
      <c r="E170" s="36">
        <v>100</v>
      </c>
      <c r="F170" s="50">
        <f>'Приложение 6'!G259</f>
        <v>0</v>
      </c>
      <c r="G170" s="50">
        <f>'Приложение 6'!H259</f>
        <v>0</v>
      </c>
      <c r="H170" s="50">
        <f>'Приложение 6'!I259</f>
        <v>0</v>
      </c>
    </row>
    <row r="171" spans="1:8" s="112" customFormat="1" ht="30.75" hidden="1" x14ac:dyDescent="0.25">
      <c r="A171" s="47" t="s">
        <v>85</v>
      </c>
      <c r="B171" s="48" t="s">
        <v>100</v>
      </c>
      <c r="C171" s="48" t="s">
        <v>70</v>
      </c>
      <c r="D171" s="61" t="s">
        <v>108</v>
      </c>
      <c r="E171" s="36">
        <v>200</v>
      </c>
      <c r="F171" s="50">
        <f>'Приложение 6'!G260+'Приложение 6'!G263</f>
        <v>0</v>
      </c>
      <c r="G171" s="50">
        <f>'Приложение 6'!H260+'Приложение 6'!H263</f>
        <v>0</v>
      </c>
      <c r="H171" s="50">
        <f>'Приложение 6'!I260+'Приложение 6'!I263</f>
        <v>0</v>
      </c>
    </row>
    <row r="172" spans="1:8" s="112" customFormat="1" ht="30.75" hidden="1" x14ac:dyDescent="0.25">
      <c r="A172" s="51" t="s">
        <v>138</v>
      </c>
      <c r="B172" s="48" t="s">
        <v>100</v>
      </c>
      <c r="C172" s="48" t="s">
        <v>70</v>
      </c>
      <c r="D172" s="61" t="s">
        <v>108</v>
      </c>
      <c r="E172" s="36">
        <v>400</v>
      </c>
      <c r="F172" s="50">
        <f>'Приложение 6'!G264</f>
        <v>0</v>
      </c>
      <c r="G172" s="50">
        <f>'Приложение 6'!H264</f>
        <v>0</v>
      </c>
      <c r="H172" s="50">
        <f>'Приложение 6'!I264</f>
        <v>0</v>
      </c>
    </row>
    <row r="173" spans="1:8" s="112" customFormat="1" ht="30.75" hidden="1" x14ac:dyDescent="0.25">
      <c r="A173" s="51" t="s">
        <v>113</v>
      </c>
      <c r="B173" s="48" t="s">
        <v>100</v>
      </c>
      <c r="C173" s="48" t="s">
        <v>70</v>
      </c>
      <c r="D173" s="61" t="s">
        <v>108</v>
      </c>
      <c r="E173" s="36">
        <v>600</v>
      </c>
      <c r="F173" s="50">
        <f>'Приложение 6'!G261+'Приложение 6'!G265</f>
        <v>0</v>
      </c>
      <c r="G173" s="50">
        <f>'Приложение 6'!H261+'Приложение 6'!H265</f>
        <v>0</v>
      </c>
      <c r="H173" s="50">
        <f>'Приложение 6'!I261+'Приложение 6'!I265</f>
        <v>0</v>
      </c>
    </row>
    <row r="174" spans="1:8" s="112" customFormat="1" x14ac:dyDescent="0.25">
      <c r="A174" s="60" t="s">
        <v>226</v>
      </c>
      <c r="B174" s="45" t="s">
        <v>100</v>
      </c>
      <c r="C174" s="45" t="s">
        <v>80</v>
      </c>
      <c r="D174" s="115"/>
      <c r="E174" s="38"/>
      <c r="F174" s="53">
        <f>F175+F184+F190+F193</f>
        <v>312569658.60000002</v>
      </c>
      <c r="G174" s="53">
        <f t="shared" ref="G174:H174" si="56">G175+G184+G190+G193</f>
        <v>284673688.53999996</v>
      </c>
      <c r="H174" s="53">
        <f t="shared" si="56"/>
        <v>286115841.57999998</v>
      </c>
    </row>
    <row r="175" spans="1:8" s="112" customFormat="1" x14ac:dyDescent="0.25">
      <c r="A175" s="60" t="s">
        <v>227</v>
      </c>
      <c r="B175" s="45" t="s">
        <v>100</v>
      </c>
      <c r="C175" s="45" t="s">
        <v>80</v>
      </c>
      <c r="D175" s="115" t="s">
        <v>228</v>
      </c>
      <c r="E175" s="38"/>
      <c r="F175" s="53">
        <f>F176+F178+F180</f>
        <v>135771633.00999999</v>
      </c>
      <c r="G175" s="53">
        <f t="shared" ref="G175:H175" si="57">G176+G178+G180</f>
        <v>145725209.16</v>
      </c>
      <c r="H175" s="53">
        <f t="shared" si="57"/>
        <v>146492532.53999999</v>
      </c>
    </row>
    <row r="176" spans="1:8" s="111" customFormat="1" ht="30.75" x14ac:dyDescent="0.25">
      <c r="A176" s="51" t="s">
        <v>251</v>
      </c>
      <c r="B176" s="48" t="s">
        <v>100</v>
      </c>
      <c r="C176" s="48" t="s">
        <v>80</v>
      </c>
      <c r="D176" s="117" t="s">
        <v>252</v>
      </c>
      <c r="E176" s="36"/>
      <c r="F176" s="50">
        <f>F177</f>
        <v>0</v>
      </c>
      <c r="G176" s="50">
        <f t="shared" ref="G176:H176" si="58">G177</f>
        <v>1175248.06</v>
      </c>
      <c r="H176" s="50">
        <f t="shared" si="58"/>
        <v>1256340.17</v>
      </c>
    </row>
    <row r="177" spans="1:8" s="111" customFormat="1" ht="30.75" x14ac:dyDescent="0.25">
      <c r="A177" s="51" t="s">
        <v>85</v>
      </c>
      <c r="B177" s="48" t="s">
        <v>100</v>
      </c>
      <c r="C177" s="48" t="s">
        <v>80</v>
      </c>
      <c r="D177" s="117" t="s">
        <v>252</v>
      </c>
      <c r="E177" s="36" t="s">
        <v>86</v>
      </c>
      <c r="F177" s="50">
        <f>'Приложение 6'!G270</f>
        <v>0</v>
      </c>
      <c r="G177" s="50">
        <f>'Приложение 6'!H270</f>
        <v>1175248.06</v>
      </c>
      <c r="H177" s="50">
        <f>'Приложение 6'!I270</f>
        <v>1256340.17</v>
      </c>
    </row>
    <row r="178" spans="1:8" s="111" customFormat="1" ht="30.75" x14ac:dyDescent="0.25">
      <c r="A178" s="51" t="s">
        <v>229</v>
      </c>
      <c r="B178" s="48" t="s">
        <v>100</v>
      </c>
      <c r="C178" s="48" t="s">
        <v>80</v>
      </c>
      <c r="D178" s="117" t="s">
        <v>230</v>
      </c>
      <c r="E178" s="36"/>
      <c r="F178" s="50">
        <f>F179</f>
        <v>1093254.01</v>
      </c>
      <c r="G178" s="50">
        <f t="shared" ref="G178:H178" si="59">G179</f>
        <v>0</v>
      </c>
      <c r="H178" s="50">
        <f t="shared" si="59"/>
        <v>0</v>
      </c>
    </row>
    <row r="179" spans="1:8" s="111" customFormat="1" ht="30.75" x14ac:dyDescent="0.25">
      <c r="A179" s="47" t="s">
        <v>85</v>
      </c>
      <c r="B179" s="48" t="s">
        <v>100</v>
      </c>
      <c r="C179" s="48" t="s">
        <v>80</v>
      </c>
      <c r="D179" s="117" t="s">
        <v>230</v>
      </c>
      <c r="E179" s="36">
        <v>200</v>
      </c>
      <c r="F179" s="50">
        <f>'Приложение 6'!G273</f>
        <v>1093254.01</v>
      </c>
      <c r="G179" s="50">
        <f>'Приложение 6'!H273</f>
        <v>0</v>
      </c>
      <c r="H179" s="50">
        <f>'Приложение 6'!I273</f>
        <v>0</v>
      </c>
    </row>
    <row r="180" spans="1:8" s="112" customFormat="1" x14ac:dyDescent="0.25">
      <c r="A180" s="51" t="s">
        <v>231</v>
      </c>
      <c r="B180" s="48" t="s">
        <v>100</v>
      </c>
      <c r="C180" s="48" t="s">
        <v>80</v>
      </c>
      <c r="D180" s="117" t="s">
        <v>232</v>
      </c>
      <c r="E180" s="36"/>
      <c r="F180" s="50">
        <f>SUM(F181:F183)</f>
        <v>134678379</v>
      </c>
      <c r="G180" s="50">
        <f t="shared" ref="G180:H180" si="60">SUM(G181:G183)</f>
        <v>144549961.09999999</v>
      </c>
      <c r="H180" s="50">
        <f t="shared" si="60"/>
        <v>145236192.37</v>
      </c>
    </row>
    <row r="181" spans="1:8" s="112" customFormat="1" ht="75.75" x14ac:dyDescent="0.25">
      <c r="A181" s="47" t="s">
        <v>77</v>
      </c>
      <c r="B181" s="48" t="s">
        <v>100</v>
      </c>
      <c r="C181" s="48" t="s">
        <v>80</v>
      </c>
      <c r="D181" s="117" t="s">
        <v>232</v>
      </c>
      <c r="E181" s="36">
        <v>100</v>
      </c>
      <c r="F181" s="50">
        <f>'Приложение 6'!G276</f>
        <v>124641289.73</v>
      </c>
      <c r="G181" s="50">
        <f>'Приложение 6'!H276</f>
        <v>134086903.73</v>
      </c>
      <c r="H181" s="50">
        <f>'Приложение 6'!I276</f>
        <v>134086903.73</v>
      </c>
    </row>
    <row r="182" spans="1:8" s="112" customFormat="1" ht="30.75" x14ac:dyDescent="0.25">
      <c r="A182" s="47" t="s">
        <v>85</v>
      </c>
      <c r="B182" s="48" t="s">
        <v>100</v>
      </c>
      <c r="C182" s="48" t="s">
        <v>80</v>
      </c>
      <c r="D182" s="117" t="s">
        <v>232</v>
      </c>
      <c r="E182" s="36">
        <v>200</v>
      </c>
      <c r="F182" s="50">
        <f>'Приложение 6'!G277</f>
        <v>9955303.2699999996</v>
      </c>
      <c r="G182" s="50">
        <f>'Приложение 6'!H277</f>
        <v>10381158.869999999</v>
      </c>
      <c r="H182" s="50">
        <f>'Приложение 6'!I277</f>
        <v>11067278.880000016</v>
      </c>
    </row>
    <row r="183" spans="1:8" s="112" customFormat="1" x14ac:dyDescent="0.25">
      <c r="A183" s="51" t="s">
        <v>87</v>
      </c>
      <c r="B183" s="48" t="s">
        <v>100</v>
      </c>
      <c r="C183" s="48" t="s">
        <v>80</v>
      </c>
      <c r="D183" s="117" t="s">
        <v>232</v>
      </c>
      <c r="E183" s="36">
        <v>800</v>
      </c>
      <c r="F183" s="50">
        <f>'Приложение 6'!G278</f>
        <v>81786</v>
      </c>
      <c r="G183" s="50">
        <f>'Приложение 6'!H278</f>
        <v>81898.5</v>
      </c>
      <c r="H183" s="50">
        <f>'Приложение 6'!I278</f>
        <v>82009.759999999995</v>
      </c>
    </row>
    <row r="184" spans="1:8" s="112" customFormat="1" x14ac:dyDescent="0.25">
      <c r="A184" s="60" t="s">
        <v>221</v>
      </c>
      <c r="B184" s="45" t="s">
        <v>100</v>
      </c>
      <c r="C184" s="45" t="s">
        <v>80</v>
      </c>
      <c r="D184" s="115" t="s">
        <v>222</v>
      </c>
      <c r="E184" s="38"/>
      <c r="F184" s="53">
        <f>F185</f>
        <v>130162546.67</v>
      </c>
      <c r="G184" s="53">
        <f t="shared" ref="G184:H184" si="61">G185</f>
        <v>138948479.38</v>
      </c>
      <c r="H184" s="53">
        <f t="shared" si="61"/>
        <v>139623309.03999999</v>
      </c>
    </row>
    <row r="185" spans="1:8" s="111" customFormat="1" x14ac:dyDescent="0.25">
      <c r="A185" s="124" t="s">
        <v>197</v>
      </c>
      <c r="B185" s="48" t="s">
        <v>100</v>
      </c>
      <c r="C185" s="48" t="s">
        <v>80</v>
      </c>
      <c r="D185" s="117" t="s">
        <v>223</v>
      </c>
      <c r="E185" s="36"/>
      <c r="F185" s="49">
        <f>SUM(F186:F189)</f>
        <v>130162546.67</v>
      </c>
      <c r="G185" s="49">
        <f t="shared" ref="G185:H185" si="62">SUM(G186:G189)</f>
        <v>138948479.38</v>
      </c>
      <c r="H185" s="49">
        <f t="shared" si="62"/>
        <v>139623309.03999999</v>
      </c>
    </row>
    <row r="186" spans="1:8" s="112" customFormat="1" ht="75.75" x14ac:dyDescent="0.25">
      <c r="A186" s="47" t="s">
        <v>77</v>
      </c>
      <c r="B186" s="48" t="s">
        <v>100</v>
      </c>
      <c r="C186" s="48" t="s">
        <v>80</v>
      </c>
      <c r="D186" s="117" t="s">
        <v>223</v>
      </c>
      <c r="E186" s="36">
        <v>100</v>
      </c>
      <c r="F186" s="50">
        <f>'Приложение 6'!G282</f>
        <v>116759600</v>
      </c>
      <c r="G186" s="50">
        <f>'Приложение 6'!H282</f>
        <v>124315514</v>
      </c>
      <c r="H186" s="50">
        <f>'Приложение 6'!I282</f>
        <v>124329230.67</v>
      </c>
    </row>
    <row r="187" spans="1:8" s="112" customFormat="1" ht="30.75" x14ac:dyDescent="0.25">
      <c r="A187" s="47" t="s">
        <v>85</v>
      </c>
      <c r="B187" s="48" t="s">
        <v>100</v>
      </c>
      <c r="C187" s="48" t="s">
        <v>80</v>
      </c>
      <c r="D187" s="117" t="s">
        <v>223</v>
      </c>
      <c r="E187" s="36">
        <v>200</v>
      </c>
      <c r="F187" s="50">
        <f>'Приложение 6'!G283</f>
        <v>13402946.67</v>
      </c>
      <c r="G187" s="50">
        <f>'Приложение 6'!H283</f>
        <v>14632965.379999999</v>
      </c>
      <c r="H187" s="50">
        <f>'Приложение 6'!I283</f>
        <v>15294078.369999999</v>
      </c>
    </row>
    <row r="188" spans="1:8" s="112" customFormat="1" hidden="1" x14ac:dyDescent="0.25">
      <c r="A188" s="47" t="s">
        <v>94</v>
      </c>
      <c r="B188" s="48" t="s">
        <v>100</v>
      </c>
      <c r="C188" s="48" t="s">
        <v>80</v>
      </c>
      <c r="D188" s="117" t="s">
        <v>223</v>
      </c>
      <c r="E188" s="36">
        <v>300</v>
      </c>
      <c r="F188" s="50">
        <f>'Приложение 6'!G284</f>
        <v>0</v>
      </c>
      <c r="G188" s="50">
        <f>'Приложение 6'!H284</f>
        <v>0</v>
      </c>
      <c r="H188" s="50">
        <f>'Приложение 6'!I284</f>
        <v>0</v>
      </c>
    </row>
    <row r="189" spans="1:8" s="112" customFormat="1" hidden="1" x14ac:dyDescent="0.25">
      <c r="A189" s="47" t="s">
        <v>87</v>
      </c>
      <c r="B189" s="48" t="s">
        <v>100</v>
      </c>
      <c r="C189" s="48" t="s">
        <v>80</v>
      </c>
      <c r="D189" s="117" t="s">
        <v>223</v>
      </c>
      <c r="E189" s="36">
        <v>800</v>
      </c>
      <c r="F189" s="50">
        <f>'Приложение 6'!G285</f>
        <v>0</v>
      </c>
      <c r="G189" s="50">
        <f>'Приложение 6'!H285</f>
        <v>0</v>
      </c>
      <c r="H189" s="50">
        <f>'Приложение 6'!I285</f>
        <v>0</v>
      </c>
    </row>
    <row r="190" spans="1:8" s="112" customFormat="1" ht="31.5" x14ac:dyDescent="0.25">
      <c r="A190" s="60" t="s">
        <v>191</v>
      </c>
      <c r="B190" s="45" t="s">
        <v>100</v>
      </c>
      <c r="C190" s="45" t="s">
        <v>80</v>
      </c>
      <c r="D190" s="115" t="s">
        <v>192</v>
      </c>
      <c r="E190" s="38"/>
      <c r="F190" s="53">
        <f>F191</f>
        <v>46635478.920000002</v>
      </c>
      <c r="G190" s="53">
        <f t="shared" ref="G190:H191" si="63">G191</f>
        <v>0</v>
      </c>
      <c r="H190" s="53">
        <f t="shared" si="63"/>
        <v>0</v>
      </c>
    </row>
    <row r="191" spans="1:8" s="112" customFormat="1" x14ac:dyDescent="0.25">
      <c r="A191" s="51" t="s">
        <v>193</v>
      </c>
      <c r="B191" s="48" t="s">
        <v>100</v>
      </c>
      <c r="C191" s="48" t="s">
        <v>80</v>
      </c>
      <c r="D191" s="117" t="s">
        <v>194</v>
      </c>
      <c r="E191" s="36"/>
      <c r="F191" s="50">
        <f>F192</f>
        <v>46635478.920000002</v>
      </c>
      <c r="G191" s="50">
        <f t="shared" si="63"/>
        <v>0</v>
      </c>
      <c r="H191" s="50">
        <f t="shared" si="63"/>
        <v>0</v>
      </c>
    </row>
    <row r="192" spans="1:8" s="112" customFormat="1" ht="30.75" x14ac:dyDescent="0.25">
      <c r="A192" s="51" t="s">
        <v>138</v>
      </c>
      <c r="B192" s="48" t="s">
        <v>100</v>
      </c>
      <c r="C192" s="48" t="s">
        <v>80</v>
      </c>
      <c r="D192" s="117" t="s">
        <v>194</v>
      </c>
      <c r="E192" s="36">
        <v>400</v>
      </c>
      <c r="F192" s="50">
        <f>'Приложение 6'!G289</f>
        <v>46635478.920000002</v>
      </c>
      <c r="G192" s="50">
        <f>'Приложение 6'!H289</f>
        <v>0</v>
      </c>
      <c r="H192" s="50">
        <f>'Приложение 6'!I289</f>
        <v>0</v>
      </c>
    </row>
    <row r="193" spans="1:11" s="112" customFormat="1" hidden="1" x14ac:dyDescent="0.25">
      <c r="A193" s="60" t="s">
        <v>71</v>
      </c>
      <c r="B193" s="45" t="s">
        <v>100</v>
      </c>
      <c r="C193" s="45" t="s">
        <v>80</v>
      </c>
      <c r="D193" s="115" t="s">
        <v>72</v>
      </c>
      <c r="E193" s="38"/>
      <c r="F193" s="53">
        <f>F194</f>
        <v>0</v>
      </c>
      <c r="G193" s="53">
        <f t="shared" ref="G193:H194" si="64">G194</f>
        <v>0</v>
      </c>
      <c r="H193" s="53">
        <f t="shared" si="64"/>
        <v>0</v>
      </c>
    </row>
    <row r="194" spans="1:11" s="112" customFormat="1" hidden="1" x14ac:dyDescent="0.25">
      <c r="A194" s="51" t="s">
        <v>107</v>
      </c>
      <c r="B194" s="48" t="s">
        <v>100</v>
      </c>
      <c r="C194" s="48" t="s">
        <v>80</v>
      </c>
      <c r="D194" s="117" t="s">
        <v>108</v>
      </c>
      <c r="E194" s="36"/>
      <c r="F194" s="50">
        <f>F195</f>
        <v>0</v>
      </c>
      <c r="G194" s="50">
        <f t="shared" si="64"/>
        <v>0</v>
      </c>
      <c r="H194" s="50">
        <f t="shared" si="64"/>
        <v>0</v>
      </c>
    </row>
    <row r="195" spans="1:11" s="112" customFormat="1" ht="30.75" hidden="1" x14ac:dyDescent="0.25">
      <c r="A195" s="51" t="s">
        <v>85</v>
      </c>
      <c r="B195" s="48" t="s">
        <v>100</v>
      </c>
      <c r="C195" s="48" t="s">
        <v>80</v>
      </c>
      <c r="D195" s="117" t="s">
        <v>108</v>
      </c>
      <c r="E195" s="36">
        <v>200</v>
      </c>
      <c r="F195" s="50">
        <f>'Приложение 6'!G293</f>
        <v>0</v>
      </c>
      <c r="G195" s="50">
        <f>'Приложение 6'!H293</f>
        <v>0</v>
      </c>
      <c r="H195" s="50">
        <f>'Приложение 6'!I293</f>
        <v>0</v>
      </c>
    </row>
    <row r="196" spans="1:11" s="112" customFormat="1" ht="31.5" x14ac:dyDescent="0.25">
      <c r="A196" s="44" t="s">
        <v>141</v>
      </c>
      <c r="B196" s="45" t="s">
        <v>100</v>
      </c>
      <c r="C196" s="45" t="s">
        <v>129</v>
      </c>
      <c r="D196" s="62"/>
      <c r="E196" s="36"/>
      <c r="F196" s="53">
        <f>F197+F200+F203+F206+F211+F214+F217</f>
        <v>283000</v>
      </c>
      <c r="G196" s="53">
        <f t="shared" ref="G196:H196" si="65">G197+G200+G203+G206+G211+G214+G217</f>
        <v>0</v>
      </c>
      <c r="H196" s="53">
        <f t="shared" si="65"/>
        <v>0</v>
      </c>
    </row>
    <row r="197" spans="1:11" s="112" customFormat="1" hidden="1" x14ac:dyDescent="0.25">
      <c r="A197" s="60" t="s">
        <v>227</v>
      </c>
      <c r="B197" s="45" t="s">
        <v>100</v>
      </c>
      <c r="C197" s="45" t="s">
        <v>129</v>
      </c>
      <c r="D197" s="115" t="s">
        <v>228</v>
      </c>
      <c r="E197" s="36"/>
      <c r="F197" s="53">
        <v>0</v>
      </c>
      <c r="G197" s="53">
        <v>0</v>
      </c>
      <c r="H197" s="53">
        <v>0</v>
      </c>
    </row>
    <row r="198" spans="1:11" s="112" customFormat="1" hidden="1" x14ac:dyDescent="0.25">
      <c r="A198" s="51" t="s">
        <v>197</v>
      </c>
      <c r="B198" s="48" t="s">
        <v>100</v>
      </c>
      <c r="C198" s="48" t="s">
        <v>129</v>
      </c>
      <c r="D198" s="117" t="s">
        <v>232</v>
      </c>
      <c r="E198" s="36"/>
      <c r="F198" s="50">
        <v>0</v>
      </c>
      <c r="G198" s="50">
        <v>0</v>
      </c>
      <c r="H198" s="50">
        <v>0</v>
      </c>
    </row>
    <row r="199" spans="1:11" s="112" customFormat="1" ht="30.75" hidden="1" x14ac:dyDescent="0.25">
      <c r="A199" s="47" t="s">
        <v>85</v>
      </c>
      <c r="B199" s="48" t="s">
        <v>100</v>
      </c>
      <c r="C199" s="48" t="s">
        <v>129</v>
      </c>
      <c r="D199" s="117" t="s">
        <v>232</v>
      </c>
      <c r="E199" s="36">
        <v>200</v>
      </c>
      <c r="F199" s="50"/>
      <c r="G199" s="50"/>
      <c r="H199" s="50"/>
      <c r="I199" s="126"/>
      <c r="J199" s="126"/>
      <c r="K199" s="126"/>
    </row>
    <row r="200" spans="1:11" s="112" customFormat="1" ht="47.25" hidden="1" x14ac:dyDescent="0.25">
      <c r="A200" s="60" t="s">
        <v>233</v>
      </c>
      <c r="B200" s="45" t="s">
        <v>100</v>
      </c>
      <c r="C200" s="45" t="s">
        <v>129</v>
      </c>
      <c r="D200" s="115" t="s">
        <v>234</v>
      </c>
      <c r="E200" s="36"/>
      <c r="F200" s="53">
        <f>F201</f>
        <v>0</v>
      </c>
      <c r="G200" s="53">
        <f t="shared" ref="G200:H201" si="66">G201</f>
        <v>0</v>
      </c>
      <c r="H200" s="53">
        <f t="shared" si="66"/>
        <v>0</v>
      </c>
    </row>
    <row r="201" spans="1:11" s="111" customFormat="1" hidden="1" x14ac:dyDescent="0.25">
      <c r="A201" s="127" t="s">
        <v>197</v>
      </c>
      <c r="B201" s="48" t="s">
        <v>100</v>
      </c>
      <c r="C201" s="48" t="s">
        <v>129</v>
      </c>
      <c r="D201" s="48" t="s">
        <v>235</v>
      </c>
      <c r="E201" s="36"/>
      <c r="F201" s="50">
        <f>F202</f>
        <v>0</v>
      </c>
      <c r="G201" s="50">
        <f t="shared" si="66"/>
        <v>0</v>
      </c>
      <c r="H201" s="50">
        <f t="shared" si="66"/>
        <v>0</v>
      </c>
    </row>
    <row r="202" spans="1:11" s="111" customFormat="1" ht="30.75" hidden="1" x14ac:dyDescent="0.25">
      <c r="A202" s="47" t="s">
        <v>85</v>
      </c>
      <c r="B202" s="48" t="s">
        <v>100</v>
      </c>
      <c r="C202" s="48" t="s">
        <v>129</v>
      </c>
      <c r="D202" s="61" t="s">
        <v>235</v>
      </c>
      <c r="E202" s="36">
        <v>200</v>
      </c>
      <c r="F202" s="50">
        <f>'Приложение 6'!G306</f>
        <v>0</v>
      </c>
      <c r="G202" s="50">
        <f>'Приложение 6'!H306</f>
        <v>0</v>
      </c>
      <c r="H202" s="50">
        <f>'Приложение 6'!I306</f>
        <v>0</v>
      </c>
      <c r="I202" s="128"/>
      <c r="J202" s="128"/>
      <c r="K202" s="128"/>
    </row>
    <row r="203" spans="1:11" s="112" customFormat="1" ht="31.5" hidden="1" x14ac:dyDescent="0.25">
      <c r="A203" s="44" t="s">
        <v>236</v>
      </c>
      <c r="B203" s="45" t="s">
        <v>100</v>
      </c>
      <c r="C203" s="45" t="s">
        <v>129</v>
      </c>
      <c r="D203" s="45" t="s">
        <v>237</v>
      </c>
      <c r="E203" s="38"/>
      <c r="F203" s="53">
        <v>0</v>
      </c>
      <c r="G203" s="53">
        <v>0</v>
      </c>
      <c r="H203" s="53">
        <v>0</v>
      </c>
      <c r="I203" s="126"/>
      <c r="J203" s="126"/>
      <c r="K203" s="126"/>
    </row>
    <row r="204" spans="1:11" s="111" customFormat="1" hidden="1" x14ac:dyDescent="0.25">
      <c r="A204" s="47" t="s">
        <v>197</v>
      </c>
      <c r="B204" s="48" t="s">
        <v>100</v>
      </c>
      <c r="C204" s="48" t="s">
        <v>129</v>
      </c>
      <c r="D204" s="48" t="s">
        <v>238</v>
      </c>
      <c r="E204" s="36"/>
      <c r="F204" s="50">
        <v>0</v>
      </c>
      <c r="G204" s="50">
        <v>0</v>
      </c>
      <c r="H204" s="50">
        <v>0</v>
      </c>
      <c r="I204" s="128"/>
      <c r="J204" s="128"/>
      <c r="K204" s="128"/>
    </row>
    <row r="205" spans="1:11" s="111" customFormat="1" ht="30.75" hidden="1" x14ac:dyDescent="0.25">
      <c r="A205" s="47" t="s">
        <v>85</v>
      </c>
      <c r="B205" s="48" t="s">
        <v>100</v>
      </c>
      <c r="C205" s="48" t="s">
        <v>129</v>
      </c>
      <c r="D205" s="61" t="s">
        <v>238</v>
      </c>
      <c r="E205" s="36">
        <v>200</v>
      </c>
      <c r="F205" s="50"/>
      <c r="G205" s="50"/>
      <c r="H205" s="50"/>
      <c r="I205" s="128"/>
      <c r="J205" s="128"/>
      <c r="K205" s="128"/>
    </row>
    <row r="206" spans="1:11" s="111" customFormat="1" hidden="1" x14ac:dyDescent="0.25">
      <c r="A206" s="60" t="s">
        <v>221</v>
      </c>
      <c r="B206" s="45" t="s">
        <v>100</v>
      </c>
      <c r="C206" s="45" t="s">
        <v>129</v>
      </c>
      <c r="D206" s="115" t="s">
        <v>222</v>
      </c>
      <c r="E206" s="38"/>
      <c r="F206" s="53">
        <f>F207</f>
        <v>0</v>
      </c>
      <c r="G206" s="53">
        <f t="shared" ref="G206:H206" si="67">G207</f>
        <v>0</v>
      </c>
      <c r="H206" s="53">
        <f t="shared" si="67"/>
        <v>0</v>
      </c>
      <c r="I206" s="128"/>
      <c r="J206" s="128"/>
      <c r="K206" s="128"/>
    </row>
    <row r="207" spans="1:11" s="111" customFormat="1" hidden="1" x14ac:dyDescent="0.25">
      <c r="A207" s="124" t="s">
        <v>197</v>
      </c>
      <c r="B207" s="48" t="s">
        <v>100</v>
      </c>
      <c r="C207" s="48" t="s">
        <v>129</v>
      </c>
      <c r="D207" s="117" t="s">
        <v>223</v>
      </c>
      <c r="E207" s="36"/>
      <c r="F207" s="50">
        <f>SUM(F208:F210)</f>
        <v>0</v>
      </c>
      <c r="G207" s="50">
        <f t="shared" ref="G207:H207" si="68">SUM(G208:G210)</f>
        <v>0</v>
      </c>
      <c r="H207" s="50">
        <f t="shared" si="68"/>
        <v>0</v>
      </c>
      <c r="I207" s="128"/>
      <c r="J207" s="128"/>
      <c r="K207" s="128"/>
    </row>
    <row r="208" spans="1:11" s="111" customFormat="1" ht="75" hidden="1" x14ac:dyDescent="0.25">
      <c r="A208" s="124" t="s">
        <v>77</v>
      </c>
      <c r="B208" s="48" t="s">
        <v>100</v>
      </c>
      <c r="C208" s="48" t="s">
        <v>129</v>
      </c>
      <c r="D208" s="117" t="s">
        <v>223</v>
      </c>
      <c r="E208" s="36">
        <v>100</v>
      </c>
      <c r="F208" s="50">
        <f>+'Приложение 6'!G317+'Приложение 6'!G314</f>
        <v>0</v>
      </c>
      <c r="G208" s="50">
        <f>+'Приложение 6'!H317+'Приложение 6'!H314</f>
        <v>0</v>
      </c>
      <c r="H208" s="50">
        <f>+'Приложение 6'!I317+'Приложение 6'!I314</f>
        <v>0</v>
      </c>
      <c r="I208" s="128"/>
      <c r="J208" s="128"/>
      <c r="K208" s="128"/>
    </row>
    <row r="209" spans="1:11" s="111" customFormat="1" ht="30.75" hidden="1" x14ac:dyDescent="0.25">
      <c r="A209" s="47" t="s">
        <v>85</v>
      </c>
      <c r="B209" s="48" t="s">
        <v>100</v>
      </c>
      <c r="C209" s="48" t="s">
        <v>129</v>
      </c>
      <c r="D209" s="117" t="s">
        <v>223</v>
      </c>
      <c r="E209" s="36">
        <v>200</v>
      </c>
      <c r="F209" s="50">
        <f>'Приложение 6'!G318+'Приложение 6'!G321+'Приложение 6'!G323+'Приложение 6'!G315</f>
        <v>0</v>
      </c>
      <c r="G209" s="50">
        <f>'Приложение 6'!H318+'Приложение 6'!H321+'Приложение 6'!H323+'Приложение 6'!H315</f>
        <v>0</v>
      </c>
      <c r="H209" s="50">
        <f>'Приложение 6'!I318+'Приложение 6'!I321+'Приложение 6'!I323+'Приложение 6'!I315</f>
        <v>0</v>
      </c>
      <c r="I209" s="128"/>
      <c r="J209" s="128"/>
      <c r="K209" s="128"/>
    </row>
    <row r="210" spans="1:11" s="111" customFormat="1" ht="30.75" hidden="1" x14ac:dyDescent="0.25">
      <c r="A210" s="51" t="s">
        <v>113</v>
      </c>
      <c r="B210" s="48" t="s">
        <v>100</v>
      </c>
      <c r="C210" s="48" t="s">
        <v>129</v>
      </c>
      <c r="D210" s="117" t="s">
        <v>223</v>
      </c>
      <c r="E210" s="36">
        <v>600</v>
      </c>
      <c r="F210" s="50">
        <f>'Приложение 6'!G319</f>
        <v>0</v>
      </c>
      <c r="G210" s="50">
        <f>'Приложение 6'!H319</f>
        <v>0</v>
      </c>
      <c r="H210" s="50">
        <f>'Приложение 6'!I319</f>
        <v>0</v>
      </c>
      <c r="I210" s="128"/>
      <c r="J210" s="128"/>
      <c r="K210" s="128"/>
    </row>
    <row r="211" spans="1:11" s="111" customFormat="1" ht="63" hidden="1" x14ac:dyDescent="0.25">
      <c r="A211" s="44" t="s">
        <v>199</v>
      </c>
      <c r="B211" s="45" t="s">
        <v>100</v>
      </c>
      <c r="C211" s="45" t="s">
        <v>129</v>
      </c>
      <c r="D211" s="45" t="s">
        <v>200</v>
      </c>
      <c r="E211" s="36"/>
      <c r="F211" s="53">
        <v>0</v>
      </c>
      <c r="G211" s="53">
        <v>0</v>
      </c>
      <c r="H211" s="53">
        <v>0</v>
      </c>
      <c r="I211" s="128"/>
      <c r="J211" s="128"/>
      <c r="K211" s="128"/>
    </row>
    <row r="212" spans="1:11" s="111" customFormat="1" hidden="1" x14ac:dyDescent="0.25">
      <c r="A212" s="47" t="s">
        <v>197</v>
      </c>
      <c r="B212" s="48" t="s">
        <v>100</v>
      </c>
      <c r="C212" s="48" t="s">
        <v>129</v>
      </c>
      <c r="D212" s="48" t="s">
        <v>203</v>
      </c>
      <c r="E212" s="36"/>
      <c r="F212" s="50">
        <v>0</v>
      </c>
      <c r="G212" s="50">
        <v>0</v>
      </c>
      <c r="H212" s="50">
        <v>0</v>
      </c>
      <c r="I212" s="128"/>
      <c r="J212" s="128"/>
      <c r="K212" s="128"/>
    </row>
    <row r="213" spans="1:11" s="111" customFormat="1" ht="30.75" hidden="1" x14ac:dyDescent="0.25">
      <c r="A213" s="47" t="s">
        <v>85</v>
      </c>
      <c r="B213" s="48" t="s">
        <v>100</v>
      </c>
      <c r="C213" s="48" t="s">
        <v>129</v>
      </c>
      <c r="D213" s="117" t="s">
        <v>203</v>
      </c>
      <c r="E213" s="36">
        <v>200</v>
      </c>
      <c r="F213" s="50"/>
      <c r="G213" s="50"/>
      <c r="H213" s="50"/>
      <c r="I213" s="128"/>
      <c r="J213" s="128"/>
      <c r="K213" s="128"/>
    </row>
    <row r="214" spans="1:11" s="111" customFormat="1" ht="31.5" hidden="1" x14ac:dyDescent="0.25">
      <c r="A214" s="44" t="s">
        <v>225</v>
      </c>
      <c r="B214" s="45" t="s">
        <v>100</v>
      </c>
      <c r="C214" s="45" t="s">
        <v>129</v>
      </c>
      <c r="D214" s="45" t="s">
        <v>192</v>
      </c>
      <c r="E214" s="38"/>
      <c r="F214" s="53">
        <f>F215</f>
        <v>0</v>
      </c>
      <c r="G214" s="53">
        <f t="shared" ref="G214:H215" si="69">G215</f>
        <v>0</v>
      </c>
      <c r="H214" s="53">
        <f t="shared" si="69"/>
        <v>0</v>
      </c>
      <c r="I214" s="128"/>
      <c r="J214" s="128"/>
      <c r="K214" s="128"/>
    </row>
    <row r="215" spans="1:11" s="111" customFormat="1" hidden="1" x14ac:dyDescent="0.25">
      <c r="A215" s="47" t="s">
        <v>197</v>
      </c>
      <c r="B215" s="48" t="s">
        <v>100</v>
      </c>
      <c r="C215" s="48" t="s">
        <v>129</v>
      </c>
      <c r="D215" s="117" t="s">
        <v>198</v>
      </c>
      <c r="E215" s="36"/>
      <c r="F215" s="50">
        <f>F216</f>
        <v>0</v>
      </c>
      <c r="G215" s="50">
        <f t="shared" si="69"/>
        <v>0</v>
      </c>
      <c r="H215" s="50">
        <f t="shared" si="69"/>
        <v>0</v>
      </c>
      <c r="I215" s="128"/>
      <c r="J215" s="128"/>
      <c r="K215" s="128"/>
    </row>
    <row r="216" spans="1:11" s="112" customFormat="1" ht="30.75" hidden="1" x14ac:dyDescent="0.25">
      <c r="A216" s="47" t="s">
        <v>85</v>
      </c>
      <c r="B216" s="48" t="s">
        <v>100</v>
      </c>
      <c r="C216" s="48" t="s">
        <v>129</v>
      </c>
      <c r="D216" s="61" t="s">
        <v>198</v>
      </c>
      <c r="E216" s="36">
        <v>200</v>
      </c>
      <c r="F216" s="50">
        <f>'Приложение 6'!G331</f>
        <v>0</v>
      </c>
      <c r="G216" s="50">
        <f>'Приложение 6'!H331</f>
        <v>0</v>
      </c>
      <c r="H216" s="50">
        <f>'Приложение 6'!I331</f>
        <v>0</v>
      </c>
      <c r="I216" s="126"/>
      <c r="J216" s="126"/>
      <c r="K216" s="126"/>
    </row>
    <row r="217" spans="1:11" s="112" customFormat="1" x14ac:dyDescent="0.25">
      <c r="A217" s="44" t="s">
        <v>71</v>
      </c>
      <c r="B217" s="45" t="s">
        <v>100</v>
      </c>
      <c r="C217" s="45" t="s">
        <v>129</v>
      </c>
      <c r="D217" s="62" t="s">
        <v>72</v>
      </c>
      <c r="E217" s="36"/>
      <c r="F217" s="53">
        <f>F218</f>
        <v>283000</v>
      </c>
      <c r="G217" s="53">
        <f t="shared" ref="G217:H218" si="70">G218</f>
        <v>0</v>
      </c>
      <c r="H217" s="53">
        <f t="shared" si="70"/>
        <v>0</v>
      </c>
    </row>
    <row r="218" spans="1:11" s="112" customFormat="1" ht="30.75" x14ac:dyDescent="0.25">
      <c r="A218" s="47" t="s">
        <v>142</v>
      </c>
      <c r="B218" s="48" t="s">
        <v>100</v>
      </c>
      <c r="C218" s="48" t="s">
        <v>129</v>
      </c>
      <c r="D218" s="36">
        <v>9910000000</v>
      </c>
      <c r="E218" s="36"/>
      <c r="F218" s="50">
        <f>F219</f>
        <v>283000</v>
      </c>
      <c r="G218" s="50">
        <f t="shared" si="70"/>
        <v>0</v>
      </c>
      <c r="H218" s="50">
        <f t="shared" si="70"/>
        <v>0</v>
      </c>
    </row>
    <row r="219" spans="1:11" s="112" customFormat="1" ht="30.75" x14ac:dyDescent="0.25">
      <c r="A219" s="47" t="s">
        <v>85</v>
      </c>
      <c r="B219" s="48" t="s">
        <v>100</v>
      </c>
      <c r="C219" s="48" t="s">
        <v>129</v>
      </c>
      <c r="D219" s="64">
        <v>9910000000</v>
      </c>
      <c r="E219" s="65" t="s">
        <v>86</v>
      </c>
      <c r="F219" s="50">
        <f>'Приложение 6'!G335+'Приложение 6'!G337+'Приложение 6'!G339</f>
        <v>283000</v>
      </c>
      <c r="G219" s="50">
        <f>'Приложение 6'!H335+'Приложение 6'!H337+'Приложение 6'!H339</f>
        <v>0</v>
      </c>
      <c r="H219" s="50">
        <f>'Приложение 6'!I335+'Приложение 6'!I337+'Приложение 6'!I339</f>
        <v>0</v>
      </c>
    </row>
    <row r="220" spans="1:11" s="112" customFormat="1" x14ac:dyDescent="0.25">
      <c r="A220" s="60" t="s">
        <v>239</v>
      </c>
      <c r="B220" s="45" t="s">
        <v>100</v>
      </c>
      <c r="C220" s="45" t="s">
        <v>100</v>
      </c>
      <c r="D220" s="38"/>
      <c r="E220" s="38"/>
      <c r="F220" s="46">
        <f>F221</f>
        <v>41028151</v>
      </c>
      <c r="G220" s="46">
        <f t="shared" ref="G220:H220" si="71">G221</f>
        <v>49222123</v>
      </c>
      <c r="H220" s="46">
        <f t="shared" si="71"/>
        <v>50039624</v>
      </c>
    </row>
    <row r="221" spans="1:11" s="112" customFormat="1" ht="47.25" x14ac:dyDescent="0.25">
      <c r="A221" s="60" t="s">
        <v>233</v>
      </c>
      <c r="B221" s="45" t="s">
        <v>100</v>
      </c>
      <c r="C221" s="45" t="s">
        <v>100</v>
      </c>
      <c r="D221" s="115" t="s">
        <v>234</v>
      </c>
      <c r="E221" s="38"/>
      <c r="F221" s="46">
        <f>F222+F232</f>
        <v>41028151</v>
      </c>
      <c r="G221" s="46">
        <f t="shared" ref="G221:H221" si="72">G222+G232</f>
        <v>49222123</v>
      </c>
      <c r="H221" s="46">
        <f t="shared" si="72"/>
        <v>50039624</v>
      </c>
    </row>
    <row r="222" spans="1:11" s="129" customFormat="1" ht="15" x14ac:dyDescent="0.2">
      <c r="A222" s="51" t="s">
        <v>193</v>
      </c>
      <c r="B222" s="48" t="s">
        <v>100</v>
      </c>
      <c r="C222" s="48" t="s">
        <v>100</v>
      </c>
      <c r="D222" s="117" t="s">
        <v>240</v>
      </c>
      <c r="E222" s="36"/>
      <c r="F222" s="49">
        <f>F223+F227+F230</f>
        <v>14691485</v>
      </c>
      <c r="G222" s="49">
        <f t="shared" ref="G222:H222" si="73">G223+G227+G230</f>
        <v>22303061</v>
      </c>
      <c r="H222" s="49">
        <f t="shared" si="73"/>
        <v>22969365</v>
      </c>
    </row>
    <row r="223" spans="1:11" s="129" customFormat="1" ht="45" x14ac:dyDescent="0.2">
      <c r="A223" s="51" t="s">
        <v>241</v>
      </c>
      <c r="B223" s="48" t="s">
        <v>100</v>
      </c>
      <c r="C223" s="48" t="s">
        <v>100</v>
      </c>
      <c r="D223" s="117" t="s">
        <v>240</v>
      </c>
      <c r="E223" s="36"/>
      <c r="F223" s="49">
        <f>SUM(F224:F226)</f>
        <v>12390533</v>
      </c>
      <c r="G223" s="49">
        <f t="shared" ref="G223:H223" si="74">SUM(G224:G226)</f>
        <v>19875556</v>
      </c>
      <c r="H223" s="49">
        <f t="shared" si="74"/>
        <v>20420484</v>
      </c>
    </row>
    <row r="224" spans="1:11" s="129" customFormat="1" ht="75" x14ac:dyDescent="0.2">
      <c r="A224" s="51" t="s">
        <v>77</v>
      </c>
      <c r="B224" s="48" t="s">
        <v>100</v>
      </c>
      <c r="C224" s="48" t="s">
        <v>100</v>
      </c>
      <c r="D224" s="117" t="s">
        <v>240</v>
      </c>
      <c r="E224" s="36">
        <v>100</v>
      </c>
      <c r="F224" s="58">
        <f>'Приложение 6'!G352</f>
        <v>1211950</v>
      </c>
      <c r="G224" s="58">
        <f>'Приложение 6'!H352</f>
        <v>1278607</v>
      </c>
      <c r="H224" s="58">
        <f>'Приложение 6'!I352</f>
        <v>1342538</v>
      </c>
    </row>
    <row r="225" spans="1:9" s="129" customFormat="1" ht="30" x14ac:dyDescent="0.2">
      <c r="A225" s="47" t="s">
        <v>85</v>
      </c>
      <c r="B225" s="48" t="s">
        <v>100</v>
      </c>
      <c r="C225" s="48" t="s">
        <v>100</v>
      </c>
      <c r="D225" s="117" t="s">
        <v>240</v>
      </c>
      <c r="E225" s="36">
        <v>200</v>
      </c>
      <c r="F225" s="49">
        <f>'Приложение 6'!G345+'Приложение 6'!G348+'Приложение 6'!G353+'Приложение 6'!G355</f>
        <v>3615363</v>
      </c>
      <c r="G225" s="49">
        <f>'Приложение 6'!H345+'Приложение 6'!H348+'Приложение 6'!H353+'Приложение 6'!H355</f>
        <v>4373074</v>
      </c>
      <c r="H225" s="49">
        <f>'Приложение 6'!I345+'Приложение 6'!I348+'Приложение 6'!I353+'Приложение 6'!I355</f>
        <v>4591728</v>
      </c>
    </row>
    <row r="226" spans="1:9" s="129" customFormat="1" ht="15" x14ac:dyDescent="0.2">
      <c r="A226" s="51" t="s">
        <v>94</v>
      </c>
      <c r="B226" s="48" t="s">
        <v>100</v>
      </c>
      <c r="C226" s="48" t="s">
        <v>100</v>
      </c>
      <c r="D226" s="117" t="s">
        <v>240</v>
      </c>
      <c r="E226" s="36">
        <v>300</v>
      </c>
      <c r="F226" s="49">
        <f>'Приложение 6'!G346+'Приложение 6'!G350</f>
        <v>7563220</v>
      </c>
      <c r="G226" s="49">
        <f>'Приложение 6'!H346+'Приложение 6'!H350</f>
        <v>14223875</v>
      </c>
      <c r="H226" s="49">
        <f>'Приложение 6'!I346+'Приложение 6'!I350</f>
        <v>14486218</v>
      </c>
    </row>
    <row r="227" spans="1:9" s="129" customFormat="1" ht="30" x14ac:dyDescent="0.2">
      <c r="A227" s="51" t="s">
        <v>242</v>
      </c>
      <c r="B227" s="48" t="s">
        <v>100</v>
      </c>
      <c r="C227" s="48" t="s">
        <v>100</v>
      </c>
      <c r="D227" s="117" t="s">
        <v>240</v>
      </c>
      <c r="E227" s="36"/>
      <c r="F227" s="49">
        <f>SUM(F228:F229)</f>
        <v>987502</v>
      </c>
      <c r="G227" s="49">
        <f t="shared" ref="G227:H227" si="75">SUM(G228:G229)</f>
        <v>1041815</v>
      </c>
      <c r="H227" s="49">
        <f t="shared" si="75"/>
        <v>1093907</v>
      </c>
    </row>
    <row r="228" spans="1:9" s="129" customFormat="1" ht="30" x14ac:dyDescent="0.2">
      <c r="A228" s="47" t="s">
        <v>85</v>
      </c>
      <c r="B228" s="48" t="s">
        <v>100</v>
      </c>
      <c r="C228" s="48" t="s">
        <v>100</v>
      </c>
      <c r="D228" s="117" t="s">
        <v>240</v>
      </c>
      <c r="E228" s="36">
        <v>200</v>
      </c>
      <c r="F228" s="49">
        <f>'Приложение 6'!G358</f>
        <v>337502</v>
      </c>
      <c r="G228" s="49">
        <f>'Приложение 6'!H358</f>
        <v>356065</v>
      </c>
      <c r="H228" s="49">
        <f>'Приложение 6'!I358</f>
        <v>373868</v>
      </c>
    </row>
    <row r="229" spans="1:9" s="129" customFormat="1" ht="15" x14ac:dyDescent="0.2">
      <c r="A229" s="51" t="s">
        <v>94</v>
      </c>
      <c r="B229" s="48" t="s">
        <v>100</v>
      </c>
      <c r="C229" s="48" t="s">
        <v>100</v>
      </c>
      <c r="D229" s="117" t="s">
        <v>240</v>
      </c>
      <c r="E229" s="36">
        <v>300</v>
      </c>
      <c r="F229" s="49">
        <f>'Приложение 6'!G359</f>
        <v>650000</v>
      </c>
      <c r="G229" s="49">
        <f>'Приложение 6'!H359</f>
        <v>685750</v>
      </c>
      <c r="H229" s="49">
        <f>'Приложение 6'!I359</f>
        <v>720039</v>
      </c>
    </row>
    <row r="230" spans="1:9" s="129" customFormat="1" ht="30" x14ac:dyDescent="0.2">
      <c r="A230" s="51" t="s">
        <v>243</v>
      </c>
      <c r="B230" s="48" t="s">
        <v>100</v>
      </c>
      <c r="C230" s="48" t="s">
        <v>100</v>
      </c>
      <c r="D230" s="117" t="s">
        <v>240</v>
      </c>
      <c r="E230" s="36"/>
      <c r="F230" s="49">
        <f>F231</f>
        <v>1313450</v>
      </c>
      <c r="G230" s="49">
        <f t="shared" ref="G230:H230" si="76">G231</f>
        <v>1385690</v>
      </c>
      <c r="H230" s="49">
        <f t="shared" si="76"/>
        <v>1454974</v>
      </c>
    </row>
    <row r="231" spans="1:9" s="129" customFormat="1" ht="30" x14ac:dyDescent="0.2">
      <c r="A231" s="51" t="s">
        <v>85</v>
      </c>
      <c r="B231" s="48" t="s">
        <v>100</v>
      </c>
      <c r="C231" s="48" t="s">
        <v>100</v>
      </c>
      <c r="D231" s="117" t="s">
        <v>240</v>
      </c>
      <c r="E231" s="36">
        <v>200</v>
      </c>
      <c r="F231" s="49">
        <f>'Приложение 6'!G362</f>
        <v>1313450</v>
      </c>
      <c r="G231" s="49">
        <f>'Приложение 6'!H362</f>
        <v>1385690</v>
      </c>
      <c r="H231" s="49">
        <f>'Приложение 6'!I362</f>
        <v>1454974</v>
      </c>
    </row>
    <row r="232" spans="1:9" s="129" customFormat="1" ht="15" x14ac:dyDescent="0.2">
      <c r="A232" s="127" t="s">
        <v>197</v>
      </c>
      <c r="B232" s="48" t="s">
        <v>100</v>
      </c>
      <c r="C232" s="48" t="s">
        <v>100</v>
      </c>
      <c r="D232" s="48" t="s">
        <v>235</v>
      </c>
      <c r="E232" s="48"/>
      <c r="F232" s="49">
        <f>SUM(F233:F234)</f>
        <v>26336666</v>
      </c>
      <c r="G232" s="49">
        <f t="shared" ref="G232:H232" si="77">SUM(G233:G234)</f>
        <v>26919062</v>
      </c>
      <c r="H232" s="49">
        <f t="shared" si="77"/>
        <v>27070259</v>
      </c>
      <c r="I232" s="130"/>
    </row>
    <row r="233" spans="1:9" s="129" customFormat="1" ht="75" x14ac:dyDescent="0.2">
      <c r="A233" s="51" t="s">
        <v>77</v>
      </c>
      <c r="B233" s="48" t="s">
        <v>100</v>
      </c>
      <c r="C233" s="48" t="s">
        <v>100</v>
      </c>
      <c r="D233" s="48" t="s">
        <v>235</v>
      </c>
      <c r="E233" s="48" t="s">
        <v>78</v>
      </c>
      <c r="F233" s="49">
        <f>'Приложение 6'!G365</f>
        <v>25319404</v>
      </c>
      <c r="G233" s="49">
        <f>'Приложение 6'!H365</f>
        <v>25397739</v>
      </c>
      <c r="H233" s="49">
        <f>'Приложение 6'!I365</f>
        <v>25472870</v>
      </c>
      <c r="I233" s="130"/>
    </row>
    <row r="234" spans="1:9" s="129" customFormat="1" ht="30" x14ac:dyDescent="0.2">
      <c r="A234" s="47" t="s">
        <v>85</v>
      </c>
      <c r="B234" s="48" t="s">
        <v>100</v>
      </c>
      <c r="C234" s="48" t="s">
        <v>100</v>
      </c>
      <c r="D234" s="48" t="s">
        <v>235</v>
      </c>
      <c r="E234" s="48" t="s">
        <v>86</v>
      </c>
      <c r="F234" s="49">
        <f>'Приложение 6'!G366</f>
        <v>1017262</v>
      </c>
      <c r="G234" s="49">
        <f>'Приложение 6'!H366</f>
        <v>1521323</v>
      </c>
      <c r="H234" s="49">
        <f>'Приложение 6'!I366</f>
        <v>1597389</v>
      </c>
      <c r="I234" s="130"/>
    </row>
    <row r="235" spans="1:9" s="135" customFormat="1" x14ac:dyDescent="0.25">
      <c r="A235" s="131" t="s">
        <v>143</v>
      </c>
      <c r="B235" s="132" t="s">
        <v>100</v>
      </c>
      <c r="C235" s="132" t="s">
        <v>144</v>
      </c>
      <c r="D235" s="133"/>
      <c r="E235" s="133"/>
      <c r="F235" s="134">
        <f>F236+F256</f>
        <v>140736239.81</v>
      </c>
      <c r="G235" s="134">
        <f t="shared" ref="G235:H235" si="78">G236+G256</f>
        <v>146363977.76999998</v>
      </c>
      <c r="H235" s="134">
        <f t="shared" si="78"/>
        <v>147377957.31</v>
      </c>
    </row>
    <row r="236" spans="1:9" s="135" customFormat="1" x14ac:dyDescent="0.25">
      <c r="A236" s="60" t="s">
        <v>221</v>
      </c>
      <c r="B236" s="45" t="s">
        <v>100</v>
      </c>
      <c r="C236" s="45" t="s">
        <v>144</v>
      </c>
      <c r="D236" s="115" t="s">
        <v>222</v>
      </c>
      <c r="E236" s="38"/>
      <c r="F236" s="46">
        <f>F237+F249</f>
        <v>140736239.81</v>
      </c>
      <c r="G236" s="46">
        <f t="shared" ref="G236:H236" si="79">G237+G249</f>
        <v>146363977.76999998</v>
      </c>
      <c r="H236" s="46">
        <f t="shared" si="79"/>
        <v>147377957.31</v>
      </c>
    </row>
    <row r="237" spans="1:9" s="136" customFormat="1" ht="15" x14ac:dyDescent="0.2">
      <c r="A237" s="51" t="s">
        <v>193</v>
      </c>
      <c r="B237" s="48" t="s">
        <v>100</v>
      </c>
      <c r="C237" s="48" t="s">
        <v>144</v>
      </c>
      <c r="D237" s="117" t="s">
        <v>244</v>
      </c>
      <c r="E237" s="36"/>
      <c r="F237" s="49">
        <f>F238+F240+F245+F247</f>
        <v>59912187.910000004</v>
      </c>
      <c r="G237" s="49">
        <f t="shared" ref="G237:H237" si="80">G238+G240+G245+G247</f>
        <v>61679556.420000002</v>
      </c>
      <c r="H237" s="49">
        <f t="shared" si="80"/>
        <v>62589010.969999999</v>
      </c>
    </row>
    <row r="238" spans="1:9" s="136" customFormat="1" ht="30" x14ac:dyDescent="0.2">
      <c r="A238" s="51" t="s">
        <v>245</v>
      </c>
      <c r="B238" s="48" t="s">
        <v>100</v>
      </c>
      <c r="C238" s="48" t="s">
        <v>144</v>
      </c>
      <c r="D238" s="117" t="s">
        <v>244</v>
      </c>
      <c r="E238" s="36"/>
      <c r="F238" s="49">
        <f>F239</f>
        <v>2160919.54</v>
      </c>
      <c r="G238" s="49">
        <f t="shared" ref="G238:H238" si="81">G239</f>
        <v>2160919.54</v>
      </c>
      <c r="H238" s="49">
        <f t="shared" si="81"/>
        <v>2160919.54</v>
      </c>
    </row>
    <row r="239" spans="1:9" s="135" customFormat="1" ht="15" x14ac:dyDescent="0.2">
      <c r="A239" s="51" t="s">
        <v>94</v>
      </c>
      <c r="B239" s="48" t="s">
        <v>100</v>
      </c>
      <c r="C239" s="48" t="s">
        <v>144</v>
      </c>
      <c r="D239" s="117" t="s">
        <v>244</v>
      </c>
      <c r="E239" s="36">
        <v>300</v>
      </c>
      <c r="F239" s="49">
        <f>'Приложение 6'!G372</f>
        <v>2160919.54</v>
      </c>
      <c r="G239" s="49">
        <f>'Приложение 6'!H372</f>
        <v>2160919.54</v>
      </c>
      <c r="H239" s="49">
        <f>'Приложение 6'!I372</f>
        <v>2160919.54</v>
      </c>
    </row>
    <row r="240" spans="1:9" s="135" customFormat="1" ht="30" x14ac:dyDescent="0.2">
      <c r="A240" s="51" t="s">
        <v>246</v>
      </c>
      <c r="B240" s="48" t="s">
        <v>100</v>
      </c>
      <c r="C240" s="48" t="s">
        <v>144</v>
      </c>
      <c r="D240" s="117" t="s">
        <v>244</v>
      </c>
      <c r="E240" s="36"/>
      <c r="F240" s="49">
        <f>SUM(F241:F244)</f>
        <v>56711038.480000004</v>
      </c>
      <c r="G240" s="49">
        <f t="shared" ref="G240:H240" si="82">SUM(G241:G244)</f>
        <v>58478406.990000002</v>
      </c>
      <c r="H240" s="49">
        <f t="shared" si="82"/>
        <v>59387861.539999999</v>
      </c>
    </row>
    <row r="241" spans="1:8" s="135" customFormat="1" ht="75" hidden="1" x14ac:dyDescent="0.2">
      <c r="A241" s="51" t="s">
        <v>77</v>
      </c>
      <c r="B241" s="48" t="s">
        <v>100</v>
      </c>
      <c r="C241" s="48" t="s">
        <v>144</v>
      </c>
      <c r="D241" s="117" t="s">
        <v>244</v>
      </c>
      <c r="E241" s="36">
        <v>100</v>
      </c>
      <c r="F241" s="49">
        <f>'Приложение 6'!G375</f>
        <v>0</v>
      </c>
      <c r="G241" s="49">
        <f>'Приложение 6'!H375</f>
        <v>0</v>
      </c>
      <c r="H241" s="49">
        <f>'Приложение 6'!I375</f>
        <v>0</v>
      </c>
    </row>
    <row r="242" spans="1:8" s="135" customFormat="1" ht="30" hidden="1" x14ac:dyDescent="0.2">
      <c r="A242" s="51" t="s">
        <v>85</v>
      </c>
      <c r="B242" s="48" t="s">
        <v>100</v>
      </c>
      <c r="C242" s="48" t="s">
        <v>144</v>
      </c>
      <c r="D242" s="117" t="s">
        <v>244</v>
      </c>
      <c r="E242" s="36">
        <v>200</v>
      </c>
      <c r="F242" s="49">
        <f>'Приложение 6'!G376</f>
        <v>0</v>
      </c>
      <c r="G242" s="49">
        <f>'Приложение 6'!H376</f>
        <v>0</v>
      </c>
      <c r="H242" s="49">
        <f>'Приложение 6'!I376</f>
        <v>0</v>
      </c>
    </row>
    <row r="243" spans="1:8" s="135" customFormat="1" ht="30" x14ac:dyDescent="0.2">
      <c r="A243" s="51" t="s">
        <v>113</v>
      </c>
      <c r="B243" s="48" t="s">
        <v>100</v>
      </c>
      <c r="C243" s="48" t="s">
        <v>144</v>
      </c>
      <c r="D243" s="117" t="s">
        <v>244</v>
      </c>
      <c r="E243" s="36">
        <v>600</v>
      </c>
      <c r="F243" s="49">
        <f>'Приложение 6'!G377</f>
        <v>18526704.48</v>
      </c>
      <c r="G243" s="49">
        <f>'Приложение 6'!H377</f>
        <v>16478406.99</v>
      </c>
      <c r="H243" s="49">
        <f>'Приложение 6'!I377</f>
        <v>17387861.539999999</v>
      </c>
    </row>
    <row r="244" spans="1:8" s="135" customFormat="1" ht="15" x14ac:dyDescent="0.2">
      <c r="A244" s="51" t="s">
        <v>87</v>
      </c>
      <c r="B244" s="48" t="s">
        <v>100</v>
      </c>
      <c r="C244" s="48" t="s">
        <v>144</v>
      </c>
      <c r="D244" s="117" t="s">
        <v>244</v>
      </c>
      <c r="E244" s="36">
        <v>800</v>
      </c>
      <c r="F244" s="49">
        <f>'Приложение 6'!G378</f>
        <v>38184334</v>
      </c>
      <c r="G244" s="49">
        <f>'Приложение 6'!H378</f>
        <v>42000000</v>
      </c>
      <c r="H244" s="49">
        <f>'Приложение 6'!I378</f>
        <v>42000000</v>
      </c>
    </row>
    <row r="245" spans="1:8" s="135" customFormat="1" ht="30" hidden="1" x14ac:dyDescent="0.2">
      <c r="A245" s="51" t="s">
        <v>247</v>
      </c>
      <c r="B245" s="48" t="s">
        <v>100</v>
      </c>
      <c r="C245" s="48" t="s">
        <v>144</v>
      </c>
      <c r="D245" s="117" t="s">
        <v>244</v>
      </c>
      <c r="E245" s="36"/>
      <c r="F245" s="49">
        <f>F246</f>
        <v>0</v>
      </c>
      <c r="G245" s="49">
        <f t="shared" ref="G245:H245" si="83">G246</f>
        <v>0</v>
      </c>
      <c r="H245" s="49">
        <f t="shared" si="83"/>
        <v>0</v>
      </c>
    </row>
    <row r="246" spans="1:8" s="135" customFormat="1" ht="15" hidden="1" x14ac:dyDescent="0.2">
      <c r="A246" s="51" t="s">
        <v>94</v>
      </c>
      <c r="B246" s="48" t="s">
        <v>100</v>
      </c>
      <c r="C246" s="48" t="s">
        <v>144</v>
      </c>
      <c r="D246" s="117" t="s">
        <v>244</v>
      </c>
      <c r="E246" s="36">
        <v>300</v>
      </c>
      <c r="F246" s="49">
        <f>'Приложение 6'!G381</f>
        <v>0</v>
      </c>
      <c r="G246" s="49">
        <f>'Приложение 6'!H381</f>
        <v>0</v>
      </c>
      <c r="H246" s="49">
        <f>'Приложение 6'!I381</f>
        <v>0</v>
      </c>
    </row>
    <row r="247" spans="1:8" s="135" customFormat="1" ht="30" x14ac:dyDescent="0.2">
      <c r="A247" s="51" t="s">
        <v>248</v>
      </c>
      <c r="B247" s="48" t="s">
        <v>100</v>
      </c>
      <c r="C247" s="48" t="s">
        <v>144</v>
      </c>
      <c r="D247" s="117" t="s">
        <v>244</v>
      </c>
      <c r="E247" s="36"/>
      <c r="F247" s="49">
        <f>F248</f>
        <v>1040229.89</v>
      </c>
      <c r="G247" s="49">
        <f t="shared" ref="G247:H247" si="84">G248</f>
        <v>1040229.89</v>
      </c>
      <c r="H247" s="49">
        <f t="shared" si="84"/>
        <v>1040229.89</v>
      </c>
    </row>
    <row r="248" spans="1:8" s="135" customFormat="1" ht="15" x14ac:dyDescent="0.2">
      <c r="A248" s="51" t="s">
        <v>94</v>
      </c>
      <c r="B248" s="48" t="s">
        <v>100</v>
      </c>
      <c r="C248" s="48" t="s">
        <v>144</v>
      </c>
      <c r="D248" s="117" t="s">
        <v>244</v>
      </c>
      <c r="E248" s="36">
        <v>300</v>
      </c>
      <c r="F248" s="49">
        <f>'Приложение 6'!G384</f>
        <v>1040229.89</v>
      </c>
      <c r="G248" s="49">
        <f>'Приложение 6'!H384</f>
        <v>1040229.89</v>
      </c>
      <c r="H248" s="49">
        <f>'Приложение 6'!I384</f>
        <v>1040229.89</v>
      </c>
    </row>
    <row r="249" spans="1:8" s="136" customFormat="1" ht="15" x14ac:dyDescent="0.2">
      <c r="A249" s="124" t="s">
        <v>197</v>
      </c>
      <c r="B249" s="48" t="s">
        <v>100</v>
      </c>
      <c r="C249" s="48" t="s">
        <v>144</v>
      </c>
      <c r="D249" s="117" t="s">
        <v>223</v>
      </c>
      <c r="E249" s="36"/>
      <c r="F249" s="49">
        <f>SUM(F250:F255)</f>
        <v>80824051.900000006</v>
      </c>
      <c r="G249" s="49">
        <f t="shared" ref="G249:H249" si="85">SUM(G250:G255)</f>
        <v>84684421.349999994</v>
      </c>
      <c r="H249" s="49">
        <f t="shared" si="85"/>
        <v>84788946.340000004</v>
      </c>
    </row>
    <row r="250" spans="1:8" s="135" customFormat="1" ht="75" x14ac:dyDescent="0.2">
      <c r="A250" s="51" t="s">
        <v>77</v>
      </c>
      <c r="B250" s="48" t="s">
        <v>100</v>
      </c>
      <c r="C250" s="48" t="s">
        <v>144</v>
      </c>
      <c r="D250" s="117" t="s">
        <v>223</v>
      </c>
      <c r="E250" s="36">
        <v>100</v>
      </c>
      <c r="F250" s="50">
        <f>'Приложение 6'!G389+'Приложение 6'!G395</f>
        <v>58672774</v>
      </c>
      <c r="G250" s="50">
        <f>'Приложение 6'!H389+'Приложение 6'!H395</f>
        <v>58672774</v>
      </c>
      <c r="H250" s="50">
        <f>'Приложение 6'!I389+'Приложение 6'!I395</f>
        <v>58672774</v>
      </c>
    </row>
    <row r="251" spans="1:8" s="135" customFormat="1" ht="30" x14ac:dyDescent="0.2">
      <c r="A251" s="47" t="s">
        <v>85</v>
      </c>
      <c r="B251" s="48" t="s">
        <v>100</v>
      </c>
      <c r="C251" s="48" t="s">
        <v>144</v>
      </c>
      <c r="D251" s="117" t="s">
        <v>223</v>
      </c>
      <c r="E251" s="36">
        <v>200</v>
      </c>
      <c r="F251" s="50">
        <f>'Приложение 6'!G390+'Приложение 6'!G396</f>
        <v>7151277.9000000004</v>
      </c>
      <c r="G251" s="50">
        <f>'Приложение 6'!H390+'Приложение 6'!H396</f>
        <v>7011647.3499999996</v>
      </c>
      <c r="H251" s="50">
        <f>'Приложение 6'!I390+'Приложение 6'!I396</f>
        <v>7116172.3399999999</v>
      </c>
    </row>
    <row r="252" spans="1:8" s="135" customFormat="1" ht="15" hidden="1" x14ac:dyDescent="0.2">
      <c r="A252" s="51" t="s">
        <v>94</v>
      </c>
      <c r="B252" s="48" t="s">
        <v>100</v>
      </c>
      <c r="C252" s="48" t="s">
        <v>144</v>
      </c>
      <c r="D252" s="117" t="s">
        <v>223</v>
      </c>
      <c r="E252" s="36">
        <v>300</v>
      </c>
      <c r="F252" s="50">
        <f>'Приложение 6'!G387+'Приложение 6'!G391</f>
        <v>0</v>
      </c>
      <c r="G252" s="50">
        <f>'Приложение 6'!H387+'Приложение 6'!H391</f>
        <v>0</v>
      </c>
      <c r="H252" s="50">
        <f>'Приложение 6'!I387+'Приложение 6'!I391</f>
        <v>0</v>
      </c>
    </row>
    <row r="253" spans="1:8" s="135" customFormat="1" ht="30" hidden="1" x14ac:dyDescent="0.2">
      <c r="A253" s="51" t="s">
        <v>113</v>
      </c>
      <c r="B253" s="48" t="s">
        <v>100</v>
      </c>
      <c r="C253" s="48" t="s">
        <v>144</v>
      </c>
      <c r="D253" s="117" t="s">
        <v>223</v>
      </c>
      <c r="E253" s="36">
        <v>600</v>
      </c>
      <c r="F253" s="50">
        <f>'Приложение 6'!G392+'Приложение 6'!G397</f>
        <v>0</v>
      </c>
      <c r="G253" s="50">
        <f>'Приложение 6'!H392+'Приложение 6'!H397</f>
        <v>0</v>
      </c>
      <c r="H253" s="50">
        <f>'Приложение 6'!I392+'Приложение 6'!I397</f>
        <v>0</v>
      </c>
    </row>
    <row r="254" spans="1:8" s="136" customFormat="1" ht="15" x14ac:dyDescent="0.2">
      <c r="A254" s="51" t="s">
        <v>87</v>
      </c>
      <c r="B254" s="48" t="s">
        <v>100</v>
      </c>
      <c r="C254" s="48" t="s">
        <v>144</v>
      </c>
      <c r="D254" s="117" t="s">
        <v>223</v>
      </c>
      <c r="E254" s="36">
        <v>800</v>
      </c>
      <c r="F254" s="50">
        <f>'Приложение 6'!G393</f>
        <v>0</v>
      </c>
      <c r="G254" s="50">
        <f>'Приложение 6'!H393</f>
        <v>4000000</v>
      </c>
      <c r="H254" s="50">
        <f>'Приложение 6'!I393</f>
        <v>4000000</v>
      </c>
    </row>
    <row r="255" spans="1:8" s="136" customFormat="1" ht="15" x14ac:dyDescent="0.2">
      <c r="A255" s="51" t="s">
        <v>87</v>
      </c>
      <c r="B255" s="48" t="s">
        <v>100</v>
      </c>
      <c r="C255" s="48" t="s">
        <v>144</v>
      </c>
      <c r="D255" s="117" t="s">
        <v>223</v>
      </c>
      <c r="E255" s="36">
        <v>800</v>
      </c>
      <c r="F255" s="50">
        <f>'Приложение 6'!G398</f>
        <v>15000000</v>
      </c>
      <c r="G255" s="50">
        <f>'Приложение 6'!H398</f>
        <v>15000000</v>
      </c>
      <c r="H255" s="50">
        <f>'Приложение 6'!I398</f>
        <v>15000000</v>
      </c>
    </row>
    <row r="256" spans="1:8" s="135" customFormat="1" hidden="1" x14ac:dyDescent="0.25">
      <c r="A256" s="44" t="s">
        <v>71</v>
      </c>
      <c r="B256" s="45" t="s">
        <v>100</v>
      </c>
      <c r="C256" s="45" t="s">
        <v>144</v>
      </c>
      <c r="D256" s="62" t="s">
        <v>72</v>
      </c>
      <c r="E256" s="38"/>
      <c r="F256" s="53">
        <f>F257</f>
        <v>0</v>
      </c>
      <c r="G256" s="53">
        <f t="shared" ref="G256:H257" si="86">G257</f>
        <v>0</v>
      </c>
      <c r="H256" s="53">
        <f t="shared" si="86"/>
        <v>0</v>
      </c>
    </row>
    <row r="257" spans="1:8" s="136" customFormat="1" ht="15" hidden="1" x14ac:dyDescent="0.2">
      <c r="A257" s="47" t="s">
        <v>107</v>
      </c>
      <c r="B257" s="48" t="s">
        <v>100</v>
      </c>
      <c r="C257" s="48" t="s">
        <v>144</v>
      </c>
      <c r="D257" s="61" t="s">
        <v>108</v>
      </c>
      <c r="E257" s="36"/>
      <c r="F257" s="50">
        <f>F258</f>
        <v>0</v>
      </c>
      <c r="G257" s="50">
        <f t="shared" si="86"/>
        <v>0</v>
      </c>
      <c r="H257" s="50">
        <f t="shared" si="86"/>
        <v>0</v>
      </c>
    </row>
    <row r="258" spans="1:8" s="136" customFormat="1" ht="30" hidden="1" x14ac:dyDescent="0.2">
      <c r="A258" s="51" t="s">
        <v>113</v>
      </c>
      <c r="B258" s="48" t="s">
        <v>100</v>
      </c>
      <c r="C258" s="48" t="s">
        <v>144</v>
      </c>
      <c r="D258" s="61" t="s">
        <v>108</v>
      </c>
      <c r="E258" s="36">
        <v>600</v>
      </c>
      <c r="F258" s="50">
        <f>'Приложение 6'!G402</f>
        <v>0</v>
      </c>
      <c r="G258" s="50">
        <f>'Приложение 6'!H402</f>
        <v>0</v>
      </c>
      <c r="H258" s="50">
        <f>'Приложение 6'!I402</f>
        <v>0</v>
      </c>
    </row>
    <row r="259" spans="1:8" s="135" customFormat="1" x14ac:dyDescent="0.25">
      <c r="A259" s="60" t="s">
        <v>249</v>
      </c>
      <c r="B259" s="45" t="s">
        <v>146</v>
      </c>
      <c r="C259" s="45"/>
      <c r="D259" s="38"/>
      <c r="E259" s="38"/>
      <c r="F259" s="46">
        <f>F260+F281</f>
        <v>382592996.24000001</v>
      </c>
      <c r="G259" s="46">
        <f t="shared" ref="G259:H259" si="87">G260+G281</f>
        <v>189607919.06999999</v>
      </c>
      <c r="H259" s="46">
        <f t="shared" si="87"/>
        <v>191689812.69999999</v>
      </c>
    </row>
    <row r="260" spans="1:8" s="135" customFormat="1" x14ac:dyDescent="0.25">
      <c r="A260" s="60" t="s">
        <v>250</v>
      </c>
      <c r="B260" s="45" t="s">
        <v>146</v>
      </c>
      <c r="C260" s="45" t="s">
        <v>68</v>
      </c>
      <c r="D260" s="38"/>
      <c r="E260" s="38"/>
      <c r="F260" s="46">
        <f>F261</f>
        <v>351626239.99000001</v>
      </c>
      <c r="G260" s="46">
        <f t="shared" ref="G260:H260" si="88">G261</f>
        <v>158681248.83000001</v>
      </c>
      <c r="H260" s="46">
        <f t="shared" si="88"/>
        <v>160622925.99000001</v>
      </c>
    </row>
    <row r="261" spans="1:8" s="136" customFormat="1" x14ac:dyDescent="0.25">
      <c r="A261" s="60" t="s">
        <v>227</v>
      </c>
      <c r="B261" s="45" t="s">
        <v>146</v>
      </c>
      <c r="C261" s="45" t="s">
        <v>68</v>
      </c>
      <c r="D261" s="115" t="s">
        <v>228</v>
      </c>
      <c r="E261" s="38"/>
      <c r="F261" s="46">
        <f>F262+F264+F272</f>
        <v>351626239.99000001</v>
      </c>
      <c r="G261" s="46">
        <f t="shared" ref="G261:H261" si="89">G262+G264+G272</f>
        <v>158681248.83000001</v>
      </c>
      <c r="H261" s="46">
        <f t="shared" si="89"/>
        <v>160622925.99000001</v>
      </c>
    </row>
    <row r="262" spans="1:8" s="136" customFormat="1" ht="30" hidden="1" x14ac:dyDescent="0.2">
      <c r="A262" s="51" t="s">
        <v>251</v>
      </c>
      <c r="B262" s="48" t="s">
        <v>146</v>
      </c>
      <c r="C262" s="48" t="s">
        <v>68</v>
      </c>
      <c r="D262" s="125" t="s">
        <v>252</v>
      </c>
      <c r="E262" s="137"/>
      <c r="F262" s="49">
        <v>0</v>
      </c>
      <c r="G262" s="49">
        <v>0</v>
      </c>
      <c r="H262" s="49">
        <v>0</v>
      </c>
    </row>
    <row r="263" spans="1:8" s="136" customFormat="1" ht="30" hidden="1" x14ac:dyDescent="0.2">
      <c r="A263" s="47" t="s">
        <v>85</v>
      </c>
      <c r="B263" s="48" t="s">
        <v>146</v>
      </c>
      <c r="C263" s="48" t="s">
        <v>68</v>
      </c>
      <c r="D263" s="125" t="s">
        <v>252</v>
      </c>
      <c r="E263" s="137">
        <v>200</v>
      </c>
      <c r="F263" s="49">
        <f>'Приложение 6'!G407</f>
        <v>0</v>
      </c>
      <c r="G263" s="49">
        <v>0</v>
      </c>
      <c r="H263" s="49">
        <v>0</v>
      </c>
    </row>
    <row r="264" spans="1:8" s="136" customFormat="1" ht="15" x14ac:dyDescent="0.2">
      <c r="A264" s="47" t="s">
        <v>193</v>
      </c>
      <c r="B264" s="48" t="s">
        <v>146</v>
      </c>
      <c r="C264" s="48" t="s">
        <v>68</v>
      </c>
      <c r="D264" s="117" t="s">
        <v>230</v>
      </c>
      <c r="E264" s="137"/>
      <c r="F264" s="49">
        <f>F265+F268+F270</f>
        <v>202323168.06</v>
      </c>
      <c r="G264" s="49">
        <f t="shared" ref="G264:H264" si="90">G265+G268+G270</f>
        <v>3377181.4</v>
      </c>
      <c r="H264" s="49">
        <f t="shared" si="90"/>
        <v>3594683.16</v>
      </c>
    </row>
    <row r="265" spans="1:8" s="136" customFormat="1" ht="30" x14ac:dyDescent="0.2">
      <c r="A265" s="47" t="s">
        <v>253</v>
      </c>
      <c r="B265" s="48" t="s">
        <v>146</v>
      </c>
      <c r="C265" s="48" t="s">
        <v>68</v>
      </c>
      <c r="D265" s="117" t="s">
        <v>230</v>
      </c>
      <c r="E265" s="137"/>
      <c r="F265" s="49">
        <f>SUM(F266:F267)</f>
        <v>3115223.0700000003</v>
      </c>
      <c r="G265" s="49">
        <f t="shared" ref="G265:H265" si="91">SUM(G266:G267)</f>
        <v>2893431.4</v>
      </c>
      <c r="H265" s="49">
        <f t="shared" si="91"/>
        <v>3077553.16</v>
      </c>
    </row>
    <row r="266" spans="1:8" s="136" customFormat="1" ht="30" x14ac:dyDescent="0.2">
      <c r="A266" s="47" t="s">
        <v>85</v>
      </c>
      <c r="B266" s="48" t="s">
        <v>146</v>
      </c>
      <c r="C266" s="48" t="s">
        <v>68</v>
      </c>
      <c r="D266" s="117" t="s">
        <v>230</v>
      </c>
      <c r="E266" s="137">
        <v>200</v>
      </c>
      <c r="F266" s="49">
        <f>'Приложение 6'!G411+'Приложение 6'!G414</f>
        <v>3115223.0700000003</v>
      </c>
      <c r="G266" s="49">
        <f>'Приложение 6'!H411+'Приложение 6'!H414</f>
        <v>2893431.4</v>
      </c>
      <c r="H266" s="49">
        <f>'Приложение 6'!I411+'Приложение 6'!I414</f>
        <v>3077553.16</v>
      </c>
    </row>
    <row r="267" spans="1:8" s="136" customFormat="1" ht="15" hidden="1" x14ac:dyDescent="0.2">
      <c r="A267" s="47" t="s">
        <v>94</v>
      </c>
      <c r="B267" s="48" t="s">
        <v>146</v>
      </c>
      <c r="C267" s="48" t="s">
        <v>68</v>
      </c>
      <c r="D267" s="117" t="s">
        <v>230</v>
      </c>
      <c r="E267" s="137">
        <v>300</v>
      </c>
      <c r="F267" s="49">
        <f>'Приложение 6'!G412</f>
        <v>0</v>
      </c>
      <c r="G267" s="49">
        <f>'Приложение 6'!H412</f>
        <v>0</v>
      </c>
      <c r="H267" s="49">
        <f>'Приложение 6'!I412</f>
        <v>0</v>
      </c>
    </row>
    <row r="268" spans="1:8" s="136" customFormat="1" ht="60" x14ac:dyDescent="0.2">
      <c r="A268" s="47" t="s">
        <v>254</v>
      </c>
      <c r="B268" s="48" t="s">
        <v>146</v>
      </c>
      <c r="C268" s="48" t="s">
        <v>68</v>
      </c>
      <c r="D268" s="117" t="s">
        <v>230</v>
      </c>
      <c r="E268" s="137"/>
      <c r="F268" s="49">
        <f>F269</f>
        <v>198757944.99000001</v>
      </c>
      <c r="G268" s="49">
        <f t="shared" ref="G268:H268" si="92">G269</f>
        <v>0</v>
      </c>
      <c r="H268" s="49">
        <f t="shared" si="92"/>
        <v>0</v>
      </c>
    </row>
    <row r="269" spans="1:8" s="136" customFormat="1" ht="30" x14ac:dyDescent="0.2">
      <c r="A269" s="47" t="s">
        <v>138</v>
      </c>
      <c r="B269" s="48" t="s">
        <v>146</v>
      </c>
      <c r="C269" s="48" t="s">
        <v>68</v>
      </c>
      <c r="D269" s="117" t="s">
        <v>230</v>
      </c>
      <c r="E269" s="137">
        <v>400</v>
      </c>
      <c r="F269" s="49">
        <f>'Приложение 6'!G417+'Приложение 6'!G419</f>
        <v>198757944.99000001</v>
      </c>
      <c r="G269" s="49">
        <f>'Приложение 6'!H417+'Приложение 6'!H419</f>
        <v>0</v>
      </c>
      <c r="H269" s="49">
        <f>'Приложение 6'!I417+'Приложение 6'!I419</f>
        <v>0</v>
      </c>
    </row>
    <row r="270" spans="1:8" s="136" customFormat="1" ht="45" x14ac:dyDescent="0.2">
      <c r="A270" s="51" t="s">
        <v>255</v>
      </c>
      <c r="B270" s="48" t="s">
        <v>146</v>
      </c>
      <c r="C270" s="48" t="s">
        <v>68</v>
      </c>
      <c r="D270" s="117" t="s">
        <v>230</v>
      </c>
      <c r="E270" s="36"/>
      <c r="F270" s="49">
        <f>F271</f>
        <v>450000</v>
      </c>
      <c r="G270" s="49">
        <f t="shared" ref="G270:H270" si="93">G271</f>
        <v>483750</v>
      </c>
      <c r="H270" s="49">
        <f t="shared" si="93"/>
        <v>517130</v>
      </c>
    </row>
    <row r="271" spans="1:8" s="135" customFormat="1" ht="30" x14ac:dyDescent="0.2">
      <c r="A271" s="47" t="s">
        <v>85</v>
      </c>
      <c r="B271" s="48" t="s">
        <v>146</v>
      </c>
      <c r="C271" s="48" t="s">
        <v>68</v>
      </c>
      <c r="D271" s="117" t="s">
        <v>230</v>
      </c>
      <c r="E271" s="36">
        <v>200</v>
      </c>
      <c r="F271" s="49">
        <f>'Приложение 6'!G422</f>
        <v>450000</v>
      </c>
      <c r="G271" s="49">
        <f>'Приложение 6'!H422</f>
        <v>483750</v>
      </c>
      <c r="H271" s="49">
        <f>'Приложение 6'!I422</f>
        <v>517130</v>
      </c>
    </row>
    <row r="272" spans="1:8" s="136" customFormat="1" ht="15" x14ac:dyDescent="0.2">
      <c r="A272" s="139" t="s">
        <v>197</v>
      </c>
      <c r="B272" s="48" t="s">
        <v>146</v>
      </c>
      <c r="C272" s="48" t="s">
        <v>68</v>
      </c>
      <c r="D272" s="117" t="s">
        <v>232</v>
      </c>
      <c r="E272" s="36"/>
      <c r="F272" s="49">
        <f>SUM(F273:F276)</f>
        <v>149303071.93000001</v>
      </c>
      <c r="G272" s="49">
        <f t="shared" ref="G272:H272" si="94">SUM(G273:G276)</f>
        <v>155304067.43000001</v>
      </c>
      <c r="H272" s="49">
        <f t="shared" si="94"/>
        <v>157028242.83000001</v>
      </c>
    </row>
    <row r="273" spans="1:8" s="136" customFormat="1" ht="75" x14ac:dyDescent="0.2">
      <c r="A273" s="51" t="s">
        <v>77</v>
      </c>
      <c r="B273" s="48" t="s">
        <v>146</v>
      </c>
      <c r="C273" s="48" t="s">
        <v>68</v>
      </c>
      <c r="D273" s="117" t="s">
        <v>232</v>
      </c>
      <c r="E273" s="36">
        <v>100</v>
      </c>
      <c r="F273" s="102">
        <f>'Приложение 6'!G425+'Приложение 6'!G430</f>
        <v>127197174.01000001</v>
      </c>
      <c r="G273" s="102">
        <f>'Приложение 6'!H425+'Приложение 6'!H430</f>
        <v>131934902.18000001</v>
      </c>
      <c r="H273" s="102">
        <f>'Приложение 6'!I425+'Приложение 6'!I430</f>
        <v>132201838.38000001</v>
      </c>
    </row>
    <row r="274" spans="1:8" s="136" customFormat="1" ht="30" x14ac:dyDescent="0.2">
      <c r="A274" s="47" t="s">
        <v>85</v>
      </c>
      <c r="B274" s="48" t="s">
        <v>146</v>
      </c>
      <c r="C274" s="48" t="s">
        <v>68</v>
      </c>
      <c r="D274" s="117" t="s">
        <v>232</v>
      </c>
      <c r="E274" s="36">
        <v>200</v>
      </c>
      <c r="F274" s="102">
        <f>'Приложение 6'!G431+'Приложение 6'!G426</f>
        <v>21532527.920000002</v>
      </c>
      <c r="G274" s="102">
        <f>'Приложение 6'!H431+'Приложение 6'!H426</f>
        <v>22795795.25</v>
      </c>
      <c r="H274" s="102">
        <f>'Приложение 6'!I431+'Приложение 6'!I426</f>
        <v>24253034.449999999</v>
      </c>
    </row>
    <row r="275" spans="1:8" s="136" customFormat="1" ht="15" hidden="1" x14ac:dyDescent="0.2">
      <c r="A275" s="47" t="s">
        <v>94</v>
      </c>
      <c r="B275" s="48" t="s">
        <v>146</v>
      </c>
      <c r="C275" s="48" t="s">
        <v>68</v>
      </c>
      <c r="D275" s="117" t="s">
        <v>232</v>
      </c>
      <c r="E275" s="36">
        <v>300</v>
      </c>
      <c r="F275" s="102">
        <f>'Приложение 6'!G427</f>
        <v>0</v>
      </c>
      <c r="G275" s="102">
        <f>'Приложение 6'!H427</f>
        <v>0</v>
      </c>
      <c r="H275" s="102">
        <f>'Приложение 6'!I427</f>
        <v>0</v>
      </c>
    </row>
    <row r="276" spans="1:8" s="136" customFormat="1" ht="15" x14ac:dyDescent="0.2">
      <c r="A276" s="51" t="s">
        <v>87</v>
      </c>
      <c r="B276" s="48" t="s">
        <v>146</v>
      </c>
      <c r="C276" s="48" t="s">
        <v>68</v>
      </c>
      <c r="D276" s="117" t="s">
        <v>232</v>
      </c>
      <c r="E276" s="36">
        <v>800</v>
      </c>
      <c r="F276" s="102">
        <f>'Приложение 6'!G428+'Приложение 6'!G432</f>
        <v>573370</v>
      </c>
      <c r="G276" s="102">
        <f>'Приложение 6'!H428+'Приложение 6'!H432</f>
        <v>573370</v>
      </c>
      <c r="H276" s="102">
        <f>'Приложение 6'!I428+'Приложение 6'!I432</f>
        <v>573370</v>
      </c>
    </row>
    <row r="277" spans="1:8" s="135" customFormat="1" hidden="1" x14ac:dyDescent="0.25">
      <c r="A277" s="60" t="s">
        <v>256</v>
      </c>
      <c r="B277" s="45" t="s">
        <v>146</v>
      </c>
      <c r="C277" s="45" t="s">
        <v>68</v>
      </c>
      <c r="D277" s="115" t="s">
        <v>257</v>
      </c>
      <c r="E277" s="38"/>
      <c r="F277" s="140">
        <v>0</v>
      </c>
      <c r="G277" s="140">
        <v>0</v>
      </c>
      <c r="H277" s="53"/>
    </row>
    <row r="278" spans="1:8" s="136" customFormat="1" ht="15" hidden="1" x14ac:dyDescent="0.2">
      <c r="A278" s="51" t="s">
        <v>193</v>
      </c>
      <c r="B278" s="48" t="s">
        <v>146</v>
      </c>
      <c r="C278" s="48" t="s">
        <v>68</v>
      </c>
      <c r="D278" s="117" t="s">
        <v>258</v>
      </c>
      <c r="E278" s="36"/>
      <c r="F278" s="102">
        <v>0</v>
      </c>
      <c r="G278" s="102">
        <v>0</v>
      </c>
      <c r="H278" s="102">
        <v>0</v>
      </c>
    </row>
    <row r="279" spans="1:8" s="136" customFormat="1" ht="30" hidden="1" x14ac:dyDescent="0.2">
      <c r="A279" s="51" t="s">
        <v>138</v>
      </c>
      <c r="B279" s="48" t="s">
        <v>146</v>
      </c>
      <c r="C279" s="48" t="s">
        <v>68</v>
      </c>
      <c r="D279" s="117" t="s">
        <v>258</v>
      </c>
      <c r="E279" s="36">
        <v>400</v>
      </c>
      <c r="F279" s="102">
        <v>0</v>
      </c>
      <c r="G279" s="102">
        <v>0</v>
      </c>
      <c r="H279" s="50"/>
    </row>
    <row r="280" spans="1:8" s="136" customFormat="1" ht="15" hidden="1" x14ac:dyDescent="0.2">
      <c r="A280" s="51" t="s">
        <v>87</v>
      </c>
      <c r="B280" s="48" t="s">
        <v>146</v>
      </c>
      <c r="C280" s="48" t="s">
        <v>68</v>
      </c>
      <c r="D280" s="117" t="s">
        <v>258</v>
      </c>
      <c r="E280" s="36">
        <v>800</v>
      </c>
      <c r="F280" s="102">
        <v>0</v>
      </c>
      <c r="G280" s="102">
        <v>0</v>
      </c>
      <c r="H280" s="50"/>
    </row>
    <row r="281" spans="1:8" s="135" customFormat="1" ht="31.5" x14ac:dyDescent="0.25">
      <c r="A281" s="60" t="s">
        <v>147</v>
      </c>
      <c r="B281" s="45" t="s">
        <v>146</v>
      </c>
      <c r="C281" s="45" t="s">
        <v>91</v>
      </c>
      <c r="D281" s="38"/>
      <c r="E281" s="38"/>
      <c r="F281" s="46">
        <f>F282+F288</f>
        <v>30966756.249999996</v>
      </c>
      <c r="G281" s="46">
        <f t="shared" ref="G281:H281" si="95">G282+G288</f>
        <v>30926670.239999995</v>
      </c>
      <c r="H281" s="46">
        <f t="shared" si="95"/>
        <v>31066886.709999993</v>
      </c>
    </row>
    <row r="282" spans="1:8" s="136" customFormat="1" x14ac:dyDescent="0.25">
      <c r="A282" s="60" t="s">
        <v>227</v>
      </c>
      <c r="B282" s="45" t="s">
        <v>146</v>
      </c>
      <c r="C282" s="45" t="s">
        <v>91</v>
      </c>
      <c r="D282" s="115" t="s">
        <v>228</v>
      </c>
      <c r="E282" s="38"/>
      <c r="F282" s="49">
        <f>F283</f>
        <v>30966756.249999996</v>
      </c>
      <c r="G282" s="49">
        <f t="shared" ref="G282:H282" si="96">G283</f>
        <v>30926670.239999995</v>
      </c>
      <c r="H282" s="49">
        <f t="shared" si="96"/>
        <v>31066886.709999993</v>
      </c>
    </row>
    <row r="283" spans="1:8" s="136" customFormat="1" ht="15" x14ac:dyDescent="0.2">
      <c r="A283" s="139" t="s">
        <v>197</v>
      </c>
      <c r="B283" s="48" t="s">
        <v>146</v>
      </c>
      <c r="C283" s="48" t="s">
        <v>91</v>
      </c>
      <c r="D283" s="117" t="s">
        <v>232</v>
      </c>
      <c r="E283" s="36"/>
      <c r="F283" s="49">
        <f>SUM(F284:F287)</f>
        <v>30966756.249999996</v>
      </c>
      <c r="G283" s="49">
        <f t="shared" ref="G283:H283" si="97">SUM(G284:G287)</f>
        <v>30926670.239999995</v>
      </c>
      <c r="H283" s="49">
        <f t="shared" si="97"/>
        <v>31066886.709999993</v>
      </c>
    </row>
    <row r="284" spans="1:8" s="135" customFormat="1" ht="75" x14ac:dyDescent="0.2">
      <c r="A284" s="51" t="s">
        <v>77</v>
      </c>
      <c r="B284" s="48" t="s">
        <v>146</v>
      </c>
      <c r="C284" s="48" t="s">
        <v>91</v>
      </c>
      <c r="D284" s="117" t="s">
        <v>232</v>
      </c>
      <c r="E284" s="36">
        <v>100</v>
      </c>
      <c r="F284" s="50">
        <f>'Приложение 6'!G437</f>
        <v>28513717</v>
      </c>
      <c r="G284" s="50">
        <f>'Приложение 6'!H437</f>
        <v>28626023</v>
      </c>
      <c r="H284" s="50">
        <f>'Приложение 6'!I437</f>
        <v>28626023</v>
      </c>
    </row>
    <row r="285" spans="1:8" s="141" customFormat="1" ht="30" x14ac:dyDescent="0.2">
      <c r="A285" s="47" t="s">
        <v>85</v>
      </c>
      <c r="B285" s="48" t="s">
        <v>146</v>
      </c>
      <c r="C285" s="48" t="s">
        <v>91</v>
      </c>
      <c r="D285" s="117" t="s">
        <v>232</v>
      </c>
      <c r="E285" s="36">
        <v>200</v>
      </c>
      <c r="F285" s="50">
        <f>'Приложение 6'!G438</f>
        <v>2453039.2499999963</v>
      </c>
      <c r="G285" s="50">
        <f>'Приложение 6'!H438</f>
        <v>2300647.2399999946</v>
      </c>
      <c r="H285" s="50">
        <f>'Приложение 6'!I438</f>
        <v>2440863.7099999934</v>
      </c>
    </row>
    <row r="286" spans="1:8" s="141" customFormat="1" ht="15" hidden="1" x14ac:dyDescent="0.2">
      <c r="A286" s="51" t="s">
        <v>94</v>
      </c>
      <c r="B286" s="48" t="s">
        <v>146</v>
      </c>
      <c r="C286" s="48" t="s">
        <v>91</v>
      </c>
      <c r="D286" s="117" t="s">
        <v>232</v>
      </c>
      <c r="E286" s="36">
        <v>300</v>
      </c>
      <c r="F286" s="50">
        <f>'Приложение 6'!G439</f>
        <v>0</v>
      </c>
      <c r="G286" s="50">
        <f>'Приложение 6'!H439</f>
        <v>0</v>
      </c>
      <c r="H286" s="50">
        <f>'Приложение 6'!I439</f>
        <v>0</v>
      </c>
    </row>
    <row r="287" spans="1:8" s="135" customFormat="1" ht="15" hidden="1" x14ac:dyDescent="0.2">
      <c r="A287" s="51" t="s">
        <v>87</v>
      </c>
      <c r="B287" s="48" t="s">
        <v>146</v>
      </c>
      <c r="C287" s="48" t="s">
        <v>91</v>
      </c>
      <c r="D287" s="117" t="s">
        <v>232</v>
      </c>
      <c r="E287" s="36">
        <v>800</v>
      </c>
      <c r="F287" s="50">
        <f>'Приложение 6'!G440</f>
        <v>0</v>
      </c>
      <c r="G287" s="50">
        <f>'Приложение 6'!H440</f>
        <v>0</v>
      </c>
      <c r="H287" s="50">
        <f>'Приложение 6'!I440</f>
        <v>0</v>
      </c>
    </row>
    <row r="288" spans="1:8" s="135" customFormat="1" hidden="1" x14ac:dyDescent="0.25">
      <c r="A288" s="44" t="s">
        <v>71</v>
      </c>
      <c r="B288" s="45" t="s">
        <v>146</v>
      </c>
      <c r="C288" s="45" t="s">
        <v>91</v>
      </c>
      <c r="D288" s="45" t="s">
        <v>72</v>
      </c>
      <c r="E288" s="38"/>
      <c r="F288" s="53">
        <f>F289</f>
        <v>0</v>
      </c>
      <c r="G288" s="53">
        <f t="shared" ref="G288:H289" si="98">G289</f>
        <v>0</v>
      </c>
      <c r="H288" s="53">
        <f t="shared" si="98"/>
        <v>0</v>
      </c>
    </row>
    <row r="289" spans="1:8" s="135" customFormat="1" ht="15" hidden="1" x14ac:dyDescent="0.2">
      <c r="A289" s="47" t="s">
        <v>107</v>
      </c>
      <c r="B289" s="48" t="s">
        <v>146</v>
      </c>
      <c r="C289" s="48" t="s">
        <v>91</v>
      </c>
      <c r="D289" s="48" t="s">
        <v>108</v>
      </c>
      <c r="E289" s="36"/>
      <c r="F289" s="50">
        <f>F290</f>
        <v>0</v>
      </c>
      <c r="G289" s="50">
        <f t="shared" si="98"/>
        <v>0</v>
      </c>
      <c r="H289" s="50">
        <f t="shared" si="98"/>
        <v>0</v>
      </c>
    </row>
    <row r="290" spans="1:8" s="135" customFormat="1" ht="30" hidden="1" x14ac:dyDescent="0.2">
      <c r="A290" s="47" t="s">
        <v>85</v>
      </c>
      <c r="B290" s="48" t="s">
        <v>146</v>
      </c>
      <c r="C290" s="48" t="s">
        <v>91</v>
      </c>
      <c r="D290" s="48" t="s">
        <v>108</v>
      </c>
      <c r="E290" s="36">
        <v>200</v>
      </c>
      <c r="F290" s="50">
        <f>'Приложение 6'!G443</f>
        <v>0</v>
      </c>
      <c r="G290" s="50">
        <f>'Приложение 6'!H443</f>
        <v>0</v>
      </c>
      <c r="H290" s="50">
        <f>'Приложение 6'!I443</f>
        <v>0</v>
      </c>
    </row>
    <row r="291" spans="1:8" s="135" customFormat="1" x14ac:dyDescent="0.25">
      <c r="A291" s="60" t="s">
        <v>259</v>
      </c>
      <c r="B291" s="45" t="s">
        <v>144</v>
      </c>
      <c r="C291" s="45"/>
      <c r="D291" s="117"/>
      <c r="E291" s="36"/>
      <c r="F291" s="53">
        <f>F292</f>
        <v>23000000</v>
      </c>
      <c r="G291" s="53">
        <f t="shared" ref="G291:H294" si="99">G292</f>
        <v>30000000</v>
      </c>
      <c r="H291" s="53">
        <f t="shared" si="99"/>
        <v>30000000</v>
      </c>
    </row>
    <row r="292" spans="1:8" s="135" customFormat="1" x14ac:dyDescent="0.25">
      <c r="A292" s="60" t="s">
        <v>260</v>
      </c>
      <c r="B292" s="45" t="s">
        <v>144</v>
      </c>
      <c r="C292" s="45" t="s">
        <v>144</v>
      </c>
      <c r="D292" s="117"/>
      <c r="E292" s="36"/>
      <c r="F292" s="53">
        <f>F293</f>
        <v>23000000</v>
      </c>
      <c r="G292" s="53">
        <f t="shared" si="99"/>
        <v>30000000</v>
      </c>
      <c r="H292" s="53">
        <f t="shared" si="99"/>
        <v>30000000</v>
      </c>
    </row>
    <row r="293" spans="1:8" s="135" customFormat="1" ht="47.25" x14ac:dyDescent="0.25">
      <c r="A293" s="44" t="s">
        <v>261</v>
      </c>
      <c r="B293" s="45" t="s">
        <v>144</v>
      </c>
      <c r="C293" s="45" t="s">
        <v>144</v>
      </c>
      <c r="D293" s="142" t="s">
        <v>262</v>
      </c>
      <c r="E293" s="36"/>
      <c r="F293" s="53">
        <f>F294</f>
        <v>23000000</v>
      </c>
      <c r="G293" s="53">
        <f t="shared" si="99"/>
        <v>30000000</v>
      </c>
      <c r="H293" s="53">
        <f t="shared" si="99"/>
        <v>30000000</v>
      </c>
    </row>
    <row r="294" spans="1:8" s="136" customFormat="1" ht="30" x14ac:dyDescent="0.2">
      <c r="A294" s="47" t="s">
        <v>263</v>
      </c>
      <c r="B294" s="48" t="s">
        <v>144</v>
      </c>
      <c r="C294" s="48" t="s">
        <v>144</v>
      </c>
      <c r="D294" s="64" t="s">
        <v>264</v>
      </c>
      <c r="E294" s="36"/>
      <c r="F294" s="50">
        <f>F295</f>
        <v>23000000</v>
      </c>
      <c r="G294" s="50">
        <f t="shared" si="99"/>
        <v>30000000</v>
      </c>
      <c r="H294" s="50">
        <f t="shared" si="99"/>
        <v>30000000</v>
      </c>
    </row>
    <row r="295" spans="1:8" s="135" customFormat="1" ht="30" x14ac:dyDescent="0.2">
      <c r="A295" s="47" t="s">
        <v>85</v>
      </c>
      <c r="B295" s="48" t="s">
        <v>144</v>
      </c>
      <c r="C295" s="48" t="s">
        <v>144</v>
      </c>
      <c r="D295" s="64" t="s">
        <v>264</v>
      </c>
      <c r="E295" s="36">
        <v>200</v>
      </c>
      <c r="F295" s="50">
        <f>'Приложение 6'!G449</f>
        <v>23000000</v>
      </c>
      <c r="G295" s="50">
        <f>'Приложение 6'!H449</f>
        <v>30000000</v>
      </c>
      <c r="H295" s="50">
        <f>'Приложение 6'!I449</f>
        <v>30000000</v>
      </c>
    </row>
    <row r="296" spans="1:8" s="135" customFormat="1" x14ac:dyDescent="0.25">
      <c r="A296" s="44" t="s">
        <v>150</v>
      </c>
      <c r="B296" s="45" t="s">
        <v>123</v>
      </c>
      <c r="C296" s="45"/>
      <c r="D296" s="45"/>
      <c r="E296" s="45"/>
      <c r="F296" s="46">
        <f>F297+F304+F320+F339</f>
        <v>134728870.78999999</v>
      </c>
      <c r="G296" s="46">
        <f t="shared" ref="G296:H296" si="100">G297+G304+G320+G339</f>
        <v>146578676.57999998</v>
      </c>
      <c r="H296" s="46">
        <f t="shared" si="100"/>
        <v>128075586.58</v>
      </c>
    </row>
    <row r="297" spans="1:8" s="135" customFormat="1" x14ac:dyDescent="0.25">
      <c r="A297" s="44" t="s">
        <v>151</v>
      </c>
      <c r="B297" s="45" t="s">
        <v>123</v>
      </c>
      <c r="C297" s="45" t="s">
        <v>68</v>
      </c>
      <c r="D297" s="45"/>
      <c r="E297" s="45"/>
      <c r="F297" s="46">
        <f>F298+F301</f>
        <v>11078412</v>
      </c>
      <c r="G297" s="46">
        <f t="shared" ref="G297:H297" si="101">G298+G301</f>
        <v>11258412</v>
      </c>
      <c r="H297" s="46">
        <f t="shared" si="101"/>
        <v>11438412</v>
      </c>
    </row>
    <row r="298" spans="1:8" s="136" customFormat="1" x14ac:dyDescent="0.25">
      <c r="A298" s="44" t="s">
        <v>265</v>
      </c>
      <c r="B298" s="45" t="s">
        <v>123</v>
      </c>
      <c r="C298" s="45" t="s">
        <v>68</v>
      </c>
      <c r="D298" s="45" t="s">
        <v>266</v>
      </c>
      <c r="E298" s="45"/>
      <c r="F298" s="46">
        <f>F299</f>
        <v>6350000</v>
      </c>
      <c r="G298" s="46">
        <f t="shared" ref="G298:H299" si="102">G299</f>
        <v>6350000</v>
      </c>
      <c r="H298" s="46">
        <f t="shared" si="102"/>
        <v>6350000</v>
      </c>
    </row>
    <row r="299" spans="1:8" s="136" customFormat="1" ht="15" x14ac:dyDescent="0.2">
      <c r="A299" s="47" t="s">
        <v>197</v>
      </c>
      <c r="B299" s="48" t="s">
        <v>123</v>
      </c>
      <c r="C299" s="48" t="s">
        <v>68</v>
      </c>
      <c r="D299" s="48" t="s">
        <v>267</v>
      </c>
      <c r="E299" s="48"/>
      <c r="F299" s="49">
        <f>F300</f>
        <v>6350000</v>
      </c>
      <c r="G299" s="49">
        <f t="shared" si="102"/>
        <v>6350000</v>
      </c>
      <c r="H299" s="49">
        <f t="shared" si="102"/>
        <v>6350000</v>
      </c>
    </row>
    <row r="300" spans="1:8" s="136" customFormat="1" ht="15" x14ac:dyDescent="0.2">
      <c r="A300" s="47" t="s">
        <v>94</v>
      </c>
      <c r="B300" s="48" t="s">
        <v>123</v>
      </c>
      <c r="C300" s="48" t="s">
        <v>68</v>
      </c>
      <c r="D300" s="48" t="s">
        <v>267</v>
      </c>
      <c r="E300" s="48" t="s">
        <v>95</v>
      </c>
      <c r="F300" s="49">
        <f>'Приложение 6'!G455</f>
        <v>6350000</v>
      </c>
      <c r="G300" s="49">
        <f>'Приложение 6'!H455</f>
        <v>6350000</v>
      </c>
      <c r="H300" s="49">
        <f>'Приложение 6'!I455</f>
        <v>6350000</v>
      </c>
    </row>
    <row r="301" spans="1:8" s="135" customFormat="1" x14ac:dyDescent="0.25">
      <c r="A301" s="44" t="s">
        <v>71</v>
      </c>
      <c r="B301" s="45" t="s">
        <v>123</v>
      </c>
      <c r="C301" s="45" t="s">
        <v>68</v>
      </c>
      <c r="D301" s="45" t="s">
        <v>72</v>
      </c>
      <c r="E301" s="45"/>
      <c r="F301" s="46">
        <f>F302</f>
        <v>4728412</v>
      </c>
      <c r="G301" s="46">
        <f t="shared" ref="G301:H302" si="103">G302</f>
        <v>4908412</v>
      </c>
      <c r="H301" s="46">
        <f t="shared" si="103"/>
        <v>5088412</v>
      </c>
    </row>
    <row r="302" spans="1:8" s="136" customFormat="1" ht="15" x14ac:dyDescent="0.2">
      <c r="A302" s="47" t="s">
        <v>107</v>
      </c>
      <c r="B302" s="48" t="s">
        <v>123</v>
      </c>
      <c r="C302" s="48" t="s">
        <v>68</v>
      </c>
      <c r="D302" s="48" t="s">
        <v>108</v>
      </c>
      <c r="E302" s="48"/>
      <c r="F302" s="49">
        <f>F303</f>
        <v>4728412</v>
      </c>
      <c r="G302" s="49">
        <f t="shared" si="103"/>
        <v>4908412</v>
      </c>
      <c r="H302" s="49">
        <f t="shared" si="103"/>
        <v>5088412</v>
      </c>
    </row>
    <row r="303" spans="1:8" s="135" customFormat="1" ht="15" x14ac:dyDescent="0.2">
      <c r="A303" s="47" t="s">
        <v>94</v>
      </c>
      <c r="B303" s="48" t="s">
        <v>123</v>
      </c>
      <c r="C303" s="48" t="s">
        <v>68</v>
      </c>
      <c r="D303" s="48" t="s">
        <v>108</v>
      </c>
      <c r="E303" s="48" t="s">
        <v>95</v>
      </c>
      <c r="F303" s="49">
        <f>'Приложение 6'!G459</f>
        <v>4728412</v>
      </c>
      <c r="G303" s="49">
        <f>'Приложение 6'!H459</f>
        <v>4908412</v>
      </c>
      <c r="H303" s="49">
        <f>'Приложение 6'!I459</f>
        <v>5088412</v>
      </c>
    </row>
    <row r="304" spans="1:8" s="135" customFormat="1" x14ac:dyDescent="0.25">
      <c r="A304" s="44" t="s">
        <v>154</v>
      </c>
      <c r="B304" s="45" t="s">
        <v>123</v>
      </c>
      <c r="C304" s="45" t="s">
        <v>80</v>
      </c>
      <c r="D304" s="45"/>
      <c r="E304" s="45"/>
      <c r="F304" s="46">
        <f>F305+F310+F315</f>
        <v>46231069</v>
      </c>
      <c r="G304" s="46">
        <f t="shared" ref="G304:H304" si="104">G305+G310+G315</f>
        <v>56626357</v>
      </c>
      <c r="H304" s="46">
        <f t="shared" si="104"/>
        <v>56662675</v>
      </c>
    </row>
    <row r="305" spans="1:8" s="112" customFormat="1" ht="47.25" x14ac:dyDescent="0.25">
      <c r="A305" s="60" t="s">
        <v>233</v>
      </c>
      <c r="B305" s="45" t="s">
        <v>123</v>
      </c>
      <c r="C305" s="45" t="s">
        <v>80</v>
      </c>
      <c r="D305" s="115" t="s">
        <v>234</v>
      </c>
      <c r="E305" s="45"/>
      <c r="F305" s="46">
        <f>F306</f>
        <v>5131069</v>
      </c>
      <c r="G305" s="46">
        <f t="shared" ref="G305:H305" si="105">G306</f>
        <v>9426357</v>
      </c>
      <c r="H305" s="46">
        <f t="shared" si="105"/>
        <v>9462675</v>
      </c>
    </row>
    <row r="306" spans="1:8" s="111" customFormat="1" ht="30.75" x14ac:dyDescent="0.25">
      <c r="A306" s="47" t="s">
        <v>268</v>
      </c>
      <c r="B306" s="48" t="s">
        <v>123</v>
      </c>
      <c r="C306" s="48" t="s">
        <v>80</v>
      </c>
      <c r="D306" s="117" t="s">
        <v>240</v>
      </c>
      <c r="E306" s="48"/>
      <c r="F306" s="49">
        <f>SUM(F307:F309)</f>
        <v>5131069</v>
      </c>
      <c r="G306" s="49">
        <f t="shared" ref="G306:H306" si="106">SUM(G307:G309)</f>
        <v>9426357</v>
      </c>
      <c r="H306" s="49">
        <f t="shared" si="106"/>
        <v>9462675</v>
      </c>
    </row>
    <row r="307" spans="1:8" s="111" customFormat="1" ht="30.75" x14ac:dyDescent="0.25">
      <c r="A307" s="51" t="s">
        <v>85</v>
      </c>
      <c r="B307" s="48" t="s">
        <v>123</v>
      </c>
      <c r="C307" s="48" t="s">
        <v>80</v>
      </c>
      <c r="D307" s="117" t="s">
        <v>240</v>
      </c>
      <c r="E307" s="48" t="s">
        <v>86</v>
      </c>
      <c r="F307" s="49">
        <f>'Приложение 6'!G464</f>
        <v>631069</v>
      </c>
      <c r="G307" s="49">
        <f>'Приложение 6'!H464</f>
        <v>726357</v>
      </c>
      <c r="H307" s="49">
        <f>'Приложение 6'!I464</f>
        <v>762675</v>
      </c>
    </row>
    <row r="308" spans="1:8" s="111" customFormat="1" x14ac:dyDescent="0.25">
      <c r="A308" s="47" t="s">
        <v>94</v>
      </c>
      <c r="B308" s="48" t="s">
        <v>123</v>
      </c>
      <c r="C308" s="48" t="s">
        <v>80</v>
      </c>
      <c r="D308" s="117" t="s">
        <v>240</v>
      </c>
      <c r="E308" s="48" t="s">
        <v>95</v>
      </c>
      <c r="F308" s="49">
        <f>'Приложение 6'!G468</f>
        <v>300000</v>
      </c>
      <c r="G308" s="49">
        <f>'Приложение 6'!H468</f>
        <v>600000</v>
      </c>
      <c r="H308" s="49">
        <f>'Приложение 6'!I468</f>
        <v>600000</v>
      </c>
    </row>
    <row r="309" spans="1:8" s="111" customFormat="1" ht="30.75" x14ac:dyDescent="0.25">
      <c r="A309" s="51" t="s">
        <v>113</v>
      </c>
      <c r="B309" s="48" t="s">
        <v>123</v>
      </c>
      <c r="C309" s="48" t="s">
        <v>80</v>
      </c>
      <c r="D309" s="117" t="s">
        <v>240</v>
      </c>
      <c r="E309" s="48" t="s">
        <v>114</v>
      </c>
      <c r="F309" s="49">
        <f>'Приложение 6'!G466</f>
        <v>4200000</v>
      </c>
      <c r="G309" s="49">
        <f>'Приложение 6'!H466</f>
        <v>8100000</v>
      </c>
      <c r="H309" s="49">
        <f>'Приложение 6'!I466</f>
        <v>8100000</v>
      </c>
    </row>
    <row r="310" spans="1:8" s="111" customFormat="1" ht="47.25" x14ac:dyDescent="0.25">
      <c r="A310" s="44" t="s">
        <v>185</v>
      </c>
      <c r="B310" s="45" t="s">
        <v>123</v>
      </c>
      <c r="C310" s="45" t="s">
        <v>80</v>
      </c>
      <c r="D310" s="45" t="s">
        <v>186</v>
      </c>
      <c r="E310" s="45"/>
      <c r="F310" s="46">
        <f>F311+F313</f>
        <v>8900000</v>
      </c>
      <c r="G310" s="46">
        <f t="shared" ref="G310:H310" si="107">G311+G313</f>
        <v>15000000</v>
      </c>
      <c r="H310" s="46">
        <f t="shared" si="107"/>
        <v>15000000</v>
      </c>
    </row>
    <row r="311" spans="1:8" s="111" customFormat="1" ht="60.75" x14ac:dyDescent="0.25">
      <c r="A311" s="47" t="s">
        <v>269</v>
      </c>
      <c r="B311" s="48" t="s">
        <v>123</v>
      </c>
      <c r="C311" s="48" t="s">
        <v>80</v>
      </c>
      <c r="D311" s="48" t="s">
        <v>188</v>
      </c>
      <c r="E311" s="48"/>
      <c r="F311" s="49">
        <f>F312</f>
        <v>7500000</v>
      </c>
      <c r="G311" s="49">
        <f t="shared" ref="G311:H311" si="108">G312</f>
        <v>12000000</v>
      </c>
      <c r="H311" s="49">
        <f t="shared" si="108"/>
        <v>12000000</v>
      </c>
    </row>
    <row r="312" spans="1:8" s="111" customFormat="1" x14ac:dyDescent="0.25">
      <c r="A312" s="47" t="s">
        <v>94</v>
      </c>
      <c r="B312" s="48" t="s">
        <v>123</v>
      </c>
      <c r="C312" s="48" t="s">
        <v>80</v>
      </c>
      <c r="D312" s="48" t="s">
        <v>188</v>
      </c>
      <c r="E312" s="48" t="s">
        <v>95</v>
      </c>
      <c r="F312" s="49">
        <f>'Приложение 6'!G472</f>
        <v>7500000</v>
      </c>
      <c r="G312" s="49">
        <f>'Приложение 6'!H472</f>
        <v>12000000</v>
      </c>
      <c r="H312" s="49">
        <f>'Приложение 6'!I472</f>
        <v>12000000</v>
      </c>
    </row>
    <row r="313" spans="1:8" s="111" customFormat="1" x14ac:dyDescent="0.25">
      <c r="A313" s="47" t="s">
        <v>197</v>
      </c>
      <c r="B313" s="48" t="s">
        <v>123</v>
      </c>
      <c r="C313" s="48" t="s">
        <v>80</v>
      </c>
      <c r="D313" s="48" t="s">
        <v>270</v>
      </c>
      <c r="E313" s="48"/>
      <c r="F313" s="49">
        <f>F314</f>
        <v>1400000</v>
      </c>
      <c r="G313" s="49">
        <f t="shared" ref="G313:H313" si="109">G314</f>
        <v>3000000</v>
      </c>
      <c r="H313" s="49">
        <f t="shared" si="109"/>
        <v>3000000</v>
      </c>
    </row>
    <row r="314" spans="1:8" s="111" customFormat="1" x14ac:dyDescent="0.25">
      <c r="A314" s="47" t="s">
        <v>94</v>
      </c>
      <c r="B314" s="48" t="s">
        <v>123</v>
      </c>
      <c r="C314" s="48" t="s">
        <v>80</v>
      </c>
      <c r="D314" s="48" t="s">
        <v>270</v>
      </c>
      <c r="E314" s="48" t="s">
        <v>95</v>
      </c>
      <c r="F314" s="49">
        <f>'Приложение 6'!G475</f>
        <v>1400000</v>
      </c>
      <c r="G314" s="49">
        <f>'Приложение 6'!H475</f>
        <v>3000000</v>
      </c>
      <c r="H314" s="49">
        <f>'Приложение 6'!I475</f>
        <v>3000000</v>
      </c>
    </row>
    <row r="315" spans="1:8" s="112" customFormat="1" ht="31.5" x14ac:dyDescent="0.25">
      <c r="A315" s="143" t="s">
        <v>189</v>
      </c>
      <c r="B315" s="45" t="s">
        <v>123</v>
      </c>
      <c r="C315" s="45" t="s">
        <v>80</v>
      </c>
      <c r="D315" s="132" t="s">
        <v>186</v>
      </c>
      <c r="E315" s="132"/>
      <c r="F315" s="134">
        <f>F316+F318</f>
        <v>32200000</v>
      </c>
      <c r="G315" s="134">
        <f t="shared" ref="G315:H315" si="110">G316+G318</f>
        <v>32200000</v>
      </c>
      <c r="H315" s="134">
        <f t="shared" si="110"/>
        <v>32200000</v>
      </c>
    </row>
    <row r="316" spans="1:8" s="146" customFormat="1" ht="45.75" x14ac:dyDescent="0.25">
      <c r="A316" s="144" t="s">
        <v>190</v>
      </c>
      <c r="B316" s="48" t="s">
        <v>123</v>
      </c>
      <c r="C316" s="48" t="s">
        <v>80</v>
      </c>
      <c r="D316" s="145" t="s">
        <v>188</v>
      </c>
      <c r="E316" s="145"/>
      <c r="F316" s="114">
        <f>F317</f>
        <v>31000000</v>
      </c>
      <c r="G316" s="114">
        <f t="shared" ref="G316:H316" si="111">G317</f>
        <v>31000000</v>
      </c>
      <c r="H316" s="114">
        <f t="shared" si="111"/>
        <v>31000000</v>
      </c>
    </row>
    <row r="317" spans="1:8" s="146" customFormat="1" ht="30.75" x14ac:dyDescent="0.25">
      <c r="A317" s="144" t="s">
        <v>157</v>
      </c>
      <c r="B317" s="48" t="s">
        <v>123</v>
      </c>
      <c r="C317" s="48" t="s">
        <v>80</v>
      </c>
      <c r="D317" s="145" t="s">
        <v>188</v>
      </c>
      <c r="E317" s="145" t="s">
        <v>158</v>
      </c>
      <c r="F317" s="114">
        <f>'Приложение 6'!G479</f>
        <v>31000000</v>
      </c>
      <c r="G317" s="114">
        <f>'Приложение 6'!H479</f>
        <v>31000000</v>
      </c>
      <c r="H317" s="114">
        <f>'Приложение 6'!I479</f>
        <v>31000000</v>
      </c>
    </row>
    <row r="318" spans="1:8" s="111" customFormat="1" x14ac:dyDescent="0.25">
      <c r="A318" s="144" t="s">
        <v>271</v>
      </c>
      <c r="B318" s="48" t="s">
        <v>123</v>
      </c>
      <c r="C318" s="48" t="s">
        <v>80</v>
      </c>
      <c r="D318" s="145" t="s">
        <v>270</v>
      </c>
      <c r="E318" s="145"/>
      <c r="F318" s="114">
        <f>F319</f>
        <v>1200000</v>
      </c>
      <c r="G318" s="114">
        <f t="shared" ref="G318:H318" si="112">G319</f>
        <v>1200000</v>
      </c>
      <c r="H318" s="114">
        <f t="shared" si="112"/>
        <v>1200000</v>
      </c>
    </row>
    <row r="319" spans="1:8" s="111" customFormat="1" x14ac:dyDescent="0.25">
      <c r="A319" s="144" t="s">
        <v>94</v>
      </c>
      <c r="B319" s="48" t="s">
        <v>123</v>
      </c>
      <c r="C319" s="48" t="s">
        <v>80</v>
      </c>
      <c r="D319" s="145" t="s">
        <v>270</v>
      </c>
      <c r="E319" s="145" t="s">
        <v>95</v>
      </c>
      <c r="F319" s="114">
        <f>'Приложение 6'!G482</f>
        <v>1200000</v>
      </c>
      <c r="G319" s="114">
        <f>'Приложение 6'!H482</f>
        <v>1200000</v>
      </c>
      <c r="H319" s="114">
        <f>'Приложение 6'!I482</f>
        <v>1200000</v>
      </c>
    </row>
    <row r="320" spans="1:8" s="103" customFormat="1" x14ac:dyDescent="0.25">
      <c r="A320" s="44" t="s">
        <v>159</v>
      </c>
      <c r="B320" s="45" t="s">
        <v>123</v>
      </c>
      <c r="C320" s="45" t="s">
        <v>91</v>
      </c>
      <c r="D320" s="45"/>
      <c r="E320" s="45"/>
      <c r="F320" s="46">
        <f>F321+F326+F332+F335</f>
        <v>34467447</v>
      </c>
      <c r="G320" s="46">
        <f t="shared" ref="G320:H320" si="113">G321+G326+G332+G335</f>
        <v>35604762</v>
      </c>
      <c r="H320" s="46">
        <f t="shared" si="113"/>
        <v>36697139</v>
      </c>
    </row>
    <row r="321" spans="1:8" ht="47.25" x14ac:dyDescent="0.25">
      <c r="A321" s="60" t="s">
        <v>233</v>
      </c>
      <c r="B321" s="45" t="s">
        <v>123</v>
      </c>
      <c r="C321" s="45" t="s">
        <v>91</v>
      </c>
      <c r="D321" s="115" t="s">
        <v>234</v>
      </c>
      <c r="E321" s="45"/>
      <c r="F321" s="46">
        <f>F322</f>
        <v>3404447</v>
      </c>
      <c r="G321" s="46">
        <f t="shared" ref="G321:H322" si="114">G322</f>
        <v>3541762</v>
      </c>
      <c r="H321" s="46">
        <f t="shared" si="114"/>
        <v>3634139</v>
      </c>
    </row>
    <row r="322" spans="1:8" x14ac:dyDescent="0.25">
      <c r="A322" s="47" t="s">
        <v>193</v>
      </c>
      <c r="B322" s="48" t="s">
        <v>123</v>
      </c>
      <c r="C322" s="48" t="s">
        <v>91</v>
      </c>
      <c r="D322" s="117" t="s">
        <v>240</v>
      </c>
      <c r="E322" s="48"/>
      <c r="F322" s="49">
        <f>F323</f>
        <v>3404447</v>
      </c>
      <c r="G322" s="49">
        <f t="shared" si="114"/>
        <v>3541762</v>
      </c>
      <c r="H322" s="49">
        <f t="shared" si="114"/>
        <v>3634139</v>
      </c>
    </row>
    <row r="323" spans="1:8" s="109" customFormat="1" x14ac:dyDescent="0.25">
      <c r="A323" s="47" t="s">
        <v>272</v>
      </c>
      <c r="B323" s="48" t="s">
        <v>123</v>
      </c>
      <c r="C323" s="48" t="s">
        <v>91</v>
      </c>
      <c r="D323" s="117" t="s">
        <v>240</v>
      </c>
      <c r="E323" s="48"/>
      <c r="F323" s="49">
        <f>SUM(F324:F325)</f>
        <v>3404447</v>
      </c>
      <c r="G323" s="49">
        <f t="shared" ref="G323:H323" si="115">SUM(G324:G325)</f>
        <v>3541762</v>
      </c>
      <c r="H323" s="49">
        <f t="shared" si="115"/>
        <v>3634139</v>
      </c>
    </row>
    <row r="324" spans="1:8" ht="30.75" x14ac:dyDescent="0.25">
      <c r="A324" s="47" t="s">
        <v>85</v>
      </c>
      <c r="B324" s="48" t="s">
        <v>123</v>
      </c>
      <c r="C324" s="48" t="s">
        <v>91</v>
      </c>
      <c r="D324" s="117" t="s">
        <v>240</v>
      </c>
      <c r="E324" s="48" t="s">
        <v>86</v>
      </c>
      <c r="F324" s="50">
        <f>'Приложение 6'!G488</f>
        <v>1710200</v>
      </c>
      <c r="G324" s="50">
        <f>'Приложение 6'!H488</f>
        <v>1847515</v>
      </c>
      <c r="H324" s="50">
        <f>'Приложение 6'!I488</f>
        <v>1939892</v>
      </c>
    </row>
    <row r="325" spans="1:8" x14ac:dyDescent="0.25">
      <c r="A325" s="47" t="s">
        <v>94</v>
      </c>
      <c r="B325" s="48" t="s">
        <v>123</v>
      </c>
      <c r="C325" s="48" t="s">
        <v>91</v>
      </c>
      <c r="D325" s="117" t="s">
        <v>240</v>
      </c>
      <c r="E325" s="48" t="s">
        <v>95</v>
      </c>
      <c r="F325" s="50">
        <f>'Приложение 6'!G489</f>
        <v>1694247</v>
      </c>
      <c r="G325" s="50">
        <f>'Приложение 6'!H489</f>
        <v>1694247</v>
      </c>
      <c r="H325" s="50">
        <f>'Приложение 6'!I489</f>
        <v>1694247</v>
      </c>
    </row>
    <row r="326" spans="1:8" x14ac:dyDescent="0.25">
      <c r="A326" s="44" t="s">
        <v>265</v>
      </c>
      <c r="B326" s="45" t="s">
        <v>123</v>
      </c>
      <c r="C326" s="45" t="s">
        <v>91</v>
      </c>
      <c r="D326" s="45" t="s">
        <v>266</v>
      </c>
      <c r="E326" s="45"/>
      <c r="F326" s="46">
        <f>F327+F330</f>
        <v>2063000</v>
      </c>
      <c r="G326" s="46">
        <f t="shared" ref="G326:H326" si="116">G327+G330</f>
        <v>2063000</v>
      </c>
      <c r="H326" s="46">
        <f t="shared" si="116"/>
        <v>2063000</v>
      </c>
    </row>
    <row r="327" spans="1:8" ht="45.75" x14ac:dyDescent="0.25">
      <c r="A327" s="47" t="s">
        <v>273</v>
      </c>
      <c r="B327" s="48" t="s">
        <v>123</v>
      </c>
      <c r="C327" s="48" t="s">
        <v>91</v>
      </c>
      <c r="D327" s="48" t="s">
        <v>274</v>
      </c>
      <c r="E327" s="48"/>
      <c r="F327" s="49">
        <f>SUM(F328:F329)</f>
        <v>794000</v>
      </c>
      <c r="G327" s="49">
        <f t="shared" ref="G327:H327" si="117">SUM(G328:G329)</f>
        <v>794000</v>
      </c>
      <c r="H327" s="49">
        <f t="shared" si="117"/>
        <v>794000</v>
      </c>
    </row>
    <row r="328" spans="1:8" ht="30.75" x14ac:dyDescent="0.25">
      <c r="A328" s="47" t="s">
        <v>85</v>
      </c>
      <c r="B328" s="48" t="s">
        <v>123</v>
      </c>
      <c r="C328" s="48" t="s">
        <v>91</v>
      </c>
      <c r="D328" s="48" t="s">
        <v>274</v>
      </c>
      <c r="E328" s="48" t="s">
        <v>86</v>
      </c>
      <c r="F328" s="49">
        <f>'Приложение 6'!G493</f>
        <v>194000</v>
      </c>
      <c r="G328" s="49">
        <f>'Приложение 6'!H493</f>
        <v>194000</v>
      </c>
      <c r="H328" s="49">
        <f>'Приложение 6'!I493</f>
        <v>194000</v>
      </c>
    </row>
    <row r="329" spans="1:8" x14ac:dyDescent="0.25">
      <c r="A329" s="47" t="s">
        <v>94</v>
      </c>
      <c r="B329" s="48" t="s">
        <v>123</v>
      </c>
      <c r="C329" s="48" t="s">
        <v>91</v>
      </c>
      <c r="D329" s="48" t="s">
        <v>274</v>
      </c>
      <c r="E329" s="48" t="s">
        <v>95</v>
      </c>
      <c r="F329" s="49">
        <f>'Приложение 6'!G494</f>
        <v>600000</v>
      </c>
      <c r="G329" s="49">
        <f>'Приложение 6'!H494</f>
        <v>600000</v>
      </c>
      <c r="H329" s="49">
        <f>'Приложение 6'!I494</f>
        <v>600000</v>
      </c>
    </row>
    <row r="330" spans="1:8" x14ac:dyDescent="0.25">
      <c r="A330" s="47" t="s">
        <v>197</v>
      </c>
      <c r="B330" s="48" t="s">
        <v>123</v>
      </c>
      <c r="C330" s="48" t="s">
        <v>91</v>
      </c>
      <c r="D330" s="48" t="s">
        <v>267</v>
      </c>
      <c r="E330" s="48"/>
      <c r="F330" s="49">
        <f>F331</f>
        <v>1269000</v>
      </c>
      <c r="G330" s="49">
        <f t="shared" ref="G330:H330" si="118">G331</f>
        <v>1269000</v>
      </c>
      <c r="H330" s="49">
        <f t="shared" si="118"/>
        <v>1269000</v>
      </c>
    </row>
    <row r="331" spans="1:8" x14ac:dyDescent="0.25">
      <c r="A331" s="47" t="s">
        <v>94</v>
      </c>
      <c r="B331" s="48" t="s">
        <v>123</v>
      </c>
      <c r="C331" s="48" t="s">
        <v>91</v>
      </c>
      <c r="D331" s="48" t="s">
        <v>267</v>
      </c>
      <c r="E331" s="48" t="s">
        <v>95</v>
      </c>
      <c r="F331" s="49">
        <f>'Приложение 6'!G497</f>
        <v>1269000</v>
      </c>
      <c r="G331" s="49">
        <f>'Приложение 6'!H497</f>
        <v>1269000</v>
      </c>
      <c r="H331" s="49">
        <f>'Приложение 6'!I497</f>
        <v>1269000</v>
      </c>
    </row>
    <row r="332" spans="1:8" ht="47.25" x14ac:dyDescent="0.25">
      <c r="A332" s="44" t="s">
        <v>185</v>
      </c>
      <c r="B332" s="45" t="s">
        <v>123</v>
      </c>
      <c r="C332" s="45" t="s">
        <v>91</v>
      </c>
      <c r="D332" s="45" t="s">
        <v>186</v>
      </c>
      <c r="E332" s="45"/>
      <c r="F332" s="46">
        <f>F333</f>
        <v>29000000</v>
      </c>
      <c r="G332" s="46">
        <f t="shared" ref="G332:H333" si="119">G333</f>
        <v>30000000</v>
      </c>
      <c r="H332" s="46">
        <f t="shared" si="119"/>
        <v>31000000</v>
      </c>
    </row>
    <row r="333" spans="1:8" ht="60.75" x14ac:dyDescent="0.25">
      <c r="A333" s="47" t="s">
        <v>269</v>
      </c>
      <c r="B333" s="48" t="s">
        <v>123</v>
      </c>
      <c r="C333" s="48" t="s">
        <v>91</v>
      </c>
      <c r="D333" s="48" t="s">
        <v>188</v>
      </c>
      <c r="E333" s="48"/>
      <c r="F333" s="49">
        <f>F334</f>
        <v>29000000</v>
      </c>
      <c r="G333" s="49">
        <f t="shared" si="119"/>
        <v>30000000</v>
      </c>
      <c r="H333" s="49">
        <f t="shared" si="119"/>
        <v>31000000</v>
      </c>
    </row>
    <row r="334" spans="1:8" x14ac:dyDescent="0.25">
      <c r="A334" s="47" t="s">
        <v>94</v>
      </c>
      <c r="B334" s="48" t="s">
        <v>123</v>
      </c>
      <c r="C334" s="48" t="s">
        <v>91</v>
      </c>
      <c r="D334" s="48" t="s">
        <v>188</v>
      </c>
      <c r="E334" s="48" t="s">
        <v>95</v>
      </c>
      <c r="F334" s="49">
        <f>'Приложение 6'!G501+'Приложение 6'!G503</f>
        <v>29000000</v>
      </c>
      <c r="G334" s="49">
        <f>'Приложение 6'!H501+'Приложение 6'!H503</f>
        <v>30000000</v>
      </c>
      <c r="H334" s="49">
        <f>'Приложение 6'!I501+'Приложение 6'!I503</f>
        <v>31000000</v>
      </c>
    </row>
    <row r="335" spans="1:8" x14ac:dyDescent="0.25">
      <c r="A335" s="44" t="s">
        <v>71</v>
      </c>
      <c r="B335" s="45" t="s">
        <v>123</v>
      </c>
      <c r="C335" s="45" t="s">
        <v>91</v>
      </c>
      <c r="D335" s="45" t="s">
        <v>72</v>
      </c>
      <c r="E335" s="45"/>
      <c r="F335" s="46">
        <f>F336</f>
        <v>0</v>
      </c>
      <c r="G335" s="46">
        <f t="shared" ref="G335:H335" si="120">G336</f>
        <v>0</v>
      </c>
      <c r="H335" s="46">
        <f t="shared" si="120"/>
        <v>0</v>
      </c>
    </row>
    <row r="336" spans="1:8" x14ac:dyDescent="0.25">
      <c r="A336" s="47" t="s">
        <v>107</v>
      </c>
      <c r="B336" s="48" t="s">
        <v>123</v>
      </c>
      <c r="C336" s="48" t="s">
        <v>91</v>
      </c>
      <c r="D336" s="48" t="s">
        <v>108</v>
      </c>
      <c r="E336" s="48"/>
      <c r="F336" s="49">
        <f>SUM(F337:F338)</f>
        <v>0</v>
      </c>
      <c r="G336" s="49">
        <f t="shared" ref="G336:H336" si="121">SUM(G337:G338)</f>
        <v>0</v>
      </c>
      <c r="H336" s="49">
        <f t="shared" si="121"/>
        <v>0</v>
      </c>
    </row>
    <row r="337" spans="1:8" ht="30.75" x14ac:dyDescent="0.25">
      <c r="A337" s="47" t="s">
        <v>85</v>
      </c>
      <c r="B337" s="48" t="s">
        <v>123</v>
      </c>
      <c r="C337" s="48" t="s">
        <v>91</v>
      </c>
      <c r="D337" s="48" t="s">
        <v>108</v>
      </c>
      <c r="E337" s="48" t="s">
        <v>86</v>
      </c>
      <c r="F337" s="49">
        <f>'Приложение 6'!G507</f>
        <v>0</v>
      </c>
      <c r="G337" s="49">
        <f>'Приложение 6'!H507</f>
        <v>0</v>
      </c>
      <c r="H337" s="49">
        <f>'Приложение 6'!I507</f>
        <v>0</v>
      </c>
    </row>
    <row r="338" spans="1:8" x14ac:dyDescent="0.25">
      <c r="A338" s="47" t="s">
        <v>94</v>
      </c>
      <c r="B338" s="48" t="s">
        <v>123</v>
      </c>
      <c r="C338" s="48" t="s">
        <v>91</v>
      </c>
      <c r="D338" s="48" t="s">
        <v>108</v>
      </c>
      <c r="E338" s="48" t="s">
        <v>95</v>
      </c>
      <c r="F338" s="49">
        <f>'Приложение 6'!G508</f>
        <v>0</v>
      </c>
      <c r="G338" s="49">
        <f>'Приложение 6'!H508</f>
        <v>0</v>
      </c>
      <c r="H338" s="49">
        <f>'Приложение 6'!I508</f>
        <v>0</v>
      </c>
    </row>
    <row r="339" spans="1:8" s="103" customFormat="1" x14ac:dyDescent="0.25">
      <c r="A339" s="44" t="s">
        <v>160</v>
      </c>
      <c r="B339" s="45" t="s">
        <v>123</v>
      </c>
      <c r="C339" s="45" t="s">
        <v>97</v>
      </c>
      <c r="D339" s="45"/>
      <c r="E339" s="45"/>
      <c r="F339" s="46">
        <f>F340+F348+F356+F359</f>
        <v>42951942.789999999</v>
      </c>
      <c r="G339" s="46">
        <f t="shared" ref="G339:H339" si="122">G340+G348+G356+G359</f>
        <v>43089145.579999998</v>
      </c>
      <c r="H339" s="46">
        <f t="shared" si="122"/>
        <v>23277360.579999998</v>
      </c>
    </row>
    <row r="340" spans="1:8" s="103" customFormat="1" ht="31.5" x14ac:dyDescent="0.25">
      <c r="A340" s="44" t="s">
        <v>275</v>
      </c>
      <c r="B340" s="45" t="s">
        <v>123</v>
      </c>
      <c r="C340" s="45" t="s">
        <v>97</v>
      </c>
      <c r="D340" s="45" t="s">
        <v>276</v>
      </c>
      <c r="E340" s="45"/>
      <c r="F340" s="46">
        <f>F341</f>
        <v>3995900</v>
      </c>
      <c r="G340" s="46">
        <f t="shared" ref="G340:H340" si="123">G341</f>
        <v>4050900</v>
      </c>
      <c r="H340" s="46">
        <f t="shared" si="123"/>
        <v>4103650</v>
      </c>
    </row>
    <row r="341" spans="1:8" x14ac:dyDescent="0.25">
      <c r="A341" s="463" t="s">
        <v>193</v>
      </c>
      <c r="B341" s="48" t="s">
        <v>123</v>
      </c>
      <c r="C341" s="48" t="s">
        <v>97</v>
      </c>
      <c r="D341" s="48" t="s">
        <v>277</v>
      </c>
      <c r="E341" s="48"/>
      <c r="F341" s="49">
        <f>F342+F344</f>
        <v>3995900</v>
      </c>
      <c r="G341" s="49">
        <f t="shared" ref="G341:H341" si="124">G342+G344</f>
        <v>4050900</v>
      </c>
      <c r="H341" s="49">
        <f t="shared" si="124"/>
        <v>4103650</v>
      </c>
    </row>
    <row r="342" spans="1:8" ht="45.75" x14ac:dyDescent="0.25">
      <c r="A342" s="463" t="s">
        <v>940</v>
      </c>
      <c r="B342" s="48" t="s">
        <v>123</v>
      </c>
      <c r="C342" s="48" t="s">
        <v>97</v>
      </c>
      <c r="D342" s="48" t="s">
        <v>277</v>
      </c>
      <c r="E342" s="48"/>
      <c r="F342" s="49">
        <f>F343</f>
        <v>1000000</v>
      </c>
      <c r="G342" s="49">
        <f t="shared" ref="G342:H342" si="125">G343</f>
        <v>1055000</v>
      </c>
      <c r="H342" s="49">
        <f t="shared" si="125"/>
        <v>1107750</v>
      </c>
    </row>
    <row r="343" spans="1:8" x14ac:dyDescent="0.25">
      <c r="A343" s="463" t="s">
        <v>94</v>
      </c>
      <c r="B343" s="48" t="s">
        <v>123</v>
      </c>
      <c r="C343" s="48" t="s">
        <v>97</v>
      </c>
      <c r="D343" s="48" t="s">
        <v>277</v>
      </c>
      <c r="E343" s="48" t="s">
        <v>95</v>
      </c>
      <c r="F343" s="49">
        <f>'Приложение 6'!G514</f>
        <v>1000000</v>
      </c>
      <c r="G343" s="49">
        <f>'Приложение 6'!H514</f>
        <v>1055000</v>
      </c>
      <c r="H343" s="49">
        <f>'Приложение 6'!I514</f>
        <v>1107750</v>
      </c>
    </row>
    <row r="344" spans="1:8" s="103" customFormat="1" ht="30" x14ac:dyDescent="0.25">
      <c r="A344" s="147" t="s">
        <v>938</v>
      </c>
      <c r="B344" s="48" t="s">
        <v>123</v>
      </c>
      <c r="C344" s="48" t="s">
        <v>97</v>
      </c>
      <c r="D344" s="48" t="s">
        <v>277</v>
      </c>
      <c r="E344" s="48"/>
      <c r="F344" s="49">
        <f>SUM(F345:F347)</f>
        <v>2995900</v>
      </c>
      <c r="G344" s="49">
        <f t="shared" ref="G344:H344" si="126">SUM(G345:G347)</f>
        <v>2995900</v>
      </c>
      <c r="H344" s="49">
        <f t="shared" si="126"/>
        <v>2995900</v>
      </c>
    </row>
    <row r="345" spans="1:8" s="103" customFormat="1" ht="75" x14ac:dyDescent="0.25">
      <c r="A345" s="148" t="s">
        <v>77</v>
      </c>
      <c r="B345" s="48" t="s">
        <v>123</v>
      </c>
      <c r="C345" s="48" t="s">
        <v>97</v>
      </c>
      <c r="D345" s="48" t="s">
        <v>277</v>
      </c>
      <c r="E345" s="48" t="s">
        <v>78</v>
      </c>
      <c r="F345" s="50">
        <f>'Приложение 6'!G517</f>
        <v>272580</v>
      </c>
      <c r="G345" s="50">
        <f>'Приложение 6'!H517</f>
        <v>272580</v>
      </c>
      <c r="H345" s="50">
        <f>'Приложение 6'!I517</f>
        <v>272580</v>
      </c>
    </row>
    <row r="346" spans="1:8" s="103" customFormat="1" ht="30.75" x14ac:dyDescent="0.25">
      <c r="A346" s="47" t="s">
        <v>85</v>
      </c>
      <c r="B346" s="48" t="s">
        <v>123</v>
      </c>
      <c r="C346" s="48" t="s">
        <v>97</v>
      </c>
      <c r="D346" s="48" t="s">
        <v>277</v>
      </c>
      <c r="E346" s="48" t="s">
        <v>86</v>
      </c>
      <c r="F346" s="50">
        <f>'Приложение 6'!G518+'Приложение 6'!G521+'Приложение 6'!G523</f>
        <v>1268924.6200000001</v>
      </c>
      <c r="G346" s="50">
        <f>'Приложение 6'!H518+'Приложение 6'!H521+'Приложение 6'!H523</f>
        <v>1268924.6200000001</v>
      </c>
      <c r="H346" s="50">
        <f>'Приложение 6'!I518+'Приложение 6'!I521+'Приложение 6'!I523</f>
        <v>1268924.6200000001</v>
      </c>
    </row>
    <row r="347" spans="1:8" s="103" customFormat="1" x14ac:dyDescent="0.25">
      <c r="A347" s="47" t="s">
        <v>94</v>
      </c>
      <c r="B347" s="48" t="s">
        <v>123</v>
      </c>
      <c r="C347" s="48" t="s">
        <v>97</v>
      </c>
      <c r="D347" s="48" t="s">
        <v>277</v>
      </c>
      <c r="E347" s="48" t="s">
        <v>95</v>
      </c>
      <c r="F347" s="50">
        <f>'Приложение 6'!G519+'Приложение 6'!G524</f>
        <v>1454395.38</v>
      </c>
      <c r="G347" s="50">
        <f>'Приложение 6'!H519+'Приложение 6'!H524</f>
        <v>1454395.38</v>
      </c>
      <c r="H347" s="50">
        <f>'Приложение 6'!I519+'Приложение 6'!I524</f>
        <v>1454395.38</v>
      </c>
    </row>
    <row r="348" spans="1:8" x14ac:dyDescent="0.25">
      <c r="A348" s="44" t="s">
        <v>265</v>
      </c>
      <c r="B348" s="45" t="s">
        <v>123</v>
      </c>
      <c r="C348" s="45" t="s">
        <v>97</v>
      </c>
      <c r="D348" s="45" t="s">
        <v>266</v>
      </c>
      <c r="E348" s="45"/>
      <c r="F348" s="46">
        <f>F349+F354</f>
        <v>5167343.4399999995</v>
      </c>
      <c r="G348" s="46">
        <f t="shared" ref="G348:H348" si="127">G349+G354</f>
        <v>5167343.4399999995</v>
      </c>
      <c r="H348" s="46">
        <f t="shared" si="127"/>
        <v>5167343.4399999995</v>
      </c>
    </row>
    <row r="349" spans="1:8" ht="45.75" x14ac:dyDescent="0.25">
      <c r="A349" s="47" t="s">
        <v>273</v>
      </c>
      <c r="B349" s="48" t="s">
        <v>123</v>
      </c>
      <c r="C349" s="48" t="s">
        <v>97</v>
      </c>
      <c r="D349" s="48" t="s">
        <v>274</v>
      </c>
      <c r="E349" s="48"/>
      <c r="F349" s="49">
        <f>SUM(F350:F353)</f>
        <v>1787343.44</v>
      </c>
      <c r="G349" s="49">
        <f t="shared" ref="G349:H349" si="128">SUM(G350:G353)</f>
        <v>1787343.44</v>
      </c>
      <c r="H349" s="49">
        <f t="shared" si="128"/>
        <v>1787343.44</v>
      </c>
    </row>
    <row r="350" spans="1:8" ht="75.75" hidden="1" x14ac:dyDescent="0.25">
      <c r="A350" s="47" t="s">
        <v>77</v>
      </c>
      <c r="B350" s="48" t="s">
        <v>123</v>
      </c>
      <c r="C350" s="48" t="s">
        <v>97</v>
      </c>
      <c r="D350" s="48" t="s">
        <v>274</v>
      </c>
      <c r="E350" s="48" t="s">
        <v>78</v>
      </c>
      <c r="F350" s="49">
        <f>'Приложение 6'!G528</f>
        <v>0</v>
      </c>
      <c r="G350" s="49">
        <f>'Приложение 6'!H528</f>
        <v>0</v>
      </c>
      <c r="H350" s="49">
        <f>'Приложение 6'!I528</f>
        <v>0</v>
      </c>
    </row>
    <row r="351" spans="1:8" ht="30.75" x14ac:dyDescent="0.25">
      <c r="A351" s="47" t="s">
        <v>85</v>
      </c>
      <c r="B351" s="48" t="s">
        <v>123</v>
      </c>
      <c r="C351" s="48" t="s">
        <v>97</v>
      </c>
      <c r="D351" s="48" t="s">
        <v>274</v>
      </c>
      <c r="E351" s="48" t="s">
        <v>86</v>
      </c>
      <c r="F351" s="49">
        <f>'Приложение 6'!G529</f>
        <v>1609963.95</v>
      </c>
      <c r="G351" s="49">
        <f>'Приложение 6'!H529</f>
        <v>1609963.95</v>
      </c>
      <c r="H351" s="49">
        <f>'Приложение 6'!I529</f>
        <v>1609963.95</v>
      </c>
    </row>
    <row r="352" spans="1:8" x14ac:dyDescent="0.25">
      <c r="A352" s="47" t="s">
        <v>94</v>
      </c>
      <c r="B352" s="48" t="s">
        <v>123</v>
      </c>
      <c r="C352" s="48" t="s">
        <v>97</v>
      </c>
      <c r="D352" s="48" t="s">
        <v>274</v>
      </c>
      <c r="E352" s="48" t="s">
        <v>95</v>
      </c>
      <c r="F352" s="49">
        <f>'Приложение 6'!G530</f>
        <v>177379.49</v>
      </c>
      <c r="G352" s="49">
        <f>'Приложение 6'!H530</f>
        <v>177379.49</v>
      </c>
      <c r="H352" s="49">
        <f>'Приложение 6'!I530</f>
        <v>177379.49</v>
      </c>
    </row>
    <row r="353" spans="1:8" hidden="1" x14ac:dyDescent="0.25">
      <c r="A353" s="47" t="s">
        <v>87</v>
      </c>
      <c r="B353" s="48" t="s">
        <v>123</v>
      </c>
      <c r="C353" s="48" t="s">
        <v>97</v>
      </c>
      <c r="D353" s="48" t="s">
        <v>274</v>
      </c>
      <c r="E353" s="48" t="s">
        <v>88</v>
      </c>
      <c r="F353" s="49">
        <f>'Приложение 6'!G531</f>
        <v>0</v>
      </c>
      <c r="G353" s="49">
        <f>'Приложение 6'!H531</f>
        <v>0</v>
      </c>
      <c r="H353" s="49">
        <f>'Приложение 6'!I531</f>
        <v>0</v>
      </c>
    </row>
    <row r="354" spans="1:8" x14ac:dyDescent="0.25">
      <c r="A354" s="47" t="s">
        <v>197</v>
      </c>
      <c r="B354" s="48" t="s">
        <v>123</v>
      </c>
      <c r="C354" s="48" t="s">
        <v>97</v>
      </c>
      <c r="D354" s="48" t="s">
        <v>267</v>
      </c>
      <c r="E354" s="48"/>
      <c r="F354" s="49">
        <f>F355</f>
        <v>3380000</v>
      </c>
      <c r="G354" s="49">
        <f t="shared" ref="G354:H354" si="129">G355</f>
        <v>3380000</v>
      </c>
      <c r="H354" s="49">
        <f t="shared" si="129"/>
        <v>3380000</v>
      </c>
    </row>
    <row r="355" spans="1:8" x14ac:dyDescent="0.25">
      <c r="A355" s="47" t="s">
        <v>94</v>
      </c>
      <c r="B355" s="48" t="s">
        <v>123</v>
      </c>
      <c r="C355" s="48" t="s">
        <v>97</v>
      </c>
      <c r="D355" s="48" t="s">
        <v>267</v>
      </c>
      <c r="E355" s="48" t="s">
        <v>95</v>
      </c>
      <c r="F355" s="49">
        <f>'Приложение 6'!G534</f>
        <v>3380000</v>
      </c>
      <c r="G355" s="49">
        <f>'Приложение 6'!H534</f>
        <v>3380000</v>
      </c>
      <c r="H355" s="49">
        <f>'Приложение 6'!I534</f>
        <v>3380000</v>
      </c>
    </row>
    <row r="356" spans="1:8" s="103" customFormat="1" ht="47.25" x14ac:dyDescent="0.25">
      <c r="A356" s="44" t="s">
        <v>261</v>
      </c>
      <c r="B356" s="45" t="s">
        <v>123</v>
      </c>
      <c r="C356" s="45" t="s">
        <v>97</v>
      </c>
      <c r="D356" s="45" t="s">
        <v>262</v>
      </c>
      <c r="E356" s="45"/>
      <c r="F356" s="46">
        <f>F357</f>
        <v>4597700</v>
      </c>
      <c r="G356" s="46">
        <f t="shared" ref="G356:H357" si="130">G357</f>
        <v>4597700</v>
      </c>
      <c r="H356" s="46">
        <f t="shared" si="130"/>
        <v>4597700</v>
      </c>
    </row>
    <row r="357" spans="1:8" ht="30.75" x14ac:dyDescent="0.25">
      <c r="A357" s="47" t="s">
        <v>263</v>
      </c>
      <c r="B357" s="48" t="s">
        <v>123</v>
      </c>
      <c r="C357" s="48" t="s">
        <v>97</v>
      </c>
      <c r="D357" s="48" t="s">
        <v>264</v>
      </c>
      <c r="E357" s="48"/>
      <c r="F357" s="49">
        <f>F358</f>
        <v>4597700</v>
      </c>
      <c r="G357" s="49">
        <f t="shared" si="130"/>
        <v>4597700</v>
      </c>
      <c r="H357" s="49">
        <f t="shared" si="130"/>
        <v>4597700</v>
      </c>
    </row>
    <row r="358" spans="1:8" x14ac:dyDescent="0.25">
      <c r="A358" s="47" t="s">
        <v>94</v>
      </c>
      <c r="B358" s="48" t="s">
        <v>123</v>
      </c>
      <c r="C358" s="48" t="s">
        <v>97</v>
      </c>
      <c r="D358" s="48" t="s">
        <v>264</v>
      </c>
      <c r="E358" s="48" t="s">
        <v>95</v>
      </c>
      <c r="F358" s="49">
        <f>'Приложение 6'!G538</f>
        <v>4597700</v>
      </c>
      <c r="G358" s="49">
        <f>'Приложение 6'!H538</f>
        <v>4597700</v>
      </c>
      <c r="H358" s="49">
        <f>'Приложение 6'!I538</f>
        <v>4597700</v>
      </c>
    </row>
    <row r="359" spans="1:8" x14ac:dyDescent="0.25">
      <c r="A359" s="44" t="s">
        <v>71</v>
      </c>
      <c r="B359" s="45" t="s">
        <v>123</v>
      </c>
      <c r="C359" s="45" t="s">
        <v>97</v>
      </c>
      <c r="D359" s="45" t="s">
        <v>72</v>
      </c>
      <c r="E359" s="48"/>
      <c r="F359" s="46">
        <f>F360+F362</f>
        <v>29190999.350000001</v>
      </c>
      <c r="G359" s="46">
        <f t="shared" ref="G359:H359" si="131">G360+G362</f>
        <v>29273202.140000001</v>
      </c>
      <c r="H359" s="46">
        <f t="shared" si="131"/>
        <v>9408667.1400000006</v>
      </c>
    </row>
    <row r="360" spans="1:8" ht="30.75" x14ac:dyDescent="0.25">
      <c r="A360" s="47" t="s">
        <v>73</v>
      </c>
      <c r="B360" s="48" t="s">
        <v>123</v>
      </c>
      <c r="C360" s="48" t="s">
        <v>97</v>
      </c>
      <c r="D360" s="48" t="s">
        <v>74</v>
      </c>
      <c r="E360" s="48"/>
      <c r="F360" s="49">
        <f>F361</f>
        <v>6481699.3499999996</v>
      </c>
      <c r="G360" s="49">
        <f t="shared" ref="G360:H360" si="132">G361</f>
        <v>6428437.1399999997</v>
      </c>
      <c r="H360" s="49">
        <f t="shared" si="132"/>
        <v>6428437.1399999997</v>
      </c>
    </row>
    <row r="361" spans="1:8" ht="75.75" x14ac:dyDescent="0.25">
      <c r="A361" s="47" t="s">
        <v>77</v>
      </c>
      <c r="B361" s="48" t="s">
        <v>123</v>
      </c>
      <c r="C361" s="48" t="s">
        <v>97</v>
      </c>
      <c r="D361" s="48" t="s">
        <v>74</v>
      </c>
      <c r="E361" s="48" t="s">
        <v>78</v>
      </c>
      <c r="F361" s="49">
        <f>'Приложение 6'!G542</f>
        <v>6481699.3499999996</v>
      </c>
      <c r="G361" s="49">
        <f>'Приложение 6'!H542</f>
        <v>6428437.1399999997</v>
      </c>
      <c r="H361" s="49">
        <f>'Приложение 6'!I542</f>
        <v>6428437.1399999997</v>
      </c>
    </row>
    <row r="362" spans="1:8" x14ac:dyDescent="0.25">
      <c r="A362" s="47" t="s">
        <v>107</v>
      </c>
      <c r="B362" s="48" t="s">
        <v>123</v>
      </c>
      <c r="C362" s="48" t="s">
        <v>97</v>
      </c>
      <c r="D362" s="48" t="s">
        <v>108</v>
      </c>
      <c r="E362" s="48"/>
      <c r="F362" s="49">
        <f>F364+F363</f>
        <v>22709300</v>
      </c>
      <c r="G362" s="49">
        <f t="shared" ref="G362:H362" si="133">G364+G363</f>
        <v>22844765</v>
      </c>
      <c r="H362" s="49">
        <f t="shared" si="133"/>
        <v>2980230</v>
      </c>
    </row>
    <row r="363" spans="1:8" ht="30.75" hidden="1" x14ac:dyDescent="0.25">
      <c r="A363" s="47" t="s">
        <v>85</v>
      </c>
      <c r="B363" s="48" t="s">
        <v>123</v>
      </c>
      <c r="C363" s="48" t="s">
        <v>97</v>
      </c>
      <c r="D363" s="48" t="s">
        <v>108</v>
      </c>
      <c r="E363" s="48" t="s">
        <v>86</v>
      </c>
      <c r="F363" s="49">
        <f>'Приложение 6'!G545</f>
        <v>0</v>
      </c>
      <c r="G363" s="49">
        <f>'Приложение 6'!H545</f>
        <v>0</v>
      </c>
      <c r="H363" s="49">
        <f>'Приложение 6'!I545</f>
        <v>0</v>
      </c>
    </row>
    <row r="364" spans="1:8" x14ac:dyDescent="0.25">
      <c r="A364" s="47" t="s">
        <v>94</v>
      </c>
      <c r="B364" s="48" t="s">
        <v>123</v>
      </c>
      <c r="C364" s="48" t="s">
        <v>97</v>
      </c>
      <c r="D364" s="48" t="s">
        <v>108</v>
      </c>
      <c r="E364" s="48" t="s">
        <v>95</v>
      </c>
      <c r="F364" s="49">
        <f>'Приложение 6'!G547+'Приложение 6'!G549</f>
        <v>22709300</v>
      </c>
      <c r="G364" s="49">
        <f>'Приложение 6'!H547+'Приложение 6'!H549</f>
        <v>22844765</v>
      </c>
      <c r="H364" s="49">
        <f>'Приложение 6'!I547+'Приложение 6'!I549</f>
        <v>2980230</v>
      </c>
    </row>
    <row r="365" spans="1:8" x14ac:dyDescent="0.25">
      <c r="A365" s="44" t="s">
        <v>163</v>
      </c>
      <c r="B365" s="45" t="s">
        <v>106</v>
      </c>
      <c r="C365" s="45"/>
      <c r="D365" s="45"/>
      <c r="E365" s="45"/>
      <c r="F365" s="46">
        <f>F366+F380</f>
        <v>221619135.80000001</v>
      </c>
      <c r="G365" s="46">
        <f t="shared" ref="G365:H365" si="134">G366+G380</f>
        <v>231886079.78999999</v>
      </c>
      <c r="H365" s="46">
        <f t="shared" si="134"/>
        <v>232674328</v>
      </c>
    </row>
    <row r="366" spans="1:8" x14ac:dyDescent="0.25">
      <c r="A366" s="44" t="s">
        <v>164</v>
      </c>
      <c r="B366" s="45" t="s">
        <v>106</v>
      </c>
      <c r="C366" s="45" t="s">
        <v>68</v>
      </c>
      <c r="D366" s="45"/>
      <c r="E366" s="45"/>
      <c r="F366" s="46">
        <f>F367+F376</f>
        <v>172549008.80000001</v>
      </c>
      <c r="G366" s="46">
        <f t="shared" ref="G366:H366" si="135">G367+G376</f>
        <v>182770535.78999999</v>
      </c>
      <c r="H366" s="46">
        <f t="shared" si="135"/>
        <v>183558784</v>
      </c>
    </row>
    <row r="367" spans="1:8" ht="31.5" x14ac:dyDescent="0.25">
      <c r="A367" s="44" t="s">
        <v>236</v>
      </c>
      <c r="B367" s="45" t="s">
        <v>106</v>
      </c>
      <c r="C367" s="45" t="s">
        <v>68</v>
      </c>
      <c r="D367" s="45" t="s">
        <v>237</v>
      </c>
      <c r="E367" s="45"/>
      <c r="F367" s="46">
        <f>F368+F371</f>
        <v>171666808.80000001</v>
      </c>
      <c r="G367" s="46">
        <f t="shared" ref="G367:H367" si="136">G368+G371</f>
        <v>182770535.78999999</v>
      </c>
      <c r="H367" s="46">
        <f t="shared" si="136"/>
        <v>183558784</v>
      </c>
    </row>
    <row r="368" spans="1:8" x14ac:dyDescent="0.25">
      <c r="A368" s="47" t="s">
        <v>278</v>
      </c>
      <c r="B368" s="48" t="s">
        <v>106</v>
      </c>
      <c r="C368" s="48" t="s">
        <v>68</v>
      </c>
      <c r="D368" s="48" t="s">
        <v>279</v>
      </c>
      <c r="E368" s="48"/>
      <c r="F368" s="49">
        <f>SUM(F369:F370)</f>
        <v>11721375</v>
      </c>
      <c r="G368" s="49">
        <f t="shared" ref="G368:H368" si="137">SUM(G369:G370)</f>
        <v>11721375</v>
      </c>
      <c r="H368" s="49">
        <f t="shared" si="137"/>
        <v>11721375</v>
      </c>
    </row>
    <row r="369" spans="1:9" ht="75.75" x14ac:dyDescent="0.25">
      <c r="A369" s="47" t="s">
        <v>77</v>
      </c>
      <c r="B369" s="48" t="s">
        <v>106</v>
      </c>
      <c r="C369" s="48" t="s">
        <v>68</v>
      </c>
      <c r="D369" s="48" t="s">
        <v>279</v>
      </c>
      <c r="E369" s="48" t="s">
        <v>78</v>
      </c>
      <c r="F369" s="49">
        <f>'Приложение 6'!G557+'Приложение 6'!G560</f>
        <v>1848325</v>
      </c>
      <c r="G369" s="49">
        <f>'Приложение 6'!H557+'Приложение 6'!H560</f>
        <v>1848325</v>
      </c>
      <c r="H369" s="49">
        <f>'Приложение 6'!I557+'Приложение 6'!I560</f>
        <v>1848325</v>
      </c>
    </row>
    <row r="370" spans="1:9" ht="30.75" x14ac:dyDescent="0.25">
      <c r="A370" s="149" t="s">
        <v>85</v>
      </c>
      <c r="B370" s="105" t="s">
        <v>106</v>
      </c>
      <c r="C370" s="105" t="s">
        <v>68</v>
      </c>
      <c r="D370" s="105" t="s">
        <v>279</v>
      </c>
      <c r="E370" s="105" t="s">
        <v>86</v>
      </c>
      <c r="F370" s="106">
        <f>'Приложение 6'!G555+'Приложение 6'!G558+'Приложение 6'!G561</f>
        <v>9873050</v>
      </c>
      <c r="G370" s="106">
        <f>'Приложение 6'!H555+'Приложение 6'!H558+'Приложение 6'!H561</f>
        <v>9873050</v>
      </c>
      <c r="H370" s="106">
        <f>'Приложение 6'!I555+'Приложение 6'!I558+'Приложение 6'!I561</f>
        <v>9873050</v>
      </c>
      <c r="I370" s="110"/>
    </row>
    <row r="371" spans="1:9" x14ac:dyDescent="0.25">
      <c r="A371" s="47" t="s">
        <v>197</v>
      </c>
      <c r="B371" s="48" t="s">
        <v>106</v>
      </c>
      <c r="C371" s="48" t="s">
        <v>68</v>
      </c>
      <c r="D371" s="48" t="s">
        <v>238</v>
      </c>
      <c r="E371" s="48"/>
      <c r="F371" s="49">
        <f>SUM(F372:F375)</f>
        <v>159945433.80000001</v>
      </c>
      <c r="G371" s="49">
        <f t="shared" ref="G371:H371" si="138">SUM(G372:G375)</f>
        <v>171049160.78999999</v>
      </c>
      <c r="H371" s="49">
        <f t="shared" si="138"/>
        <v>171837409</v>
      </c>
      <c r="I371" s="54"/>
    </row>
    <row r="372" spans="1:9" ht="75.75" x14ac:dyDescent="0.25">
      <c r="A372" s="47" t="s">
        <v>77</v>
      </c>
      <c r="B372" s="48" t="s">
        <v>106</v>
      </c>
      <c r="C372" s="48" t="s">
        <v>68</v>
      </c>
      <c r="D372" s="48" t="s">
        <v>238</v>
      </c>
      <c r="E372" s="48" t="s">
        <v>78</v>
      </c>
      <c r="F372" s="50">
        <f>'Приложение 6'!G564</f>
        <v>108973736</v>
      </c>
      <c r="G372" s="50">
        <f>'Приложение 6'!H564</f>
        <v>121382707</v>
      </c>
      <c r="H372" s="50">
        <f>'Приложение 6'!I564</f>
        <v>121382707</v>
      </c>
      <c r="I372" s="150"/>
    </row>
    <row r="373" spans="1:9" ht="30.75" x14ac:dyDescent="0.25">
      <c r="A373" s="47" t="s">
        <v>85</v>
      </c>
      <c r="B373" s="48" t="s">
        <v>106</v>
      </c>
      <c r="C373" s="48" t="s">
        <v>68</v>
      </c>
      <c r="D373" s="48" t="s">
        <v>238</v>
      </c>
      <c r="E373" s="48" t="s">
        <v>86</v>
      </c>
      <c r="F373" s="50">
        <f>'Приложение 6'!G565</f>
        <v>48107529.800000004</v>
      </c>
      <c r="G373" s="50">
        <f>'Приложение 6'!H565</f>
        <v>46802285.789999999</v>
      </c>
      <c r="H373" s="50">
        <f>'Приложение 6'!I565</f>
        <v>47590534</v>
      </c>
      <c r="I373" s="150"/>
    </row>
    <row r="374" spans="1:9" hidden="1" x14ac:dyDescent="0.25">
      <c r="A374" s="47" t="s">
        <v>94</v>
      </c>
      <c r="B374" s="48" t="s">
        <v>106</v>
      </c>
      <c r="C374" s="48" t="s">
        <v>68</v>
      </c>
      <c r="D374" s="48" t="s">
        <v>238</v>
      </c>
      <c r="E374" s="48" t="s">
        <v>95</v>
      </c>
      <c r="F374" s="50">
        <f>'Приложение 6'!G566</f>
        <v>0</v>
      </c>
      <c r="G374" s="50">
        <f>'Приложение 6'!H566</f>
        <v>0</v>
      </c>
      <c r="H374" s="50">
        <f>'Приложение 6'!I566</f>
        <v>0</v>
      </c>
      <c r="I374" s="54"/>
    </row>
    <row r="375" spans="1:9" x14ac:dyDescent="0.25">
      <c r="A375" s="47" t="s">
        <v>87</v>
      </c>
      <c r="B375" s="48" t="s">
        <v>106</v>
      </c>
      <c r="C375" s="48" t="s">
        <v>68</v>
      </c>
      <c r="D375" s="48" t="s">
        <v>238</v>
      </c>
      <c r="E375" s="48" t="s">
        <v>88</v>
      </c>
      <c r="F375" s="50">
        <f>'Приложение 6'!G567</f>
        <v>2864168</v>
      </c>
      <c r="G375" s="50">
        <f>'Приложение 6'!H567</f>
        <v>2864168</v>
      </c>
      <c r="H375" s="50">
        <f>'Приложение 6'!I567</f>
        <v>2864168</v>
      </c>
      <c r="I375" s="54"/>
    </row>
    <row r="376" spans="1:9" s="103" customFormat="1" x14ac:dyDescent="0.25">
      <c r="A376" s="143" t="s">
        <v>71</v>
      </c>
      <c r="B376" s="132" t="s">
        <v>106</v>
      </c>
      <c r="C376" s="132" t="s">
        <v>68</v>
      </c>
      <c r="D376" s="132" t="s">
        <v>72</v>
      </c>
      <c r="E376" s="132"/>
      <c r="F376" s="134">
        <f>F377</f>
        <v>882200</v>
      </c>
      <c r="G376" s="134">
        <f t="shared" ref="G376:H376" si="139">G377</f>
        <v>0</v>
      </c>
      <c r="H376" s="134">
        <f t="shared" si="139"/>
        <v>0</v>
      </c>
    </row>
    <row r="377" spans="1:9" x14ac:dyDescent="0.25">
      <c r="A377" s="47" t="s">
        <v>107</v>
      </c>
      <c r="B377" s="48" t="s">
        <v>106</v>
      </c>
      <c r="C377" s="48" t="s">
        <v>68</v>
      </c>
      <c r="D377" s="48" t="s">
        <v>108</v>
      </c>
      <c r="E377" s="48"/>
      <c r="F377" s="49">
        <f>SUM(F378:F379)</f>
        <v>882200</v>
      </c>
      <c r="G377" s="49">
        <f t="shared" ref="G377:H377" si="140">SUM(G378:G379)</f>
        <v>0</v>
      </c>
      <c r="H377" s="49">
        <f t="shared" si="140"/>
        <v>0</v>
      </c>
    </row>
    <row r="378" spans="1:9" ht="30.75" x14ac:dyDescent="0.25">
      <c r="A378" s="47" t="s">
        <v>85</v>
      </c>
      <c r="B378" s="48" t="s">
        <v>106</v>
      </c>
      <c r="C378" s="48" t="s">
        <v>68</v>
      </c>
      <c r="D378" s="48" t="s">
        <v>108</v>
      </c>
      <c r="E378" s="48" t="s">
        <v>86</v>
      </c>
      <c r="F378" s="106">
        <f>'Приложение 6'!G571</f>
        <v>282200</v>
      </c>
      <c r="G378" s="106">
        <f>'Приложение 6'!H571</f>
        <v>0</v>
      </c>
      <c r="H378" s="106">
        <f>'Приложение 6'!I571</f>
        <v>0</v>
      </c>
    </row>
    <row r="379" spans="1:9" x14ac:dyDescent="0.25">
      <c r="A379" s="149" t="s">
        <v>94</v>
      </c>
      <c r="B379" s="105" t="s">
        <v>106</v>
      </c>
      <c r="C379" s="105" t="s">
        <v>68</v>
      </c>
      <c r="D379" s="105" t="s">
        <v>108</v>
      </c>
      <c r="E379" s="105" t="s">
        <v>95</v>
      </c>
      <c r="F379" s="106">
        <f>'Приложение 6'!G572</f>
        <v>600000</v>
      </c>
      <c r="G379" s="106">
        <f>'Приложение 6'!H572</f>
        <v>0</v>
      </c>
      <c r="H379" s="106">
        <f>'Приложение 6'!I572</f>
        <v>0</v>
      </c>
      <c r="I379" s="54"/>
    </row>
    <row r="380" spans="1:9" x14ac:dyDescent="0.25">
      <c r="A380" s="44" t="s">
        <v>280</v>
      </c>
      <c r="B380" s="45" t="s">
        <v>106</v>
      </c>
      <c r="C380" s="45" t="s">
        <v>80</v>
      </c>
      <c r="D380" s="45"/>
      <c r="E380" s="45"/>
      <c r="F380" s="46">
        <f>F381</f>
        <v>49070127</v>
      </c>
      <c r="G380" s="46">
        <f t="shared" ref="G380:H382" si="141">G381</f>
        <v>49115544</v>
      </c>
      <c r="H380" s="46">
        <f t="shared" si="141"/>
        <v>49115544</v>
      </c>
      <c r="I380" s="54"/>
    </row>
    <row r="381" spans="1:9" s="103" customFormat="1" ht="31.5" x14ac:dyDescent="0.25">
      <c r="A381" s="44" t="s">
        <v>236</v>
      </c>
      <c r="B381" s="45" t="s">
        <v>106</v>
      </c>
      <c r="C381" s="45" t="s">
        <v>80</v>
      </c>
      <c r="D381" s="45" t="s">
        <v>237</v>
      </c>
      <c r="E381" s="45"/>
      <c r="F381" s="46">
        <f>F382</f>
        <v>49070127</v>
      </c>
      <c r="G381" s="46">
        <f t="shared" si="141"/>
        <v>49115544</v>
      </c>
      <c r="H381" s="46">
        <f t="shared" si="141"/>
        <v>49115544</v>
      </c>
      <c r="I381" s="151"/>
    </row>
    <row r="382" spans="1:9" x14ac:dyDescent="0.25">
      <c r="A382" s="47" t="s">
        <v>197</v>
      </c>
      <c r="B382" s="48" t="s">
        <v>106</v>
      </c>
      <c r="C382" s="48" t="s">
        <v>80</v>
      </c>
      <c r="D382" s="48" t="s">
        <v>238</v>
      </c>
      <c r="E382" s="48"/>
      <c r="F382" s="49">
        <f>F383</f>
        <v>49070127</v>
      </c>
      <c r="G382" s="49">
        <f t="shared" si="141"/>
        <v>49115544</v>
      </c>
      <c r="H382" s="49">
        <f t="shared" si="141"/>
        <v>49115544</v>
      </c>
      <c r="I382" s="54"/>
    </row>
    <row r="383" spans="1:9" ht="75.75" x14ac:dyDescent="0.25">
      <c r="A383" s="47" t="s">
        <v>77</v>
      </c>
      <c r="B383" s="48" t="s">
        <v>106</v>
      </c>
      <c r="C383" s="48" t="s">
        <v>80</v>
      </c>
      <c r="D383" s="48" t="s">
        <v>238</v>
      </c>
      <c r="E383" s="48" t="s">
        <v>78</v>
      </c>
      <c r="F383" s="49">
        <f>'Приложение 6'!G577</f>
        <v>49070127</v>
      </c>
      <c r="G383" s="49">
        <f>'Приложение 6'!H577</f>
        <v>49115544</v>
      </c>
      <c r="H383" s="49">
        <f>'Приложение 6'!I577</f>
        <v>49115544</v>
      </c>
      <c r="I383" s="150"/>
    </row>
    <row r="384" spans="1:9" s="103" customFormat="1" ht="31.5" x14ac:dyDescent="0.25">
      <c r="A384" s="143" t="s">
        <v>167</v>
      </c>
      <c r="B384" s="132" t="s">
        <v>112</v>
      </c>
      <c r="C384" s="132" t="s">
        <v>168</v>
      </c>
      <c r="D384" s="132"/>
      <c r="E384" s="152"/>
      <c r="F384" s="134">
        <f>F385</f>
        <v>36871055.180000007</v>
      </c>
      <c r="G384" s="134">
        <f t="shared" ref="G384:H387" si="142">G385</f>
        <v>23509132.210000001</v>
      </c>
      <c r="H384" s="134">
        <f t="shared" si="142"/>
        <v>7351147.6699999999</v>
      </c>
      <c r="I384" s="153"/>
    </row>
    <row r="385" spans="1:11" s="103" customFormat="1" ht="31.5" x14ac:dyDescent="0.25">
      <c r="A385" s="143" t="s">
        <v>169</v>
      </c>
      <c r="B385" s="132" t="s">
        <v>112</v>
      </c>
      <c r="C385" s="132" t="s">
        <v>68</v>
      </c>
      <c r="D385" s="132"/>
      <c r="E385" s="152"/>
      <c r="F385" s="134">
        <f>F386</f>
        <v>36871055.180000007</v>
      </c>
      <c r="G385" s="134">
        <f t="shared" si="142"/>
        <v>23509132.210000001</v>
      </c>
      <c r="H385" s="134">
        <f t="shared" si="142"/>
        <v>7351147.6699999999</v>
      </c>
      <c r="I385" s="153"/>
    </row>
    <row r="386" spans="1:11" s="103" customFormat="1" x14ac:dyDescent="0.25">
      <c r="A386" s="143" t="s">
        <v>71</v>
      </c>
      <c r="B386" s="132" t="s">
        <v>112</v>
      </c>
      <c r="C386" s="132" t="s">
        <v>68</v>
      </c>
      <c r="D386" s="132" t="s">
        <v>72</v>
      </c>
      <c r="E386" s="152"/>
      <c r="F386" s="134">
        <f>F387</f>
        <v>36871055.180000007</v>
      </c>
      <c r="G386" s="134">
        <f t="shared" si="142"/>
        <v>23509132.210000001</v>
      </c>
      <c r="H386" s="134">
        <f t="shared" si="142"/>
        <v>7351147.6699999999</v>
      </c>
      <c r="I386" s="153"/>
    </row>
    <row r="387" spans="1:11" x14ac:dyDescent="0.25">
      <c r="A387" s="144" t="s">
        <v>107</v>
      </c>
      <c r="B387" s="145" t="s">
        <v>112</v>
      </c>
      <c r="C387" s="145" t="s">
        <v>68</v>
      </c>
      <c r="D387" s="145" t="s">
        <v>108</v>
      </c>
      <c r="E387" s="154"/>
      <c r="F387" s="114">
        <f>F388</f>
        <v>36871055.180000007</v>
      </c>
      <c r="G387" s="114">
        <f t="shared" si="142"/>
        <v>23509132.210000001</v>
      </c>
      <c r="H387" s="114">
        <f t="shared" si="142"/>
        <v>7351147.6699999999</v>
      </c>
      <c r="I387" s="150"/>
    </row>
    <row r="388" spans="1:11" ht="30.75" x14ac:dyDescent="0.25">
      <c r="A388" s="144" t="s">
        <v>172</v>
      </c>
      <c r="B388" s="145" t="s">
        <v>112</v>
      </c>
      <c r="C388" s="145" t="s">
        <v>68</v>
      </c>
      <c r="D388" s="145" t="s">
        <v>108</v>
      </c>
      <c r="E388" s="154" t="s">
        <v>173</v>
      </c>
      <c r="F388" s="114">
        <f>'Приложение 6'!G583</f>
        <v>36871055.180000007</v>
      </c>
      <c r="G388" s="114">
        <f>'Приложение 6'!H583</f>
        <v>23509132.210000001</v>
      </c>
      <c r="H388" s="114">
        <f>'Приложение 6'!I583</f>
        <v>7351147.6699999999</v>
      </c>
      <c r="I388" s="150">
        <v>1101349.32</v>
      </c>
      <c r="J388" s="86">
        <v>3622500</v>
      </c>
      <c r="K388" s="86">
        <v>3622500</v>
      </c>
    </row>
    <row r="389" spans="1:11" ht="63" x14ac:dyDescent="0.25">
      <c r="A389" s="155" t="s">
        <v>174</v>
      </c>
      <c r="B389" s="156" t="s">
        <v>175</v>
      </c>
      <c r="C389" s="156"/>
      <c r="D389" s="156"/>
      <c r="E389" s="157"/>
      <c r="F389" s="158">
        <f>F390</f>
        <v>181463321.56999999</v>
      </c>
      <c r="G389" s="158">
        <f t="shared" ref="G389:H392" si="143">G390</f>
        <v>1198735.99</v>
      </c>
      <c r="H389" s="158">
        <f t="shared" si="143"/>
        <v>1198735.99</v>
      </c>
      <c r="I389" s="54"/>
    </row>
    <row r="390" spans="1:11" ht="31.5" x14ac:dyDescent="0.25">
      <c r="A390" s="77" t="s">
        <v>176</v>
      </c>
      <c r="B390" s="159" t="s">
        <v>175</v>
      </c>
      <c r="C390" s="159" t="s">
        <v>80</v>
      </c>
      <c r="D390" s="159"/>
      <c r="E390" s="160"/>
      <c r="F390" s="76">
        <f>F391</f>
        <v>181463321.56999999</v>
      </c>
      <c r="G390" s="76">
        <f t="shared" si="143"/>
        <v>1198735.99</v>
      </c>
      <c r="H390" s="76">
        <f t="shared" si="143"/>
        <v>1198735.99</v>
      </c>
    </row>
    <row r="391" spans="1:11" x14ac:dyDescent="0.25">
      <c r="A391" s="44" t="s">
        <v>71</v>
      </c>
      <c r="B391" s="159" t="s">
        <v>175</v>
      </c>
      <c r="C391" s="159" t="s">
        <v>80</v>
      </c>
      <c r="D391" s="159" t="s">
        <v>72</v>
      </c>
      <c r="E391" s="160"/>
      <c r="F391" s="76">
        <f>F392</f>
        <v>181463321.56999999</v>
      </c>
      <c r="G391" s="76">
        <f t="shared" si="143"/>
        <v>1198735.99</v>
      </c>
      <c r="H391" s="76">
        <f t="shared" si="143"/>
        <v>1198735.99</v>
      </c>
    </row>
    <row r="392" spans="1:11" x14ac:dyDescent="0.25">
      <c r="A392" s="47" t="s">
        <v>177</v>
      </c>
      <c r="B392" s="159" t="s">
        <v>175</v>
      </c>
      <c r="C392" s="159" t="s">
        <v>80</v>
      </c>
      <c r="D392" s="159" t="s">
        <v>178</v>
      </c>
      <c r="E392" s="160"/>
      <c r="F392" s="76">
        <f>F393</f>
        <v>181463321.56999999</v>
      </c>
      <c r="G392" s="76">
        <f t="shared" si="143"/>
        <v>1198735.99</v>
      </c>
      <c r="H392" s="76">
        <f t="shared" si="143"/>
        <v>1198735.99</v>
      </c>
    </row>
    <row r="393" spans="1:11" ht="15" x14ac:dyDescent="0.25">
      <c r="A393" s="121" t="s">
        <v>177</v>
      </c>
      <c r="B393" s="161" t="s">
        <v>175</v>
      </c>
      <c r="C393" s="161" t="s">
        <v>80</v>
      </c>
      <c r="D393" s="161" t="s">
        <v>178</v>
      </c>
      <c r="E393" s="162" t="s">
        <v>181</v>
      </c>
      <c r="F393" s="2">
        <f>'Приложение 6'!G589+'Приложение 6'!G591</f>
        <v>181463321.56999999</v>
      </c>
      <c r="G393" s="2">
        <f>'Приложение 6'!H589+'Приложение 6'!H591</f>
        <v>1198735.99</v>
      </c>
      <c r="H393" s="2">
        <f>'Приложение 6'!I589+'Приложение 6'!I591</f>
        <v>1198735.99</v>
      </c>
    </row>
  </sheetData>
  <autoFilter ref="A14:G393"/>
  <mergeCells count="1">
    <mergeCell ref="A11:H11"/>
  </mergeCells>
  <pageMargins left="0.70866141732283472" right="0.70866141732283472" top="0.74803149606299213" bottom="0.74803149606299213" header="0.31496062992125984" footer="0.31496062992125984"/>
  <pageSetup paperSize="9" scale="53" fitToHeight="2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91"/>
  <sheetViews>
    <sheetView topLeftCell="A34" workbookViewId="0">
      <selection activeCell="A34" sqref="A1:XFD1048576"/>
    </sheetView>
  </sheetViews>
  <sheetFormatPr defaultColWidth="9.140625" defaultRowHeight="15" x14ac:dyDescent="0.2"/>
  <cols>
    <col min="1" max="1" width="60.85546875" style="28" customWidth="1"/>
    <col min="2" max="2" width="6.5703125" style="29" customWidth="1"/>
    <col min="3" max="3" width="6.140625" style="165" customWidth="1"/>
    <col min="4" max="4" width="6" style="165" customWidth="1"/>
    <col min="5" max="5" width="17.5703125" style="28" customWidth="1"/>
    <col min="6" max="6" width="8" style="28" customWidth="1"/>
    <col min="7" max="7" width="21" style="89" customWidth="1"/>
    <col min="8" max="9" width="20.7109375" style="30" customWidth="1"/>
    <col min="10" max="10" width="23.140625" style="28" customWidth="1"/>
    <col min="11" max="11" width="19.140625" style="28" customWidth="1"/>
    <col min="12" max="12" width="20.5703125" style="28" customWidth="1"/>
    <col min="13" max="13" width="19.28515625" style="28" customWidth="1"/>
    <col min="14" max="14" width="25.28515625" style="28" customWidth="1"/>
    <col min="15" max="15" width="13.7109375" style="28" customWidth="1"/>
    <col min="16" max="16" width="13.42578125" style="28" customWidth="1"/>
    <col min="17" max="17" width="19.28515625" style="28" customWidth="1"/>
    <col min="18" max="18" width="13.140625" style="28" bestFit="1" customWidth="1"/>
    <col min="19" max="25" width="13.85546875" style="28" customWidth="1"/>
    <col min="26" max="16384" width="9.140625" style="28"/>
  </cols>
  <sheetData>
    <row r="1" spans="1:25" x14ac:dyDescent="0.2">
      <c r="G1" s="30"/>
    </row>
    <row r="2" spans="1:25" x14ac:dyDescent="0.2">
      <c r="G2" s="30"/>
      <c r="H2" s="30" t="s">
        <v>281</v>
      </c>
    </row>
    <row r="3" spans="1:25" x14ac:dyDescent="0.2">
      <c r="G3" s="30"/>
      <c r="H3" s="30" t="s">
        <v>60</v>
      </c>
    </row>
    <row r="4" spans="1:25" x14ac:dyDescent="0.2">
      <c r="G4" s="30"/>
      <c r="H4" s="30" t="s">
        <v>1</v>
      </c>
    </row>
    <row r="5" spans="1:25" x14ac:dyDescent="0.2">
      <c r="G5" s="30"/>
      <c r="H5" s="30" t="s">
        <v>58</v>
      </c>
    </row>
    <row r="6" spans="1:25" x14ac:dyDescent="0.2">
      <c r="G6" s="30"/>
      <c r="H6" s="30" t="s">
        <v>2</v>
      </c>
    </row>
    <row r="7" spans="1:25" x14ac:dyDescent="0.2">
      <c r="G7" s="30"/>
      <c r="H7" s="482" t="s">
        <v>980</v>
      </c>
    </row>
    <row r="8" spans="1:25" x14ac:dyDescent="0.2">
      <c r="G8" s="30"/>
      <c r="H8" s="482" t="s">
        <v>981</v>
      </c>
      <c r="J8" s="30"/>
    </row>
    <row r="9" spans="1:25" x14ac:dyDescent="0.2">
      <c r="G9" s="30"/>
    </row>
    <row r="11" spans="1:25" ht="15.75" customHeight="1" x14ac:dyDescent="0.2">
      <c r="A11" s="488" t="s">
        <v>921</v>
      </c>
      <c r="B11" s="488"/>
      <c r="C11" s="488"/>
      <c r="D11" s="488"/>
      <c r="E11" s="488"/>
      <c r="F11" s="488"/>
      <c r="G11" s="488"/>
      <c r="H11" s="488"/>
      <c r="I11" s="488"/>
      <c r="J11" s="30"/>
    </row>
    <row r="13" spans="1:25" x14ac:dyDescent="0.2">
      <c r="H13" s="34"/>
      <c r="I13" s="34" t="s">
        <v>3</v>
      </c>
      <c r="J13" s="30"/>
    </row>
    <row r="14" spans="1:25" ht="30" x14ac:dyDescent="0.2">
      <c r="A14" s="91" t="s">
        <v>4</v>
      </c>
      <c r="B14" s="137" t="s">
        <v>282</v>
      </c>
      <c r="C14" s="92" t="s">
        <v>62</v>
      </c>
      <c r="D14" s="92" t="s">
        <v>63</v>
      </c>
      <c r="E14" s="91" t="s">
        <v>64</v>
      </c>
      <c r="F14" s="91" t="s">
        <v>65</v>
      </c>
      <c r="G14" s="1" t="s">
        <v>5</v>
      </c>
      <c r="H14" s="20" t="s">
        <v>59</v>
      </c>
      <c r="I14" s="20" t="s">
        <v>905</v>
      </c>
      <c r="J14" s="174"/>
      <c r="K14" s="30"/>
      <c r="L14" s="30"/>
      <c r="M14" s="30"/>
    </row>
    <row r="15" spans="1:25" s="43" customFormat="1" ht="31.5" x14ac:dyDescent="0.25">
      <c r="A15" s="74" t="s">
        <v>283</v>
      </c>
      <c r="B15" s="163">
        <v>701</v>
      </c>
      <c r="C15" s="96"/>
      <c r="D15" s="96"/>
      <c r="E15" s="97"/>
      <c r="F15" s="97"/>
      <c r="G15" s="98">
        <f>G16+G118+G129+G202+G219+G403+G444+G450+G550+G578+G584</f>
        <v>3885833763.2300005</v>
      </c>
      <c r="H15" s="98">
        <f>H16+H118+H129+H202+H219+H403+H444+H450+H550+H578+H584</f>
        <v>3439135242.4999995</v>
      </c>
      <c r="I15" s="98">
        <f>I16+I118+I129+I202+I219+I403+I444+I450+I550+I578+I584</f>
        <v>3464128349.3799992</v>
      </c>
      <c r="J15" s="63"/>
      <c r="K15" s="63"/>
      <c r="L15" s="63"/>
      <c r="M15" s="30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</row>
    <row r="16" spans="1:25" ht="15.75" x14ac:dyDescent="0.25">
      <c r="A16" s="44" t="s">
        <v>67</v>
      </c>
      <c r="B16" s="164">
        <v>701</v>
      </c>
      <c r="C16" s="45" t="s">
        <v>68</v>
      </c>
      <c r="D16" s="45"/>
      <c r="E16" s="45"/>
      <c r="F16" s="45"/>
      <c r="G16" s="46">
        <f>G17+G22+G34+G41+G49+G54</f>
        <v>1121119084.75</v>
      </c>
      <c r="H16" s="46">
        <f>H17+H22+H34+H41+H49+H54</f>
        <v>978484365.11999989</v>
      </c>
      <c r="I16" s="46">
        <f>I17+I22+I34+I41+I49+I54</f>
        <v>990570447.06000006</v>
      </c>
      <c r="J16" s="30"/>
      <c r="K16" s="30"/>
      <c r="L16" s="30"/>
      <c r="M16" s="30"/>
    </row>
    <row r="17" spans="1:25" ht="47.25" x14ac:dyDescent="0.25">
      <c r="A17" s="44" t="s">
        <v>69</v>
      </c>
      <c r="B17" s="164">
        <v>701</v>
      </c>
      <c r="C17" s="45" t="s">
        <v>68</v>
      </c>
      <c r="D17" s="45" t="s">
        <v>70</v>
      </c>
      <c r="E17" s="45"/>
      <c r="F17" s="45"/>
      <c r="G17" s="46">
        <f>G18</f>
        <v>10117110</v>
      </c>
      <c r="H17" s="46">
        <f t="shared" ref="H17:I20" si="0">H18</f>
        <v>9897110</v>
      </c>
      <c r="I17" s="46">
        <f t="shared" si="0"/>
        <v>10248681</v>
      </c>
    </row>
    <row r="18" spans="1:25" s="43" customFormat="1" ht="15.75" x14ac:dyDescent="0.25">
      <c r="A18" s="44" t="s">
        <v>71</v>
      </c>
      <c r="B18" s="164">
        <v>701</v>
      </c>
      <c r="C18" s="45" t="s">
        <v>68</v>
      </c>
      <c r="D18" s="45" t="s">
        <v>70</v>
      </c>
      <c r="E18" s="45" t="s">
        <v>72</v>
      </c>
      <c r="F18" s="45"/>
      <c r="G18" s="46">
        <f>G19</f>
        <v>10117110</v>
      </c>
      <c r="H18" s="46">
        <f t="shared" si="0"/>
        <v>9897110</v>
      </c>
      <c r="I18" s="46">
        <f t="shared" si="0"/>
        <v>10248681</v>
      </c>
      <c r="J18" s="30"/>
      <c r="K18" s="30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</row>
    <row r="19" spans="1:25" ht="30" x14ac:dyDescent="0.2">
      <c r="A19" s="47" t="s">
        <v>73</v>
      </c>
      <c r="B19" s="166">
        <v>701</v>
      </c>
      <c r="C19" s="48" t="s">
        <v>68</v>
      </c>
      <c r="D19" s="48" t="s">
        <v>70</v>
      </c>
      <c r="E19" s="48" t="s">
        <v>74</v>
      </c>
      <c r="F19" s="48"/>
      <c r="G19" s="49">
        <f>G20</f>
        <v>10117110</v>
      </c>
      <c r="H19" s="49">
        <f t="shared" si="0"/>
        <v>9897110</v>
      </c>
      <c r="I19" s="49">
        <f t="shared" si="0"/>
        <v>10248681</v>
      </c>
      <c r="K19" s="30"/>
      <c r="L19" s="30"/>
      <c r="M19" s="30"/>
    </row>
    <row r="20" spans="1:25" x14ac:dyDescent="0.2">
      <c r="A20" s="47" t="s">
        <v>75</v>
      </c>
      <c r="B20" s="166">
        <v>701</v>
      </c>
      <c r="C20" s="48" t="s">
        <v>68</v>
      </c>
      <c r="D20" s="48" t="s">
        <v>70</v>
      </c>
      <c r="E20" s="48" t="s">
        <v>76</v>
      </c>
      <c r="F20" s="48"/>
      <c r="G20" s="49">
        <f>G21</f>
        <v>10117110</v>
      </c>
      <c r="H20" s="49">
        <f t="shared" si="0"/>
        <v>9897110</v>
      </c>
      <c r="I20" s="49">
        <f t="shared" si="0"/>
        <v>10248681</v>
      </c>
      <c r="K20" s="30"/>
      <c r="L20" s="30"/>
      <c r="M20" s="30"/>
    </row>
    <row r="21" spans="1:25" ht="75" x14ac:dyDescent="0.2">
      <c r="A21" s="47" t="s">
        <v>77</v>
      </c>
      <c r="B21" s="166">
        <v>701</v>
      </c>
      <c r="C21" s="48" t="s">
        <v>68</v>
      </c>
      <c r="D21" s="48" t="s">
        <v>70</v>
      </c>
      <c r="E21" s="48" t="s">
        <v>76</v>
      </c>
      <c r="F21" s="48" t="s">
        <v>78</v>
      </c>
      <c r="G21" s="175">
        <f>'Приложение 4'!F19</f>
        <v>10117110</v>
      </c>
      <c r="H21" s="175">
        <f>'Приложение 4'!G19</f>
        <v>9897110</v>
      </c>
      <c r="I21" s="175">
        <f>'Приложение 4'!H19</f>
        <v>10248681</v>
      </c>
      <c r="K21" s="30"/>
      <c r="L21" s="30"/>
      <c r="M21" s="30"/>
    </row>
    <row r="22" spans="1:25" s="43" customFormat="1" ht="63" x14ac:dyDescent="0.25">
      <c r="A22" s="44" t="s">
        <v>79</v>
      </c>
      <c r="B22" s="164">
        <v>701</v>
      </c>
      <c r="C22" s="45" t="s">
        <v>68</v>
      </c>
      <c r="D22" s="45" t="s">
        <v>80</v>
      </c>
      <c r="E22" s="45"/>
      <c r="F22" s="45"/>
      <c r="G22" s="46">
        <f>G23</f>
        <v>17689150.370000001</v>
      </c>
      <c r="H22" s="46">
        <f t="shared" ref="H22:I23" si="1">H23</f>
        <v>17963650.190000001</v>
      </c>
      <c r="I22" s="46">
        <f t="shared" si="1"/>
        <v>18224838.149999999</v>
      </c>
      <c r="J22" s="28"/>
      <c r="K22" s="30"/>
      <c r="L22" s="30"/>
      <c r="M22" s="30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</row>
    <row r="23" spans="1:25" ht="15.75" x14ac:dyDescent="0.25">
      <c r="A23" s="44" t="s">
        <v>71</v>
      </c>
      <c r="B23" s="164">
        <v>701</v>
      </c>
      <c r="C23" s="45" t="s">
        <v>68</v>
      </c>
      <c r="D23" s="45" t="s">
        <v>80</v>
      </c>
      <c r="E23" s="45" t="s">
        <v>72</v>
      </c>
      <c r="F23" s="45"/>
      <c r="G23" s="46">
        <f>G24</f>
        <v>17689150.370000001</v>
      </c>
      <c r="H23" s="46">
        <f t="shared" si="1"/>
        <v>17963650.190000001</v>
      </c>
      <c r="I23" s="46">
        <f t="shared" si="1"/>
        <v>18224838.149999999</v>
      </c>
      <c r="J23" s="30"/>
      <c r="K23" s="30"/>
    </row>
    <row r="24" spans="1:25" ht="30" x14ac:dyDescent="0.2">
      <c r="A24" s="47" t="s">
        <v>73</v>
      </c>
      <c r="B24" s="166">
        <v>701</v>
      </c>
      <c r="C24" s="48" t="s">
        <v>68</v>
      </c>
      <c r="D24" s="48" t="s">
        <v>80</v>
      </c>
      <c r="E24" s="48" t="s">
        <v>74</v>
      </c>
      <c r="F24" s="48"/>
      <c r="G24" s="49">
        <f>G25+G27+G31</f>
        <v>17689150.370000001</v>
      </c>
      <c r="H24" s="49">
        <f t="shared" ref="H24:I24" si="2">H25+H27+H31</f>
        <v>17963650.190000001</v>
      </c>
      <c r="I24" s="49">
        <f t="shared" si="2"/>
        <v>18224838.149999999</v>
      </c>
      <c r="J24" s="30"/>
      <c r="K24" s="30"/>
    </row>
    <row r="25" spans="1:25" ht="30" x14ac:dyDescent="0.2">
      <c r="A25" s="47" t="s">
        <v>81</v>
      </c>
      <c r="B25" s="166">
        <v>701</v>
      </c>
      <c r="C25" s="48" t="s">
        <v>68</v>
      </c>
      <c r="D25" s="48" t="s">
        <v>80</v>
      </c>
      <c r="E25" s="48" t="s">
        <v>82</v>
      </c>
      <c r="F25" s="48"/>
      <c r="G25" s="49">
        <f>G26</f>
        <v>5101261.5</v>
      </c>
      <c r="H25" s="49">
        <f t="shared" ref="H25:I25" si="3">H26</f>
        <v>5106211.5</v>
      </c>
      <c r="I25" s="49">
        <f t="shared" si="3"/>
        <v>5110959</v>
      </c>
      <c r="J25" s="30"/>
      <c r="K25" s="30"/>
    </row>
    <row r="26" spans="1:25" ht="75" x14ac:dyDescent="0.2">
      <c r="A26" s="47" t="s">
        <v>77</v>
      </c>
      <c r="B26" s="166">
        <v>701</v>
      </c>
      <c r="C26" s="48" t="s">
        <v>68</v>
      </c>
      <c r="D26" s="48" t="s">
        <v>80</v>
      </c>
      <c r="E26" s="48" t="s">
        <v>82</v>
      </c>
      <c r="F26" s="48" t="s">
        <v>78</v>
      </c>
      <c r="G26" s="49">
        <f>'Приложение 4'!F24</f>
        <v>5101261.5</v>
      </c>
      <c r="H26" s="49">
        <f>'Приложение 4'!G24</f>
        <v>5106211.5</v>
      </c>
      <c r="I26" s="49">
        <f>'Приложение 4'!H24</f>
        <v>5110959</v>
      </c>
      <c r="J26" s="30"/>
      <c r="K26" s="30"/>
    </row>
    <row r="27" spans="1:25" ht="30" x14ac:dyDescent="0.2">
      <c r="A27" s="51" t="s">
        <v>83</v>
      </c>
      <c r="B27" s="167">
        <v>701</v>
      </c>
      <c r="C27" s="48" t="s">
        <v>68</v>
      </c>
      <c r="D27" s="48" t="s">
        <v>80</v>
      </c>
      <c r="E27" s="48" t="s">
        <v>84</v>
      </c>
      <c r="F27" s="48"/>
      <c r="G27" s="49">
        <f>SUM(G28:G30)</f>
        <v>1400923</v>
      </c>
      <c r="H27" s="49">
        <f t="shared" ref="H27:I27" si="4">SUM(H28:H30)</f>
        <v>1480492.23</v>
      </c>
      <c r="I27" s="49">
        <f t="shared" si="4"/>
        <v>1547084.19</v>
      </c>
      <c r="J27" s="30"/>
      <c r="K27" s="30"/>
    </row>
    <row r="28" spans="1:25" ht="75" x14ac:dyDescent="0.2">
      <c r="A28" s="47" t="s">
        <v>77</v>
      </c>
      <c r="B28" s="166">
        <v>701</v>
      </c>
      <c r="C28" s="48" t="s">
        <v>68</v>
      </c>
      <c r="D28" s="48" t="s">
        <v>80</v>
      </c>
      <c r="E28" s="48" t="s">
        <v>84</v>
      </c>
      <c r="F28" s="48" t="s">
        <v>78</v>
      </c>
      <c r="G28" s="49">
        <f>'Приложение 4'!F26</f>
        <v>180923</v>
      </c>
      <c r="H28" s="49">
        <f>'Приложение 4'!G26</f>
        <v>194492.23</v>
      </c>
      <c r="I28" s="49">
        <f>'Приложение 4'!H26</f>
        <v>207912.19</v>
      </c>
      <c r="J28" s="30"/>
      <c r="K28" s="30"/>
    </row>
    <row r="29" spans="1:25" ht="30" x14ac:dyDescent="0.2">
      <c r="A29" s="47" t="s">
        <v>85</v>
      </c>
      <c r="B29" s="166">
        <v>701</v>
      </c>
      <c r="C29" s="48" t="s">
        <v>68</v>
      </c>
      <c r="D29" s="48" t="s">
        <v>80</v>
      </c>
      <c r="E29" s="48" t="s">
        <v>84</v>
      </c>
      <c r="F29" s="48" t="s">
        <v>86</v>
      </c>
      <c r="G29" s="49">
        <f>'Приложение 4'!F27</f>
        <v>1200000</v>
      </c>
      <c r="H29" s="49">
        <f>'Приложение 4'!G27</f>
        <v>1266000</v>
      </c>
      <c r="I29" s="49">
        <f>'Приложение 4'!H27</f>
        <v>1319172</v>
      </c>
      <c r="J29" s="30"/>
      <c r="K29" s="30"/>
    </row>
    <row r="30" spans="1:25" x14ac:dyDescent="0.2">
      <c r="A30" s="47" t="s">
        <v>87</v>
      </c>
      <c r="B30" s="166">
        <v>701</v>
      </c>
      <c r="C30" s="48" t="s">
        <v>68</v>
      </c>
      <c r="D30" s="48" t="s">
        <v>80</v>
      </c>
      <c r="E30" s="48" t="s">
        <v>84</v>
      </c>
      <c r="F30" s="48" t="s">
        <v>88</v>
      </c>
      <c r="G30" s="49">
        <f>'Приложение 4'!F28</f>
        <v>20000</v>
      </c>
      <c r="H30" s="49">
        <f>'Приложение 4'!G28</f>
        <v>20000</v>
      </c>
      <c r="I30" s="49">
        <f>'Приложение 4'!H28</f>
        <v>20000</v>
      </c>
      <c r="J30" s="30"/>
      <c r="K30" s="30"/>
    </row>
    <row r="31" spans="1:25" ht="30" x14ac:dyDescent="0.2">
      <c r="A31" s="47" t="s">
        <v>89</v>
      </c>
      <c r="B31" s="166">
        <v>701</v>
      </c>
      <c r="C31" s="48" t="s">
        <v>68</v>
      </c>
      <c r="D31" s="48" t="s">
        <v>80</v>
      </c>
      <c r="E31" s="48">
        <v>9910022001</v>
      </c>
      <c r="F31" s="48"/>
      <c r="G31" s="49">
        <f>SUM(G32:G33)</f>
        <v>11186965.870000001</v>
      </c>
      <c r="H31" s="49">
        <f t="shared" ref="H31:I31" si="5">SUM(H32:H33)</f>
        <v>11376946.460000001</v>
      </c>
      <c r="I31" s="49">
        <f t="shared" si="5"/>
        <v>11566794.960000001</v>
      </c>
    </row>
    <row r="32" spans="1:25" ht="75" x14ac:dyDescent="0.2">
      <c r="A32" s="47" t="s">
        <v>77</v>
      </c>
      <c r="B32" s="166">
        <v>701</v>
      </c>
      <c r="C32" s="48" t="s">
        <v>68</v>
      </c>
      <c r="D32" s="48" t="s">
        <v>80</v>
      </c>
      <c r="E32" s="48">
        <v>9910022001</v>
      </c>
      <c r="F32" s="48" t="s">
        <v>78</v>
      </c>
      <c r="G32" s="49">
        <f>'Приложение 4'!F30</f>
        <v>8949224.6699999999</v>
      </c>
      <c r="H32" s="49">
        <f>'Приложение 4'!G30</f>
        <v>8973974.6699999999</v>
      </c>
      <c r="I32" s="49">
        <f>'Приложение 4'!H30</f>
        <v>9001721.1699999999</v>
      </c>
    </row>
    <row r="33" spans="1:25" ht="30" x14ac:dyDescent="0.2">
      <c r="A33" s="47" t="s">
        <v>85</v>
      </c>
      <c r="B33" s="166">
        <v>701</v>
      </c>
      <c r="C33" s="48" t="s">
        <v>68</v>
      </c>
      <c r="D33" s="48" t="s">
        <v>80</v>
      </c>
      <c r="E33" s="48">
        <v>9910022001</v>
      </c>
      <c r="F33" s="48" t="s">
        <v>86</v>
      </c>
      <c r="G33" s="49">
        <f>'Приложение 4'!F31</f>
        <v>2237741.2000000002</v>
      </c>
      <c r="H33" s="49">
        <f>'Приложение 4'!G31</f>
        <v>2402971.79</v>
      </c>
      <c r="I33" s="49">
        <f>'Приложение 4'!H31</f>
        <v>2565073.79</v>
      </c>
    </row>
    <row r="34" spans="1:25" ht="63" x14ac:dyDescent="0.25">
      <c r="A34" s="52" t="s">
        <v>90</v>
      </c>
      <c r="B34" s="243">
        <v>701</v>
      </c>
      <c r="C34" s="45" t="s">
        <v>68</v>
      </c>
      <c r="D34" s="45" t="s">
        <v>91</v>
      </c>
      <c r="E34" s="45"/>
      <c r="F34" s="45"/>
      <c r="G34" s="46">
        <f>G35</f>
        <v>83853599.849999994</v>
      </c>
      <c r="H34" s="46">
        <f t="shared" ref="H34:I36" si="6">H35</f>
        <v>84971645.849999994</v>
      </c>
      <c r="I34" s="46">
        <f t="shared" si="6"/>
        <v>85628993.849999994</v>
      </c>
    </row>
    <row r="35" spans="1:25" ht="15.75" x14ac:dyDescent="0.25">
      <c r="A35" s="44" t="s">
        <v>71</v>
      </c>
      <c r="B35" s="164">
        <v>701</v>
      </c>
      <c r="C35" s="45" t="s">
        <v>68</v>
      </c>
      <c r="D35" s="45" t="s">
        <v>91</v>
      </c>
      <c r="E35" s="45" t="s">
        <v>72</v>
      </c>
      <c r="F35" s="45"/>
      <c r="G35" s="46">
        <f>G36</f>
        <v>83853599.849999994</v>
      </c>
      <c r="H35" s="46">
        <f t="shared" si="6"/>
        <v>84971645.849999994</v>
      </c>
      <c r="I35" s="46">
        <f t="shared" si="6"/>
        <v>85628993.849999994</v>
      </c>
    </row>
    <row r="36" spans="1:25" ht="30" x14ac:dyDescent="0.2">
      <c r="A36" s="47" t="s">
        <v>73</v>
      </c>
      <c r="B36" s="166">
        <v>701</v>
      </c>
      <c r="C36" s="48" t="s">
        <v>68</v>
      </c>
      <c r="D36" s="48" t="s">
        <v>91</v>
      </c>
      <c r="E36" s="48" t="s">
        <v>74</v>
      </c>
      <c r="F36" s="48"/>
      <c r="G36" s="49">
        <f>G37</f>
        <v>83853599.849999994</v>
      </c>
      <c r="H36" s="49">
        <f t="shared" si="6"/>
        <v>84971645.849999994</v>
      </c>
      <c r="I36" s="49">
        <f t="shared" si="6"/>
        <v>85628993.849999994</v>
      </c>
    </row>
    <row r="37" spans="1:25" ht="30" x14ac:dyDescent="0.2">
      <c r="A37" s="47" t="s">
        <v>92</v>
      </c>
      <c r="B37" s="166">
        <v>701</v>
      </c>
      <c r="C37" s="48" t="s">
        <v>68</v>
      </c>
      <c r="D37" s="48" t="s">
        <v>91</v>
      </c>
      <c r="E37" s="48" t="s">
        <v>93</v>
      </c>
      <c r="F37" s="48"/>
      <c r="G37" s="49">
        <f>SUM(G38:G40)</f>
        <v>83853599.849999994</v>
      </c>
      <c r="H37" s="49">
        <f t="shared" ref="H37:I37" si="7">SUM(H38:H40)</f>
        <v>84971645.849999994</v>
      </c>
      <c r="I37" s="49">
        <f t="shared" si="7"/>
        <v>85628993.849999994</v>
      </c>
    </row>
    <row r="38" spans="1:25" ht="75" x14ac:dyDescent="0.2">
      <c r="A38" s="47" t="s">
        <v>77</v>
      </c>
      <c r="B38" s="166">
        <v>701</v>
      </c>
      <c r="C38" s="48" t="s">
        <v>68</v>
      </c>
      <c r="D38" s="48" t="s">
        <v>91</v>
      </c>
      <c r="E38" s="48" t="s">
        <v>93</v>
      </c>
      <c r="F38" s="48" t="s">
        <v>78</v>
      </c>
      <c r="G38" s="49">
        <f>'Приложение 4'!F36</f>
        <v>78357690.849999994</v>
      </c>
      <c r="H38" s="49">
        <f>'Приложение 4'!G36</f>
        <v>78620190.849999994</v>
      </c>
      <c r="I38" s="49">
        <f>'Приложение 4'!H36</f>
        <v>78879805.849999994</v>
      </c>
    </row>
    <row r="39" spans="1:25" s="43" customFormat="1" ht="30.75" x14ac:dyDescent="0.25">
      <c r="A39" s="47" t="s">
        <v>85</v>
      </c>
      <c r="B39" s="166">
        <v>701</v>
      </c>
      <c r="C39" s="48" t="s">
        <v>68</v>
      </c>
      <c r="D39" s="48" t="s">
        <v>91</v>
      </c>
      <c r="E39" s="48" t="s">
        <v>93</v>
      </c>
      <c r="F39" s="48" t="s">
        <v>86</v>
      </c>
      <c r="G39" s="49">
        <f>'Приложение 4'!F37</f>
        <v>5356989</v>
      </c>
      <c r="H39" s="49">
        <f>'Приложение 4'!G37</f>
        <v>6202116</v>
      </c>
      <c r="I39" s="49">
        <f>'Приложение 4'!H37</f>
        <v>6589545</v>
      </c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</row>
    <row r="40" spans="1:25" s="43" customFormat="1" ht="15.75" x14ac:dyDescent="0.25">
      <c r="A40" s="47" t="s">
        <v>87</v>
      </c>
      <c r="B40" s="166">
        <v>701</v>
      </c>
      <c r="C40" s="48" t="s">
        <v>68</v>
      </c>
      <c r="D40" s="48" t="s">
        <v>91</v>
      </c>
      <c r="E40" s="48" t="s">
        <v>93</v>
      </c>
      <c r="F40" s="48" t="s">
        <v>88</v>
      </c>
      <c r="G40" s="49">
        <f>'Приложение 4'!F38</f>
        <v>138920</v>
      </c>
      <c r="H40" s="49">
        <f>'Приложение 4'!G38</f>
        <v>149339</v>
      </c>
      <c r="I40" s="49">
        <f>'Приложение 4'!H38</f>
        <v>159643</v>
      </c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</row>
    <row r="41" spans="1:25" ht="47.25" x14ac:dyDescent="0.25">
      <c r="A41" s="44" t="s">
        <v>96</v>
      </c>
      <c r="B41" s="164">
        <v>701</v>
      </c>
      <c r="C41" s="45" t="s">
        <v>68</v>
      </c>
      <c r="D41" s="45" t="s">
        <v>97</v>
      </c>
      <c r="E41" s="45"/>
      <c r="F41" s="45"/>
      <c r="G41" s="46">
        <f>G42</f>
        <v>58981458.960000001</v>
      </c>
      <c r="H41" s="46">
        <f t="shared" ref="H41:I42" si="8">H42</f>
        <v>58903936.899999999</v>
      </c>
      <c r="I41" s="46">
        <f t="shared" si="8"/>
        <v>59637961.489999995</v>
      </c>
    </row>
    <row r="42" spans="1:25" ht="15.75" x14ac:dyDescent="0.25">
      <c r="A42" s="44" t="s">
        <v>71</v>
      </c>
      <c r="B42" s="164">
        <v>701</v>
      </c>
      <c r="C42" s="45" t="s">
        <v>68</v>
      </c>
      <c r="D42" s="45" t="s">
        <v>97</v>
      </c>
      <c r="E42" s="45" t="s">
        <v>72</v>
      </c>
      <c r="F42" s="45"/>
      <c r="G42" s="46">
        <f>G43</f>
        <v>58981458.960000001</v>
      </c>
      <c r="H42" s="46">
        <f t="shared" si="8"/>
        <v>58903936.899999999</v>
      </c>
      <c r="I42" s="46">
        <f t="shared" si="8"/>
        <v>59637961.489999995</v>
      </c>
    </row>
    <row r="43" spans="1:25" ht="30" x14ac:dyDescent="0.2">
      <c r="A43" s="47" t="s">
        <v>73</v>
      </c>
      <c r="B43" s="166">
        <v>701</v>
      </c>
      <c r="C43" s="48" t="s">
        <v>68</v>
      </c>
      <c r="D43" s="48" t="s">
        <v>97</v>
      </c>
      <c r="E43" s="48" t="s">
        <v>74</v>
      </c>
      <c r="F43" s="48"/>
      <c r="G43" s="49">
        <f>G44+G47</f>
        <v>58981458.960000001</v>
      </c>
      <c r="H43" s="49">
        <f t="shared" ref="H43:I43" si="9">H44+H47</f>
        <v>58903936.899999999</v>
      </c>
      <c r="I43" s="49">
        <f t="shared" si="9"/>
        <v>59637961.489999995</v>
      </c>
    </row>
    <row r="44" spans="1:25" ht="30" x14ac:dyDescent="0.2">
      <c r="A44" s="47" t="s">
        <v>92</v>
      </c>
      <c r="B44" s="166">
        <v>701</v>
      </c>
      <c r="C44" s="48" t="s">
        <v>68</v>
      </c>
      <c r="D44" s="48" t="s">
        <v>97</v>
      </c>
      <c r="E44" s="48" t="s">
        <v>93</v>
      </c>
      <c r="F44" s="48"/>
      <c r="G44" s="49">
        <f>SUM(G45:G46)</f>
        <v>51234697.18</v>
      </c>
      <c r="H44" s="49">
        <f t="shared" ref="H44:I44" si="10">SUM(H45:H46)</f>
        <v>51510290.369999997</v>
      </c>
      <c r="I44" s="49">
        <f t="shared" si="10"/>
        <v>51852690.649999999</v>
      </c>
    </row>
    <row r="45" spans="1:25" ht="75" x14ac:dyDescent="0.2">
      <c r="A45" s="47" t="s">
        <v>77</v>
      </c>
      <c r="B45" s="166">
        <v>701</v>
      </c>
      <c r="C45" s="48" t="s">
        <v>68</v>
      </c>
      <c r="D45" s="48" t="s">
        <v>97</v>
      </c>
      <c r="E45" s="48" t="s">
        <v>93</v>
      </c>
      <c r="F45" s="48" t="s">
        <v>78</v>
      </c>
      <c r="G45" s="49">
        <f>'Приложение 4'!F44+'Приложение 4'!F50</f>
        <v>47986067.93</v>
      </c>
      <c r="H45" s="49">
        <f>'Приложение 4'!G44+'Приложение 4'!G50</f>
        <v>48023173.93</v>
      </c>
      <c r="I45" s="49">
        <f>'Приложение 4'!H44+'Приложение 4'!H50</f>
        <v>48283307.710000001</v>
      </c>
    </row>
    <row r="46" spans="1:25" ht="30" x14ac:dyDescent="0.2">
      <c r="A46" s="47" t="s">
        <v>85</v>
      </c>
      <c r="B46" s="166">
        <v>701</v>
      </c>
      <c r="C46" s="48" t="s">
        <v>68</v>
      </c>
      <c r="D46" s="48" t="s">
        <v>97</v>
      </c>
      <c r="E46" s="48" t="s">
        <v>93</v>
      </c>
      <c r="F46" s="48" t="s">
        <v>86</v>
      </c>
      <c r="G46" s="49">
        <f>'Приложение 4'!F45+'Приложение 4'!F51</f>
        <v>3248629.25</v>
      </c>
      <c r="H46" s="49">
        <f>'Приложение 4'!G45+'Приложение 4'!G51</f>
        <v>3487116.44</v>
      </c>
      <c r="I46" s="49">
        <f>'Приложение 4'!H45+'Приложение 4'!H51</f>
        <v>3569382.9400000004</v>
      </c>
    </row>
    <row r="47" spans="1:25" ht="45" x14ac:dyDescent="0.2">
      <c r="A47" s="47" t="s">
        <v>943</v>
      </c>
      <c r="B47" s="166">
        <v>701</v>
      </c>
      <c r="C47" s="48" t="s">
        <v>68</v>
      </c>
      <c r="D47" s="48" t="s">
        <v>97</v>
      </c>
      <c r="E47" s="48" t="s">
        <v>98</v>
      </c>
      <c r="F47" s="48"/>
      <c r="G47" s="49">
        <f>SUM(G48:G48)</f>
        <v>7746761.7799999993</v>
      </c>
      <c r="H47" s="49">
        <f>SUM(H48:H48)</f>
        <v>7393646.5299999993</v>
      </c>
      <c r="I47" s="49">
        <f>SUM(I48:I48)</f>
        <v>7785270.8399999999</v>
      </c>
    </row>
    <row r="48" spans="1:25" ht="75" x14ac:dyDescent="0.2">
      <c r="A48" s="47" t="s">
        <v>77</v>
      </c>
      <c r="B48" s="166">
        <v>701</v>
      </c>
      <c r="C48" s="48" t="s">
        <v>68</v>
      </c>
      <c r="D48" s="48" t="s">
        <v>97</v>
      </c>
      <c r="E48" s="48" t="s">
        <v>98</v>
      </c>
      <c r="F48" s="48" t="s">
        <v>78</v>
      </c>
      <c r="G48" s="49">
        <f>'Приложение 4'!F47</f>
        <v>7746761.7799999993</v>
      </c>
      <c r="H48" s="49">
        <f>'Приложение 4'!G47</f>
        <v>7393646.5299999993</v>
      </c>
      <c r="I48" s="49">
        <f>'Приложение 4'!H47</f>
        <v>7785270.8399999999</v>
      </c>
    </row>
    <row r="49" spans="1:25" ht="15.75" x14ac:dyDescent="0.25">
      <c r="A49" s="44" t="s">
        <v>105</v>
      </c>
      <c r="B49" s="164">
        <v>701</v>
      </c>
      <c r="C49" s="45" t="s">
        <v>68</v>
      </c>
      <c r="D49" s="45" t="s">
        <v>106</v>
      </c>
      <c r="E49" s="45"/>
      <c r="F49" s="45"/>
      <c r="G49" s="46">
        <f>G50</f>
        <v>30000000</v>
      </c>
      <c r="H49" s="46">
        <f t="shared" ref="H49:I52" si="11">H50</f>
        <v>30000000</v>
      </c>
      <c r="I49" s="46">
        <f t="shared" si="11"/>
        <v>30000000</v>
      </c>
    </row>
    <row r="50" spans="1:25" ht="15.75" x14ac:dyDescent="0.25">
      <c r="A50" s="44" t="s">
        <v>71</v>
      </c>
      <c r="B50" s="164">
        <v>701</v>
      </c>
      <c r="C50" s="45" t="s">
        <v>68</v>
      </c>
      <c r="D50" s="45" t="s">
        <v>106</v>
      </c>
      <c r="E50" s="45" t="s">
        <v>72</v>
      </c>
      <c r="F50" s="45"/>
      <c r="G50" s="46">
        <f>G51</f>
        <v>30000000</v>
      </c>
      <c r="H50" s="46">
        <f t="shared" si="11"/>
        <v>30000000</v>
      </c>
      <c r="I50" s="46">
        <f t="shared" si="11"/>
        <v>30000000</v>
      </c>
    </row>
    <row r="51" spans="1:25" x14ac:dyDescent="0.2">
      <c r="A51" s="47" t="s">
        <v>184</v>
      </c>
      <c r="B51" s="166">
        <v>701</v>
      </c>
      <c r="C51" s="48" t="s">
        <v>68</v>
      </c>
      <c r="D51" s="48" t="s">
        <v>106</v>
      </c>
      <c r="E51" s="48" t="s">
        <v>108</v>
      </c>
      <c r="F51" s="48"/>
      <c r="G51" s="49">
        <f>G52</f>
        <v>30000000</v>
      </c>
      <c r="H51" s="49">
        <f t="shared" si="11"/>
        <v>30000000</v>
      </c>
      <c r="I51" s="49">
        <f t="shared" si="11"/>
        <v>30000000</v>
      </c>
    </row>
    <row r="52" spans="1:25" x14ac:dyDescent="0.2">
      <c r="A52" s="47" t="s">
        <v>109</v>
      </c>
      <c r="B52" s="166">
        <v>701</v>
      </c>
      <c r="C52" s="48" t="s">
        <v>68</v>
      </c>
      <c r="D52" s="48" t="s">
        <v>106</v>
      </c>
      <c r="E52" s="48" t="s">
        <v>110</v>
      </c>
      <c r="F52" s="48"/>
      <c r="G52" s="49">
        <f>G53</f>
        <v>30000000</v>
      </c>
      <c r="H52" s="49">
        <f t="shared" si="11"/>
        <v>30000000</v>
      </c>
      <c r="I52" s="49">
        <f t="shared" si="11"/>
        <v>30000000</v>
      </c>
    </row>
    <row r="53" spans="1:25" x14ac:dyDescent="0.2">
      <c r="A53" s="47" t="s">
        <v>87</v>
      </c>
      <c r="B53" s="166">
        <v>701</v>
      </c>
      <c r="C53" s="48" t="s">
        <v>68</v>
      </c>
      <c r="D53" s="48" t="s">
        <v>106</v>
      </c>
      <c r="E53" s="48" t="s">
        <v>110</v>
      </c>
      <c r="F53" s="48" t="s">
        <v>88</v>
      </c>
      <c r="G53" s="49">
        <f>'Приложение 4'!F61</f>
        <v>30000000</v>
      </c>
      <c r="H53" s="49">
        <f>'Приложение 4'!G61</f>
        <v>30000000</v>
      </c>
      <c r="I53" s="49">
        <f>'Приложение 4'!H61</f>
        <v>30000000</v>
      </c>
    </row>
    <row r="54" spans="1:25" s="43" customFormat="1" ht="15.75" x14ac:dyDescent="0.25">
      <c r="A54" s="44" t="s">
        <v>111</v>
      </c>
      <c r="B54" s="164">
        <v>701</v>
      </c>
      <c r="C54" s="45" t="s">
        <v>68</v>
      </c>
      <c r="D54" s="45" t="s">
        <v>112</v>
      </c>
      <c r="E54" s="45"/>
      <c r="F54" s="45"/>
      <c r="G54" s="46">
        <f>G55+G61+G65+G95</f>
        <v>920477765.57000005</v>
      </c>
      <c r="H54" s="46">
        <f>H55+H61+H65+H95</f>
        <v>776748022.17999995</v>
      </c>
      <c r="I54" s="46">
        <f t="shared" ref="I54" si="12">I55+I61+I65+I95</f>
        <v>786829972.57000005</v>
      </c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</row>
    <row r="55" spans="1:25" ht="47.25" x14ac:dyDescent="0.25">
      <c r="A55" s="44" t="s">
        <v>185</v>
      </c>
      <c r="B55" s="164">
        <v>701</v>
      </c>
      <c r="C55" s="45" t="s">
        <v>68</v>
      </c>
      <c r="D55" s="45" t="s">
        <v>112</v>
      </c>
      <c r="E55" s="45" t="s">
        <v>186</v>
      </c>
      <c r="F55" s="45"/>
      <c r="G55" s="46">
        <f>G56</f>
        <v>7000000</v>
      </c>
      <c r="H55" s="46">
        <f t="shared" ref="H55:I55" si="13">H56</f>
        <v>4000000</v>
      </c>
      <c r="I55" s="46">
        <f t="shared" si="13"/>
        <v>4000000</v>
      </c>
    </row>
    <row r="56" spans="1:25" ht="45" x14ac:dyDescent="0.2">
      <c r="A56" s="244" t="s">
        <v>187</v>
      </c>
      <c r="B56" s="137">
        <v>701</v>
      </c>
      <c r="C56" s="48" t="s">
        <v>68</v>
      </c>
      <c r="D56" s="48" t="s">
        <v>112</v>
      </c>
      <c r="E56" s="48" t="s">
        <v>188</v>
      </c>
      <c r="F56" s="48"/>
      <c r="G56" s="49">
        <f>G57+G59</f>
        <v>7000000</v>
      </c>
      <c r="H56" s="49">
        <f t="shared" ref="H56:I56" si="14">H57+H59</f>
        <v>4000000</v>
      </c>
      <c r="I56" s="49">
        <f t="shared" si="14"/>
        <v>4000000</v>
      </c>
    </row>
    <row r="57" spans="1:25" ht="30" x14ac:dyDescent="0.2">
      <c r="A57" s="244" t="s">
        <v>284</v>
      </c>
      <c r="B57" s="137">
        <v>701</v>
      </c>
      <c r="C57" s="48" t="s">
        <v>68</v>
      </c>
      <c r="D57" s="48" t="s">
        <v>112</v>
      </c>
      <c r="E57" s="105">
        <v>6130010000</v>
      </c>
      <c r="F57" s="105"/>
      <c r="G57" s="106">
        <f>G58</f>
        <v>5000000</v>
      </c>
      <c r="H57" s="106">
        <f t="shared" ref="H57:I57" si="15">H58</f>
        <v>2000000</v>
      </c>
      <c r="I57" s="106">
        <f t="shared" si="15"/>
        <v>2000000</v>
      </c>
    </row>
    <row r="58" spans="1:25" ht="30" x14ac:dyDescent="0.2">
      <c r="A58" s="244" t="s">
        <v>85</v>
      </c>
      <c r="B58" s="137">
        <v>701</v>
      </c>
      <c r="C58" s="48" t="s">
        <v>68</v>
      </c>
      <c r="D58" s="48" t="s">
        <v>112</v>
      </c>
      <c r="E58" s="105">
        <v>6130010000</v>
      </c>
      <c r="F58" s="105" t="s">
        <v>86</v>
      </c>
      <c r="G58" s="106">
        <v>5000000</v>
      </c>
      <c r="H58" s="106">
        <v>2000000</v>
      </c>
      <c r="I58" s="106">
        <v>2000000</v>
      </c>
    </row>
    <row r="59" spans="1:25" ht="45" x14ac:dyDescent="0.2">
      <c r="A59" s="244" t="s">
        <v>285</v>
      </c>
      <c r="B59" s="137">
        <v>701</v>
      </c>
      <c r="C59" s="48" t="s">
        <v>68</v>
      </c>
      <c r="D59" s="48" t="s">
        <v>112</v>
      </c>
      <c r="E59" s="105">
        <v>6130010001</v>
      </c>
      <c r="F59" s="105"/>
      <c r="G59" s="106">
        <f>G60</f>
        <v>2000000</v>
      </c>
      <c r="H59" s="106">
        <f t="shared" ref="H59:I59" si="16">H60</f>
        <v>2000000</v>
      </c>
      <c r="I59" s="106">
        <f t="shared" si="16"/>
        <v>2000000</v>
      </c>
    </row>
    <row r="60" spans="1:25" ht="30" x14ac:dyDescent="0.2">
      <c r="A60" s="47" t="s">
        <v>85</v>
      </c>
      <c r="B60" s="166">
        <v>701</v>
      </c>
      <c r="C60" s="48" t="s">
        <v>68</v>
      </c>
      <c r="D60" s="48" t="s">
        <v>112</v>
      </c>
      <c r="E60" s="105">
        <v>6130010001</v>
      </c>
      <c r="F60" s="105" t="s">
        <v>86</v>
      </c>
      <c r="G60" s="106">
        <v>2000000</v>
      </c>
      <c r="H60" s="106">
        <v>2000000</v>
      </c>
      <c r="I60" s="106">
        <v>2000000</v>
      </c>
    </row>
    <row r="61" spans="1:25" s="43" customFormat="1" ht="31.5" x14ac:dyDescent="0.25">
      <c r="A61" s="44" t="s">
        <v>189</v>
      </c>
      <c r="B61" s="164">
        <v>701</v>
      </c>
      <c r="C61" s="45" t="s">
        <v>68</v>
      </c>
      <c r="D61" s="45" t="s">
        <v>112</v>
      </c>
      <c r="E61" s="107" t="s">
        <v>186</v>
      </c>
      <c r="F61" s="107"/>
      <c r="G61" s="108">
        <f>G62</f>
        <v>153595877.34999999</v>
      </c>
      <c r="H61" s="108">
        <f t="shared" ref="H61:I63" si="17">H62</f>
        <v>0</v>
      </c>
      <c r="I61" s="108">
        <f t="shared" si="17"/>
        <v>0</v>
      </c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</row>
    <row r="62" spans="1:25" ht="45" x14ac:dyDescent="0.2">
      <c r="A62" s="47" t="s">
        <v>190</v>
      </c>
      <c r="B62" s="166">
        <v>701</v>
      </c>
      <c r="C62" s="48" t="s">
        <v>68</v>
      </c>
      <c r="D62" s="48" t="s">
        <v>112</v>
      </c>
      <c r="E62" s="105" t="s">
        <v>188</v>
      </c>
      <c r="F62" s="105"/>
      <c r="G62" s="106">
        <f>G63</f>
        <v>153595877.34999999</v>
      </c>
      <c r="H62" s="106">
        <f t="shared" si="17"/>
        <v>0</v>
      </c>
      <c r="I62" s="106">
        <f t="shared" si="17"/>
        <v>0</v>
      </c>
    </row>
    <row r="63" spans="1:25" ht="30" x14ac:dyDescent="0.2">
      <c r="A63" s="47" t="s">
        <v>286</v>
      </c>
      <c r="B63" s="166">
        <v>701</v>
      </c>
      <c r="C63" s="48" t="s">
        <v>68</v>
      </c>
      <c r="D63" s="48" t="s">
        <v>112</v>
      </c>
      <c r="E63" s="105" t="s">
        <v>287</v>
      </c>
      <c r="F63" s="105"/>
      <c r="G63" s="106">
        <f>G64</f>
        <v>153595877.34999999</v>
      </c>
      <c r="H63" s="106">
        <f t="shared" si="17"/>
        <v>0</v>
      </c>
      <c r="I63" s="106">
        <f t="shared" si="17"/>
        <v>0</v>
      </c>
    </row>
    <row r="64" spans="1:25" ht="30" x14ac:dyDescent="0.2">
      <c r="A64" s="47" t="s">
        <v>157</v>
      </c>
      <c r="B64" s="166">
        <v>701</v>
      </c>
      <c r="C64" s="48" t="s">
        <v>68</v>
      </c>
      <c r="D64" s="48" t="s">
        <v>112</v>
      </c>
      <c r="E64" s="105" t="s">
        <v>287</v>
      </c>
      <c r="F64" s="105" t="s">
        <v>158</v>
      </c>
      <c r="G64" s="106">
        <v>153595877.34999999</v>
      </c>
      <c r="H64" s="106">
        <v>0</v>
      </c>
      <c r="I64" s="106">
        <v>0</v>
      </c>
    </row>
    <row r="65" spans="1:25" ht="31.5" x14ac:dyDescent="0.25">
      <c r="A65" s="44" t="s">
        <v>191</v>
      </c>
      <c r="B65" s="164">
        <v>701</v>
      </c>
      <c r="C65" s="45" t="s">
        <v>68</v>
      </c>
      <c r="D65" s="45" t="s">
        <v>112</v>
      </c>
      <c r="E65" s="45" t="s">
        <v>192</v>
      </c>
      <c r="F65" s="45"/>
      <c r="G65" s="46">
        <f>G66+G90</f>
        <v>62601061.649999999</v>
      </c>
      <c r="H65" s="46">
        <f>H66+H90</f>
        <v>61916225</v>
      </c>
      <c r="I65" s="46">
        <f>I66+I90</f>
        <v>61916225</v>
      </c>
    </row>
    <row r="66" spans="1:25" x14ac:dyDescent="0.2">
      <c r="A66" s="47" t="s">
        <v>193</v>
      </c>
      <c r="B66" s="166">
        <v>701</v>
      </c>
      <c r="C66" s="48" t="s">
        <v>68</v>
      </c>
      <c r="D66" s="48" t="s">
        <v>112</v>
      </c>
      <c r="E66" s="48" t="s">
        <v>194</v>
      </c>
      <c r="F66" s="48"/>
      <c r="G66" s="49">
        <f>G67+G83</f>
        <v>14865936.65</v>
      </c>
      <c r="H66" s="49">
        <f>H67+H83</f>
        <v>14219500</v>
      </c>
      <c r="I66" s="49">
        <f>I67+I83</f>
        <v>14219500</v>
      </c>
      <c r="J66" s="30"/>
    </row>
    <row r="67" spans="1:25" s="176" customFormat="1" x14ac:dyDescent="0.2">
      <c r="A67" s="47" t="s">
        <v>195</v>
      </c>
      <c r="B67" s="166">
        <v>701</v>
      </c>
      <c r="C67" s="48" t="s">
        <v>68</v>
      </c>
      <c r="D67" s="48" t="s">
        <v>112</v>
      </c>
      <c r="E67" s="48" t="s">
        <v>194</v>
      </c>
      <c r="F67" s="168"/>
      <c r="G67" s="49">
        <f>G68+G70+G73+G75+G77+G79+G81</f>
        <v>11850000</v>
      </c>
      <c r="H67" s="49">
        <f t="shared" ref="H67" si="18">H68+H70+H73+H75+H77+H79+H81</f>
        <v>11350000</v>
      </c>
      <c r="I67" s="49">
        <f>I68+I70+I73+I75+I77+I79+I81</f>
        <v>11350000</v>
      </c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</row>
    <row r="68" spans="1:25" ht="49.5" hidden="1" customHeight="1" x14ac:dyDescent="0.2">
      <c r="A68" s="47" t="s">
        <v>288</v>
      </c>
      <c r="B68" s="166">
        <v>701</v>
      </c>
      <c r="C68" s="48" t="s">
        <v>68</v>
      </c>
      <c r="D68" s="48" t="s">
        <v>112</v>
      </c>
      <c r="E68" s="215">
        <v>7330010001</v>
      </c>
      <c r="F68" s="48"/>
      <c r="G68" s="49">
        <f>G69</f>
        <v>0</v>
      </c>
      <c r="H68" s="49">
        <f t="shared" ref="H68:I68" si="19">H69</f>
        <v>0</v>
      </c>
      <c r="I68" s="49">
        <f t="shared" si="19"/>
        <v>0</v>
      </c>
    </row>
    <row r="69" spans="1:25" ht="30" hidden="1" x14ac:dyDescent="0.2">
      <c r="A69" s="47" t="s">
        <v>157</v>
      </c>
      <c r="B69" s="166">
        <v>701</v>
      </c>
      <c r="C69" s="48" t="s">
        <v>68</v>
      </c>
      <c r="D69" s="48" t="s">
        <v>112</v>
      </c>
      <c r="E69" s="215">
        <v>7330010001</v>
      </c>
      <c r="F69" s="48" t="s">
        <v>158</v>
      </c>
      <c r="G69" s="461">
        <v>0</v>
      </c>
      <c r="H69" s="49">
        <v>0</v>
      </c>
      <c r="I69" s="49">
        <v>0</v>
      </c>
    </row>
    <row r="70" spans="1:25" s="176" customFormat="1" x14ac:dyDescent="0.2">
      <c r="A70" s="47" t="s">
        <v>290</v>
      </c>
      <c r="B70" s="166">
        <v>701</v>
      </c>
      <c r="C70" s="48" t="s">
        <v>68</v>
      </c>
      <c r="D70" s="48" t="s">
        <v>112</v>
      </c>
      <c r="E70" s="48" t="s">
        <v>291</v>
      </c>
      <c r="F70" s="168"/>
      <c r="G70" s="49">
        <f>SUM(G71:G72)</f>
        <v>1310000</v>
      </c>
      <c r="H70" s="49">
        <f t="shared" ref="H70:I70" si="20">SUM(H71:H72)</f>
        <v>1310000</v>
      </c>
      <c r="I70" s="49">
        <f t="shared" si="20"/>
        <v>1310000</v>
      </c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</row>
    <row r="71" spans="1:25" s="176" customFormat="1" ht="30" x14ac:dyDescent="0.2">
      <c r="A71" s="47" t="s">
        <v>85</v>
      </c>
      <c r="B71" s="166">
        <v>701</v>
      </c>
      <c r="C71" s="48" t="s">
        <v>68</v>
      </c>
      <c r="D71" s="48" t="s">
        <v>112</v>
      </c>
      <c r="E71" s="48" t="s">
        <v>291</v>
      </c>
      <c r="F71" s="168" t="s">
        <v>86</v>
      </c>
      <c r="G71" s="49">
        <v>1295000</v>
      </c>
      <c r="H71" s="49">
        <v>1295000</v>
      </c>
      <c r="I71" s="49">
        <v>1295000</v>
      </c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</row>
    <row r="72" spans="1:25" x14ac:dyDescent="0.2">
      <c r="A72" s="47" t="s">
        <v>87</v>
      </c>
      <c r="B72" s="166">
        <v>701</v>
      </c>
      <c r="C72" s="48" t="s">
        <v>68</v>
      </c>
      <c r="D72" s="48" t="s">
        <v>112</v>
      </c>
      <c r="E72" s="48" t="s">
        <v>291</v>
      </c>
      <c r="F72" s="48" t="s">
        <v>88</v>
      </c>
      <c r="G72" s="49">
        <v>15000</v>
      </c>
      <c r="H72" s="49">
        <v>15000</v>
      </c>
      <c r="I72" s="49">
        <v>15000</v>
      </c>
    </row>
    <row r="73" spans="1:25" s="176" customFormat="1" ht="30" x14ac:dyDescent="0.2">
      <c r="A73" s="47" t="s">
        <v>292</v>
      </c>
      <c r="B73" s="166">
        <v>701</v>
      </c>
      <c r="C73" s="48" t="s">
        <v>68</v>
      </c>
      <c r="D73" s="48" t="s">
        <v>112</v>
      </c>
      <c r="E73" s="48" t="s">
        <v>293</v>
      </c>
      <c r="F73" s="168"/>
      <c r="G73" s="49">
        <f>G74</f>
        <v>135000</v>
      </c>
      <c r="H73" s="49">
        <f t="shared" ref="H73:I73" si="21">H74</f>
        <v>135000</v>
      </c>
      <c r="I73" s="49">
        <f t="shared" si="21"/>
        <v>135000</v>
      </c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</row>
    <row r="74" spans="1:25" s="176" customFormat="1" ht="30" x14ac:dyDescent="0.2">
      <c r="A74" s="47" t="s">
        <v>85</v>
      </c>
      <c r="B74" s="166">
        <v>701</v>
      </c>
      <c r="C74" s="48" t="s">
        <v>68</v>
      </c>
      <c r="D74" s="48" t="s">
        <v>112</v>
      </c>
      <c r="E74" s="48" t="s">
        <v>293</v>
      </c>
      <c r="F74" s="168" t="s">
        <v>86</v>
      </c>
      <c r="G74" s="49">
        <v>135000</v>
      </c>
      <c r="H74" s="49">
        <v>135000</v>
      </c>
      <c r="I74" s="49">
        <v>135000</v>
      </c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</row>
    <row r="75" spans="1:25" s="176" customFormat="1" x14ac:dyDescent="0.2">
      <c r="A75" s="47" t="s">
        <v>294</v>
      </c>
      <c r="B75" s="166">
        <v>701</v>
      </c>
      <c r="C75" s="48" t="s">
        <v>68</v>
      </c>
      <c r="D75" s="48" t="s">
        <v>112</v>
      </c>
      <c r="E75" s="48" t="s">
        <v>295</v>
      </c>
      <c r="F75" s="168"/>
      <c r="G75" s="49">
        <f>G76</f>
        <v>3705000</v>
      </c>
      <c r="H75" s="49">
        <f t="shared" ref="H75:I75" si="22">H76</f>
        <v>3705000</v>
      </c>
      <c r="I75" s="49">
        <f t="shared" si="22"/>
        <v>3705000</v>
      </c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</row>
    <row r="76" spans="1:25" s="176" customFormat="1" ht="30" x14ac:dyDescent="0.2">
      <c r="A76" s="47" t="s">
        <v>85</v>
      </c>
      <c r="B76" s="166">
        <v>701</v>
      </c>
      <c r="C76" s="48" t="s">
        <v>68</v>
      </c>
      <c r="D76" s="48" t="s">
        <v>112</v>
      </c>
      <c r="E76" s="48" t="s">
        <v>295</v>
      </c>
      <c r="F76" s="168" t="s">
        <v>86</v>
      </c>
      <c r="G76" s="49">
        <v>3705000</v>
      </c>
      <c r="H76" s="49">
        <v>3705000</v>
      </c>
      <c r="I76" s="49">
        <v>3705000</v>
      </c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</row>
    <row r="77" spans="1:25" s="176" customFormat="1" ht="30" hidden="1" x14ac:dyDescent="0.2">
      <c r="A77" s="47" t="s">
        <v>296</v>
      </c>
      <c r="B77" s="166">
        <v>701</v>
      </c>
      <c r="C77" s="48" t="s">
        <v>68</v>
      </c>
      <c r="D77" s="48" t="s">
        <v>112</v>
      </c>
      <c r="E77" s="48" t="s">
        <v>297</v>
      </c>
      <c r="F77" s="168"/>
      <c r="G77" s="49">
        <f>G78</f>
        <v>0</v>
      </c>
      <c r="H77" s="49">
        <f t="shared" ref="H77:I77" si="23">H78</f>
        <v>0</v>
      </c>
      <c r="I77" s="49">
        <f t="shared" si="23"/>
        <v>0</v>
      </c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</row>
    <row r="78" spans="1:25" s="176" customFormat="1" ht="30" hidden="1" x14ac:dyDescent="0.2">
      <c r="A78" s="47" t="s">
        <v>85</v>
      </c>
      <c r="B78" s="166">
        <v>701</v>
      </c>
      <c r="C78" s="48" t="s">
        <v>68</v>
      </c>
      <c r="D78" s="48" t="s">
        <v>112</v>
      </c>
      <c r="E78" s="48" t="s">
        <v>297</v>
      </c>
      <c r="F78" s="168" t="s">
        <v>86</v>
      </c>
      <c r="G78" s="49"/>
      <c r="H78" s="49">
        <v>0</v>
      </c>
      <c r="I78" s="49">
        <v>0</v>
      </c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</row>
    <row r="79" spans="1:25" s="176" customFormat="1" x14ac:dyDescent="0.2">
      <c r="A79" s="47" t="s">
        <v>298</v>
      </c>
      <c r="B79" s="166">
        <v>701</v>
      </c>
      <c r="C79" s="48" t="s">
        <v>68</v>
      </c>
      <c r="D79" s="48" t="s">
        <v>112</v>
      </c>
      <c r="E79" s="48" t="s">
        <v>299</v>
      </c>
      <c r="F79" s="168"/>
      <c r="G79" s="49">
        <f>G80</f>
        <v>1729000</v>
      </c>
      <c r="H79" s="49">
        <f t="shared" ref="H79:I79" si="24">H80</f>
        <v>1729000</v>
      </c>
      <c r="I79" s="49">
        <f t="shared" si="24"/>
        <v>1729000</v>
      </c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</row>
    <row r="80" spans="1:25" ht="30" x14ac:dyDescent="0.2">
      <c r="A80" s="47" t="s">
        <v>85</v>
      </c>
      <c r="B80" s="166">
        <v>701</v>
      </c>
      <c r="C80" s="48" t="s">
        <v>68</v>
      </c>
      <c r="D80" s="48" t="s">
        <v>112</v>
      </c>
      <c r="E80" s="48" t="s">
        <v>299</v>
      </c>
      <c r="F80" s="48" t="s">
        <v>86</v>
      </c>
      <c r="G80" s="49">
        <v>1729000</v>
      </c>
      <c r="H80" s="49">
        <v>1729000</v>
      </c>
      <c r="I80" s="49">
        <v>1729000</v>
      </c>
    </row>
    <row r="81" spans="1:25" ht="30" x14ac:dyDescent="0.2">
      <c r="A81" s="47" t="s">
        <v>300</v>
      </c>
      <c r="B81" s="166">
        <v>701</v>
      </c>
      <c r="C81" s="48" t="s">
        <v>68</v>
      </c>
      <c r="D81" s="48" t="s">
        <v>112</v>
      </c>
      <c r="E81" s="48" t="s">
        <v>301</v>
      </c>
      <c r="F81" s="48"/>
      <c r="G81" s="49">
        <f>G82</f>
        <v>4971000</v>
      </c>
      <c r="H81" s="49">
        <f t="shared" ref="H81:I81" si="25">H82</f>
        <v>4471000</v>
      </c>
      <c r="I81" s="49">
        <f t="shared" si="25"/>
        <v>4471000</v>
      </c>
    </row>
    <row r="82" spans="1:25" ht="30" x14ac:dyDescent="0.2">
      <c r="A82" s="47" t="s">
        <v>85</v>
      </c>
      <c r="B82" s="166">
        <v>701</v>
      </c>
      <c r="C82" s="48" t="s">
        <v>68</v>
      </c>
      <c r="D82" s="48" t="s">
        <v>112</v>
      </c>
      <c r="E82" s="48" t="s">
        <v>301</v>
      </c>
      <c r="F82" s="48" t="s">
        <v>86</v>
      </c>
      <c r="G82" s="49">
        <v>4971000</v>
      </c>
      <c r="H82" s="49">
        <v>4471000</v>
      </c>
      <c r="I82" s="49">
        <v>4471000</v>
      </c>
    </row>
    <row r="83" spans="1:25" ht="30" x14ac:dyDescent="0.2">
      <c r="A83" s="47" t="s">
        <v>196</v>
      </c>
      <c r="B83" s="166">
        <v>701</v>
      </c>
      <c r="C83" s="48" t="s">
        <v>68</v>
      </c>
      <c r="D83" s="48" t="s">
        <v>112</v>
      </c>
      <c r="E83" s="48" t="s">
        <v>194</v>
      </c>
      <c r="F83" s="48"/>
      <c r="G83" s="49">
        <f>G84+G86+G88</f>
        <v>3015936.65</v>
      </c>
      <c r="H83" s="49">
        <f t="shared" ref="H83" si="26">H84+H86+H88</f>
        <v>2869500</v>
      </c>
      <c r="I83" s="49">
        <f>I84+I86+I88</f>
        <v>2869500</v>
      </c>
    </row>
    <row r="84" spans="1:25" x14ac:dyDescent="0.2">
      <c r="A84" s="47" t="s">
        <v>302</v>
      </c>
      <c r="B84" s="166">
        <v>701</v>
      </c>
      <c r="C84" s="48" t="s">
        <v>68</v>
      </c>
      <c r="D84" s="48" t="s">
        <v>112</v>
      </c>
      <c r="E84" s="48" t="s">
        <v>303</v>
      </c>
      <c r="F84" s="48"/>
      <c r="G84" s="49">
        <f>G85</f>
        <v>70000</v>
      </c>
      <c r="H84" s="49">
        <f t="shared" ref="H84:I84" si="27">H85</f>
        <v>70000</v>
      </c>
      <c r="I84" s="49">
        <f t="shared" si="27"/>
        <v>70000</v>
      </c>
    </row>
    <row r="85" spans="1:25" ht="30" x14ac:dyDescent="0.2">
      <c r="A85" s="47" t="s">
        <v>85</v>
      </c>
      <c r="B85" s="166">
        <v>701</v>
      </c>
      <c r="C85" s="48" t="s">
        <v>68</v>
      </c>
      <c r="D85" s="48" t="s">
        <v>112</v>
      </c>
      <c r="E85" s="48" t="s">
        <v>303</v>
      </c>
      <c r="F85" s="48" t="s">
        <v>86</v>
      </c>
      <c r="G85" s="49">
        <v>70000</v>
      </c>
      <c r="H85" s="49">
        <v>70000</v>
      </c>
      <c r="I85" s="49">
        <v>70000</v>
      </c>
    </row>
    <row r="86" spans="1:25" x14ac:dyDescent="0.2">
      <c r="A86" s="47" t="s">
        <v>304</v>
      </c>
      <c r="B86" s="166">
        <v>701</v>
      </c>
      <c r="C86" s="48" t="s">
        <v>68</v>
      </c>
      <c r="D86" s="48" t="s">
        <v>112</v>
      </c>
      <c r="E86" s="48" t="s">
        <v>305</v>
      </c>
      <c r="F86" s="48"/>
      <c r="G86" s="49">
        <f>G87</f>
        <v>246436.65</v>
      </c>
      <c r="H86" s="49">
        <f t="shared" ref="H86:I86" si="28">H87</f>
        <v>100000</v>
      </c>
      <c r="I86" s="49">
        <f t="shared" si="28"/>
        <v>100000</v>
      </c>
    </row>
    <row r="87" spans="1:25" ht="30" x14ac:dyDescent="0.2">
      <c r="A87" s="47" t="s">
        <v>85</v>
      </c>
      <c r="B87" s="166">
        <v>701</v>
      </c>
      <c r="C87" s="48" t="s">
        <v>68</v>
      </c>
      <c r="D87" s="48" t="s">
        <v>112</v>
      </c>
      <c r="E87" s="48" t="s">
        <v>305</v>
      </c>
      <c r="F87" s="48" t="s">
        <v>86</v>
      </c>
      <c r="G87" s="49">
        <v>246436.65</v>
      </c>
      <c r="H87" s="49">
        <v>100000</v>
      </c>
      <c r="I87" s="49">
        <v>100000</v>
      </c>
    </row>
    <row r="88" spans="1:25" ht="30" x14ac:dyDescent="0.2">
      <c r="A88" s="47" t="s">
        <v>306</v>
      </c>
      <c r="B88" s="166">
        <v>701</v>
      </c>
      <c r="C88" s="48" t="s">
        <v>68</v>
      </c>
      <c r="D88" s="48" t="s">
        <v>112</v>
      </c>
      <c r="E88" s="48" t="s">
        <v>307</v>
      </c>
      <c r="F88" s="48"/>
      <c r="G88" s="49">
        <f>G89</f>
        <v>2699500</v>
      </c>
      <c r="H88" s="49">
        <f t="shared" ref="H88:I88" si="29">H89</f>
        <v>2699500</v>
      </c>
      <c r="I88" s="49">
        <f t="shared" si="29"/>
        <v>2699500</v>
      </c>
    </row>
    <row r="89" spans="1:25" ht="30" x14ac:dyDescent="0.2">
      <c r="A89" s="47" t="s">
        <v>85</v>
      </c>
      <c r="B89" s="166">
        <v>701</v>
      </c>
      <c r="C89" s="48" t="s">
        <v>68</v>
      </c>
      <c r="D89" s="48" t="s">
        <v>112</v>
      </c>
      <c r="E89" s="48" t="s">
        <v>307</v>
      </c>
      <c r="F89" s="48" t="s">
        <v>86</v>
      </c>
      <c r="G89" s="49">
        <v>2699500</v>
      </c>
      <c r="H89" s="49">
        <v>2699500</v>
      </c>
      <c r="I89" s="49">
        <v>2699500</v>
      </c>
    </row>
    <row r="90" spans="1:25" x14ac:dyDescent="0.2">
      <c r="A90" s="47" t="s">
        <v>197</v>
      </c>
      <c r="B90" s="166">
        <v>701</v>
      </c>
      <c r="C90" s="48" t="s">
        <v>68</v>
      </c>
      <c r="D90" s="48" t="s">
        <v>112</v>
      </c>
      <c r="E90" s="48" t="s">
        <v>198</v>
      </c>
      <c r="F90" s="48"/>
      <c r="G90" s="49">
        <f>G91</f>
        <v>47735125</v>
      </c>
      <c r="H90" s="49">
        <f t="shared" ref="H90:I90" si="30">H91</f>
        <v>47696725</v>
      </c>
      <c r="I90" s="49">
        <f t="shared" si="30"/>
        <v>47696725</v>
      </c>
    </row>
    <row r="91" spans="1:25" ht="30" x14ac:dyDescent="0.2">
      <c r="A91" s="47" t="s">
        <v>89</v>
      </c>
      <c r="B91" s="166">
        <v>701</v>
      </c>
      <c r="C91" s="48" t="s">
        <v>68</v>
      </c>
      <c r="D91" s="48" t="s">
        <v>112</v>
      </c>
      <c r="E91" s="48" t="s">
        <v>308</v>
      </c>
      <c r="F91" s="48"/>
      <c r="G91" s="49">
        <f>SUM(G92:G94)</f>
        <v>47735125</v>
      </c>
      <c r="H91" s="49">
        <f t="shared" ref="H91:I91" si="31">SUM(H92:H94)</f>
        <v>47696725</v>
      </c>
      <c r="I91" s="49">
        <f t="shared" si="31"/>
        <v>47696725</v>
      </c>
    </row>
    <row r="92" spans="1:25" ht="75" x14ac:dyDescent="0.2">
      <c r="A92" s="47" t="s">
        <v>77</v>
      </c>
      <c r="B92" s="166">
        <v>701</v>
      </c>
      <c r="C92" s="48" t="s">
        <v>68</v>
      </c>
      <c r="D92" s="48" t="s">
        <v>112</v>
      </c>
      <c r="E92" s="48" t="s">
        <v>308</v>
      </c>
      <c r="F92" s="48" t="s">
        <v>78</v>
      </c>
      <c r="G92" s="50">
        <v>45073470</v>
      </c>
      <c r="H92" s="50">
        <v>45073470</v>
      </c>
      <c r="I92" s="50">
        <v>45073470</v>
      </c>
    </row>
    <row r="93" spans="1:25" ht="30" x14ac:dyDescent="0.2">
      <c r="A93" s="47" t="s">
        <v>85</v>
      </c>
      <c r="B93" s="166">
        <v>701</v>
      </c>
      <c r="C93" s="48" t="s">
        <v>68</v>
      </c>
      <c r="D93" s="48" t="s">
        <v>112</v>
      </c>
      <c r="E93" s="48" t="s">
        <v>308</v>
      </c>
      <c r="F93" s="48" t="s">
        <v>86</v>
      </c>
      <c r="G93" s="50">
        <v>2656655</v>
      </c>
      <c r="H93" s="50">
        <v>2618255</v>
      </c>
      <c r="I93" s="50">
        <v>2618255</v>
      </c>
    </row>
    <row r="94" spans="1:25" s="176" customFormat="1" x14ac:dyDescent="0.2">
      <c r="A94" s="47" t="s">
        <v>87</v>
      </c>
      <c r="B94" s="166">
        <v>701</v>
      </c>
      <c r="C94" s="48" t="s">
        <v>68</v>
      </c>
      <c r="D94" s="48" t="s">
        <v>112</v>
      </c>
      <c r="E94" s="48" t="s">
        <v>308</v>
      </c>
      <c r="F94" s="48" t="s">
        <v>88</v>
      </c>
      <c r="G94" s="50">
        <v>5000</v>
      </c>
      <c r="H94" s="50">
        <v>5000</v>
      </c>
      <c r="I94" s="50">
        <v>5000</v>
      </c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</row>
    <row r="95" spans="1:25" ht="15.75" x14ac:dyDescent="0.25">
      <c r="A95" s="44" t="s">
        <v>71</v>
      </c>
      <c r="B95" s="164">
        <v>701</v>
      </c>
      <c r="C95" s="45" t="s">
        <v>68</v>
      </c>
      <c r="D95" s="45" t="s">
        <v>112</v>
      </c>
      <c r="E95" s="38">
        <v>9900000000</v>
      </c>
      <c r="F95" s="45"/>
      <c r="G95" s="46">
        <f>G96+G104</f>
        <v>697280826.57000005</v>
      </c>
      <c r="H95" s="46">
        <f>H96+H104</f>
        <v>710831797.17999995</v>
      </c>
      <c r="I95" s="46">
        <f>I96+I104</f>
        <v>720913747.57000005</v>
      </c>
    </row>
    <row r="96" spans="1:25" ht="30" x14ac:dyDescent="0.2">
      <c r="A96" s="47" t="s">
        <v>73</v>
      </c>
      <c r="B96" s="166">
        <v>701</v>
      </c>
      <c r="C96" s="48" t="s">
        <v>68</v>
      </c>
      <c r="D96" s="48" t="s">
        <v>112</v>
      </c>
      <c r="E96" s="36">
        <v>9910000000</v>
      </c>
      <c r="F96" s="48"/>
      <c r="G96" s="49">
        <f>G97+G99</f>
        <v>686293436.7700001</v>
      </c>
      <c r="H96" s="49">
        <f t="shared" ref="H96:I96" si="32">H97+H99</f>
        <v>702610540.17999995</v>
      </c>
      <c r="I96" s="49">
        <f t="shared" si="32"/>
        <v>712202027.57000005</v>
      </c>
    </row>
    <row r="97" spans="1:25" ht="30" x14ac:dyDescent="0.2">
      <c r="A97" s="47" t="s">
        <v>92</v>
      </c>
      <c r="B97" s="166">
        <v>701</v>
      </c>
      <c r="C97" s="48" t="s">
        <v>68</v>
      </c>
      <c r="D97" s="48" t="s">
        <v>112</v>
      </c>
      <c r="E97" s="36">
        <v>9910011410</v>
      </c>
      <c r="F97" s="48"/>
      <c r="G97" s="49">
        <f>G98</f>
        <v>1542411.33</v>
      </c>
      <c r="H97" s="49">
        <f t="shared" ref="H97:I97" si="33">H98</f>
        <v>1542411.33</v>
      </c>
      <c r="I97" s="49">
        <f t="shared" si="33"/>
        <v>1542411.33</v>
      </c>
    </row>
    <row r="98" spans="1:25" ht="75" x14ac:dyDescent="0.2">
      <c r="A98" s="47" t="s">
        <v>77</v>
      </c>
      <c r="B98" s="166">
        <v>701</v>
      </c>
      <c r="C98" s="48" t="s">
        <v>68</v>
      </c>
      <c r="D98" s="48" t="s">
        <v>112</v>
      </c>
      <c r="E98" s="36">
        <v>9910011410</v>
      </c>
      <c r="F98" s="48" t="s">
        <v>78</v>
      </c>
      <c r="G98" s="49">
        <f>'Приложение 4'!F66</f>
        <v>1542411.33</v>
      </c>
      <c r="H98" s="49">
        <f>'Приложение 4'!G66</f>
        <v>1542411.33</v>
      </c>
      <c r="I98" s="49">
        <f>'Приложение 4'!H66</f>
        <v>1542411.33</v>
      </c>
    </row>
    <row r="99" spans="1:25" ht="30" x14ac:dyDescent="0.2">
      <c r="A99" s="47" t="s">
        <v>89</v>
      </c>
      <c r="B99" s="166">
        <v>701</v>
      </c>
      <c r="C99" s="48" t="s">
        <v>68</v>
      </c>
      <c r="D99" s="48" t="s">
        <v>112</v>
      </c>
      <c r="E99" s="36">
        <v>9910022001</v>
      </c>
      <c r="F99" s="48"/>
      <c r="G99" s="49">
        <f>SUM(G100:G103)</f>
        <v>684751025.44000006</v>
      </c>
      <c r="H99" s="49">
        <f>SUM(H100:H103)</f>
        <v>701068128.8499999</v>
      </c>
      <c r="I99" s="49">
        <f>SUM(I100:I103)</f>
        <v>710659616.24000001</v>
      </c>
    </row>
    <row r="100" spans="1:25" ht="75" x14ac:dyDescent="0.2">
      <c r="A100" s="47" t="s">
        <v>77</v>
      </c>
      <c r="B100" s="166">
        <v>701</v>
      </c>
      <c r="C100" s="48" t="s">
        <v>68</v>
      </c>
      <c r="D100" s="48" t="s">
        <v>112</v>
      </c>
      <c r="E100" s="36">
        <v>9910022001</v>
      </c>
      <c r="F100" s="48" t="s">
        <v>78</v>
      </c>
      <c r="G100" s="49">
        <f>'Приложение 4'!F68+'Приложение 4'!F70+'Приложение 4'!F75+'Приложение 4'!F83</f>
        <v>168731901.76999998</v>
      </c>
      <c r="H100" s="49">
        <f>'Приложение 4'!G68+'Приложение 4'!G70+'Приложение 4'!G75+'Приложение 4'!G83</f>
        <v>168792144.26999998</v>
      </c>
      <c r="I100" s="49">
        <f>'Приложение 4'!H68+'Приложение 4'!H70+'Приложение 4'!H75+'Приложение 4'!H83</f>
        <v>168964430.26999998</v>
      </c>
    </row>
    <row r="101" spans="1:25" ht="30" x14ac:dyDescent="0.2">
      <c r="A101" s="47" t="s">
        <v>85</v>
      </c>
      <c r="B101" s="166">
        <v>701</v>
      </c>
      <c r="C101" s="48" t="s">
        <v>68</v>
      </c>
      <c r="D101" s="48" t="s">
        <v>112</v>
      </c>
      <c r="E101" s="36">
        <v>9910022001</v>
      </c>
      <c r="F101" s="48" t="s">
        <v>86</v>
      </c>
      <c r="G101" s="49">
        <f>'Приложение 4'!F71+'Приложение 4'!F76+'Приложение 4'!F84</f>
        <v>8790770.1099999994</v>
      </c>
      <c r="H101" s="49">
        <f>'Приложение 4'!G71+'Приложение 4'!G76+'Приложение 4'!G84</f>
        <v>9676340.0700000003</v>
      </c>
      <c r="I101" s="49">
        <f>'Приложение 4'!H71+'Приложение 4'!H76+'Приложение 4'!H84</f>
        <v>10054086.59</v>
      </c>
    </row>
    <row r="102" spans="1:25" hidden="1" x14ac:dyDescent="0.2">
      <c r="A102" s="47" t="s">
        <v>94</v>
      </c>
      <c r="B102" s="166">
        <v>701</v>
      </c>
      <c r="C102" s="48" t="s">
        <v>68</v>
      </c>
      <c r="D102" s="48" t="s">
        <v>112</v>
      </c>
      <c r="E102" s="36">
        <v>9910022001</v>
      </c>
      <c r="F102" s="48" t="s">
        <v>95</v>
      </c>
      <c r="G102" s="49">
        <f>'Приложение 4'!F85</f>
        <v>0</v>
      </c>
      <c r="H102" s="49">
        <f>'Приложение 4'!G85</f>
        <v>0</v>
      </c>
      <c r="I102" s="49">
        <f>'Приложение 4'!H85</f>
        <v>0</v>
      </c>
    </row>
    <row r="103" spans="1:25" ht="30" x14ac:dyDescent="0.2">
      <c r="A103" s="51" t="s">
        <v>113</v>
      </c>
      <c r="B103" s="167">
        <v>701</v>
      </c>
      <c r="C103" s="48" t="s">
        <v>68</v>
      </c>
      <c r="D103" s="48" t="s">
        <v>112</v>
      </c>
      <c r="E103" s="36">
        <v>9910022001</v>
      </c>
      <c r="F103" s="48" t="s">
        <v>114</v>
      </c>
      <c r="G103" s="49">
        <f>'Приложение 4'!F73</f>
        <v>507228353.56</v>
      </c>
      <c r="H103" s="49">
        <f>'Приложение 4'!G73</f>
        <v>522599644.50999999</v>
      </c>
      <c r="I103" s="49">
        <f>'Приложение 4'!H73</f>
        <v>531641099.38</v>
      </c>
    </row>
    <row r="104" spans="1:25" s="176" customFormat="1" x14ac:dyDescent="0.2">
      <c r="A104" s="47" t="s">
        <v>107</v>
      </c>
      <c r="B104" s="166">
        <v>701</v>
      </c>
      <c r="C104" s="48" t="s">
        <v>68</v>
      </c>
      <c r="D104" s="48" t="s">
        <v>112</v>
      </c>
      <c r="E104" s="48" t="s">
        <v>108</v>
      </c>
      <c r="F104" s="48"/>
      <c r="G104" s="49">
        <f>G107+G114+G116+G105+G112</f>
        <v>10987389.800000001</v>
      </c>
      <c r="H104" s="49">
        <f t="shared" ref="H104:I104" si="34">H107+H114+H116+H105+H112</f>
        <v>8221257</v>
      </c>
      <c r="I104" s="49">
        <f t="shared" si="34"/>
        <v>8711720</v>
      </c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</row>
    <row r="105" spans="1:25" s="176" customFormat="1" ht="30" hidden="1" x14ac:dyDescent="0.2">
      <c r="A105" s="47" t="s">
        <v>817</v>
      </c>
      <c r="B105" s="166">
        <v>701</v>
      </c>
      <c r="C105" s="48" t="s">
        <v>68</v>
      </c>
      <c r="D105" s="48" t="s">
        <v>112</v>
      </c>
      <c r="E105" s="48" t="s">
        <v>816</v>
      </c>
      <c r="F105" s="48"/>
      <c r="G105" s="49">
        <f>G106</f>
        <v>0</v>
      </c>
      <c r="H105" s="49">
        <f t="shared" ref="H105:I105" si="35">H106</f>
        <v>0</v>
      </c>
      <c r="I105" s="49">
        <f t="shared" si="35"/>
        <v>0</v>
      </c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</row>
    <row r="106" spans="1:25" s="176" customFormat="1" hidden="1" x14ac:dyDescent="0.2">
      <c r="A106" s="47" t="s">
        <v>87</v>
      </c>
      <c r="B106" s="167">
        <v>701</v>
      </c>
      <c r="C106" s="48" t="s">
        <v>68</v>
      </c>
      <c r="D106" s="48" t="s">
        <v>112</v>
      </c>
      <c r="E106" s="48" t="s">
        <v>816</v>
      </c>
      <c r="F106" s="48" t="s">
        <v>88</v>
      </c>
      <c r="G106" s="49">
        <f>'Приложение 4'!F88</f>
        <v>0</v>
      </c>
      <c r="H106" s="49">
        <f>'Приложение 4'!G88</f>
        <v>0</v>
      </c>
      <c r="I106" s="49">
        <f>'Приложение 4'!H88</f>
        <v>0</v>
      </c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</row>
    <row r="107" spans="1:25" s="176" customFormat="1" ht="30" x14ac:dyDescent="0.2">
      <c r="A107" s="47" t="s">
        <v>115</v>
      </c>
      <c r="B107" s="166">
        <v>701</v>
      </c>
      <c r="C107" s="48" t="s">
        <v>68</v>
      </c>
      <c r="D107" s="48" t="s">
        <v>112</v>
      </c>
      <c r="E107" s="48" t="s">
        <v>116</v>
      </c>
      <c r="F107" s="48"/>
      <c r="G107" s="49">
        <f>SUM(G108:G111)</f>
        <v>10757509.800000001</v>
      </c>
      <c r="H107" s="49">
        <f t="shared" ref="H107:I107" si="36">SUM(H108:H111)</f>
        <v>7991377</v>
      </c>
      <c r="I107" s="49">
        <f t="shared" si="36"/>
        <v>8481840</v>
      </c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</row>
    <row r="108" spans="1:25" s="43" customFormat="1" ht="30.75" x14ac:dyDescent="0.25">
      <c r="A108" s="47" t="s">
        <v>85</v>
      </c>
      <c r="B108" s="166">
        <v>701</v>
      </c>
      <c r="C108" s="48" t="s">
        <v>68</v>
      </c>
      <c r="D108" s="48" t="s">
        <v>112</v>
      </c>
      <c r="E108" s="48" t="s">
        <v>116</v>
      </c>
      <c r="F108" s="48" t="s">
        <v>86</v>
      </c>
      <c r="G108" s="49">
        <f>'Приложение 4'!F91</f>
        <v>10757509.800000001</v>
      </c>
      <c r="H108" s="49">
        <f>'Приложение 4'!G91</f>
        <v>7991377</v>
      </c>
      <c r="I108" s="49">
        <f>'Приложение 4'!H91</f>
        <v>8481840</v>
      </c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</row>
    <row r="109" spans="1:25" s="43" customFormat="1" ht="15.75" hidden="1" x14ac:dyDescent="0.25">
      <c r="A109" s="47" t="s">
        <v>94</v>
      </c>
      <c r="B109" s="166">
        <v>701</v>
      </c>
      <c r="C109" s="48" t="s">
        <v>68</v>
      </c>
      <c r="D109" s="48" t="s">
        <v>112</v>
      </c>
      <c r="E109" s="48" t="s">
        <v>116</v>
      </c>
      <c r="F109" s="48" t="s">
        <v>95</v>
      </c>
      <c r="G109" s="49">
        <f>'Приложение 4'!F92</f>
        <v>0</v>
      </c>
      <c r="H109" s="49">
        <f>'Приложение 4'!G92</f>
        <v>0</v>
      </c>
      <c r="I109" s="49">
        <f>'Приложение 4'!H92</f>
        <v>0</v>
      </c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</row>
    <row r="110" spans="1:25" s="43" customFormat="1" ht="30.75" hidden="1" x14ac:dyDescent="0.25">
      <c r="A110" s="47" t="s">
        <v>113</v>
      </c>
      <c r="B110" s="166">
        <v>701</v>
      </c>
      <c r="C110" s="48" t="s">
        <v>68</v>
      </c>
      <c r="D110" s="48" t="s">
        <v>112</v>
      </c>
      <c r="E110" s="48" t="s">
        <v>116</v>
      </c>
      <c r="F110" s="48" t="s">
        <v>114</v>
      </c>
      <c r="G110" s="49">
        <f>'Приложение 4'!F93</f>
        <v>0</v>
      </c>
      <c r="H110" s="49">
        <f>'Приложение 4'!G93</f>
        <v>0</v>
      </c>
      <c r="I110" s="49">
        <f>'Приложение 4'!H93</f>
        <v>0</v>
      </c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</row>
    <row r="111" spans="1:25" s="43" customFormat="1" ht="15.75" hidden="1" x14ac:dyDescent="0.25">
      <c r="A111" s="47" t="s">
        <v>87</v>
      </c>
      <c r="B111" s="166">
        <v>701</v>
      </c>
      <c r="C111" s="48" t="s">
        <v>68</v>
      </c>
      <c r="D111" s="48" t="s">
        <v>112</v>
      </c>
      <c r="E111" s="48" t="s">
        <v>116</v>
      </c>
      <c r="F111" s="48" t="s">
        <v>88</v>
      </c>
      <c r="G111" s="49">
        <f>'Приложение 4'!F94</f>
        <v>0</v>
      </c>
      <c r="H111" s="49">
        <f>'Приложение 4'!G94</f>
        <v>0</v>
      </c>
      <c r="I111" s="49">
        <f>'Приложение 4'!H94</f>
        <v>0</v>
      </c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</row>
    <row r="112" spans="1:25" s="43" customFormat="1" ht="45.75" hidden="1" x14ac:dyDescent="0.25">
      <c r="A112" s="47" t="s">
        <v>827</v>
      </c>
      <c r="B112" s="166">
        <v>701</v>
      </c>
      <c r="C112" s="48" t="s">
        <v>68</v>
      </c>
      <c r="D112" s="48" t="s">
        <v>112</v>
      </c>
      <c r="E112" s="48" t="s">
        <v>826</v>
      </c>
      <c r="F112" s="48"/>
      <c r="G112" s="49">
        <f>G113</f>
        <v>0</v>
      </c>
      <c r="H112" s="49">
        <f t="shared" ref="H112:I112" si="37">H113</f>
        <v>0</v>
      </c>
      <c r="I112" s="49">
        <f t="shared" si="37"/>
        <v>0</v>
      </c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</row>
    <row r="113" spans="1:25" s="43" customFormat="1" ht="15.75" hidden="1" x14ac:dyDescent="0.25">
      <c r="A113" s="47" t="s">
        <v>87</v>
      </c>
      <c r="B113" s="166">
        <v>701</v>
      </c>
      <c r="C113" s="48" t="s">
        <v>68</v>
      </c>
      <c r="D113" s="48" t="s">
        <v>112</v>
      </c>
      <c r="E113" s="48" t="s">
        <v>826</v>
      </c>
      <c r="F113" s="48" t="s">
        <v>88</v>
      </c>
      <c r="G113" s="49">
        <f>'Приложение 4'!F98</f>
        <v>0</v>
      </c>
      <c r="H113" s="49">
        <f>'Приложение 4'!G98</f>
        <v>0</v>
      </c>
      <c r="I113" s="49">
        <f>'Приложение 4'!H98</f>
        <v>0</v>
      </c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</row>
    <row r="114" spans="1:25" s="43" customFormat="1" ht="30.75" hidden="1" x14ac:dyDescent="0.25">
      <c r="A114" s="47" t="s">
        <v>119</v>
      </c>
      <c r="B114" s="166">
        <v>701</v>
      </c>
      <c r="C114" s="48" t="s">
        <v>68</v>
      </c>
      <c r="D114" s="48" t="s">
        <v>112</v>
      </c>
      <c r="E114" s="48" t="s">
        <v>120</v>
      </c>
      <c r="F114" s="48"/>
      <c r="G114" s="49">
        <f>G115</f>
        <v>0</v>
      </c>
      <c r="H114" s="49">
        <f t="shared" ref="H114:I114" si="38">H115</f>
        <v>0</v>
      </c>
      <c r="I114" s="49">
        <f t="shared" si="38"/>
        <v>0</v>
      </c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</row>
    <row r="115" spans="1:25" s="43" customFormat="1" ht="15.75" hidden="1" x14ac:dyDescent="0.25">
      <c r="A115" s="47" t="s">
        <v>87</v>
      </c>
      <c r="B115" s="166">
        <v>701</v>
      </c>
      <c r="C115" s="48" t="s">
        <v>68</v>
      </c>
      <c r="D115" s="48" t="s">
        <v>112</v>
      </c>
      <c r="E115" s="48" t="s">
        <v>120</v>
      </c>
      <c r="F115" s="48" t="s">
        <v>88</v>
      </c>
      <c r="G115" s="49">
        <f>'Приложение 4'!F100+'Приложение 4'!F102</f>
        <v>0</v>
      </c>
      <c r="H115" s="49">
        <f>'Приложение 4'!G100+'Приложение 4'!G102</f>
        <v>0</v>
      </c>
      <c r="I115" s="49">
        <f>'Приложение 4'!H100+'Приложение 4'!H102</f>
        <v>0</v>
      </c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</row>
    <row r="116" spans="1:25" s="43" customFormat="1" ht="30.75" x14ac:dyDescent="0.25">
      <c r="A116" s="47" t="s">
        <v>117</v>
      </c>
      <c r="B116" s="166">
        <v>701</v>
      </c>
      <c r="C116" s="48" t="s">
        <v>68</v>
      </c>
      <c r="D116" s="48" t="s">
        <v>112</v>
      </c>
      <c r="E116" s="48" t="s">
        <v>118</v>
      </c>
      <c r="F116" s="48"/>
      <c r="G116" s="49">
        <f>G117</f>
        <v>229880</v>
      </c>
      <c r="H116" s="49">
        <f t="shared" ref="H116:I116" si="39">H117</f>
        <v>229880</v>
      </c>
      <c r="I116" s="49">
        <f t="shared" si="39"/>
        <v>229880</v>
      </c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</row>
    <row r="117" spans="1:25" s="176" customFormat="1" x14ac:dyDescent="0.2">
      <c r="A117" s="47" t="s">
        <v>94</v>
      </c>
      <c r="B117" s="166">
        <v>701</v>
      </c>
      <c r="C117" s="48" t="s">
        <v>68</v>
      </c>
      <c r="D117" s="48" t="s">
        <v>112</v>
      </c>
      <c r="E117" s="48" t="s">
        <v>118</v>
      </c>
      <c r="F117" s="48" t="s">
        <v>95</v>
      </c>
      <c r="G117" s="49">
        <f>'Приложение 4'!F96</f>
        <v>229880</v>
      </c>
      <c r="H117" s="49">
        <f>'Приложение 4'!G96</f>
        <v>229880</v>
      </c>
      <c r="I117" s="49">
        <f>'Приложение 4'!H96</f>
        <v>229880</v>
      </c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</row>
    <row r="118" spans="1:25" s="177" customFormat="1" ht="31.5" x14ac:dyDescent="0.25">
      <c r="A118" s="44" t="s">
        <v>121</v>
      </c>
      <c r="B118" s="164">
        <v>701</v>
      </c>
      <c r="C118" s="45" t="s">
        <v>80</v>
      </c>
      <c r="D118" s="45"/>
      <c r="E118" s="45"/>
      <c r="F118" s="45"/>
      <c r="G118" s="46">
        <f>G119</f>
        <v>22061428</v>
      </c>
      <c r="H118" s="46">
        <f t="shared" ref="H118:I119" si="40">H119</f>
        <v>22225268</v>
      </c>
      <c r="I118" s="46">
        <f t="shared" si="40"/>
        <v>22408459</v>
      </c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</row>
    <row r="119" spans="1:25" s="177" customFormat="1" ht="63" x14ac:dyDescent="0.25">
      <c r="A119" s="44" t="s">
        <v>122</v>
      </c>
      <c r="B119" s="164">
        <v>701</v>
      </c>
      <c r="C119" s="45" t="s">
        <v>80</v>
      </c>
      <c r="D119" s="45" t="s">
        <v>123</v>
      </c>
      <c r="E119" s="45"/>
      <c r="F119" s="45"/>
      <c r="G119" s="46">
        <f>G120</f>
        <v>22061428</v>
      </c>
      <c r="H119" s="46">
        <f t="shared" si="40"/>
        <v>22225268</v>
      </c>
      <c r="I119" s="46">
        <f t="shared" si="40"/>
        <v>22408459</v>
      </c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</row>
    <row r="120" spans="1:25" s="176" customFormat="1" ht="15.75" x14ac:dyDescent="0.25">
      <c r="A120" s="60" t="s">
        <v>71</v>
      </c>
      <c r="B120" s="169">
        <v>701</v>
      </c>
      <c r="C120" s="45" t="s">
        <v>80</v>
      </c>
      <c r="D120" s="45" t="s">
        <v>123</v>
      </c>
      <c r="E120" s="38">
        <v>9900000000</v>
      </c>
      <c r="F120" s="38"/>
      <c r="G120" s="46">
        <f>G121+G125</f>
        <v>22061428</v>
      </c>
      <c r="H120" s="46">
        <f t="shared" ref="H120:I120" si="41">H121+H125</f>
        <v>22225268</v>
      </c>
      <c r="I120" s="46">
        <f t="shared" si="41"/>
        <v>22408459</v>
      </c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</row>
    <row r="121" spans="1:25" s="176" customFormat="1" ht="30" x14ac:dyDescent="0.2">
      <c r="A121" s="47" t="s">
        <v>73</v>
      </c>
      <c r="B121" s="166">
        <v>701</v>
      </c>
      <c r="C121" s="48" t="s">
        <v>80</v>
      </c>
      <c r="D121" s="48" t="s">
        <v>123</v>
      </c>
      <c r="E121" s="36">
        <v>9910000000</v>
      </c>
      <c r="F121" s="36"/>
      <c r="G121" s="49">
        <f>G122</f>
        <v>21061428</v>
      </c>
      <c r="H121" s="49">
        <f t="shared" ref="H121:I121" si="42">H122</f>
        <v>21225268</v>
      </c>
      <c r="I121" s="49">
        <f t="shared" si="42"/>
        <v>21408459</v>
      </c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</row>
    <row r="122" spans="1:25" s="176" customFormat="1" ht="30" x14ac:dyDescent="0.2">
      <c r="A122" s="47" t="s">
        <v>89</v>
      </c>
      <c r="B122" s="166">
        <v>701</v>
      </c>
      <c r="C122" s="48" t="s">
        <v>80</v>
      </c>
      <c r="D122" s="48" t="s">
        <v>123</v>
      </c>
      <c r="E122" s="36">
        <v>9910022001</v>
      </c>
      <c r="F122" s="36"/>
      <c r="G122" s="49">
        <f>SUM(G123:G124)</f>
        <v>21061428</v>
      </c>
      <c r="H122" s="49">
        <f t="shared" ref="H122:I122" si="43">SUM(H123:H124)</f>
        <v>21225268</v>
      </c>
      <c r="I122" s="49">
        <f t="shared" si="43"/>
        <v>21408459</v>
      </c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</row>
    <row r="123" spans="1:25" s="176" customFormat="1" ht="75" x14ac:dyDescent="0.2">
      <c r="A123" s="47" t="s">
        <v>77</v>
      </c>
      <c r="B123" s="166">
        <v>701</v>
      </c>
      <c r="C123" s="48" t="s">
        <v>80</v>
      </c>
      <c r="D123" s="48" t="s">
        <v>123</v>
      </c>
      <c r="E123" s="36">
        <v>9910022001</v>
      </c>
      <c r="F123" s="48" t="s">
        <v>78</v>
      </c>
      <c r="G123" s="49">
        <f>'Приложение 4'!F112</f>
        <v>15632891</v>
      </c>
      <c r="H123" s="49">
        <f>'Приложение 4'!G112</f>
        <v>15632891</v>
      </c>
      <c r="I123" s="49">
        <f>'Приложение 4'!H112</f>
        <v>15632891</v>
      </c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</row>
    <row r="124" spans="1:25" s="176" customFormat="1" ht="30" x14ac:dyDescent="0.2">
      <c r="A124" s="47" t="s">
        <v>85</v>
      </c>
      <c r="B124" s="166">
        <v>701</v>
      </c>
      <c r="C124" s="48" t="s">
        <v>80</v>
      </c>
      <c r="D124" s="48" t="s">
        <v>123</v>
      </c>
      <c r="E124" s="36">
        <v>9910022001</v>
      </c>
      <c r="F124" s="48" t="s">
        <v>86</v>
      </c>
      <c r="G124" s="49">
        <f>'Приложение 4'!F113</f>
        <v>5428537</v>
      </c>
      <c r="H124" s="49">
        <f>'Приложение 4'!G113</f>
        <v>5592377</v>
      </c>
      <c r="I124" s="49">
        <f>'Приложение 4'!H113</f>
        <v>5775568</v>
      </c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</row>
    <row r="125" spans="1:25" s="176" customFormat="1" x14ac:dyDescent="0.2">
      <c r="A125" s="47" t="s">
        <v>107</v>
      </c>
      <c r="B125" s="166">
        <v>701</v>
      </c>
      <c r="C125" s="48" t="s">
        <v>80</v>
      </c>
      <c r="D125" s="48" t="s">
        <v>123</v>
      </c>
      <c r="E125" s="36">
        <v>9950000000</v>
      </c>
      <c r="F125" s="36"/>
      <c r="G125" s="49">
        <f>G126</f>
        <v>1000000</v>
      </c>
      <c r="H125" s="49">
        <f t="shared" ref="H125:I125" si="44">H126</f>
        <v>1000000</v>
      </c>
      <c r="I125" s="49">
        <f t="shared" si="44"/>
        <v>1000000</v>
      </c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</row>
    <row r="126" spans="1:25" s="176" customFormat="1" ht="45" x14ac:dyDescent="0.2">
      <c r="A126" s="47" t="s">
        <v>124</v>
      </c>
      <c r="B126" s="166">
        <v>701</v>
      </c>
      <c r="C126" s="48" t="s">
        <v>80</v>
      </c>
      <c r="D126" s="48" t="s">
        <v>123</v>
      </c>
      <c r="E126" s="36" t="s">
        <v>125</v>
      </c>
      <c r="F126" s="36"/>
      <c r="G126" s="49">
        <f>SUM(G127:G128)</f>
        <v>1000000</v>
      </c>
      <c r="H126" s="49">
        <f t="shared" ref="H126:I126" si="45">SUM(H127:H128)</f>
        <v>1000000</v>
      </c>
      <c r="I126" s="49">
        <f t="shared" si="45"/>
        <v>1000000</v>
      </c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</row>
    <row r="127" spans="1:25" s="176" customFormat="1" ht="30" x14ac:dyDescent="0.2">
      <c r="A127" s="47" t="s">
        <v>85</v>
      </c>
      <c r="B127" s="166">
        <v>701</v>
      </c>
      <c r="C127" s="48" t="s">
        <v>80</v>
      </c>
      <c r="D127" s="48" t="s">
        <v>123</v>
      </c>
      <c r="E127" s="36" t="s">
        <v>125</v>
      </c>
      <c r="F127" s="36">
        <v>200</v>
      </c>
      <c r="G127" s="49">
        <f>'Приложение 4'!F117</f>
        <v>1000000</v>
      </c>
      <c r="H127" s="49">
        <f>'Приложение 4'!G117</f>
        <v>1000000</v>
      </c>
      <c r="I127" s="49">
        <f>'Приложение 4'!H117</f>
        <v>1000000</v>
      </c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</row>
    <row r="128" spans="1:25" s="176" customFormat="1" hidden="1" x14ac:dyDescent="0.2">
      <c r="A128" s="47" t="s">
        <v>87</v>
      </c>
      <c r="B128" s="166">
        <v>701</v>
      </c>
      <c r="C128" s="48" t="s">
        <v>80</v>
      </c>
      <c r="D128" s="48" t="s">
        <v>123</v>
      </c>
      <c r="E128" s="36" t="s">
        <v>125</v>
      </c>
      <c r="F128" s="36">
        <v>800</v>
      </c>
      <c r="G128" s="49">
        <f>'Приложение 4'!F118</f>
        <v>0</v>
      </c>
      <c r="H128" s="49">
        <f>'Приложение 4'!G118</f>
        <v>0</v>
      </c>
      <c r="I128" s="49">
        <f>'Приложение 4'!H118</f>
        <v>0</v>
      </c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</row>
    <row r="129" spans="1:25" s="177" customFormat="1" ht="15.75" x14ac:dyDescent="0.25">
      <c r="A129" s="44" t="s">
        <v>126</v>
      </c>
      <c r="B129" s="164">
        <v>701</v>
      </c>
      <c r="C129" s="45" t="s">
        <v>91</v>
      </c>
      <c r="D129" s="45"/>
      <c r="E129" s="45"/>
      <c r="F129" s="45"/>
      <c r="G129" s="46">
        <f>G130+G135+G159+G170+G180+G175</f>
        <v>158360968.25</v>
      </c>
      <c r="H129" s="46">
        <f t="shared" ref="H129" si="46">H130+H135+H159+H170+H180+H175</f>
        <v>134624701.19</v>
      </c>
      <c r="I129" s="46">
        <f>I130+I135+I159+I170+I180+I175</f>
        <v>148292884.22</v>
      </c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</row>
    <row r="130" spans="1:25" s="177" customFormat="1" ht="15.75" x14ac:dyDescent="0.25">
      <c r="A130" s="44" t="s">
        <v>127</v>
      </c>
      <c r="B130" s="164">
        <v>701</v>
      </c>
      <c r="C130" s="45" t="s">
        <v>91</v>
      </c>
      <c r="D130" s="45" t="s">
        <v>68</v>
      </c>
      <c r="E130" s="45"/>
      <c r="F130" s="45"/>
      <c r="G130" s="46">
        <f>G131</f>
        <v>312537.90000000002</v>
      </c>
      <c r="H130" s="46">
        <f t="shared" ref="H130:I133" si="47">H131</f>
        <v>312537.90000000002</v>
      </c>
      <c r="I130" s="46">
        <f t="shared" si="47"/>
        <v>312537.90000000002</v>
      </c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</row>
    <row r="131" spans="1:25" s="177" customFormat="1" ht="15.75" x14ac:dyDescent="0.25">
      <c r="A131" s="44" t="s">
        <v>71</v>
      </c>
      <c r="B131" s="164">
        <v>701</v>
      </c>
      <c r="C131" s="45" t="s">
        <v>91</v>
      </c>
      <c r="D131" s="45" t="s">
        <v>68</v>
      </c>
      <c r="E131" s="45">
        <v>9900000000</v>
      </c>
      <c r="F131" s="45"/>
      <c r="G131" s="46">
        <f>G132</f>
        <v>312537.90000000002</v>
      </c>
      <c r="H131" s="46">
        <f t="shared" si="47"/>
        <v>312537.90000000002</v>
      </c>
      <c r="I131" s="46">
        <f t="shared" si="47"/>
        <v>312537.90000000002</v>
      </c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</row>
    <row r="132" spans="1:25" s="177" customFormat="1" ht="30" x14ac:dyDescent="0.2">
      <c r="A132" s="47" t="s">
        <v>73</v>
      </c>
      <c r="B132" s="166">
        <v>701</v>
      </c>
      <c r="C132" s="48" t="s">
        <v>91</v>
      </c>
      <c r="D132" s="48" t="s">
        <v>68</v>
      </c>
      <c r="E132" s="48" t="s">
        <v>74</v>
      </c>
      <c r="F132" s="48"/>
      <c r="G132" s="49">
        <f>G133</f>
        <v>312537.90000000002</v>
      </c>
      <c r="H132" s="49">
        <f t="shared" si="47"/>
        <v>312537.90000000002</v>
      </c>
      <c r="I132" s="49">
        <f t="shared" si="47"/>
        <v>312537.90000000002</v>
      </c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</row>
    <row r="133" spans="1:25" s="177" customFormat="1" ht="30" x14ac:dyDescent="0.2">
      <c r="A133" s="47" t="s">
        <v>92</v>
      </c>
      <c r="B133" s="166">
        <v>701</v>
      </c>
      <c r="C133" s="48" t="s">
        <v>91</v>
      </c>
      <c r="D133" s="48" t="s">
        <v>68</v>
      </c>
      <c r="E133" s="48" t="s">
        <v>93</v>
      </c>
      <c r="F133" s="48"/>
      <c r="G133" s="49">
        <f>G134</f>
        <v>312537.90000000002</v>
      </c>
      <c r="H133" s="49">
        <f t="shared" si="47"/>
        <v>312537.90000000002</v>
      </c>
      <c r="I133" s="49">
        <f t="shared" si="47"/>
        <v>312537.90000000002</v>
      </c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</row>
    <row r="134" spans="1:25" s="177" customFormat="1" ht="75" x14ac:dyDescent="0.2">
      <c r="A134" s="47" t="s">
        <v>77</v>
      </c>
      <c r="B134" s="166">
        <v>701</v>
      </c>
      <c r="C134" s="48" t="s">
        <v>91</v>
      </c>
      <c r="D134" s="48" t="s">
        <v>68</v>
      </c>
      <c r="E134" s="48" t="s">
        <v>93</v>
      </c>
      <c r="F134" s="48" t="s">
        <v>78</v>
      </c>
      <c r="G134" s="49">
        <f>'Приложение 4'!F124</f>
        <v>312537.90000000002</v>
      </c>
      <c r="H134" s="49">
        <f>'Приложение 4'!G124</f>
        <v>312537.90000000002</v>
      </c>
      <c r="I134" s="49">
        <f>'Приложение 4'!H124</f>
        <v>312537.90000000002</v>
      </c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</row>
    <row r="135" spans="1:25" s="177" customFormat="1" ht="15.75" x14ac:dyDescent="0.25">
      <c r="A135" s="44" t="s">
        <v>128</v>
      </c>
      <c r="B135" s="164">
        <v>701</v>
      </c>
      <c r="C135" s="45" t="s">
        <v>91</v>
      </c>
      <c r="D135" s="45" t="s">
        <v>129</v>
      </c>
      <c r="E135" s="45"/>
      <c r="F135" s="45"/>
      <c r="G135" s="46">
        <f>G136+G152</f>
        <v>60299619.130000003</v>
      </c>
      <c r="H135" s="46">
        <f t="shared" ref="H135:I135" si="48">H136+H152</f>
        <v>53651492.299999997</v>
      </c>
      <c r="I135" s="46">
        <f t="shared" si="48"/>
        <v>64194694.730000004</v>
      </c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</row>
    <row r="136" spans="1:25" s="177" customFormat="1" ht="63" x14ac:dyDescent="0.25">
      <c r="A136" s="44" t="s">
        <v>199</v>
      </c>
      <c r="B136" s="164">
        <v>701</v>
      </c>
      <c r="C136" s="45" t="s">
        <v>91</v>
      </c>
      <c r="D136" s="45" t="s">
        <v>129</v>
      </c>
      <c r="E136" s="45" t="s">
        <v>200</v>
      </c>
      <c r="F136" s="45"/>
      <c r="G136" s="46">
        <f>G137+G148</f>
        <v>59999619.130000003</v>
      </c>
      <c r="H136" s="46">
        <f t="shared" ref="H136" si="49">H137+H148</f>
        <v>53351492.299999997</v>
      </c>
      <c r="I136" s="46">
        <f>I137+I148</f>
        <v>63894694.730000004</v>
      </c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</row>
    <row r="137" spans="1:25" s="176" customFormat="1" ht="30" x14ac:dyDescent="0.2">
      <c r="A137" s="47" t="s">
        <v>201</v>
      </c>
      <c r="B137" s="166">
        <v>701</v>
      </c>
      <c r="C137" s="48" t="s">
        <v>91</v>
      </c>
      <c r="D137" s="48" t="s">
        <v>129</v>
      </c>
      <c r="E137" s="48" t="s">
        <v>202</v>
      </c>
      <c r="F137" s="48"/>
      <c r="G137" s="49">
        <f>G138+G140+G142+G144+G146</f>
        <v>54132255</v>
      </c>
      <c r="H137" s="49">
        <f t="shared" ref="H137:I137" si="50">H138+H140+H142+H144+H146</f>
        <v>47315900</v>
      </c>
      <c r="I137" s="49">
        <f t="shared" si="50"/>
        <v>57775113.600000001</v>
      </c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</row>
    <row r="138" spans="1:25" s="176" customFormat="1" x14ac:dyDescent="0.2">
      <c r="A138" s="47" t="s">
        <v>309</v>
      </c>
      <c r="B138" s="166">
        <v>701</v>
      </c>
      <c r="C138" s="48" t="s">
        <v>91</v>
      </c>
      <c r="D138" s="48" t="s">
        <v>129</v>
      </c>
      <c r="E138" s="48" t="s">
        <v>310</v>
      </c>
      <c r="F138" s="48"/>
      <c r="G138" s="49">
        <f>G139</f>
        <v>2337397</v>
      </c>
      <c r="H138" s="49">
        <f t="shared" ref="H138:I138" si="51">H139</f>
        <v>2465954</v>
      </c>
      <c r="I138" s="49">
        <f t="shared" si="51"/>
        <v>7269525</v>
      </c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</row>
    <row r="139" spans="1:25" s="176" customFormat="1" x14ac:dyDescent="0.2">
      <c r="A139" s="47" t="s">
        <v>87</v>
      </c>
      <c r="B139" s="166">
        <v>701</v>
      </c>
      <c r="C139" s="48" t="s">
        <v>91</v>
      </c>
      <c r="D139" s="48" t="s">
        <v>129</v>
      </c>
      <c r="E139" s="48" t="s">
        <v>310</v>
      </c>
      <c r="F139" s="48" t="s">
        <v>88</v>
      </c>
      <c r="G139" s="49">
        <v>2337397</v>
      </c>
      <c r="H139" s="49">
        <v>2465954</v>
      </c>
      <c r="I139" s="49">
        <v>7269525</v>
      </c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</row>
    <row r="140" spans="1:25" s="176" customFormat="1" x14ac:dyDescent="0.2">
      <c r="A140" s="47" t="s">
        <v>311</v>
      </c>
      <c r="B140" s="166">
        <v>701</v>
      </c>
      <c r="C140" s="48" t="s">
        <v>91</v>
      </c>
      <c r="D140" s="48" t="s">
        <v>129</v>
      </c>
      <c r="E140" s="48">
        <v>6730010020</v>
      </c>
      <c r="F140" s="48"/>
      <c r="G140" s="49">
        <f>G141</f>
        <v>6926654</v>
      </c>
      <c r="H140" s="49">
        <f t="shared" ref="H140:I140" si="52">H141</f>
        <v>12309581</v>
      </c>
      <c r="I140" s="49">
        <f t="shared" si="52"/>
        <v>12225771.6</v>
      </c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</row>
    <row r="141" spans="1:25" s="176" customFormat="1" x14ac:dyDescent="0.2">
      <c r="A141" s="47" t="s">
        <v>87</v>
      </c>
      <c r="B141" s="166">
        <v>701</v>
      </c>
      <c r="C141" s="48" t="s">
        <v>91</v>
      </c>
      <c r="D141" s="48" t="s">
        <v>129</v>
      </c>
      <c r="E141" s="48">
        <v>6730010020</v>
      </c>
      <c r="F141" s="48" t="s">
        <v>88</v>
      </c>
      <c r="G141" s="49">
        <v>6926654</v>
      </c>
      <c r="H141" s="49">
        <v>12309581</v>
      </c>
      <c r="I141" s="49">
        <v>12225771.6</v>
      </c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</row>
    <row r="142" spans="1:25" s="176" customFormat="1" x14ac:dyDescent="0.2">
      <c r="A142" s="47" t="s">
        <v>312</v>
      </c>
      <c r="B142" s="166">
        <v>701</v>
      </c>
      <c r="C142" s="48" t="s">
        <v>91</v>
      </c>
      <c r="D142" s="48" t="s">
        <v>129</v>
      </c>
      <c r="E142" s="48" t="s">
        <v>933</v>
      </c>
      <c r="F142" s="48"/>
      <c r="G142" s="49">
        <f>G143</f>
        <v>34318780</v>
      </c>
      <c r="H142" s="49">
        <f t="shared" ref="H142:I142" si="53">H143</f>
        <v>21955663</v>
      </c>
      <c r="I142" s="49">
        <f t="shared" si="53"/>
        <v>27665090</v>
      </c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</row>
    <row r="143" spans="1:25" s="176" customFormat="1" x14ac:dyDescent="0.2">
      <c r="A143" s="51" t="s">
        <v>87</v>
      </c>
      <c r="B143" s="167">
        <v>701</v>
      </c>
      <c r="C143" s="48" t="s">
        <v>91</v>
      </c>
      <c r="D143" s="48" t="s">
        <v>129</v>
      </c>
      <c r="E143" s="48" t="s">
        <v>933</v>
      </c>
      <c r="F143" s="48" t="s">
        <v>88</v>
      </c>
      <c r="G143" s="49">
        <v>34318780</v>
      </c>
      <c r="H143" s="49">
        <v>21955663</v>
      </c>
      <c r="I143" s="49">
        <v>27665090</v>
      </c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</row>
    <row r="144" spans="1:25" s="176" customFormat="1" ht="36.75" customHeight="1" x14ac:dyDescent="0.2">
      <c r="A144" s="51" t="s">
        <v>313</v>
      </c>
      <c r="B144" s="167">
        <v>701</v>
      </c>
      <c r="C144" s="48" t="s">
        <v>91</v>
      </c>
      <c r="D144" s="48" t="s">
        <v>129</v>
      </c>
      <c r="E144" s="48">
        <v>6730010140</v>
      </c>
      <c r="F144" s="48"/>
      <c r="G144" s="49">
        <f>G145</f>
        <v>549424</v>
      </c>
      <c r="H144" s="49">
        <f t="shared" ref="H144:I144" si="54">H145</f>
        <v>584702</v>
      </c>
      <c r="I144" s="49">
        <f t="shared" si="54"/>
        <v>614727</v>
      </c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</row>
    <row r="145" spans="1:25" s="176" customFormat="1" x14ac:dyDescent="0.2">
      <c r="A145" s="51" t="s">
        <v>87</v>
      </c>
      <c r="B145" s="167">
        <v>701</v>
      </c>
      <c r="C145" s="48" t="s">
        <v>91</v>
      </c>
      <c r="D145" s="48" t="s">
        <v>129</v>
      </c>
      <c r="E145" s="48">
        <v>6730010140</v>
      </c>
      <c r="F145" s="48" t="s">
        <v>88</v>
      </c>
      <c r="G145" s="49">
        <v>549424</v>
      </c>
      <c r="H145" s="49">
        <v>584702</v>
      </c>
      <c r="I145" s="49">
        <v>614727</v>
      </c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</row>
    <row r="146" spans="1:25" s="176" customFormat="1" ht="45" x14ac:dyDescent="0.2">
      <c r="A146" s="51" t="s">
        <v>314</v>
      </c>
      <c r="B146" s="167">
        <v>701</v>
      </c>
      <c r="C146" s="48" t="s">
        <v>91</v>
      </c>
      <c r="D146" s="48" t="s">
        <v>129</v>
      </c>
      <c r="E146" s="48" t="s">
        <v>315</v>
      </c>
      <c r="F146" s="48"/>
      <c r="G146" s="49">
        <f>G147</f>
        <v>10000000</v>
      </c>
      <c r="H146" s="49">
        <f t="shared" ref="H146:I146" si="55">H147</f>
        <v>10000000</v>
      </c>
      <c r="I146" s="49">
        <f t="shared" si="55"/>
        <v>10000000</v>
      </c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</row>
    <row r="147" spans="1:25" s="176" customFormat="1" x14ac:dyDescent="0.2">
      <c r="A147" s="51" t="s">
        <v>87</v>
      </c>
      <c r="B147" s="167">
        <v>701</v>
      </c>
      <c r="C147" s="48" t="s">
        <v>91</v>
      </c>
      <c r="D147" s="48" t="s">
        <v>129</v>
      </c>
      <c r="E147" s="48" t="s">
        <v>315</v>
      </c>
      <c r="F147" s="48" t="s">
        <v>88</v>
      </c>
      <c r="G147" s="49">
        <v>10000000</v>
      </c>
      <c r="H147" s="49">
        <v>10000000</v>
      </c>
      <c r="I147" s="49">
        <v>10000000</v>
      </c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</row>
    <row r="148" spans="1:25" s="177" customFormat="1" x14ac:dyDescent="0.2">
      <c r="A148" s="47" t="s">
        <v>197</v>
      </c>
      <c r="B148" s="166">
        <v>701</v>
      </c>
      <c r="C148" s="48" t="s">
        <v>91</v>
      </c>
      <c r="D148" s="48" t="s">
        <v>129</v>
      </c>
      <c r="E148" s="48" t="s">
        <v>203</v>
      </c>
      <c r="F148" s="48"/>
      <c r="G148" s="49">
        <f>G149</f>
        <v>5867364.1299999999</v>
      </c>
      <c r="H148" s="49">
        <f t="shared" ref="H148:I148" si="56">H149</f>
        <v>6035592.2999999989</v>
      </c>
      <c r="I148" s="49">
        <f t="shared" si="56"/>
        <v>6119581.129999999</v>
      </c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</row>
    <row r="149" spans="1:25" s="177" customFormat="1" ht="30" x14ac:dyDescent="0.2">
      <c r="A149" s="47" t="s">
        <v>316</v>
      </c>
      <c r="B149" s="166">
        <v>701</v>
      </c>
      <c r="C149" s="48" t="s">
        <v>91</v>
      </c>
      <c r="D149" s="48" t="s">
        <v>129</v>
      </c>
      <c r="E149" s="48">
        <v>6740011600</v>
      </c>
      <c r="F149" s="48"/>
      <c r="G149" s="49">
        <f>SUM(G150:G151)</f>
        <v>5867364.1299999999</v>
      </c>
      <c r="H149" s="49">
        <f t="shared" ref="H149:I149" si="57">SUM(H150:H151)</f>
        <v>6035592.2999999989</v>
      </c>
      <c r="I149" s="49">
        <f t="shared" si="57"/>
        <v>6119581.129999999</v>
      </c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</row>
    <row r="150" spans="1:25" s="177" customFormat="1" ht="75" x14ac:dyDescent="0.2">
      <c r="A150" s="47" t="s">
        <v>77</v>
      </c>
      <c r="B150" s="166">
        <v>701</v>
      </c>
      <c r="C150" s="48" t="s">
        <v>91</v>
      </c>
      <c r="D150" s="48" t="s">
        <v>129</v>
      </c>
      <c r="E150" s="48">
        <v>6740011600</v>
      </c>
      <c r="F150" s="48" t="s">
        <v>78</v>
      </c>
      <c r="G150" s="50">
        <f>1971102.97+2631428.07</f>
        <v>4602531.04</v>
      </c>
      <c r="H150" s="50">
        <f>2051051.71+2631428.07</f>
        <v>4682479.7799999993</v>
      </c>
      <c r="I150" s="50">
        <f>2051051.71+2631428.07</f>
        <v>4682479.7799999993</v>
      </c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</row>
    <row r="151" spans="1:25" s="177" customFormat="1" ht="30" x14ac:dyDescent="0.2">
      <c r="A151" s="51" t="s">
        <v>85</v>
      </c>
      <c r="B151" s="167">
        <v>701</v>
      </c>
      <c r="C151" s="48" t="s">
        <v>91</v>
      </c>
      <c r="D151" s="48" t="s">
        <v>129</v>
      </c>
      <c r="E151" s="48">
        <v>6740011600</v>
      </c>
      <c r="F151" s="81">
        <v>200</v>
      </c>
      <c r="G151" s="50">
        <v>1264833.0900000001</v>
      </c>
      <c r="H151" s="50">
        <v>1353112.52</v>
      </c>
      <c r="I151" s="50">
        <v>1437101.35</v>
      </c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</row>
    <row r="152" spans="1:25" s="177" customFormat="1" ht="15.75" x14ac:dyDescent="0.25">
      <c r="A152" s="60" t="s">
        <v>71</v>
      </c>
      <c r="B152" s="169">
        <v>701</v>
      </c>
      <c r="C152" s="45" t="s">
        <v>91</v>
      </c>
      <c r="D152" s="45" t="s">
        <v>129</v>
      </c>
      <c r="E152" s="45">
        <v>9900000000</v>
      </c>
      <c r="F152" s="36"/>
      <c r="G152" s="114">
        <f>G153+G156</f>
        <v>300000</v>
      </c>
      <c r="H152" s="114">
        <f t="shared" ref="H152:I152" si="58">H153+H156</f>
        <v>300000</v>
      </c>
      <c r="I152" s="114">
        <f t="shared" si="58"/>
        <v>300000</v>
      </c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</row>
    <row r="153" spans="1:25" s="177" customFormat="1" ht="30" x14ac:dyDescent="0.2">
      <c r="A153" s="47" t="s">
        <v>73</v>
      </c>
      <c r="B153" s="166">
        <v>701</v>
      </c>
      <c r="C153" s="48" t="s">
        <v>91</v>
      </c>
      <c r="D153" s="48" t="s">
        <v>129</v>
      </c>
      <c r="E153" s="48">
        <v>9910000000</v>
      </c>
      <c r="F153" s="36"/>
      <c r="G153" s="49">
        <f>G154</f>
        <v>0</v>
      </c>
      <c r="H153" s="49">
        <f t="shared" ref="H153:I154" si="59">H154</f>
        <v>0</v>
      </c>
      <c r="I153" s="49">
        <f t="shared" si="59"/>
        <v>0</v>
      </c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</row>
    <row r="154" spans="1:25" s="177" customFormat="1" ht="30" x14ac:dyDescent="0.2">
      <c r="A154" s="47" t="s">
        <v>89</v>
      </c>
      <c r="B154" s="166">
        <v>701</v>
      </c>
      <c r="C154" s="48" t="s">
        <v>91</v>
      </c>
      <c r="D154" s="48" t="s">
        <v>129</v>
      </c>
      <c r="E154" s="48" t="s">
        <v>130</v>
      </c>
      <c r="F154" s="36"/>
      <c r="G154" s="49">
        <f>G155</f>
        <v>0</v>
      </c>
      <c r="H154" s="49">
        <f t="shared" si="59"/>
        <v>0</v>
      </c>
      <c r="I154" s="49">
        <f t="shared" si="59"/>
        <v>0</v>
      </c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</row>
    <row r="155" spans="1:25" s="177" customFormat="1" ht="75" x14ac:dyDescent="0.2">
      <c r="A155" s="51" t="s">
        <v>77</v>
      </c>
      <c r="B155" s="167">
        <v>701</v>
      </c>
      <c r="C155" s="48" t="s">
        <v>91</v>
      </c>
      <c r="D155" s="48" t="s">
        <v>129</v>
      </c>
      <c r="E155" s="48" t="s">
        <v>130</v>
      </c>
      <c r="F155" s="36" t="s">
        <v>78</v>
      </c>
      <c r="G155" s="49">
        <f>'Приложение 4'!F129</f>
        <v>0</v>
      </c>
      <c r="H155" s="49">
        <f>'Приложение 4'!G129</f>
        <v>0</v>
      </c>
      <c r="I155" s="49">
        <f>'Приложение 4'!H129</f>
        <v>0</v>
      </c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</row>
    <row r="156" spans="1:25" s="177" customFormat="1" x14ac:dyDescent="0.2">
      <c r="A156" s="51" t="s">
        <v>107</v>
      </c>
      <c r="B156" s="167">
        <v>701</v>
      </c>
      <c r="C156" s="48" t="s">
        <v>91</v>
      </c>
      <c r="D156" s="48" t="s">
        <v>129</v>
      </c>
      <c r="E156" s="48" t="s">
        <v>108</v>
      </c>
      <c r="F156" s="36"/>
      <c r="G156" s="49">
        <f>G157</f>
        <v>300000</v>
      </c>
      <c r="H156" s="49">
        <f t="shared" ref="H156:I157" si="60">H157</f>
        <v>300000</v>
      </c>
      <c r="I156" s="49">
        <f t="shared" si="60"/>
        <v>300000</v>
      </c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</row>
    <row r="157" spans="1:25" s="177" customFormat="1" ht="30" x14ac:dyDescent="0.2">
      <c r="A157" s="51" t="s">
        <v>115</v>
      </c>
      <c r="B157" s="167">
        <v>701</v>
      </c>
      <c r="C157" s="48" t="s">
        <v>91</v>
      </c>
      <c r="D157" s="48" t="s">
        <v>129</v>
      </c>
      <c r="E157" s="48" t="s">
        <v>116</v>
      </c>
      <c r="F157" s="36"/>
      <c r="G157" s="49">
        <f>G158</f>
        <v>300000</v>
      </c>
      <c r="H157" s="49">
        <f t="shared" si="60"/>
        <v>300000</v>
      </c>
      <c r="I157" s="49">
        <f t="shared" si="60"/>
        <v>300000</v>
      </c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</row>
    <row r="158" spans="1:25" s="177" customFormat="1" x14ac:dyDescent="0.2">
      <c r="A158" s="51" t="s">
        <v>94</v>
      </c>
      <c r="B158" s="167">
        <v>701</v>
      </c>
      <c r="C158" s="48" t="s">
        <v>91</v>
      </c>
      <c r="D158" s="48" t="s">
        <v>129</v>
      </c>
      <c r="E158" s="48" t="s">
        <v>116</v>
      </c>
      <c r="F158" s="36">
        <v>300</v>
      </c>
      <c r="G158" s="49">
        <f>'Приложение 4'!F132</f>
        <v>300000</v>
      </c>
      <c r="H158" s="49">
        <f>'Приложение 4'!G132</f>
        <v>300000</v>
      </c>
      <c r="I158" s="49">
        <f>'Приложение 4'!H132</f>
        <v>300000</v>
      </c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</row>
    <row r="159" spans="1:25" s="177" customFormat="1" ht="15.75" x14ac:dyDescent="0.25">
      <c r="A159" s="60" t="s">
        <v>204</v>
      </c>
      <c r="B159" s="169">
        <v>701</v>
      </c>
      <c r="C159" s="45" t="s">
        <v>91</v>
      </c>
      <c r="D159" s="45" t="s">
        <v>146</v>
      </c>
      <c r="E159" s="38"/>
      <c r="F159" s="38"/>
      <c r="G159" s="46">
        <f>G160+G166</f>
        <v>26102674</v>
      </c>
      <c r="H159" s="46">
        <f t="shared" ref="H159:I159" si="61">H160+H166</f>
        <v>22602674</v>
      </c>
      <c r="I159" s="46">
        <f t="shared" si="61"/>
        <v>22602674</v>
      </c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</row>
    <row r="160" spans="1:25" s="177" customFormat="1" ht="31.5" x14ac:dyDescent="0.25">
      <c r="A160" s="60" t="s">
        <v>317</v>
      </c>
      <c r="B160" s="169">
        <v>701</v>
      </c>
      <c r="C160" s="45" t="s">
        <v>91</v>
      </c>
      <c r="D160" s="45" t="s">
        <v>146</v>
      </c>
      <c r="E160" s="115" t="s">
        <v>206</v>
      </c>
      <c r="F160" s="38"/>
      <c r="G160" s="46">
        <f>G161</f>
        <v>22602674</v>
      </c>
      <c r="H160" s="46">
        <f t="shared" ref="H160:I160" si="62">H161</f>
        <v>22602674</v>
      </c>
      <c r="I160" s="46">
        <f t="shared" si="62"/>
        <v>22602674</v>
      </c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</row>
    <row r="161" spans="1:25" s="177" customFormat="1" ht="30" x14ac:dyDescent="0.2">
      <c r="A161" s="116" t="s">
        <v>207</v>
      </c>
      <c r="B161" s="137">
        <v>701</v>
      </c>
      <c r="C161" s="48" t="s">
        <v>91</v>
      </c>
      <c r="D161" s="48" t="s">
        <v>146</v>
      </c>
      <c r="E161" s="117" t="s">
        <v>208</v>
      </c>
      <c r="F161" s="36"/>
      <c r="G161" s="49">
        <f>G162+G164</f>
        <v>22602674</v>
      </c>
      <c r="H161" s="49">
        <f t="shared" ref="H161:I161" si="63">H162+H164</f>
        <v>22602674</v>
      </c>
      <c r="I161" s="49">
        <f t="shared" si="63"/>
        <v>22602674</v>
      </c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</row>
    <row r="162" spans="1:25" s="177" customFormat="1" ht="30" x14ac:dyDescent="0.2">
      <c r="A162" s="116" t="s">
        <v>318</v>
      </c>
      <c r="B162" s="137">
        <v>701</v>
      </c>
      <c r="C162" s="48" t="s">
        <v>91</v>
      </c>
      <c r="D162" s="48" t="s">
        <v>146</v>
      </c>
      <c r="E162" s="117" t="s">
        <v>319</v>
      </c>
      <c r="F162" s="36"/>
      <c r="G162" s="49">
        <f>G163</f>
        <v>20602674</v>
      </c>
      <c r="H162" s="49">
        <f t="shared" ref="H162:I162" si="64">H163</f>
        <v>20602674</v>
      </c>
      <c r="I162" s="49">
        <f t="shared" si="64"/>
        <v>20602674</v>
      </c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</row>
    <row r="163" spans="1:25" s="177" customFormat="1" x14ac:dyDescent="0.2">
      <c r="A163" s="116" t="s">
        <v>87</v>
      </c>
      <c r="B163" s="137">
        <v>701</v>
      </c>
      <c r="C163" s="48" t="s">
        <v>91</v>
      </c>
      <c r="D163" s="48" t="s">
        <v>146</v>
      </c>
      <c r="E163" s="117" t="s">
        <v>319</v>
      </c>
      <c r="F163" s="36">
        <v>800</v>
      </c>
      <c r="G163" s="49">
        <v>20602674</v>
      </c>
      <c r="H163" s="49">
        <v>20602674</v>
      </c>
      <c r="I163" s="49">
        <v>20602674</v>
      </c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</row>
    <row r="164" spans="1:25" s="177" customFormat="1" ht="30" x14ac:dyDescent="0.2">
      <c r="A164" s="116" t="s">
        <v>320</v>
      </c>
      <c r="B164" s="137">
        <v>701</v>
      </c>
      <c r="C164" s="48" t="s">
        <v>91</v>
      </c>
      <c r="D164" s="48" t="s">
        <v>146</v>
      </c>
      <c r="E164" s="117" t="s">
        <v>321</v>
      </c>
      <c r="F164" s="36"/>
      <c r="G164" s="49">
        <f>G165</f>
        <v>2000000</v>
      </c>
      <c r="H164" s="49">
        <f t="shared" ref="H164:I164" si="65">H165</f>
        <v>2000000</v>
      </c>
      <c r="I164" s="49">
        <f t="shared" si="65"/>
        <v>2000000</v>
      </c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</row>
    <row r="165" spans="1:25" s="177" customFormat="1" x14ac:dyDescent="0.2">
      <c r="A165" s="47" t="s">
        <v>87</v>
      </c>
      <c r="B165" s="166">
        <v>701</v>
      </c>
      <c r="C165" s="48" t="s">
        <v>91</v>
      </c>
      <c r="D165" s="48" t="s">
        <v>146</v>
      </c>
      <c r="E165" s="117" t="s">
        <v>321</v>
      </c>
      <c r="F165" s="36">
        <v>800</v>
      </c>
      <c r="G165" s="49">
        <v>2000000</v>
      </c>
      <c r="H165" s="49">
        <v>2000000</v>
      </c>
      <c r="I165" s="49">
        <v>2000000</v>
      </c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</row>
    <row r="166" spans="1:25" s="177" customFormat="1" ht="15.75" x14ac:dyDescent="0.25">
      <c r="A166" s="44" t="s">
        <v>71</v>
      </c>
      <c r="B166" s="138">
        <v>701</v>
      </c>
      <c r="C166" s="45" t="s">
        <v>91</v>
      </c>
      <c r="D166" s="45" t="s">
        <v>146</v>
      </c>
      <c r="E166" s="115" t="s">
        <v>72</v>
      </c>
      <c r="F166" s="38"/>
      <c r="G166" s="46">
        <f>G167</f>
        <v>3500000</v>
      </c>
      <c r="H166" s="46">
        <f t="shared" ref="H166:I168" si="66">H167</f>
        <v>0</v>
      </c>
      <c r="I166" s="46">
        <f t="shared" si="66"/>
        <v>0</v>
      </c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</row>
    <row r="167" spans="1:25" s="177" customFormat="1" x14ac:dyDescent="0.2">
      <c r="A167" s="47" t="s">
        <v>107</v>
      </c>
      <c r="B167" s="137">
        <v>701</v>
      </c>
      <c r="C167" s="48" t="s">
        <v>91</v>
      </c>
      <c r="D167" s="48" t="s">
        <v>146</v>
      </c>
      <c r="E167" s="117" t="s">
        <v>108</v>
      </c>
      <c r="F167" s="36"/>
      <c r="G167" s="49">
        <f>G168</f>
        <v>3500000</v>
      </c>
      <c r="H167" s="49">
        <f t="shared" si="66"/>
        <v>0</v>
      </c>
      <c r="I167" s="49">
        <f t="shared" si="66"/>
        <v>0</v>
      </c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</row>
    <row r="168" spans="1:25" s="177" customFormat="1" x14ac:dyDescent="0.2">
      <c r="A168" s="47" t="s">
        <v>819</v>
      </c>
      <c r="B168" s="137">
        <v>701</v>
      </c>
      <c r="C168" s="48" t="s">
        <v>91</v>
      </c>
      <c r="D168" s="48" t="s">
        <v>146</v>
      </c>
      <c r="E168" s="117" t="s">
        <v>818</v>
      </c>
      <c r="F168" s="36"/>
      <c r="G168" s="49">
        <f>G169</f>
        <v>3500000</v>
      </c>
      <c r="H168" s="49">
        <f t="shared" si="66"/>
        <v>0</v>
      </c>
      <c r="I168" s="49">
        <f t="shared" si="66"/>
        <v>0</v>
      </c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</row>
    <row r="169" spans="1:25" s="177" customFormat="1" ht="30" x14ac:dyDescent="0.2">
      <c r="A169" s="47" t="s">
        <v>85</v>
      </c>
      <c r="B169" s="137">
        <v>701</v>
      </c>
      <c r="C169" s="48" t="s">
        <v>91</v>
      </c>
      <c r="D169" s="48" t="s">
        <v>146</v>
      </c>
      <c r="E169" s="117" t="s">
        <v>818</v>
      </c>
      <c r="F169" s="36">
        <v>200</v>
      </c>
      <c r="G169" s="49">
        <f>'Приложение 4'!F137</f>
        <v>3500000</v>
      </c>
      <c r="H169" s="49">
        <f>'Приложение 4'!G137</f>
        <v>0</v>
      </c>
      <c r="I169" s="49">
        <f>'Приложение 4'!H137</f>
        <v>0</v>
      </c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</row>
    <row r="170" spans="1:25" s="177" customFormat="1" ht="15.75" x14ac:dyDescent="0.25">
      <c r="A170" s="60" t="s">
        <v>209</v>
      </c>
      <c r="B170" s="169">
        <v>701</v>
      </c>
      <c r="C170" s="45" t="s">
        <v>91</v>
      </c>
      <c r="D170" s="45" t="s">
        <v>144</v>
      </c>
      <c r="E170" s="38"/>
      <c r="F170" s="38"/>
      <c r="G170" s="46">
        <f>G171</f>
        <v>22126059.370000001</v>
      </c>
      <c r="H170" s="46">
        <f t="shared" ref="H170:I173" si="67">H171</f>
        <v>28650357.34</v>
      </c>
      <c r="I170" s="46">
        <f t="shared" si="67"/>
        <v>31748424.27</v>
      </c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</row>
    <row r="171" spans="1:25" s="177" customFormat="1" ht="31.5" x14ac:dyDescent="0.25">
      <c r="A171" s="60" t="s">
        <v>210</v>
      </c>
      <c r="B171" s="169">
        <v>701</v>
      </c>
      <c r="C171" s="45" t="s">
        <v>91</v>
      </c>
      <c r="D171" s="45" t="s">
        <v>144</v>
      </c>
      <c r="E171" s="115" t="s">
        <v>206</v>
      </c>
      <c r="F171" s="38"/>
      <c r="G171" s="46">
        <f>G172</f>
        <v>22126059.370000001</v>
      </c>
      <c r="H171" s="46">
        <f t="shared" si="67"/>
        <v>28650357.34</v>
      </c>
      <c r="I171" s="46">
        <f t="shared" si="67"/>
        <v>31748424.27</v>
      </c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</row>
    <row r="172" spans="1:25" s="176" customFormat="1" x14ac:dyDescent="0.2">
      <c r="A172" s="116" t="s">
        <v>211</v>
      </c>
      <c r="B172" s="137">
        <v>701</v>
      </c>
      <c r="C172" s="48" t="s">
        <v>91</v>
      </c>
      <c r="D172" s="48" t="s">
        <v>144</v>
      </c>
      <c r="E172" s="117" t="s">
        <v>208</v>
      </c>
      <c r="F172" s="36"/>
      <c r="G172" s="49">
        <f>G173</f>
        <v>22126059.370000001</v>
      </c>
      <c r="H172" s="49">
        <f t="shared" si="67"/>
        <v>28650357.34</v>
      </c>
      <c r="I172" s="49">
        <f t="shared" si="67"/>
        <v>31748424.27</v>
      </c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</row>
    <row r="173" spans="1:25" s="176" customFormat="1" ht="45" x14ac:dyDescent="0.2">
      <c r="A173" s="116" t="s">
        <v>322</v>
      </c>
      <c r="B173" s="137">
        <v>701</v>
      </c>
      <c r="C173" s="48" t="s">
        <v>91</v>
      </c>
      <c r="D173" s="48" t="s">
        <v>144</v>
      </c>
      <c r="E173" s="117" t="s">
        <v>323</v>
      </c>
      <c r="F173" s="36"/>
      <c r="G173" s="49">
        <f>G174</f>
        <v>22126059.370000001</v>
      </c>
      <c r="H173" s="49">
        <f t="shared" si="67"/>
        <v>28650357.34</v>
      </c>
      <c r="I173" s="49">
        <f t="shared" si="67"/>
        <v>31748424.27</v>
      </c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</row>
    <row r="174" spans="1:25" s="177" customFormat="1" ht="30" x14ac:dyDescent="0.2">
      <c r="A174" s="47" t="s">
        <v>85</v>
      </c>
      <c r="B174" s="166">
        <v>701</v>
      </c>
      <c r="C174" s="48" t="s">
        <v>91</v>
      </c>
      <c r="D174" s="48" t="s">
        <v>144</v>
      </c>
      <c r="E174" s="117" t="s">
        <v>323</v>
      </c>
      <c r="F174" s="36">
        <v>200</v>
      </c>
      <c r="G174" s="49">
        <f>21982475.95+143583.42</f>
        <v>22126059.370000001</v>
      </c>
      <c r="H174" s="49">
        <f>21982475.95+6667881.39</f>
        <v>28650357.34</v>
      </c>
      <c r="I174" s="49">
        <f>21982475.95+9765948.32</f>
        <v>31748424.27</v>
      </c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</row>
    <row r="175" spans="1:25" s="177" customFormat="1" ht="15.75" x14ac:dyDescent="0.25">
      <c r="A175" s="44" t="s">
        <v>431</v>
      </c>
      <c r="B175" s="138">
        <v>701</v>
      </c>
      <c r="C175" s="45" t="s">
        <v>91</v>
      </c>
      <c r="D175" s="45" t="s">
        <v>123</v>
      </c>
      <c r="E175" s="115"/>
      <c r="F175" s="38"/>
      <c r="G175" s="46">
        <f>G176</f>
        <v>20000000</v>
      </c>
      <c r="H175" s="46">
        <f t="shared" ref="H175:I178" si="68">H176</f>
        <v>0</v>
      </c>
      <c r="I175" s="46">
        <f t="shared" si="68"/>
        <v>0</v>
      </c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</row>
    <row r="176" spans="1:25" s="177" customFormat="1" ht="15.75" x14ac:dyDescent="0.25">
      <c r="A176" s="44" t="s">
        <v>71</v>
      </c>
      <c r="B176" s="164">
        <v>701</v>
      </c>
      <c r="C176" s="45" t="s">
        <v>91</v>
      </c>
      <c r="D176" s="45" t="s">
        <v>123</v>
      </c>
      <c r="E176" s="115" t="s">
        <v>72</v>
      </c>
      <c r="F176" s="38"/>
      <c r="G176" s="46">
        <f>G177</f>
        <v>20000000</v>
      </c>
      <c r="H176" s="46">
        <f t="shared" si="68"/>
        <v>0</v>
      </c>
      <c r="I176" s="46">
        <f t="shared" si="68"/>
        <v>0</v>
      </c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</row>
    <row r="177" spans="1:25" s="177" customFormat="1" x14ac:dyDescent="0.2">
      <c r="A177" s="47" t="s">
        <v>107</v>
      </c>
      <c r="B177" s="137">
        <v>701</v>
      </c>
      <c r="C177" s="48" t="s">
        <v>91</v>
      </c>
      <c r="D177" s="48" t="s">
        <v>123</v>
      </c>
      <c r="E177" s="117" t="s">
        <v>108</v>
      </c>
      <c r="F177" s="36"/>
      <c r="G177" s="49">
        <f>G178</f>
        <v>20000000</v>
      </c>
      <c r="H177" s="49">
        <f t="shared" si="68"/>
        <v>0</v>
      </c>
      <c r="I177" s="49">
        <f t="shared" si="68"/>
        <v>0</v>
      </c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</row>
    <row r="178" spans="1:25" s="177" customFormat="1" ht="30" x14ac:dyDescent="0.2">
      <c r="A178" s="47" t="s">
        <v>115</v>
      </c>
      <c r="B178" s="166">
        <v>701</v>
      </c>
      <c r="C178" s="48" t="s">
        <v>91</v>
      </c>
      <c r="D178" s="48" t="s">
        <v>123</v>
      </c>
      <c r="E178" s="117" t="s">
        <v>116</v>
      </c>
      <c r="F178" s="36"/>
      <c r="G178" s="49">
        <f>G179</f>
        <v>20000000</v>
      </c>
      <c r="H178" s="49">
        <f t="shared" si="68"/>
        <v>0</v>
      </c>
      <c r="I178" s="49">
        <f t="shared" si="68"/>
        <v>0</v>
      </c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</row>
    <row r="179" spans="1:25" s="177" customFormat="1" ht="30" x14ac:dyDescent="0.2">
      <c r="A179" s="47" t="s">
        <v>85</v>
      </c>
      <c r="B179" s="137">
        <v>701</v>
      </c>
      <c r="C179" s="48" t="s">
        <v>91</v>
      </c>
      <c r="D179" s="48" t="s">
        <v>123</v>
      </c>
      <c r="E179" s="117" t="s">
        <v>116</v>
      </c>
      <c r="F179" s="36">
        <v>200</v>
      </c>
      <c r="G179" s="49">
        <f>'Приложение 4'!F142</f>
        <v>20000000</v>
      </c>
      <c r="H179" s="49">
        <f>'Приложение 4'!G142</f>
        <v>0</v>
      </c>
      <c r="I179" s="49">
        <f>'Приложение 4'!H142</f>
        <v>0</v>
      </c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</row>
    <row r="180" spans="1:25" s="177" customFormat="1" ht="31.5" x14ac:dyDescent="0.25">
      <c r="A180" s="60" t="s">
        <v>131</v>
      </c>
      <c r="B180" s="166">
        <v>701</v>
      </c>
      <c r="C180" s="45" t="s">
        <v>91</v>
      </c>
      <c r="D180" s="45" t="s">
        <v>132</v>
      </c>
      <c r="E180" s="38"/>
      <c r="F180" s="38"/>
      <c r="G180" s="46">
        <f>G181+G198</f>
        <v>29520077.850000001</v>
      </c>
      <c r="H180" s="46">
        <f t="shared" ref="H180:I180" si="69">H181+H198</f>
        <v>29407639.649999999</v>
      </c>
      <c r="I180" s="46">
        <f t="shared" si="69"/>
        <v>29434553.32</v>
      </c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</row>
    <row r="181" spans="1:25" s="176" customFormat="1" ht="31.5" x14ac:dyDescent="0.25">
      <c r="A181" s="60" t="s">
        <v>212</v>
      </c>
      <c r="B181" s="169">
        <v>701</v>
      </c>
      <c r="C181" s="45" t="s">
        <v>91</v>
      </c>
      <c r="D181" s="45" t="s">
        <v>132</v>
      </c>
      <c r="E181" s="115" t="s">
        <v>213</v>
      </c>
      <c r="F181" s="38"/>
      <c r="G181" s="46">
        <f>G182+G193</f>
        <v>29520077.850000001</v>
      </c>
      <c r="H181" s="46">
        <f t="shared" ref="H181" si="70">H182+H193</f>
        <v>29407639.649999999</v>
      </c>
      <c r="I181" s="46">
        <f>I182+I193</f>
        <v>29434553.32</v>
      </c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</row>
    <row r="182" spans="1:25" s="176" customFormat="1" ht="30" x14ac:dyDescent="0.2">
      <c r="A182" s="51" t="s">
        <v>214</v>
      </c>
      <c r="B182" s="167">
        <v>701</v>
      </c>
      <c r="C182" s="48" t="s">
        <v>91</v>
      </c>
      <c r="D182" s="48" t="s">
        <v>132</v>
      </c>
      <c r="E182" s="117" t="s">
        <v>215</v>
      </c>
      <c r="F182" s="36"/>
      <c r="G182" s="49">
        <f>G183+G185+G187+G189</f>
        <v>12756900</v>
      </c>
      <c r="H182" s="49">
        <f t="shared" ref="H182:I182" si="71">H183+H185+H187+H189</f>
        <v>12775427.5</v>
      </c>
      <c r="I182" s="49">
        <f t="shared" si="71"/>
        <v>12793378.050000001</v>
      </c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</row>
    <row r="183" spans="1:25" s="176" customFormat="1" ht="33.75" customHeight="1" x14ac:dyDescent="0.2">
      <c r="A183" s="51" t="s">
        <v>324</v>
      </c>
      <c r="B183" s="167">
        <v>701</v>
      </c>
      <c r="C183" s="48" t="s">
        <v>91</v>
      </c>
      <c r="D183" s="48" t="s">
        <v>132</v>
      </c>
      <c r="E183" s="117" t="s">
        <v>325</v>
      </c>
      <c r="F183" s="36"/>
      <c r="G183" s="49">
        <f>G184</f>
        <v>1500000</v>
      </c>
      <c r="H183" s="49">
        <f t="shared" ref="H183:I183" si="72">H184</f>
        <v>1500000</v>
      </c>
      <c r="I183" s="49">
        <f t="shared" si="72"/>
        <v>1500000</v>
      </c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</row>
    <row r="184" spans="1:25" s="176" customFormat="1" x14ac:dyDescent="0.2">
      <c r="A184" s="51" t="s">
        <v>87</v>
      </c>
      <c r="B184" s="167">
        <v>701</v>
      </c>
      <c r="C184" s="48" t="s">
        <v>91</v>
      </c>
      <c r="D184" s="48" t="s">
        <v>132</v>
      </c>
      <c r="E184" s="117" t="s">
        <v>325</v>
      </c>
      <c r="F184" s="36">
        <v>800</v>
      </c>
      <c r="G184" s="49">
        <v>1500000</v>
      </c>
      <c r="H184" s="49">
        <v>1500000</v>
      </c>
      <c r="I184" s="49">
        <v>1500000</v>
      </c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</row>
    <row r="185" spans="1:25" s="176" customFormat="1" ht="30" x14ac:dyDescent="0.2">
      <c r="A185" s="51" t="s">
        <v>326</v>
      </c>
      <c r="B185" s="167">
        <v>701</v>
      </c>
      <c r="C185" s="48" t="s">
        <v>91</v>
      </c>
      <c r="D185" s="48" t="s">
        <v>132</v>
      </c>
      <c r="E185" s="117" t="s">
        <v>327</v>
      </c>
      <c r="F185" s="36"/>
      <c r="G185" s="49">
        <f>G186</f>
        <v>1000000</v>
      </c>
      <c r="H185" s="49">
        <f t="shared" ref="H185:I185" si="73">H186</f>
        <v>1000000</v>
      </c>
      <c r="I185" s="49">
        <f t="shared" si="73"/>
        <v>1000000</v>
      </c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</row>
    <row r="186" spans="1:25" s="176" customFormat="1" x14ac:dyDescent="0.2">
      <c r="A186" s="51" t="s">
        <v>87</v>
      </c>
      <c r="B186" s="167">
        <v>701</v>
      </c>
      <c r="C186" s="48" t="s">
        <v>91</v>
      </c>
      <c r="D186" s="48" t="s">
        <v>132</v>
      </c>
      <c r="E186" s="117" t="s">
        <v>327</v>
      </c>
      <c r="F186" s="36">
        <v>800</v>
      </c>
      <c r="G186" s="49">
        <v>1000000</v>
      </c>
      <c r="H186" s="49">
        <v>1000000</v>
      </c>
      <c r="I186" s="49">
        <v>1000000</v>
      </c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</row>
    <row r="187" spans="1:25" s="176" customFormat="1" x14ac:dyDescent="0.2">
      <c r="A187" s="51" t="s">
        <v>328</v>
      </c>
      <c r="B187" s="167">
        <v>701</v>
      </c>
      <c r="C187" s="48" t="s">
        <v>91</v>
      </c>
      <c r="D187" s="48" t="s">
        <v>132</v>
      </c>
      <c r="E187" s="117" t="s">
        <v>329</v>
      </c>
      <c r="F187" s="36"/>
      <c r="G187" s="49">
        <f>G188</f>
        <v>256900</v>
      </c>
      <c r="H187" s="49">
        <f t="shared" ref="H187:I187" si="74">H188</f>
        <v>275427.5</v>
      </c>
      <c r="I187" s="49">
        <f t="shared" si="74"/>
        <v>293378.05</v>
      </c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</row>
    <row r="188" spans="1:25" s="176" customFormat="1" ht="30" x14ac:dyDescent="0.2">
      <c r="A188" s="51" t="s">
        <v>85</v>
      </c>
      <c r="B188" s="167">
        <v>701</v>
      </c>
      <c r="C188" s="48" t="s">
        <v>91</v>
      </c>
      <c r="D188" s="48" t="s">
        <v>132</v>
      </c>
      <c r="E188" s="117" t="s">
        <v>329</v>
      </c>
      <c r="F188" s="36">
        <v>200</v>
      </c>
      <c r="G188" s="49">
        <f>256900</f>
        <v>256900</v>
      </c>
      <c r="H188" s="49">
        <f>275427.5</f>
        <v>275427.5</v>
      </c>
      <c r="I188" s="49">
        <f>293378.05</f>
        <v>293378.05</v>
      </c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</row>
    <row r="189" spans="1:25" s="176" customFormat="1" ht="45" x14ac:dyDescent="0.2">
      <c r="A189" s="51" t="s">
        <v>330</v>
      </c>
      <c r="B189" s="167">
        <v>701</v>
      </c>
      <c r="C189" s="48" t="s">
        <v>91</v>
      </c>
      <c r="D189" s="48" t="s">
        <v>132</v>
      </c>
      <c r="E189" s="117" t="s">
        <v>331</v>
      </c>
      <c r="F189" s="36"/>
      <c r="G189" s="49">
        <f>G190</f>
        <v>10000000</v>
      </c>
      <c r="H189" s="49">
        <f t="shared" ref="H189:I189" si="75">H190</f>
        <v>10000000</v>
      </c>
      <c r="I189" s="49">
        <f t="shared" si="75"/>
        <v>10000000</v>
      </c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</row>
    <row r="190" spans="1:25" s="176" customFormat="1" x14ac:dyDescent="0.2">
      <c r="A190" s="51" t="s">
        <v>87</v>
      </c>
      <c r="B190" s="167">
        <v>701</v>
      </c>
      <c r="C190" s="48" t="s">
        <v>91</v>
      </c>
      <c r="D190" s="48" t="s">
        <v>132</v>
      </c>
      <c r="E190" s="117" t="s">
        <v>331</v>
      </c>
      <c r="F190" s="36">
        <v>800</v>
      </c>
      <c r="G190" s="49">
        <f>6000000-1000000+5000000</f>
        <v>10000000</v>
      </c>
      <c r="H190" s="49">
        <v>10000000</v>
      </c>
      <c r="I190" s="49">
        <v>10000000</v>
      </c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</row>
    <row r="191" spans="1:25" s="176" customFormat="1" ht="45" hidden="1" x14ac:dyDescent="0.2">
      <c r="A191" s="51" t="s">
        <v>332</v>
      </c>
      <c r="B191" s="167">
        <v>701</v>
      </c>
      <c r="C191" s="48" t="s">
        <v>91</v>
      </c>
      <c r="D191" s="48" t="s">
        <v>132</v>
      </c>
      <c r="E191" s="117" t="s">
        <v>333</v>
      </c>
      <c r="F191" s="36"/>
      <c r="G191" s="49">
        <f>G192</f>
        <v>0</v>
      </c>
      <c r="H191" s="49">
        <f t="shared" ref="H191:I191" si="76">H192</f>
        <v>0</v>
      </c>
      <c r="I191" s="49">
        <f t="shared" si="76"/>
        <v>0</v>
      </c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</row>
    <row r="192" spans="1:25" s="176" customFormat="1" hidden="1" x14ac:dyDescent="0.2">
      <c r="A192" s="51" t="s">
        <v>87</v>
      </c>
      <c r="B192" s="167">
        <v>701</v>
      </c>
      <c r="C192" s="48" t="s">
        <v>91</v>
      </c>
      <c r="D192" s="48" t="s">
        <v>132</v>
      </c>
      <c r="E192" s="117" t="s">
        <v>333</v>
      </c>
      <c r="F192" s="36">
        <v>800</v>
      </c>
      <c r="G192" s="49"/>
      <c r="H192" s="49"/>
      <c r="I192" s="49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</row>
    <row r="193" spans="1:25" s="176" customFormat="1" x14ac:dyDescent="0.2">
      <c r="A193" s="118" t="s">
        <v>197</v>
      </c>
      <c r="B193" s="245">
        <v>701</v>
      </c>
      <c r="C193" s="48" t="s">
        <v>91</v>
      </c>
      <c r="D193" s="48" t="s">
        <v>132</v>
      </c>
      <c r="E193" s="117" t="s">
        <v>216</v>
      </c>
      <c r="F193" s="36"/>
      <c r="G193" s="49">
        <f>G194</f>
        <v>16763177.85</v>
      </c>
      <c r="H193" s="49">
        <f t="shared" ref="H193:I193" si="77">H194</f>
        <v>16632212.149999999</v>
      </c>
      <c r="I193" s="49">
        <f t="shared" si="77"/>
        <v>16641175.27</v>
      </c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</row>
    <row r="194" spans="1:25" s="176" customFormat="1" ht="30" x14ac:dyDescent="0.2">
      <c r="A194" s="118" t="s">
        <v>89</v>
      </c>
      <c r="B194" s="245">
        <v>701</v>
      </c>
      <c r="C194" s="48" t="s">
        <v>91</v>
      </c>
      <c r="D194" s="48" t="s">
        <v>132</v>
      </c>
      <c r="E194" s="117" t="s">
        <v>334</v>
      </c>
      <c r="F194" s="36"/>
      <c r="G194" s="49">
        <f>SUM(G195:G197)</f>
        <v>16763177.85</v>
      </c>
      <c r="H194" s="49">
        <f t="shared" ref="H194:I194" si="78">SUM(H195:H197)</f>
        <v>16632212.149999999</v>
      </c>
      <c r="I194" s="49">
        <f t="shared" si="78"/>
        <v>16641175.27</v>
      </c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</row>
    <row r="195" spans="1:25" s="176" customFormat="1" ht="75" x14ac:dyDescent="0.2">
      <c r="A195" s="47" t="s">
        <v>77</v>
      </c>
      <c r="B195" s="166">
        <v>701</v>
      </c>
      <c r="C195" s="48" t="s">
        <v>91</v>
      </c>
      <c r="D195" s="48" t="s">
        <v>132</v>
      </c>
      <c r="E195" s="117" t="s">
        <v>334</v>
      </c>
      <c r="F195" s="36">
        <v>100</v>
      </c>
      <c r="G195" s="49">
        <v>9224393</v>
      </c>
      <c r="H195" s="49">
        <v>9510644.25</v>
      </c>
      <c r="I195" s="49">
        <v>9234380.2699999996</v>
      </c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</row>
    <row r="196" spans="1:25" s="176" customFormat="1" ht="30" x14ac:dyDescent="0.2">
      <c r="A196" s="47" t="s">
        <v>85</v>
      </c>
      <c r="B196" s="166">
        <v>701</v>
      </c>
      <c r="C196" s="48" t="s">
        <v>91</v>
      </c>
      <c r="D196" s="48" t="s">
        <v>132</v>
      </c>
      <c r="E196" s="117" t="s">
        <v>334</v>
      </c>
      <c r="F196" s="36">
        <v>200</v>
      </c>
      <c r="G196" s="49">
        <v>6312448.8499999996</v>
      </c>
      <c r="H196" s="49">
        <v>5895231.8999999994</v>
      </c>
      <c r="I196" s="49">
        <v>6180458.9999999991</v>
      </c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</row>
    <row r="197" spans="1:25" s="176" customFormat="1" x14ac:dyDescent="0.2">
      <c r="A197" s="51" t="s">
        <v>87</v>
      </c>
      <c r="B197" s="167">
        <v>701</v>
      </c>
      <c r="C197" s="48" t="s">
        <v>91</v>
      </c>
      <c r="D197" s="48" t="s">
        <v>132</v>
      </c>
      <c r="E197" s="117" t="s">
        <v>334</v>
      </c>
      <c r="F197" s="36">
        <v>800</v>
      </c>
      <c r="G197" s="49">
        <v>1226336</v>
      </c>
      <c r="H197" s="49">
        <v>1226336</v>
      </c>
      <c r="I197" s="49">
        <v>1226336</v>
      </c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</row>
    <row r="198" spans="1:25" s="177" customFormat="1" ht="15.75" hidden="1" x14ac:dyDescent="0.25">
      <c r="A198" s="44" t="s">
        <v>71</v>
      </c>
      <c r="B198" s="164">
        <v>701</v>
      </c>
      <c r="C198" s="45" t="s">
        <v>91</v>
      </c>
      <c r="D198" s="45" t="s">
        <v>132</v>
      </c>
      <c r="E198" s="115" t="s">
        <v>72</v>
      </c>
      <c r="F198" s="38"/>
      <c r="G198" s="46">
        <f>G199</f>
        <v>0</v>
      </c>
      <c r="H198" s="46">
        <f t="shared" ref="H198:I200" si="79">H199</f>
        <v>0</v>
      </c>
      <c r="I198" s="46">
        <f t="shared" si="79"/>
        <v>0</v>
      </c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</row>
    <row r="199" spans="1:25" s="176" customFormat="1" hidden="1" x14ac:dyDescent="0.2">
      <c r="A199" s="47" t="s">
        <v>107</v>
      </c>
      <c r="B199" s="166">
        <v>701</v>
      </c>
      <c r="C199" s="48" t="s">
        <v>91</v>
      </c>
      <c r="D199" s="48" t="s">
        <v>132</v>
      </c>
      <c r="E199" s="117" t="s">
        <v>108</v>
      </c>
      <c r="F199" s="36"/>
      <c r="G199" s="49">
        <f>G200</f>
        <v>0</v>
      </c>
      <c r="H199" s="49">
        <f t="shared" si="79"/>
        <v>0</v>
      </c>
      <c r="I199" s="49">
        <f t="shared" si="79"/>
        <v>0</v>
      </c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</row>
    <row r="200" spans="1:25" s="176" customFormat="1" ht="30" hidden="1" x14ac:dyDescent="0.2">
      <c r="A200" s="51" t="s">
        <v>115</v>
      </c>
      <c r="B200" s="166">
        <v>701</v>
      </c>
      <c r="C200" s="48" t="s">
        <v>91</v>
      </c>
      <c r="D200" s="48" t="s">
        <v>132</v>
      </c>
      <c r="E200" s="117" t="s">
        <v>116</v>
      </c>
      <c r="F200" s="36"/>
      <c r="G200" s="49">
        <f>G201</f>
        <v>0</v>
      </c>
      <c r="H200" s="49">
        <f t="shared" si="79"/>
        <v>0</v>
      </c>
      <c r="I200" s="49">
        <f t="shared" si="79"/>
        <v>0</v>
      </c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</row>
    <row r="201" spans="1:25" s="176" customFormat="1" ht="30" hidden="1" x14ac:dyDescent="0.2">
      <c r="A201" s="51" t="s">
        <v>85</v>
      </c>
      <c r="B201" s="167">
        <v>701</v>
      </c>
      <c r="C201" s="48" t="s">
        <v>91</v>
      </c>
      <c r="D201" s="48" t="s">
        <v>132</v>
      </c>
      <c r="E201" s="117" t="s">
        <v>116</v>
      </c>
      <c r="F201" s="36">
        <v>200</v>
      </c>
      <c r="G201" s="49">
        <f>'Приложение 4'!F147</f>
        <v>0</v>
      </c>
      <c r="H201" s="49">
        <f>'Приложение 4'!G147</f>
        <v>0</v>
      </c>
      <c r="I201" s="49">
        <f>'Приложение 4'!H147</f>
        <v>0</v>
      </c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</row>
    <row r="202" spans="1:25" s="177" customFormat="1" ht="15.75" x14ac:dyDescent="0.25">
      <c r="A202" s="60" t="s">
        <v>217</v>
      </c>
      <c r="B202" s="169">
        <v>701</v>
      </c>
      <c r="C202" s="45" t="s">
        <v>97</v>
      </c>
      <c r="D202" s="45"/>
      <c r="E202" s="38"/>
      <c r="F202" s="38"/>
      <c r="G202" s="46">
        <f>G203+G214</f>
        <v>20032586.649999999</v>
      </c>
      <c r="H202" s="46">
        <f t="shared" ref="H202:I202" si="80">H203+H214</f>
        <v>18982187.829999998</v>
      </c>
      <c r="I202" s="46">
        <f t="shared" si="80"/>
        <v>18982187.829999998</v>
      </c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</row>
    <row r="203" spans="1:25" s="177" customFormat="1" ht="31.5" x14ac:dyDescent="0.25">
      <c r="A203" s="44" t="s">
        <v>218</v>
      </c>
      <c r="B203" s="164">
        <v>701</v>
      </c>
      <c r="C203" s="45" t="s">
        <v>97</v>
      </c>
      <c r="D203" s="45" t="s">
        <v>80</v>
      </c>
      <c r="E203" s="115"/>
      <c r="F203" s="38"/>
      <c r="G203" s="46">
        <f>G204</f>
        <v>20032586.649999999</v>
      </c>
      <c r="H203" s="46">
        <f t="shared" ref="H203:I204" si="81">H204</f>
        <v>18982187.829999998</v>
      </c>
      <c r="I203" s="46">
        <f t="shared" si="81"/>
        <v>18982187.829999998</v>
      </c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</row>
    <row r="204" spans="1:25" s="177" customFormat="1" ht="31.5" x14ac:dyDescent="0.25">
      <c r="A204" s="60" t="s">
        <v>219</v>
      </c>
      <c r="B204" s="169">
        <v>701</v>
      </c>
      <c r="C204" s="45" t="s">
        <v>97</v>
      </c>
      <c r="D204" s="45" t="s">
        <v>80</v>
      </c>
      <c r="E204" s="225">
        <v>7100000000</v>
      </c>
      <c r="F204" s="119"/>
      <c r="G204" s="46">
        <f>G205</f>
        <v>20032586.649999999</v>
      </c>
      <c r="H204" s="46">
        <f t="shared" si="81"/>
        <v>18982187.829999998</v>
      </c>
      <c r="I204" s="46">
        <f t="shared" si="81"/>
        <v>18982187.829999998</v>
      </c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</row>
    <row r="205" spans="1:25" s="177" customFormat="1" ht="45" x14ac:dyDescent="0.2">
      <c r="A205" s="51" t="s">
        <v>220</v>
      </c>
      <c r="B205" s="167">
        <v>701</v>
      </c>
      <c r="C205" s="48" t="s">
        <v>97</v>
      </c>
      <c r="D205" s="48" t="s">
        <v>80</v>
      </c>
      <c r="E205" s="81">
        <v>7130000000</v>
      </c>
      <c r="F205" s="120"/>
      <c r="G205" s="49">
        <f>G206+G208+G210+G212</f>
        <v>20032586.649999999</v>
      </c>
      <c r="H205" s="49">
        <f t="shared" ref="H205:I205" si="82">H206+H208+H210+H212</f>
        <v>18982187.829999998</v>
      </c>
      <c r="I205" s="49">
        <f t="shared" si="82"/>
        <v>18982187.829999998</v>
      </c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</row>
    <row r="206" spans="1:25" s="177" customFormat="1" ht="30" x14ac:dyDescent="0.2">
      <c r="A206" s="51" t="s">
        <v>335</v>
      </c>
      <c r="B206" s="167">
        <v>701</v>
      </c>
      <c r="C206" s="48" t="s">
        <v>97</v>
      </c>
      <c r="D206" s="48" t="s">
        <v>80</v>
      </c>
      <c r="E206" s="81">
        <v>7130010010</v>
      </c>
      <c r="F206" s="120"/>
      <c r="G206" s="49">
        <f>G207</f>
        <v>19819586.649999999</v>
      </c>
      <c r="H206" s="49">
        <f t="shared" ref="H206:I206" si="83">H207</f>
        <v>18769187.829999998</v>
      </c>
      <c r="I206" s="49">
        <f t="shared" si="83"/>
        <v>18769187.829999998</v>
      </c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</row>
    <row r="207" spans="1:25" s="177" customFormat="1" ht="30" x14ac:dyDescent="0.2">
      <c r="A207" s="51" t="s">
        <v>85</v>
      </c>
      <c r="B207" s="167">
        <v>701</v>
      </c>
      <c r="C207" s="48" t="s">
        <v>97</v>
      </c>
      <c r="D207" s="48" t="s">
        <v>80</v>
      </c>
      <c r="E207" s="81">
        <v>7130010010</v>
      </c>
      <c r="F207" s="120">
        <v>200</v>
      </c>
      <c r="G207" s="49">
        <f>17970292.82+1849293.83</f>
        <v>19819586.649999999</v>
      </c>
      <c r="H207" s="49">
        <f>17596330+1172857.83</f>
        <v>18769187.829999998</v>
      </c>
      <c r="I207" s="49">
        <f>17596330+1172857.83</f>
        <v>18769187.829999998</v>
      </c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</row>
    <row r="208" spans="1:25" s="177" customFormat="1" ht="30" hidden="1" x14ac:dyDescent="0.2">
      <c r="A208" s="51" t="s">
        <v>336</v>
      </c>
      <c r="B208" s="167">
        <v>701</v>
      </c>
      <c r="C208" s="48" t="s">
        <v>97</v>
      </c>
      <c r="D208" s="48" t="s">
        <v>80</v>
      </c>
      <c r="E208" s="81">
        <v>7130010040</v>
      </c>
      <c r="F208" s="120"/>
      <c r="G208" s="49">
        <f>G209</f>
        <v>0</v>
      </c>
      <c r="H208" s="49">
        <f t="shared" ref="H208:I208" si="84">H209</f>
        <v>0</v>
      </c>
      <c r="I208" s="49">
        <f t="shared" si="84"/>
        <v>0</v>
      </c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</row>
    <row r="209" spans="1:25" s="177" customFormat="1" ht="30" hidden="1" x14ac:dyDescent="0.2">
      <c r="A209" s="51" t="s">
        <v>85</v>
      </c>
      <c r="B209" s="167">
        <v>701</v>
      </c>
      <c r="C209" s="48" t="s">
        <v>97</v>
      </c>
      <c r="D209" s="48" t="s">
        <v>80</v>
      </c>
      <c r="E209" s="81">
        <v>7130010040</v>
      </c>
      <c r="F209" s="120">
        <v>200</v>
      </c>
      <c r="G209" s="49"/>
      <c r="H209" s="49"/>
      <c r="I209" s="49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</row>
    <row r="210" spans="1:25" s="177" customFormat="1" ht="30" x14ac:dyDescent="0.2">
      <c r="A210" s="51" t="s">
        <v>337</v>
      </c>
      <c r="B210" s="167">
        <v>701</v>
      </c>
      <c r="C210" s="48" t="s">
        <v>97</v>
      </c>
      <c r="D210" s="48" t="s">
        <v>80</v>
      </c>
      <c r="E210" s="81">
        <v>7130010070</v>
      </c>
      <c r="F210" s="120"/>
      <c r="G210" s="49">
        <f>G211</f>
        <v>40000</v>
      </c>
      <c r="H210" s="49">
        <f t="shared" ref="H210:I210" si="85">H211</f>
        <v>40000</v>
      </c>
      <c r="I210" s="49">
        <f t="shared" si="85"/>
        <v>40000</v>
      </c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</row>
    <row r="211" spans="1:25" s="177" customFormat="1" ht="30" x14ac:dyDescent="0.2">
      <c r="A211" s="51" t="s">
        <v>85</v>
      </c>
      <c r="B211" s="167">
        <v>701</v>
      </c>
      <c r="C211" s="48" t="s">
        <v>97</v>
      </c>
      <c r="D211" s="48" t="s">
        <v>80</v>
      </c>
      <c r="E211" s="81">
        <v>7130010070</v>
      </c>
      <c r="F211" s="81">
        <v>200</v>
      </c>
      <c r="G211" s="49">
        <v>40000</v>
      </c>
      <c r="H211" s="49">
        <v>40000</v>
      </c>
      <c r="I211" s="49">
        <v>40000</v>
      </c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</row>
    <row r="212" spans="1:25" s="177" customFormat="1" x14ac:dyDescent="0.2">
      <c r="A212" s="51" t="s">
        <v>338</v>
      </c>
      <c r="B212" s="167">
        <v>701</v>
      </c>
      <c r="C212" s="48" t="s">
        <v>97</v>
      </c>
      <c r="D212" s="48" t="s">
        <v>80</v>
      </c>
      <c r="E212" s="81">
        <v>7130010080</v>
      </c>
      <c r="F212" s="81"/>
      <c r="G212" s="49">
        <f>G213</f>
        <v>173000</v>
      </c>
      <c r="H212" s="49">
        <f t="shared" ref="H212:I212" si="86">H213</f>
        <v>173000</v>
      </c>
      <c r="I212" s="49">
        <f t="shared" si="86"/>
        <v>173000</v>
      </c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</row>
    <row r="213" spans="1:25" s="177" customFormat="1" ht="30" x14ac:dyDescent="0.2">
      <c r="A213" s="79" t="s">
        <v>85</v>
      </c>
      <c r="B213" s="178">
        <v>701</v>
      </c>
      <c r="C213" s="48" t="s">
        <v>97</v>
      </c>
      <c r="D213" s="48" t="s">
        <v>80</v>
      </c>
      <c r="E213" s="81">
        <v>7130010080</v>
      </c>
      <c r="F213" s="81">
        <v>200</v>
      </c>
      <c r="G213" s="246">
        <v>173000</v>
      </c>
      <c r="H213" s="246">
        <v>173000</v>
      </c>
      <c r="I213" s="246">
        <v>173000</v>
      </c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</row>
    <row r="214" spans="1:25" s="177" customFormat="1" ht="39" hidden="1" customHeight="1" x14ac:dyDescent="0.25">
      <c r="A214" s="77" t="s">
        <v>822</v>
      </c>
      <c r="B214" s="169">
        <v>701</v>
      </c>
      <c r="C214" s="45" t="s">
        <v>97</v>
      </c>
      <c r="D214" s="45" t="s">
        <v>91</v>
      </c>
      <c r="E214" s="225"/>
      <c r="F214" s="225"/>
      <c r="G214" s="388">
        <f>G215</f>
        <v>0</v>
      </c>
      <c r="H214" s="388">
        <f t="shared" ref="H214:I217" si="87">H215</f>
        <v>0</v>
      </c>
      <c r="I214" s="388">
        <f t="shared" si="87"/>
        <v>0</v>
      </c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</row>
    <row r="215" spans="1:25" s="177" customFormat="1" ht="31.5" hidden="1" x14ac:dyDescent="0.25">
      <c r="A215" s="77" t="s">
        <v>219</v>
      </c>
      <c r="B215" s="169">
        <v>701</v>
      </c>
      <c r="C215" s="45" t="s">
        <v>97</v>
      </c>
      <c r="D215" s="45" t="s">
        <v>91</v>
      </c>
      <c r="E215" s="225">
        <v>7100000000</v>
      </c>
      <c r="F215" s="225"/>
      <c r="G215" s="388">
        <f>G216</f>
        <v>0</v>
      </c>
      <c r="H215" s="388">
        <f t="shared" si="87"/>
        <v>0</v>
      </c>
      <c r="I215" s="388">
        <f t="shared" si="87"/>
        <v>0</v>
      </c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</row>
    <row r="216" spans="1:25" s="176" customFormat="1" ht="45" hidden="1" x14ac:dyDescent="0.2">
      <c r="A216" s="79" t="s">
        <v>220</v>
      </c>
      <c r="B216" s="167">
        <v>701</v>
      </c>
      <c r="C216" s="48" t="s">
        <v>97</v>
      </c>
      <c r="D216" s="48" t="s">
        <v>91</v>
      </c>
      <c r="E216" s="81" t="s">
        <v>823</v>
      </c>
      <c r="F216" s="81"/>
      <c r="G216" s="246">
        <f>G217</f>
        <v>0</v>
      </c>
      <c r="H216" s="246">
        <f t="shared" si="87"/>
        <v>0</v>
      </c>
      <c r="I216" s="246">
        <f t="shared" si="87"/>
        <v>0</v>
      </c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</row>
    <row r="217" spans="1:25" s="176" customFormat="1" ht="30" hidden="1" x14ac:dyDescent="0.2">
      <c r="A217" s="79" t="s">
        <v>335</v>
      </c>
      <c r="B217" s="167">
        <v>701</v>
      </c>
      <c r="C217" s="48" t="s">
        <v>97</v>
      </c>
      <c r="D217" s="48" t="s">
        <v>91</v>
      </c>
      <c r="E217" s="81" t="s">
        <v>823</v>
      </c>
      <c r="F217" s="81"/>
      <c r="G217" s="246">
        <f>G218</f>
        <v>0</v>
      </c>
      <c r="H217" s="246">
        <f t="shared" si="87"/>
        <v>0</v>
      </c>
      <c r="I217" s="246">
        <f t="shared" si="87"/>
        <v>0</v>
      </c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</row>
    <row r="218" spans="1:25" s="176" customFormat="1" ht="30" hidden="1" x14ac:dyDescent="0.2">
      <c r="A218" s="79" t="s">
        <v>85</v>
      </c>
      <c r="B218" s="178">
        <v>701</v>
      </c>
      <c r="C218" s="48" t="s">
        <v>97</v>
      </c>
      <c r="D218" s="48" t="s">
        <v>91</v>
      </c>
      <c r="E218" s="81" t="s">
        <v>823</v>
      </c>
      <c r="F218" s="81">
        <v>200</v>
      </c>
      <c r="G218" s="246"/>
      <c r="H218" s="246"/>
      <c r="I218" s="246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</row>
    <row r="219" spans="1:25" s="177" customFormat="1" ht="15.75" x14ac:dyDescent="0.25">
      <c r="A219" s="60" t="s">
        <v>135</v>
      </c>
      <c r="B219" s="169">
        <v>701</v>
      </c>
      <c r="C219" s="45" t="s">
        <v>100</v>
      </c>
      <c r="D219" s="45"/>
      <c r="E219" s="38"/>
      <c r="F219" s="38"/>
      <c r="G219" s="46">
        <f>G220+G233+G266+G294+G340+G367</f>
        <v>1583984316</v>
      </c>
      <c r="H219" s="46">
        <f t="shared" ref="H219:I219" si="88">H220+H233+H266+H294+H340+H367</f>
        <v>1662038176.72</v>
      </c>
      <c r="I219" s="46">
        <f t="shared" si="88"/>
        <v>1692884760.3299999</v>
      </c>
      <c r="J219" s="63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</row>
    <row r="220" spans="1:25" s="177" customFormat="1" ht="15.75" x14ac:dyDescent="0.25">
      <c r="A220" s="60" t="s">
        <v>136</v>
      </c>
      <c r="B220" s="169">
        <v>701</v>
      </c>
      <c r="C220" s="45" t="s">
        <v>100</v>
      </c>
      <c r="D220" s="45" t="s">
        <v>68</v>
      </c>
      <c r="E220" s="38"/>
      <c r="F220" s="38"/>
      <c r="G220" s="46">
        <f>G221+G228</f>
        <v>457165576.40000004</v>
      </c>
      <c r="H220" s="46">
        <f t="shared" ref="H220:I220" si="89">H221+H228</f>
        <v>494033985.21999997</v>
      </c>
      <c r="I220" s="46">
        <f t="shared" si="89"/>
        <v>504403437.44</v>
      </c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</row>
    <row r="221" spans="1:25" s="43" customFormat="1" ht="15.75" x14ac:dyDescent="0.25">
      <c r="A221" s="60" t="s">
        <v>221</v>
      </c>
      <c r="B221" s="169">
        <v>701</v>
      </c>
      <c r="C221" s="45" t="s">
        <v>100</v>
      </c>
      <c r="D221" s="45" t="s">
        <v>68</v>
      </c>
      <c r="E221" s="115" t="s">
        <v>222</v>
      </c>
      <c r="F221" s="38"/>
      <c r="G221" s="46">
        <f>G222</f>
        <v>449430777.39000005</v>
      </c>
      <c r="H221" s="46">
        <f t="shared" ref="H221:I222" si="90">H222</f>
        <v>494033985.21999997</v>
      </c>
      <c r="I221" s="46">
        <f t="shared" si="90"/>
        <v>504403437.44</v>
      </c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</row>
    <row r="222" spans="1:25" x14ac:dyDescent="0.2">
      <c r="A222" s="124" t="s">
        <v>197</v>
      </c>
      <c r="B222" s="170">
        <v>701</v>
      </c>
      <c r="C222" s="48" t="s">
        <v>100</v>
      </c>
      <c r="D222" s="48" t="s">
        <v>68</v>
      </c>
      <c r="E222" s="117" t="s">
        <v>223</v>
      </c>
      <c r="F222" s="36"/>
      <c r="G222" s="49">
        <f>G223</f>
        <v>449430777.39000005</v>
      </c>
      <c r="H222" s="49">
        <f t="shared" si="90"/>
        <v>494033985.21999997</v>
      </c>
      <c r="I222" s="49">
        <f t="shared" si="90"/>
        <v>504403437.44</v>
      </c>
    </row>
    <row r="223" spans="1:25" ht="30" x14ac:dyDescent="0.2">
      <c r="A223" s="124" t="s">
        <v>339</v>
      </c>
      <c r="B223" s="170">
        <v>701</v>
      </c>
      <c r="C223" s="48" t="s">
        <v>100</v>
      </c>
      <c r="D223" s="48" t="s">
        <v>68</v>
      </c>
      <c r="E223" s="117">
        <v>5840022001</v>
      </c>
      <c r="F223" s="36"/>
      <c r="G223" s="49">
        <f>SUM(G224:G227)</f>
        <v>449430777.39000005</v>
      </c>
      <c r="H223" s="49">
        <f t="shared" ref="H223:I223" si="91">SUM(H224:H227)</f>
        <v>494033985.21999997</v>
      </c>
      <c r="I223" s="49">
        <f t="shared" si="91"/>
        <v>504403437.44</v>
      </c>
    </row>
    <row r="224" spans="1:25" s="43" customFormat="1" ht="75.75" x14ac:dyDescent="0.25">
      <c r="A224" s="51" t="s">
        <v>77</v>
      </c>
      <c r="B224" s="167">
        <v>701</v>
      </c>
      <c r="C224" s="48" t="s">
        <v>100</v>
      </c>
      <c r="D224" s="48" t="s">
        <v>68</v>
      </c>
      <c r="E224" s="117">
        <v>5840022001</v>
      </c>
      <c r="F224" s="36">
        <v>100</v>
      </c>
      <c r="G224" s="50">
        <f>239736752-28630268-2406096</f>
        <v>208700388</v>
      </c>
      <c r="H224" s="50">
        <f>239776489.7</f>
        <v>239776489.69999999</v>
      </c>
      <c r="I224" s="50">
        <f>239814041.82</f>
        <v>239814041.81999999</v>
      </c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</row>
    <row r="225" spans="1:25" s="43" customFormat="1" ht="30.75" x14ac:dyDescent="0.25">
      <c r="A225" s="47" t="s">
        <v>85</v>
      </c>
      <c r="B225" s="166">
        <v>701</v>
      </c>
      <c r="C225" s="48" t="s">
        <v>100</v>
      </c>
      <c r="D225" s="48" t="s">
        <v>68</v>
      </c>
      <c r="E225" s="117">
        <v>5840022001</v>
      </c>
      <c r="F225" s="36">
        <v>200</v>
      </c>
      <c r="G225" s="50">
        <f>235714586.25-2820699.9</f>
        <v>232893886.34999999</v>
      </c>
      <c r="H225" s="50">
        <v>243229131.71000001</v>
      </c>
      <c r="I225" s="50">
        <v>253686523.81</v>
      </c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</row>
    <row r="226" spans="1:25" s="43" customFormat="1" ht="15.75" x14ac:dyDescent="0.25">
      <c r="A226" s="51" t="s">
        <v>94</v>
      </c>
      <c r="B226" s="167">
        <v>701</v>
      </c>
      <c r="C226" s="48" t="s">
        <v>100</v>
      </c>
      <c r="D226" s="48" t="s">
        <v>68</v>
      </c>
      <c r="E226" s="117">
        <v>5840022001</v>
      </c>
      <c r="F226" s="36">
        <v>300</v>
      </c>
      <c r="G226" s="50">
        <v>4391767.54</v>
      </c>
      <c r="H226" s="50">
        <v>0</v>
      </c>
      <c r="I226" s="50">
        <v>0</v>
      </c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</row>
    <row r="227" spans="1:25" s="177" customFormat="1" x14ac:dyDescent="0.2">
      <c r="A227" s="51" t="s">
        <v>87</v>
      </c>
      <c r="B227" s="167">
        <v>701</v>
      </c>
      <c r="C227" s="48" t="s">
        <v>100</v>
      </c>
      <c r="D227" s="48" t="s">
        <v>68</v>
      </c>
      <c r="E227" s="117">
        <v>5840022001</v>
      </c>
      <c r="F227" s="36">
        <v>800</v>
      </c>
      <c r="G227" s="50">
        <v>3444735.5</v>
      </c>
      <c r="H227" s="50">
        <v>11028363.809999999</v>
      </c>
      <c r="I227" s="50">
        <v>10902871.809999999</v>
      </c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</row>
    <row r="228" spans="1:25" s="177" customFormat="1" ht="15.75" x14ac:dyDescent="0.25">
      <c r="A228" s="44" t="s">
        <v>71</v>
      </c>
      <c r="B228" s="164">
        <v>701</v>
      </c>
      <c r="C228" s="45" t="s">
        <v>100</v>
      </c>
      <c r="D228" s="45" t="s">
        <v>68</v>
      </c>
      <c r="E228" s="62" t="s">
        <v>72</v>
      </c>
      <c r="F228" s="38"/>
      <c r="G228" s="46">
        <f>G229</f>
        <v>7734799.0100000007</v>
      </c>
      <c r="H228" s="46">
        <f t="shared" ref="H228:I229" si="92">H229</f>
        <v>0</v>
      </c>
      <c r="I228" s="46">
        <f t="shared" si="92"/>
        <v>0</v>
      </c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</row>
    <row r="229" spans="1:25" s="177" customFormat="1" x14ac:dyDescent="0.2">
      <c r="A229" s="47" t="s">
        <v>107</v>
      </c>
      <c r="B229" s="166">
        <v>701</v>
      </c>
      <c r="C229" s="48" t="s">
        <v>100</v>
      </c>
      <c r="D229" s="48" t="s">
        <v>68</v>
      </c>
      <c r="E229" s="61" t="s">
        <v>108</v>
      </c>
      <c r="F229" s="36"/>
      <c r="G229" s="49">
        <f>G230</f>
        <v>7734799.0100000007</v>
      </c>
      <c r="H229" s="49">
        <f t="shared" si="92"/>
        <v>0</v>
      </c>
      <c r="I229" s="49">
        <f t="shared" si="92"/>
        <v>0</v>
      </c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</row>
    <row r="230" spans="1:25" s="177" customFormat="1" ht="30" x14ac:dyDescent="0.2">
      <c r="A230" s="47" t="s">
        <v>115</v>
      </c>
      <c r="B230" s="166">
        <v>701</v>
      </c>
      <c r="C230" s="48" t="s">
        <v>100</v>
      </c>
      <c r="D230" s="48" t="s">
        <v>68</v>
      </c>
      <c r="E230" s="61" t="s">
        <v>116</v>
      </c>
      <c r="F230" s="36"/>
      <c r="G230" s="49">
        <f>SUM(G231:G232)</f>
        <v>7734799.0100000007</v>
      </c>
      <c r="H230" s="49">
        <f t="shared" ref="H230:I230" si="93">SUM(H231:H232)</f>
        <v>0</v>
      </c>
      <c r="I230" s="49">
        <f t="shared" si="93"/>
        <v>0</v>
      </c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</row>
    <row r="231" spans="1:25" s="177" customFormat="1" ht="30" hidden="1" x14ac:dyDescent="0.2">
      <c r="A231" s="47" t="s">
        <v>85</v>
      </c>
      <c r="B231" s="166">
        <v>701</v>
      </c>
      <c r="C231" s="48" t="s">
        <v>100</v>
      </c>
      <c r="D231" s="48" t="s">
        <v>68</v>
      </c>
      <c r="E231" s="61" t="s">
        <v>116</v>
      </c>
      <c r="F231" s="36">
        <v>200</v>
      </c>
      <c r="G231" s="49">
        <f>'Приложение 4'!F153</f>
        <v>0</v>
      </c>
      <c r="H231" s="49">
        <f>'Приложение 4'!G153</f>
        <v>0</v>
      </c>
      <c r="I231" s="49">
        <f>'Приложение 4'!H153</f>
        <v>0</v>
      </c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</row>
    <row r="232" spans="1:25" s="177" customFormat="1" x14ac:dyDescent="0.2">
      <c r="A232" s="51" t="s">
        <v>87</v>
      </c>
      <c r="B232" s="167">
        <v>701</v>
      </c>
      <c r="C232" s="48" t="s">
        <v>100</v>
      </c>
      <c r="D232" s="48" t="s">
        <v>68</v>
      </c>
      <c r="E232" s="61" t="s">
        <v>116</v>
      </c>
      <c r="F232" s="36">
        <v>800</v>
      </c>
      <c r="G232" s="49">
        <f>'Приложение 4'!F154</f>
        <v>7734799.0100000007</v>
      </c>
      <c r="H232" s="49">
        <f>'Приложение 4'!G154</f>
        <v>0</v>
      </c>
      <c r="I232" s="49">
        <f>'Приложение 4'!H154</f>
        <v>0</v>
      </c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</row>
    <row r="233" spans="1:25" s="177" customFormat="1" ht="15.75" x14ac:dyDescent="0.25">
      <c r="A233" s="60" t="s">
        <v>137</v>
      </c>
      <c r="B233" s="169">
        <v>701</v>
      </c>
      <c r="C233" s="45" t="s">
        <v>100</v>
      </c>
      <c r="D233" s="45" t="s">
        <v>70</v>
      </c>
      <c r="E233" s="38"/>
      <c r="F233" s="38"/>
      <c r="G233" s="46">
        <f>G234+G252+G256</f>
        <v>632201690.18999994</v>
      </c>
      <c r="H233" s="46">
        <f t="shared" ref="H233:I233" si="94">H234+H252+H256</f>
        <v>687744402.19000006</v>
      </c>
      <c r="I233" s="46">
        <f t="shared" si="94"/>
        <v>704947900</v>
      </c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</row>
    <row r="234" spans="1:25" s="177" customFormat="1" ht="15.75" x14ac:dyDescent="0.25">
      <c r="A234" s="60" t="s">
        <v>221</v>
      </c>
      <c r="B234" s="169">
        <v>701</v>
      </c>
      <c r="C234" s="45" t="s">
        <v>100</v>
      </c>
      <c r="D234" s="45" t="s">
        <v>70</v>
      </c>
      <c r="E234" s="115" t="s">
        <v>222</v>
      </c>
      <c r="F234" s="38"/>
      <c r="G234" s="46">
        <f>G235+G242</f>
        <v>632201690.18999994</v>
      </c>
      <c r="H234" s="46">
        <f t="shared" ref="H234" si="95">H235+H242</f>
        <v>687744402.19000006</v>
      </c>
      <c r="I234" s="46">
        <f>I235+I242</f>
        <v>704947900</v>
      </c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</row>
    <row r="235" spans="1:25" s="176" customFormat="1" ht="30" customHeight="1" x14ac:dyDescent="0.2">
      <c r="A235" s="51" t="s">
        <v>251</v>
      </c>
      <c r="B235" s="167">
        <v>701</v>
      </c>
      <c r="C235" s="48" t="s">
        <v>100</v>
      </c>
      <c r="D235" s="48" t="s">
        <v>70</v>
      </c>
      <c r="E235" s="117" t="s">
        <v>224</v>
      </c>
      <c r="F235" s="36"/>
      <c r="G235" s="49">
        <f>G236+G239</f>
        <v>920810.52999999991</v>
      </c>
      <c r="H235" s="49">
        <f t="shared" ref="H235:I235" si="96">H236+H239</f>
        <v>194489.61999999997</v>
      </c>
      <c r="I235" s="49">
        <f t="shared" si="96"/>
        <v>194489.61999999997</v>
      </c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</row>
    <row r="236" spans="1:25" s="176" customFormat="1" ht="60" x14ac:dyDescent="0.2">
      <c r="A236" s="51" t="s">
        <v>340</v>
      </c>
      <c r="B236" s="167">
        <v>701</v>
      </c>
      <c r="C236" s="48" t="s">
        <v>100</v>
      </c>
      <c r="D236" s="48" t="s">
        <v>70</v>
      </c>
      <c r="E236" s="117" t="s">
        <v>341</v>
      </c>
      <c r="F236" s="36"/>
      <c r="G236" s="49">
        <f>SUM(G237:G238)</f>
        <v>97244.809999999983</v>
      </c>
      <c r="H236" s="49">
        <f t="shared" ref="H236:I236" si="97">SUM(H237:H238)</f>
        <v>194489.61999999997</v>
      </c>
      <c r="I236" s="49">
        <f t="shared" si="97"/>
        <v>194489.61999999997</v>
      </c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</row>
    <row r="237" spans="1:25" s="177" customFormat="1" ht="75" x14ac:dyDescent="0.2">
      <c r="A237" s="51" t="s">
        <v>77</v>
      </c>
      <c r="B237" s="167">
        <v>701</v>
      </c>
      <c r="C237" s="48" t="s">
        <v>100</v>
      </c>
      <c r="D237" s="48" t="s">
        <v>70</v>
      </c>
      <c r="E237" s="125" t="s">
        <v>341</v>
      </c>
      <c r="F237" s="64" t="s">
        <v>78</v>
      </c>
      <c r="G237" s="49">
        <v>35656.409999999989</v>
      </c>
      <c r="H237" s="49">
        <v>71312.819999999978</v>
      </c>
      <c r="I237" s="49">
        <v>71312.819999999978</v>
      </c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</row>
    <row r="238" spans="1:25" s="177" customFormat="1" ht="30" x14ac:dyDescent="0.2">
      <c r="A238" s="51" t="s">
        <v>113</v>
      </c>
      <c r="B238" s="167">
        <v>701</v>
      </c>
      <c r="C238" s="48" t="s">
        <v>100</v>
      </c>
      <c r="D238" s="48" t="s">
        <v>70</v>
      </c>
      <c r="E238" s="125" t="s">
        <v>341</v>
      </c>
      <c r="F238" s="64" t="s">
        <v>114</v>
      </c>
      <c r="G238" s="49">
        <v>61588.399999999994</v>
      </c>
      <c r="H238" s="49">
        <v>123176.79999999999</v>
      </c>
      <c r="I238" s="49">
        <v>123176.79999999999</v>
      </c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</row>
    <row r="239" spans="1:25" s="176" customFormat="1" ht="30" x14ac:dyDescent="0.2">
      <c r="A239" s="51" t="s">
        <v>342</v>
      </c>
      <c r="B239" s="167">
        <v>701</v>
      </c>
      <c r="C239" s="48" t="s">
        <v>100</v>
      </c>
      <c r="D239" s="48" t="s">
        <v>70</v>
      </c>
      <c r="E239" s="117" t="s">
        <v>343</v>
      </c>
      <c r="F239" s="36"/>
      <c r="G239" s="49">
        <f>SUM(G240:G241)</f>
        <v>823565.72</v>
      </c>
      <c r="H239" s="49">
        <f t="shared" ref="H239:I239" si="98">SUM(H240:H241)</f>
        <v>0</v>
      </c>
      <c r="I239" s="49">
        <f t="shared" si="98"/>
        <v>0</v>
      </c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</row>
    <row r="240" spans="1:25" s="176" customFormat="1" ht="30" x14ac:dyDescent="0.2">
      <c r="A240" s="47" t="s">
        <v>85</v>
      </c>
      <c r="B240" s="166">
        <v>701</v>
      </c>
      <c r="C240" s="48" t="s">
        <v>100</v>
      </c>
      <c r="D240" s="48" t="s">
        <v>70</v>
      </c>
      <c r="E240" s="117" t="s">
        <v>343</v>
      </c>
      <c r="F240" s="36">
        <v>200</v>
      </c>
      <c r="G240" s="49">
        <v>823565.72</v>
      </c>
      <c r="H240" s="49">
        <v>0</v>
      </c>
      <c r="I240" s="49">
        <v>0</v>
      </c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</row>
    <row r="241" spans="1:25" s="176" customFormat="1" ht="30" hidden="1" x14ac:dyDescent="0.2">
      <c r="A241" s="51" t="s">
        <v>113</v>
      </c>
      <c r="B241" s="167">
        <v>701</v>
      </c>
      <c r="C241" s="48" t="s">
        <v>100</v>
      </c>
      <c r="D241" s="48" t="s">
        <v>70</v>
      </c>
      <c r="E241" s="117" t="s">
        <v>343</v>
      </c>
      <c r="F241" s="36">
        <v>600</v>
      </c>
      <c r="G241" s="49"/>
      <c r="H241" s="49"/>
      <c r="I241" s="49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</row>
    <row r="242" spans="1:25" s="177" customFormat="1" x14ac:dyDescent="0.2">
      <c r="A242" s="124" t="s">
        <v>197</v>
      </c>
      <c r="B242" s="170">
        <v>701</v>
      </c>
      <c r="C242" s="48" t="s">
        <v>100</v>
      </c>
      <c r="D242" s="48" t="s">
        <v>70</v>
      </c>
      <c r="E242" s="117" t="s">
        <v>223</v>
      </c>
      <c r="F242" s="36"/>
      <c r="G242" s="49">
        <f>G243+G249</f>
        <v>631280879.65999997</v>
      </c>
      <c r="H242" s="49">
        <f t="shared" ref="H242" si="99">H243+H249</f>
        <v>687549912.57000005</v>
      </c>
      <c r="I242" s="49">
        <f>I243+I249</f>
        <v>704753410.38</v>
      </c>
      <c r="J242" s="30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</row>
    <row r="243" spans="1:25" s="177" customFormat="1" ht="45" x14ac:dyDescent="0.2">
      <c r="A243" s="124" t="s">
        <v>344</v>
      </c>
      <c r="B243" s="170">
        <v>701</v>
      </c>
      <c r="C243" s="48" t="s">
        <v>100</v>
      </c>
      <c r="D243" s="48" t="s">
        <v>70</v>
      </c>
      <c r="E243" s="117">
        <v>5840022002</v>
      </c>
      <c r="F243" s="36"/>
      <c r="G243" s="49">
        <f>SUM(G244:G248)</f>
        <v>623253371.65999997</v>
      </c>
      <c r="H243" s="49">
        <f t="shared" ref="H243" si="100">SUM(H244:H248)</f>
        <v>681821680.73000002</v>
      </c>
      <c r="I243" s="49">
        <f>SUM(I244:I248)</f>
        <v>699024990.67999995</v>
      </c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</row>
    <row r="244" spans="1:25" s="177" customFormat="1" ht="75" x14ac:dyDescent="0.2">
      <c r="A244" s="47" t="s">
        <v>77</v>
      </c>
      <c r="B244" s="166">
        <v>701</v>
      </c>
      <c r="C244" s="48" t="s">
        <v>100</v>
      </c>
      <c r="D244" s="48" t="s">
        <v>70</v>
      </c>
      <c r="E244" s="117">
        <v>5840022002</v>
      </c>
      <c r="F244" s="36">
        <v>100</v>
      </c>
      <c r="G244" s="50">
        <f>145870802.91-18280913-1687392</f>
        <v>125902497.91</v>
      </c>
      <c r="H244" s="50">
        <f>145952683.91</f>
        <v>145952683.91</v>
      </c>
      <c r="I244" s="50">
        <f>146103882.91</f>
        <v>146103882.91</v>
      </c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</row>
    <row r="245" spans="1:25" s="177" customFormat="1" ht="30" x14ac:dyDescent="0.2">
      <c r="A245" s="47" t="s">
        <v>85</v>
      </c>
      <c r="B245" s="166">
        <v>701</v>
      </c>
      <c r="C245" s="48" t="s">
        <v>100</v>
      </c>
      <c r="D245" s="48" t="s">
        <v>70</v>
      </c>
      <c r="E245" s="117">
        <v>5840022002</v>
      </c>
      <c r="F245" s="36">
        <v>200</v>
      </c>
      <c r="G245" s="50">
        <f>97431426.99-10584949.74</f>
        <v>86846477.25</v>
      </c>
      <c r="H245" s="50">
        <v>102086572.80000001</v>
      </c>
      <c r="I245" s="50">
        <v>106866942.06999999</v>
      </c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</row>
    <row r="246" spans="1:25" s="177" customFormat="1" hidden="1" x14ac:dyDescent="0.2">
      <c r="A246" s="47" t="s">
        <v>94</v>
      </c>
      <c r="B246" s="166">
        <v>701</v>
      </c>
      <c r="C246" s="48" t="s">
        <v>100</v>
      </c>
      <c r="D246" s="48" t="s">
        <v>70</v>
      </c>
      <c r="E246" s="117">
        <v>5840022002</v>
      </c>
      <c r="F246" s="36">
        <v>300</v>
      </c>
      <c r="G246" s="50">
        <v>0</v>
      </c>
      <c r="H246" s="50">
        <v>0</v>
      </c>
      <c r="I246" s="50">
        <v>0</v>
      </c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</row>
    <row r="247" spans="1:25" s="177" customFormat="1" ht="30" x14ac:dyDescent="0.2">
      <c r="A247" s="51" t="s">
        <v>113</v>
      </c>
      <c r="B247" s="167">
        <v>701</v>
      </c>
      <c r="C247" s="48" t="s">
        <v>100</v>
      </c>
      <c r="D247" s="48" t="s">
        <v>70</v>
      </c>
      <c r="E247" s="117">
        <v>5840022002</v>
      </c>
      <c r="F247" s="36">
        <v>600</v>
      </c>
      <c r="G247" s="50">
        <f>421395273.98-12947627-4142615.48</f>
        <v>404305031.5</v>
      </c>
      <c r="H247" s="50">
        <f>428015372.02</f>
        <v>428015372.01999998</v>
      </c>
      <c r="I247" s="50">
        <f>440716067.7</f>
        <v>440716067.69999999</v>
      </c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</row>
    <row r="248" spans="1:25" s="177" customFormat="1" x14ac:dyDescent="0.2">
      <c r="A248" s="51" t="s">
        <v>87</v>
      </c>
      <c r="B248" s="167">
        <v>701</v>
      </c>
      <c r="C248" s="48" t="s">
        <v>100</v>
      </c>
      <c r="D248" s="48" t="s">
        <v>70</v>
      </c>
      <c r="E248" s="117">
        <v>5840022002</v>
      </c>
      <c r="F248" s="36">
        <v>800</v>
      </c>
      <c r="G248" s="50">
        <v>6199365</v>
      </c>
      <c r="H248" s="50">
        <v>5767052</v>
      </c>
      <c r="I248" s="50">
        <v>5338098</v>
      </c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</row>
    <row r="249" spans="1:25" s="177" customFormat="1" ht="60" x14ac:dyDescent="0.2">
      <c r="A249" s="51" t="s">
        <v>345</v>
      </c>
      <c r="B249" s="167">
        <v>701</v>
      </c>
      <c r="C249" s="48" t="s">
        <v>100</v>
      </c>
      <c r="D249" s="48" t="s">
        <v>70</v>
      </c>
      <c r="E249" s="117" t="s">
        <v>346</v>
      </c>
      <c r="F249" s="36"/>
      <c r="G249" s="50">
        <f>SUM(G250:G251)</f>
        <v>8027508</v>
      </c>
      <c r="H249" s="50">
        <f t="shared" ref="H249:I249" si="101">SUM(H250:H251)</f>
        <v>5728231.8399999999</v>
      </c>
      <c r="I249" s="50">
        <f t="shared" si="101"/>
        <v>5728419.7000000002</v>
      </c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</row>
    <row r="250" spans="1:25" s="177" customFormat="1" ht="30" x14ac:dyDescent="0.2">
      <c r="A250" s="51" t="s">
        <v>85</v>
      </c>
      <c r="B250" s="167">
        <v>701</v>
      </c>
      <c r="C250" s="48" t="s">
        <v>100</v>
      </c>
      <c r="D250" s="48" t="s">
        <v>70</v>
      </c>
      <c r="E250" s="117" t="s">
        <v>346</v>
      </c>
      <c r="F250" s="36">
        <v>200</v>
      </c>
      <c r="G250" s="50">
        <f>546031.84+191415.32</f>
        <v>737447.15999999992</v>
      </c>
      <c r="H250" s="50">
        <v>546230.64</v>
      </c>
      <c r="I250" s="50">
        <v>546418.5</v>
      </c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</row>
    <row r="251" spans="1:25" s="177" customFormat="1" ht="30" x14ac:dyDescent="0.2">
      <c r="A251" s="51" t="s">
        <v>113</v>
      </c>
      <c r="B251" s="167">
        <v>701</v>
      </c>
      <c r="C251" s="48" t="s">
        <v>100</v>
      </c>
      <c r="D251" s="48" t="s">
        <v>70</v>
      </c>
      <c r="E251" s="117" t="s">
        <v>346</v>
      </c>
      <c r="F251" s="36">
        <v>600</v>
      </c>
      <c r="G251" s="50">
        <f>5182001.2+2108059.64</f>
        <v>7290060.8399999999</v>
      </c>
      <c r="H251" s="50">
        <v>5182001.2</v>
      </c>
      <c r="I251" s="50">
        <v>5182001.2</v>
      </c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</row>
    <row r="252" spans="1:25" s="177" customFormat="1" ht="31.5" hidden="1" x14ac:dyDescent="0.25">
      <c r="A252" s="60" t="s">
        <v>225</v>
      </c>
      <c r="B252" s="169">
        <v>701</v>
      </c>
      <c r="C252" s="48" t="s">
        <v>100</v>
      </c>
      <c r="D252" s="48" t="s">
        <v>70</v>
      </c>
      <c r="E252" s="115" t="s">
        <v>192</v>
      </c>
      <c r="F252" s="38"/>
      <c r="G252" s="53">
        <f>G253</f>
        <v>0</v>
      </c>
      <c r="H252" s="53">
        <f t="shared" ref="H252:I254" si="102">H253</f>
        <v>0</v>
      </c>
      <c r="I252" s="53">
        <f t="shared" si="102"/>
        <v>0</v>
      </c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</row>
    <row r="253" spans="1:25" s="177" customFormat="1" hidden="1" x14ac:dyDescent="0.2">
      <c r="A253" s="51" t="s">
        <v>195</v>
      </c>
      <c r="B253" s="167">
        <v>701</v>
      </c>
      <c r="C253" s="48" t="s">
        <v>100</v>
      </c>
      <c r="D253" s="48" t="s">
        <v>70</v>
      </c>
      <c r="E253" s="117" t="s">
        <v>194</v>
      </c>
      <c r="F253" s="36"/>
      <c r="G253" s="50">
        <f>G254</f>
        <v>0</v>
      </c>
      <c r="H253" s="50">
        <f t="shared" si="102"/>
        <v>0</v>
      </c>
      <c r="I253" s="50">
        <f t="shared" si="102"/>
        <v>0</v>
      </c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</row>
    <row r="254" spans="1:25" s="177" customFormat="1" ht="30" hidden="1" x14ac:dyDescent="0.2">
      <c r="A254" s="51" t="s">
        <v>288</v>
      </c>
      <c r="B254" s="167">
        <v>701</v>
      </c>
      <c r="C254" s="48" t="s">
        <v>100</v>
      </c>
      <c r="D254" s="48" t="s">
        <v>70</v>
      </c>
      <c r="E254" s="117" t="s">
        <v>289</v>
      </c>
      <c r="F254" s="36"/>
      <c r="G254" s="50">
        <f>G255</f>
        <v>0</v>
      </c>
      <c r="H254" s="50">
        <f t="shared" si="102"/>
        <v>0</v>
      </c>
      <c r="I254" s="50">
        <f t="shared" si="102"/>
        <v>0</v>
      </c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</row>
    <row r="255" spans="1:25" s="177" customFormat="1" ht="30" hidden="1" x14ac:dyDescent="0.2">
      <c r="A255" s="51" t="s">
        <v>138</v>
      </c>
      <c r="B255" s="167">
        <v>701</v>
      </c>
      <c r="C255" s="48" t="s">
        <v>100</v>
      </c>
      <c r="D255" s="48" t="s">
        <v>70</v>
      </c>
      <c r="E255" s="117" t="s">
        <v>289</v>
      </c>
      <c r="F255" s="36">
        <v>400</v>
      </c>
      <c r="G255" s="50"/>
      <c r="H255" s="50">
        <v>0</v>
      </c>
      <c r="I255" s="50">
        <v>0</v>
      </c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</row>
    <row r="256" spans="1:25" s="177" customFormat="1" ht="15.75" hidden="1" x14ac:dyDescent="0.25">
      <c r="A256" s="44" t="s">
        <v>71</v>
      </c>
      <c r="B256" s="164">
        <v>701</v>
      </c>
      <c r="C256" s="45" t="s">
        <v>100</v>
      </c>
      <c r="D256" s="45" t="s">
        <v>70</v>
      </c>
      <c r="E256" s="62" t="s">
        <v>72</v>
      </c>
      <c r="F256" s="36"/>
      <c r="G256" s="53">
        <f>G257</f>
        <v>0</v>
      </c>
      <c r="H256" s="53">
        <f t="shared" ref="H256:I256" si="103">H257</f>
        <v>0</v>
      </c>
      <c r="I256" s="53">
        <f t="shared" si="103"/>
        <v>0</v>
      </c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</row>
    <row r="257" spans="1:25" s="177" customFormat="1" hidden="1" x14ac:dyDescent="0.2">
      <c r="A257" s="47" t="s">
        <v>107</v>
      </c>
      <c r="B257" s="166">
        <v>701</v>
      </c>
      <c r="C257" s="48" t="s">
        <v>100</v>
      </c>
      <c r="D257" s="48" t="s">
        <v>70</v>
      </c>
      <c r="E257" s="61" t="s">
        <v>108</v>
      </c>
      <c r="F257" s="36"/>
      <c r="G257" s="50">
        <f>G258+G262</f>
        <v>0</v>
      </c>
      <c r="H257" s="50">
        <f t="shared" ref="H257:I257" si="104">H258+H262</f>
        <v>0</v>
      </c>
      <c r="I257" s="50">
        <f t="shared" si="104"/>
        <v>0</v>
      </c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</row>
    <row r="258" spans="1:25" s="177" customFormat="1" ht="30" hidden="1" x14ac:dyDescent="0.2">
      <c r="A258" s="47" t="s">
        <v>115</v>
      </c>
      <c r="B258" s="167">
        <v>701</v>
      </c>
      <c r="C258" s="48" t="s">
        <v>100</v>
      </c>
      <c r="D258" s="48" t="s">
        <v>70</v>
      </c>
      <c r="E258" s="61" t="s">
        <v>116</v>
      </c>
      <c r="F258" s="36"/>
      <c r="G258" s="50">
        <f>SUM(G259:G261)</f>
        <v>0</v>
      </c>
      <c r="H258" s="50">
        <f t="shared" ref="H258:I258" si="105">SUM(H259:H261)</f>
        <v>0</v>
      </c>
      <c r="I258" s="50">
        <f t="shared" si="105"/>
        <v>0</v>
      </c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</row>
    <row r="259" spans="1:25" s="177" customFormat="1" ht="75" hidden="1" x14ac:dyDescent="0.2">
      <c r="A259" s="47" t="s">
        <v>77</v>
      </c>
      <c r="B259" s="167">
        <v>701</v>
      </c>
      <c r="C259" s="48" t="s">
        <v>100</v>
      </c>
      <c r="D259" s="48" t="s">
        <v>70</v>
      </c>
      <c r="E259" s="61" t="s">
        <v>116</v>
      </c>
      <c r="F259" s="36">
        <v>100</v>
      </c>
      <c r="G259" s="50">
        <f>'Приложение 4'!F159</f>
        <v>0</v>
      </c>
      <c r="H259" s="50">
        <f>'Приложение 4'!G159</f>
        <v>0</v>
      </c>
      <c r="I259" s="50">
        <f>'Приложение 4'!H159</f>
        <v>0</v>
      </c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</row>
    <row r="260" spans="1:25" s="177" customFormat="1" ht="30" hidden="1" x14ac:dyDescent="0.2">
      <c r="A260" s="47" t="s">
        <v>85</v>
      </c>
      <c r="B260" s="167">
        <v>701</v>
      </c>
      <c r="C260" s="48" t="s">
        <v>100</v>
      </c>
      <c r="D260" s="48" t="s">
        <v>70</v>
      </c>
      <c r="E260" s="61" t="s">
        <v>116</v>
      </c>
      <c r="F260" s="36">
        <v>200</v>
      </c>
      <c r="G260" s="50">
        <f>'Приложение 4'!F160</f>
        <v>0</v>
      </c>
      <c r="H260" s="50">
        <f>'Приложение 4'!G160</f>
        <v>0</v>
      </c>
      <c r="I260" s="50">
        <f>'Приложение 4'!H160</f>
        <v>0</v>
      </c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</row>
    <row r="261" spans="1:25" s="177" customFormat="1" ht="30" hidden="1" x14ac:dyDescent="0.2">
      <c r="A261" s="47" t="s">
        <v>113</v>
      </c>
      <c r="B261" s="167">
        <v>701</v>
      </c>
      <c r="C261" s="48" t="s">
        <v>100</v>
      </c>
      <c r="D261" s="48" t="s">
        <v>70</v>
      </c>
      <c r="E261" s="61" t="s">
        <v>116</v>
      </c>
      <c r="F261" s="36">
        <v>600</v>
      </c>
      <c r="G261" s="50">
        <f>'Приложение 4'!F161</f>
        <v>0</v>
      </c>
      <c r="H261" s="50">
        <f>'Приложение 4'!G161</f>
        <v>0</v>
      </c>
      <c r="I261" s="50">
        <f>'Приложение 4'!H161</f>
        <v>0</v>
      </c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</row>
    <row r="262" spans="1:25" s="177" customFormat="1" ht="60.75" hidden="1" x14ac:dyDescent="0.25">
      <c r="A262" s="51" t="s">
        <v>139</v>
      </c>
      <c r="B262" s="164">
        <v>701</v>
      </c>
      <c r="C262" s="48" t="s">
        <v>100</v>
      </c>
      <c r="D262" s="48" t="s">
        <v>70</v>
      </c>
      <c r="E262" s="61" t="s">
        <v>140</v>
      </c>
      <c r="F262" s="36"/>
      <c r="G262" s="50">
        <f>SUM(G263:G265)</f>
        <v>0</v>
      </c>
      <c r="H262" s="50">
        <f t="shared" ref="H262:I262" si="106">SUM(H263:H265)</f>
        <v>0</v>
      </c>
      <c r="I262" s="50">
        <f t="shared" si="106"/>
        <v>0</v>
      </c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</row>
    <row r="263" spans="1:25" s="177" customFormat="1" ht="30" hidden="1" x14ac:dyDescent="0.2">
      <c r="A263" s="47" t="s">
        <v>85</v>
      </c>
      <c r="B263" s="166">
        <v>701</v>
      </c>
      <c r="C263" s="48" t="s">
        <v>100</v>
      </c>
      <c r="D263" s="48" t="s">
        <v>70</v>
      </c>
      <c r="E263" s="61" t="s">
        <v>140</v>
      </c>
      <c r="F263" s="36">
        <v>200</v>
      </c>
      <c r="G263" s="50"/>
      <c r="H263" s="50"/>
      <c r="I263" s="50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</row>
    <row r="264" spans="1:25" s="177" customFormat="1" ht="30" hidden="1" x14ac:dyDescent="0.2">
      <c r="A264" s="51" t="s">
        <v>138</v>
      </c>
      <c r="B264" s="167">
        <v>701</v>
      </c>
      <c r="C264" s="48" t="s">
        <v>100</v>
      </c>
      <c r="D264" s="48" t="s">
        <v>70</v>
      </c>
      <c r="E264" s="61" t="s">
        <v>140</v>
      </c>
      <c r="F264" s="36">
        <v>400</v>
      </c>
      <c r="G264" s="50">
        <f>'Приложение 4'!F163</f>
        <v>0</v>
      </c>
      <c r="H264" s="50">
        <f>'Приложение 4'!G163</f>
        <v>0</v>
      </c>
      <c r="I264" s="50">
        <f>'Приложение 4'!H163</f>
        <v>0</v>
      </c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</row>
    <row r="265" spans="1:25" s="177" customFormat="1" ht="30.75" hidden="1" x14ac:dyDescent="0.25">
      <c r="A265" s="51" t="s">
        <v>113</v>
      </c>
      <c r="B265" s="167">
        <v>701</v>
      </c>
      <c r="C265" s="48" t="s">
        <v>100</v>
      </c>
      <c r="D265" s="48" t="s">
        <v>70</v>
      </c>
      <c r="E265" s="61" t="s">
        <v>140</v>
      </c>
      <c r="F265" s="36">
        <v>600</v>
      </c>
      <c r="G265" s="50"/>
      <c r="H265" s="50"/>
      <c r="I265" s="53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</row>
    <row r="266" spans="1:25" s="177" customFormat="1" ht="15.75" x14ac:dyDescent="0.25">
      <c r="A266" s="60" t="s">
        <v>226</v>
      </c>
      <c r="B266" s="169">
        <v>701</v>
      </c>
      <c r="C266" s="45" t="s">
        <v>100</v>
      </c>
      <c r="D266" s="45" t="s">
        <v>80</v>
      </c>
      <c r="E266" s="115"/>
      <c r="F266" s="38"/>
      <c r="G266" s="53">
        <f>G267+G279+G286+G290</f>
        <v>312569658.60000002</v>
      </c>
      <c r="H266" s="53">
        <f t="shared" ref="H266:I266" si="107">H267+H279+H286+H290</f>
        <v>284673688.53999996</v>
      </c>
      <c r="I266" s="53">
        <f t="shared" si="107"/>
        <v>286115841.57999998</v>
      </c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</row>
    <row r="267" spans="1:25" s="177" customFormat="1" ht="15.75" x14ac:dyDescent="0.25">
      <c r="A267" s="60" t="s">
        <v>227</v>
      </c>
      <c r="B267" s="169">
        <v>701</v>
      </c>
      <c r="C267" s="45" t="s">
        <v>100</v>
      </c>
      <c r="D267" s="45" t="s">
        <v>80</v>
      </c>
      <c r="E267" s="115" t="s">
        <v>228</v>
      </c>
      <c r="F267" s="38"/>
      <c r="G267" s="53">
        <f>G268+G271+G274</f>
        <v>135771633.00999999</v>
      </c>
      <c r="H267" s="53">
        <f t="shared" ref="H267:I267" si="108">H268+H271+H274</f>
        <v>145725209.16</v>
      </c>
      <c r="I267" s="53">
        <f t="shared" si="108"/>
        <v>146492532.53999999</v>
      </c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</row>
    <row r="268" spans="1:25" s="176" customFormat="1" ht="30" x14ac:dyDescent="0.2">
      <c r="A268" s="51" t="s">
        <v>251</v>
      </c>
      <c r="B268" s="167" t="s">
        <v>408</v>
      </c>
      <c r="C268" s="48" t="s">
        <v>100</v>
      </c>
      <c r="D268" s="48" t="s">
        <v>80</v>
      </c>
      <c r="E268" s="117" t="s">
        <v>252</v>
      </c>
      <c r="F268" s="36"/>
      <c r="G268" s="50">
        <f>G269</f>
        <v>0</v>
      </c>
      <c r="H268" s="50">
        <f t="shared" ref="H268:I269" si="109">H269</f>
        <v>1175248.06</v>
      </c>
      <c r="I268" s="50">
        <f t="shared" si="109"/>
        <v>1256340.17</v>
      </c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</row>
    <row r="269" spans="1:25" s="176" customFormat="1" ht="75" x14ac:dyDescent="0.2">
      <c r="A269" s="51" t="s">
        <v>424</v>
      </c>
      <c r="B269" s="167" t="s">
        <v>408</v>
      </c>
      <c r="C269" s="48" t="s">
        <v>100</v>
      </c>
      <c r="D269" s="48" t="s">
        <v>80</v>
      </c>
      <c r="E269" s="117" t="s">
        <v>425</v>
      </c>
      <c r="F269" s="36"/>
      <c r="G269" s="50">
        <f>G270</f>
        <v>0</v>
      </c>
      <c r="H269" s="50">
        <f t="shared" si="109"/>
        <v>1175248.06</v>
      </c>
      <c r="I269" s="50">
        <f t="shared" si="109"/>
        <v>1256340.17</v>
      </c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</row>
    <row r="270" spans="1:25" s="176" customFormat="1" ht="30" x14ac:dyDescent="0.2">
      <c r="A270" s="51" t="s">
        <v>85</v>
      </c>
      <c r="B270" s="167" t="s">
        <v>408</v>
      </c>
      <c r="C270" s="48" t="s">
        <v>100</v>
      </c>
      <c r="D270" s="48" t="s">
        <v>80</v>
      </c>
      <c r="E270" s="117" t="s">
        <v>425</v>
      </c>
      <c r="F270" s="36" t="s">
        <v>86</v>
      </c>
      <c r="G270" s="50">
        <f>1093254.01-1093254.01</f>
        <v>0</v>
      </c>
      <c r="H270" s="50">
        <v>1175248.06</v>
      </c>
      <c r="I270" s="50">
        <v>1256340.17</v>
      </c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</row>
    <row r="271" spans="1:25" s="176" customFormat="1" ht="30" x14ac:dyDescent="0.2">
      <c r="A271" s="51" t="s">
        <v>229</v>
      </c>
      <c r="B271" s="167">
        <v>701</v>
      </c>
      <c r="C271" s="48" t="s">
        <v>100</v>
      </c>
      <c r="D271" s="48" t="s">
        <v>80</v>
      </c>
      <c r="E271" s="117" t="s">
        <v>230</v>
      </c>
      <c r="F271" s="36"/>
      <c r="G271" s="50">
        <f>G272</f>
        <v>1093254.01</v>
      </c>
      <c r="H271" s="50">
        <f t="shared" ref="H271:I272" si="110">H272</f>
        <v>0</v>
      </c>
      <c r="I271" s="50">
        <f t="shared" si="110"/>
        <v>0</v>
      </c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</row>
    <row r="272" spans="1:25" s="176" customFormat="1" ht="30" x14ac:dyDescent="0.2">
      <c r="A272" s="51" t="s">
        <v>347</v>
      </c>
      <c r="B272" s="167">
        <v>701</v>
      </c>
      <c r="C272" s="48" t="s">
        <v>100</v>
      </c>
      <c r="D272" s="48" t="s">
        <v>80</v>
      </c>
      <c r="E272" s="117">
        <v>5030010010</v>
      </c>
      <c r="F272" s="36"/>
      <c r="G272" s="50">
        <f>G273</f>
        <v>1093254.01</v>
      </c>
      <c r="H272" s="50">
        <f t="shared" si="110"/>
        <v>0</v>
      </c>
      <c r="I272" s="50">
        <f t="shared" si="110"/>
        <v>0</v>
      </c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</row>
    <row r="273" spans="1:25" s="176" customFormat="1" ht="30" x14ac:dyDescent="0.2">
      <c r="A273" s="47" t="s">
        <v>85</v>
      </c>
      <c r="B273" s="166">
        <v>701</v>
      </c>
      <c r="C273" s="48" t="s">
        <v>100</v>
      </c>
      <c r="D273" s="48" t="s">
        <v>80</v>
      </c>
      <c r="E273" s="117">
        <v>5030010010</v>
      </c>
      <c r="F273" s="36">
        <v>200</v>
      </c>
      <c r="G273" s="50">
        <v>1093254.01</v>
      </c>
      <c r="H273" s="50">
        <v>0</v>
      </c>
      <c r="I273" s="50">
        <v>0</v>
      </c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</row>
    <row r="274" spans="1:25" s="177" customFormat="1" x14ac:dyDescent="0.2">
      <c r="A274" s="51" t="s">
        <v>231</v>
      </c>
      <c r="B274" s="167">
        <v>701</v>
      </c>
      <c r="C274" s="48" t="s">
        <v>100</v>
      </c>
      <c r="D274" s="48" t="s">
        <v>80</v>
      </c>
      <c r="E274" s="117" t="s">
        <v>232</v>
      </c>
      <c r="F274" s="36"/>
      <c r="G274" s="50">
        <f>G275</f>
        <v>134678379</v>
      </c>
      <c r="H274" s="50">
        <f t="shared" ref="H274:I274" si="111">H275</f>
        <v>144549961.09999999</v>
      </c>
      <c r="I274" s="50">
        <f t="shared" si="111"/>
        <v>145236192.37</v>
      </c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</row>
    <row r="275" spans="1:25" s="177" customFormat="1" ht="45" x14ac:dyDescent="0.2">
      <c r="A275" s="51" t="s">
        <v>348</v>
      </c>
      <c r="B275" s="167">
        <v>701</v>
      </c>
      <c r="C275" s="48" t="s">
        <v>100</v>
      </c>
      <c r="D275" s="48" t="s">
        <v>80</v>
      </c>
      <c r="E275" s="117" t="s">
        <v>349</v>
      </c>
      <c r="F275" s="36"/>
      <c r="G275" s="50">
        <f>SUM(G276:G278)</f>
        <v>134678379</v>
      </c>
      <c r="H275" s="50">
        <f t="shared" ref="H275:I275" si="112">SUM(H276:H278)</f>
        <v>144549961.09999999</v>
      </c>
      <c r="I275" s="50">
        <f t="shared" si="112"/>
        <v>145236192.37</v>
      </c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</row>
    <row r="276" spans="1:25" s="177" customFormat="1" ht="75" x14ac:dyDescent="0.2">
      <c r="A276" s="47" t="s">
        <v>77</v>
      </c>
      <c r="B276" s="166">
        <v>701</v>
      </c>
      <c r="C276" s="48" t="s">
        <v>100</v>
      </c>
      <c r="D276" s="48" t="s">
        <v>80</v>
      </c>
      <c r="E276" s="117" t="s">
        <v>349</v>
      </c>
      <c r="F276" s="36">
        <v>100</v>
      </c>
      <c r="G276" s="50">
        <f>134086903.73-9445614</f>
        <v>124641289.73</v>
      </c>
      <c r="H276" s="50">
        <f>134086903.73</f>
        <v>134086903.73</v>
      </c>
      <c r="I276" s="50">
        <f>134086903.73</f>
        <v>134086903.73</v>
      </c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</row>
    <row r="277" spans="1:25" s="177" customFormat="1" ht="30" x14ac:dyDescent="0.2">
      <c r="A277" s="47" t="s">
        <v>85</v>
      </c>
      <c r="B277" s="166">
        <v>701</v>
      </c>
      <c r="C277" s="48" t="s">
        <v>100</v>
      </c>
      <c r="D277" s="48" t="s">
        <v>80</v>
      </c>
      <c r="E277" s="117" t="s">
        <v>349</v>
      </c>
      <c r="F277" s="36">
        <v>200</v>
      </c>
      <c r="G277" s="50">
        <v>9955303.2699999996</v>
      </c>
      <c r="H277" s="50">
        <v>10381158.869999999</v>
      </c>
      <c r="I277" s="50">
        <v>11067278.880000016</v>
      </c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</row>
    <row r="278" spans="1:25" s="177" customFormat="1" x14ac:dyDescent="0.2">
      <c r="A278" s="51" t="s">
        <v>87</v>
      </c>
      <c r="B278" s="167">
        <v>701</v>
      </c>
      <c r="C278" s="48" t="s">
        <v>100</v>
      </c>
      <c r="D278" s="48" t="s">
        <v>80</v>
      </c>
      <c r="E278" s="117" t="s">
        <v>349</v>
      </c>
      <c r="F278" s="36">
        <v>800</v>
      </c>
      <c r="G278" s="50">
        <v>81786</v>
      </c>
      <c r="H278" s="50">
        <v>81898.5</v>
      </c>
      <c r="I278" s="50">
        <v>82009.759999999995</v>
      </c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</row>
    <row r="279" spans="1:25" s="177" customFormat="1" ht="15.75" x14ac:dyDescent="0.25">
      <c r="A279" s="60" t="s">
        <v>221</v>
      </c>
      <c r="B279" s="169">
        <v>701</v>
      </c>
      <c r="C279" s="45" t="s">
        <v>100</v>
      </c>
      <c r="D279" s="45" t="s">
        <v>80</v>
      </c>
      <c r="E279" s="115" t="s">
        <v>222</v>
      </c>
      <c r="F279" s="38"/>
      <c r="G279" s="53">
        <f>G280</f>
        <v>130162546.67</v>
      </c>
      <c r="H279" s="53">
        <f t="shared" ref="H279:I280" si="113">H280</f>
        <v>138948479.38</v>
      </c>
      <c r="I279" s="53">
        <f t="shared" si="113"/>
        <v>139623309.03999999</v>
      </c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</row>
    <row r="280" spans="1:25" s="176" customFormat="1" x14ac:dyDescent="0.2">
      <c r="A280" s="124" t="s">
        <v>197</v>
      </c>
      <c r="B280" s="170">
        <v>701</v>
      </c>
      <c r="C280" s="48" t="s">
        <v>100</v>
      </c>
      <c r="D280" s="48" t="s">
        <v>80</v>
      </c>
      <c r="E280" s="117" t="s">
        <v>223</v>
      </c>
      <c r="F280" s="36"/>
      <c r="G280" s="49">
        <f>G281</f>
        <v>130162546.67</v>
      </c>
      <c r="H280" s="49">
        <f t="shared" si="113"/>
        <v>138948479.38</v>
      </c>
      <c r="I280" s="49">
        <f t="shared" si="113"/>
        <v>139623309.03999999</v>
      </c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</row>
    <row r="281" spans="1:25" s="176" customFormat="1" ht="45" x14ac:dyDescent="0.2">
      <c r="A281" s="124" t="s">
        <v>350</v>
      </c>
      <c r="B281" s="170">
        <v>701</v>
      </c>
      <c r="C281" s="48" t="s">
        <v>100</v>
      </c>
      <c r="D281" s="48" t="s">
        <v>80</v>
      </c>
      <c r="E281" s="117" t="s">
        <v>351</v>
      </c>
      <c r="F281" s="36"/>
      <c r="G281" s="49">
        <f>SUM(G282:G285)</f>
        <v>130162546.67</v>
      </c>
      <c r="H281" s="49">
        <f t="shared" ref="H281:I281" si="114">SUM(H282:H285)</f>
        <v>138948479.38</v>
      </c>
      <c r="I281" s="49">
        <f t="shared" si="114"/>
        <v>139623309.03999999</v>
      </c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</row>
    <row r="282" spans="1:25" s="177" customFormat="1" ht="75" x14ac:dyDescent="0.2">
      <c r="A282" s="47" t="s">
        <v>77</v>
      </c>
      <c r="B282" s="166">
        <v>701</v>
      </c>
      <c r="C282" s="48" t="s">
        <v>100</v>
      </c>
      <c r="D282" s="48" t="s">
        <v>80</v>
      </c>
      <c r="E282" s="117" t="s">
        <v>351</v>
      </c>
      <c r="F282" s="36">
        <v>100</v>
      </c>
      <c r="G282" s="50">
        <f>124300999-6994559-546840</f>
        <v>116759600</v>
      </c>
      <c r="H282" s="50">
        <f>124315514</f>
        <v>124315514</v>
      </c>
      <c r="I282" s="50">
        <f>124329230.67</f>
        <v>124329230.67</v>
      </c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</row>
    <row r="283" spans="1:25" s="177" customFormat="1" ht="30" x14ac:dyDescent="0.2">
      <c r="A283" s="47" t="s">
        <v>85</v>
      </c>
      <c r="B283" s="166">
        <v>701</v>
      </c>
      <c r="C283" s="48" t="s">
        <v>100</v>
      </c>
      <c r="D283" s="48" t="s">
        <v>80</v>
      </c>
      <c r="E283" s="117" t="s">
        <v>351</v>
      </c>
      <c r="F283" s="36">
        <v>200</v>
      </c>
      <c r="G283" s="50">
        <f>14484323.48-1081376.81</f>
        <v>13402946.67</v>
      </c>
      <c r="H283" s="50">
        <v>14632965.379999999</v>
      </c>
      <c r="I283" s="50">
        <v>15294078.369999999</v>
      </c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</row>
    <row r="284" spans="1:25" s="177" customFormat="1" hidden="1" x14ac:dyDescent="0.2">
      <c r="A284" s="47" t="s">
        <v>94</v>
      </c>
      <c r="B284" s="166">
        <v>701</v>
      </c>
      <c r="C284" s="48" t="s">
        <v>100</v>
      </c>
      <c r="D284" s="48" t="s">
        <v>80</v>
      </c>
      <c r="E284" s="117" t="s">
        <v>351</v>
      </c>
      <c r="F284" s="36">
        <v>300</v>
      </c>
      <c r="G284" s="50"/>
      <c r="H284" s="50"/>
      <c r="I284" s="50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</row>
    <row r="285" spans="1:25" s="177" customFormat="1" hidden="1" x14ac:dyDescent="0.2">
      <c r="A285" s="47" t="s">
        <v>87</v>
      </c>
      <c r="B285" s="166">
        <v>701</v>
      </c>
      <c r="C285" s="48" t="s">
        <v>100</v>
      </c>
      <c r="D285" s="48" t="s">
        <v>80</v>
      </c>
      <c r="E285" s="117" t="s">
        <v>351</v>
      </c>
      <c r="F285" s="36">
        <v>800</v>
      </c>
      <c r="G285" s="50"/>
      <c r="H285" s="50"/>
      <c r="I285" s="50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</row>
    <row r="286" spans="1:25" s="177" customFormat="1" ht="31.5" x14ac:dyDescent="0.25">
      <c r="A286" s="60" t="s">
        <v>426</v>
      </c>
      <c r="B286" s="169">
        <v>701</v>
      </c>
      <c r="C286" s="48" t="s">
        <v>100</v>
      </c>
      <c r="D286" s="48" t="s">
        <v>80</v>
      </c>
      <c r="E286" s="115" t="s">
        <v>192</v>
      </c>
      <c r="F286" s="36"/>
      <c r="G286" s="53">
        <f>G287</f>
        <v>46635478.920000002</v>
      </c>
      <c r="H286" s="53">
        <f t="shared" ref="H286:I288" si="115">H287</f>
        <v>0</v>
      </c>
      <c r="I286" s="53">
        <f t="shared" si="115"/>
        <v>0</v>
      </c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</row>
    <row r="287" spans="1:25" s="177" customFormat="1" x14ac:dyDescent="0.2">
      <c r="A287" s="51" t="s">
        <v>195</v>
      </c>
      <c r="B287" s="167">
        <v>701</v>
      </c>
      <c r="C287" s="48" t="s">
        <v>100</v>
      </c>
      <c r="D287" s="48" t="s">
        <v>80</v>
      </c>
      <c r="E287" s="117" t="s">
        <v>194</v>
      </c>
      <c r="F287" s="36"/>
      <c r="G287" s="50">
        <f>G288</f>
        <v>46635478.920000002</v>
      </c>
      <c r="H287" s="50">
        <f t="shared" si="115"/>
        <v>0</v>
      </c>
      <c r="I287" s="50">
        <f t="shared" si="115"/>
        <v>0</v>
      </c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</row>
    <row r="288" spans="1:25" s="177" customFormat="1" ht="30" x14ac:dyDescent="0.2">
      <c r="A288" s="51" t="s">
        <v>288</v>
      </c>
      <c r="B288" s="167">
        <v>701</v>
      </c>
      <c r="C288" s="48" t="s">
        <v>100</v>
      </c>
      <c r="D288" s="48" t="s">
        <v>80</v>
      </c>
      <c r="E288" s="117" t="s">
        <v>289</v>
      </c>
      <c r="F288" s="36"/>
      <c r="G288" s="50">
        <f>G289</f>
        <v>46635478.920000002</v>
      </c>
      <c r="H288" s="50">
        <f t="shared" si="115"/>
        <v>0</v>
      </c>
      <c r="I288" s="50">
        <f t="shared" si="115"/>
        <v>0</v>
      </c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</row>
    <row r="289" spans="1:25" s="177" customFormat="1" ht="31.5" x14ac:dyDescent="0.3">
      <c r="A289" s="51" t="s">
        <v>138</v>
      </c>
      <c r="B289" s="167">
        <v>701</v>
      </c>
      <c r="C289" s="48" t="s">
        <v>100</v>
      </c>
      <c r="D289" s="48" t="s">
        <v>80</v>
      </c>
      <c r="E289" s="117" t="s">
        <v>289</v>
      </c>
      <c r="F289" s="36">
        <v>400</v>
      </c>
      <c r="G289" s="50">
        <v>46635478.920000002</v>
      </c>
      <c r="H289" s="50">
        <v>0</v>
      </c>
      <c r="I289" s="53">
        <v>0</v>
      </c>
      <c r="J289" s="28"/>
      <c r="K289" s="393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</row>
    <row r="290" spans="1:25" s="177" customFormat="1" ht="15.75" hidden="1" x14ac:dyDescent="0.25">
      <c r="A290" s="60" t="s">
        <v>71</v>
      </c>
      <c r="B290" s="164">
        <v>701</v>
      </c>
      <c r="C290" s="45" t="s">
        <v>100</v>
      </c>
      <c r="D290" s="45" t="s">
        <v>80</v>
      </c>
      <c r="E290" s="115" t="s">
        <v>72</v>
      </c>
      <c r="F290" s="38"/>
      <c r="G290" s="53">
        <f>G291</f>
        <v>0</v>
      </c>
      <c r="H290" s="53">
        <f t="shared" ref="H290:I292" si="116">H291</f>
        <v>0</v>
      </c>
      <c r="I290" s="53">
        <f t="shared" si="116"/>
        <v>0</v>
      </c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</row>
    <row r="291" spans="1:25" s="177" customFormat="1" ht="15.75" hidden="1" x14ac:dyDescent="0.25">
      <c r="A291" s="51" t="s">
        <v>107</v>
      </c>
      <c r="B291" s="169">
        <v>701</v>
      </c>
      <c r="C291" s="48" t="s">
        <v>100</v>
      </c>
      <c r="D291" s="48" t="s">
        <v>80</v>
      </c>
      <c r="E291" s="117" t="s">
        <v>108</v>
      </c>
      <c r="F291" s="36"/>
      <c r="G291" s="50">
        <f>G292</f>
        <v>0</v>
      </c>
      <c r="H291" s="50">
        <f t="shared" si="116"/>
        <v>0</v>
      </c>
      <c r="I291" s="50">
        <f t="shared" si="116"/>
        <v>0</v>
      </c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</row>
    <row r="292" spans="1:25" s="177" customFormat="1" ht="30" hidden="1" x14ac:dyDescent="0.2">
      <c r="A292" s="51" t="s">
        <v>115</v>
      </c>
      <c r="B292" s="167">
        <v>701</v>
      </c>
      <c r="C292" s="48" t="s">
        <v>100</v>
      </c>
      <c r="D292" s="48" t="s">
        <v>80</v>
      </c>
      <c r="E292" s="117" t="s">
        <v>116</v>
      </c>
      <c r="F292" s="36"/>
      <c r="G292" s="50">
        <f>G293</f>
        <v>0</v>
      </c>
      <c r="H292" s="50">
        <f t="shared" si="116"/>
        <v>0</v>
      </c>
      <c r="I292" s="50">
        <f t="shared" si="116"/>
        <v>0</v>
      </c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</row>
    <row r="293" spans="1:25" s="177" customFormat="1" ht="30" hidden="1" x14ac:dyDescent="0.2">
      <c r="A293" s="51" t="s">
        <v>85</v>
      </c>
      <c r="B293" s="167">
        <v>701</v>
      </c>
      <c r="C293" s="48" t="s">
        <v>100</v>
      </c>
      <c r="D293" s="48" t="s">
        <v>80</v>
      </c>
      <c r="E293" s="117" t="s">
        <v>116</v>
      </c>
      <c r="F293" s="36">
        <v>200</v>
      </c>
      <c r="G293" s="50">
        <f>'Приложение 4'!F168</f>
        <v>0</v>
      </c>
      <c r="H293" s="50">
        <f>'Приложение 4'!G168</f>
        <v>0</v>
      </c>
      <c r="I293" s="50">
        <f>'Приложение 4'!H168</f>
        <v>0</v>
      </c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</row>
    <row r="294" spans="1:25" s="177" customFormat="1" ht="31.5" x14ac:dyDescent="0.25">
      <c r="A294" s="44" t="s">
        <v>141</v>
      </c>
      <c r="B294" s="164">
        <v>701</v>
      </c>
      <c r="C294" s="45" t="s">
        <v>100</v>
      </c>
      <c r="D294" s="45" t="s">
        <v>129</v>
      </c>
      <c r="E294" s="62"/>
      <c r="F294" s="38"/>
      <c r="G294" s="53">
        <f>G328+G311+G303+G295+G324+G332</f>
        <v>283000</v>
      </c>
      <c r="H294" s="53">
        <f t="shared" ref="H294:I294" si="117">H328+H311+H303+H295+H324+H332</f>
        <v>0</v>
      </c>
      <c r="I294" s="53">
        <f t="shared" si="117"/>
        <v>0</v>
      </c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</row>
    <row r="295" spans="1:25" s="177" customFormat="1" ht="15.75" hidden="1" x14ac:dyDescent="0.25">
      <c r="A295" s="60" t="s">
        <v>227</v>
      </c>
      <c r="B295" s="169">
        <v>701</v>
      </c>
      <c r="C295" s="45" t="s">
        <v>100</v>
      </c>
      <c r="D295" s="45" t="s">
        <v>129</v>
      </c>
      <c r="E295" s="115" t="s">
        <v>228</v>
      </c>
      <c r="F295" s="36"/>
      <c r="G295" s="50">
        <v>0</v>
      </c>
      <c r="H295" s="50">
        <v>0</v>
      </c>
      <c r="I295" s="50">
        <v>0</v>
      </c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</row>
    <row r="296" spans="1:25" s="177" customFormat="1" hidden="1" x14ac:dyDescent="0.2">
      <c r="A296" s="51" t="s">
        <v>197</v>
      </c>
      <c r="B296" s="167">
        <v>701</v>
      </c>
      <c r="C296" s="48" t="s">
        <v>100</v>
      </c>
      <c r="D296" s="48" t="s">
        <v>129</v>
      </c>
      <c r="E296" s="117" t="s">
        <v>232</v>
      </c>
      <c r="F296" s="36"/>
      <c r="G296" s="50">
        <v>0</v>
      </c>
      <c r="H296" s="50">
        <v>0</v>
      </c>
      <c r="I296" s="50">
        <v>0</v>
      </c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</row>
    <row r="297" spans="1:25" s="177" customFormat="1" ht="30" hidden="1" x14ac:dyDescent="0.2">
      <c r="A297" s="51" t="s">
        <v>352</v>
      </c>
      <c r="B297" s="167">
        <v>701</v>
      </c>
      <c r="C297" s="48" t="s">
        <v>100</v>
      </c>
      <c r="D297" s="48" t="s">
        <v>129</v>
      </c>
      <c r="E297" s="117" t="s">
        <v>353</v>
      </c>
      <c r="F297" s="36"/>
      <c r="G297" s="50">
        <v>0</v>
      </c>
      <c r="H297" s="50">
        <v>0</v>
      </c>
      <c r="I297" s="50">
        <v>0</v>
      </c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</row>
    <row r="298" spans="1:25" s="177" customFormat="1" ht="30" hidden="1" x14ac:dyDescent="0.2">
      <c r="A298" s="47" t="s">
        <v>85</v>
      </c>
      <c r="B298" s="166">
        <v>701</v>
      </c>
      <c r="C298" s="48" t="s">
        <v>100</v>
      </c>
      <c r="D298" s="48" t="s">
        <v>129</v>
      </c>
      <c r="E298" s="117" t="s">
        <v>353</v>
      </c>
      <c r="F298" s="36">
        <v>200</v>
      </c>
      <c r="G298" s="50"/>
      <c r="H298" s="50"/>
      <c r="I298" s="50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</row>
    <row r="299" spans="1:25" s="177" customFormat="1" ht="45" hidden="1" x14ac:dyDescent="0.2">
      <c r="A299" s="51" t="s">
        <v>348</v>
      </c>
      <c r="B299" s="167">
        <v>701</v>
      </c>
      <c r="C299" s="48" t="s">
        <v>100</v>
      </c>
      <c r="D299" s="48" t="s">
        <v>129</v>
      </c>
      <c r="E299" s="117" t="s">
        <v>349</v>
      </c>
      <c r="F299" s="36"/>
      <c r="G299" s="50">
        <v>0</v>
      </c>
      <c r="H299" s="50">
        <v>0</v>
      </c>
      <c r="I299" s="50">
        <v>0</v>
      </c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</row>
    <row r="300" spans="1:25" s="177" customFormat="1" ht="30" hidden="1" x14ac:dyDescent="0.2">
      <c r="A300" s="47" t="s">
        <v>85</v>
      </c>
      <c r="B300" s="166">
        <v>701</v>
      </c>
      <c r="C300" s="48" t="s">
        <v>100</v>
      </c>
      <c r="D300" s="48" t="s">
        <v>129</v>
      </c>
      <c r="E300" s="117" t="s">
        <v>349</v>
      </c>
      <c r="F300" s="36">
        <v>200</v>
      </c>
      <c r="G300" s="50"/>
      <c r="H300" s="50"/>
      <c r="I300" s="50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</row>
    <row r="301" spans="1:25" s="177" customFormat="1" ht="35.25" hidden="1" customHeight="1" x14ac:dyDescent="0.2">
      <c r="A301" s="47" t="s">
        <v>354</v>
      </c>
      <c r="B301" s="166">
        <v>701</v>
      </c>
      <c r="C301" s="48" t="s">
        <v>100</v>
      </c>
      <c r="D301" s="48" t="s">
        <v>129</v>
      </c>
      <c r="E301" s="117" t="s">
        <v>355</v>
      </c>
      <c r="F301" s="36"/>
      <c r="G301" s="50">
        <v>0</v>
      </c>
      <c r="H301" s="50">
        <v>0</v>
      </c>
      <c r="I301" s="50">
        <v>0</v>
      </c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</row>
    <row r="302" spans="1:25" s="177" customFormat="1" ht="35.25" hidden="1" customHeight="1" x14ac:dyDescent="0.2">
      <c r="A302" s="47" t="s">
        <v>85</v>
      </c>
      <c r="B302" s="166">
        <v>701</v>
      </c>
      <c r="C302" s="48" t="s">
        <v>100</v>
      </c>
      <c r="D302" s="48" t="s">
        <v>129</v>
      </c>
      <c r="E302" s="117" t="s">
        <v>355</v>
      </c>
      <c r="F302" s="36">
        <v>200</v>
      </c>
      <c r="G302" s="50"/>
      <c r="H302" s="50"/>
      <c r="I302" s="50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</row>
    <row r="303" spans="1:25" s="177" customFormat="1" ht="47.25" hidden="1" x14ac:dyDescent="0.25">
      <c r="A303" s="60" t="s">
        <v>233</v>
      </c>
      <c r="B303" s="169">
        <v>701</v>
      </c>
      <c r="C303" s="45" t="s">
        <v>100</v>
      </c>
      <c r="D303" s="45" t="s">
        <v>129</v>
      </c>
      <c r="E303" s="115" t="s">
        <v>234</v>
      </c>
      <c r="F303" s="38"/>
      <c r="G303" s="53">
        <f>G304</f>
        <v>0</v>
      </c>
      <c r="H303" s="53">
        <f t="shared" ref="H303:I305" si="118">H304</f>
        <v>0</v>
      </c>
      <c r="I303" s="53">
        <f t="shared" si="118"/>
        <v>0</v>
      </c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</row>
    <row r="304" spans="1:25" s="177" customFormat="1" hidden="1" x14ac:dyDescent="0.2">
      <c r="A304" s="127" t="s">
        <v>197</v>
      </c>
      <c r="B304" s="171">
        <v>701</v>
      </c>
      <c r="C304" s="48" t="s">
        <v>100</v>
      </c>
      <c r="D304" s="48" t="s">
        <v>129</v>
      </c>
      <c r="E304" s="48" t="s">
        <v>235</v>
      </c>
      <c r="F304" s="36"/>
      <c r="G304" s="50">
        <f>G305</f>
        <v>0</v>
      </c>
      <c r="H304" s="50">
        <f t="shared" si="118"/>
        <v>0</v>
      </c>
      <c r="I304" s="50">
        <f t="shared" si="118"/>
        <v>0</v>
      </c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</row>
    <row r="305" spans="1:25" s="177" customFormat="1" ht="30" hidden="1" x14ac:dyDescent="0.2">
      <c r="A305" s="127" t="s">
        <v>316</v>
      </c>
      <c r="B305" s="171">
        <v>701</v>
      </c>
      <c r="C305" s="48" t="s">
        <v>100</v>
      </c>
      <c r="D305" s="48" t="s">
        <v>129</v>
      </c>
      <c r="E305" s="48">
        <v>5240011600</v>
      </c>
      <c r="F305" s="36"/>
      <c r="G305" s="50">
        <f>G306</f>
        <v>0</v>
      </c>
      <c r="H305" s="50">
        <f t="shared" si="118"/>
        <v>0</v>
      </c>
      <c r="I305" s="50">
        <f t="shared" si="118"/>
        <v>0</v>
      </c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</row>
    <row r="306" spans="1:25" s="177" customFormat="1" ht="30" hidden="1" x14ac:dyDescent="0.2">
      <c r="A306" s="47" t="s">
        <v>85</v>
      </c>
      <c r="B306" s="166">
        <v>701</v>
      </c>
      <c r="C306" s="48" t="s">
        <v>100</v>
      </c>
      <c r="D306" s="48" t="s">
        <v>129</v>
      </c>
      <c r="E306" s="61">
        <v>5240011600</v>
      </c>
      <c r="F306" s="36">
        <v>200</v>
      </c>
      <c r="G306" s="50"/>
      <c r="H306" s="50"/>
      <c r="I306" s="50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</row>
    <row r="307" spans="1:25" s="177" customFormat="1" ht="31.5" hidden="1" x14ac:dyDescent="0.25">
      <c r="A307" s="44" t="s">
        <v>236</v>
      </c>
      <c r="B307" s="164">
        <v>701</v>
      </c>
      <c r="C307" s="45" t="s">
        <v>100</v>
      </c>
      <c r="D307" s="45" t="s">
        <v>129</v>
      </c>
      <c r="E307" s="45" t="s">
        <v>237</v>
      </c>
      <c r="F307" s="38"/>
      <c r="G307" s="53">
        <v>0</v>
      </c>
      <c r="H307" s="53">
        <v>0</v>
      </c>
      <c r="I307" s="53">
        <v>0</v>
      </c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</row>
    <row r="308" spans="1:25" s="177" customFormat="1" hidden="1" x14ac:dyDescent="0.2">
      <c r="A308" s="47" t="s">
        <v>197</v>
      </c>
      <c r="B308" s="166">
        <v>701</v>
      </c>
      <c r="C308" s="48" t="s">
        <v>100</v>
      </c>
      <c r="D308" s="48" t="s">
        <v>129</v>
      </c>
      <c r="E308" s="48" t="s">
        <v>238</v>
      </c>
      <c r="F308" s="36"/>
      <c r="G308" s="50">
        <v>0</v>
      </c>
      <c r="H308" s="50">
        <v>0</v>
      </c>
      <c r="I308" s="50">
        <v>0</v>
      </c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</row>
    <row r="309" spans="1:25" s="177" customFormat="1" ht="30" hidden="1" x14ac:dyDescent="0.2">
      <c r="A309" s="47" t="s">
        <v>89</v>
      </c>
      <c r="B309" s="166">
        <v>701</v>
      </c>
      <c r="C309" s="48" t="s">
        <v>100</v>
      </c>
      <c r="D309" s="48" t="s">
        <v>129</v>
      </c>
      <c r="E309" s="48">
        <v>5740022001</v>
      </c>
      <c r="F309" s="36"/>
      <c r="G309" s="50">
        <v>0</v>
      </c>
      <c r="H309" s="50">
        <v>0</v>
      </c>
      <c r="I309" s="50">
        <v>0</v>
      </c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</row>
    <row r="310" spans="1:25" s="177" customFormat="1" ht="30" hidden="1" x14ac:dyDescent="0.2">
      <c r="A310" s="47" t="s">
        <v>85</v>
      </c>
      <c r="B310" s="166">
        <v>701</v>
      </c>
      <c r="C310" s="48" t="s">
        <v>100</v>
      </c>
      <c r="D310" s="48" t="s">
        <v>129</v>
      </c>
      <c r="E310" s="61">
        <v>5740022001</v>
      </c>
      <c r="F310" s="36">
        <v>200</v>
      </c>
      <c r="G310" s="50"/>
      <c r="H310" s="50"/>
      <c r="I310" s="50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</row>
    <row r="311" spans="1:25" s="177" customFormat="1" ht="15.75" hidden="1" x14ac:dyDescent="0.25">
      <c r="A311" s="60" t="s">
        <v>221</v>
      </c>
      <c r="B311" s="169">
        <v>701</v>
      </c>
      <c r="C311" s="45" t="s">
        <v>100</v>
      </c>
      <c r="D311" s="45" t="s">
        <v>129</v>
      </c>
      <c r="E311" s="115" t="s">
        <v>222</v>
      </c>
      <c r="F311" s="38"/>
      <c r="G311" s="53">
        <f>G312</f>
        <v>0</v>
      </c>
      <c r="H311" s="53">
        <f t="shared" ref="H311:I311" si="119">H312</f>
        <v>0</v>
      </c>
      <c r="I311" s="53">
        <f t="shared" si="119"/>
        <v>0</v>
      </c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</row>
    <row r="312" spans="1:25" s="177" customFormat="1" hidden="1" x14ac:dyDescent="0.2">
      <c r="A312" s="124" t="s">
        <v>197</v>
      </c>
      <c r="B312" s="170">
        <v>701</v>
      </c>
      <c r="C312" s="48" t="s">
        <v>100</v>
      </c>
      <c r="D312" s="48" t="s">
        <v>129</v>
      </c>
      <c r="E312" s="117" t="s">
        <v>223</v>
      </c>
      <c r="F312" s="36"/>
      <c r="G312" s="50">
        <f>G313+G316</f>
        <v>0</v>
      </c>
      <c r="H312" s="50">
        <f t="shared" ref="H312:I312" si="120">H313+H316</f>
        <v>0</v>
      </c>
      <c r="I312" s="50">
        <f t="shared" si="120"/>
        <v>0</v>
      </c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</row>
    <row r="313" spans="1:25" s="177" customFormat="1" ht="30" hidden="1" x14ac:dyDescent="0.2">
      <c r="A313" s="124" t="s">
        <v>339</v>
      </c>
      <c r="B313" s="170">
        <v>701</v>
      </c>
      <c r="C313" s="48" t="s">
        <v>100</v>
      </c>
      <c r="D313" s="48" t="s">
        <v>129</v>
      </c>
      <c r="E313" s="117">
        <v>5840022001</v>
      </c>
      <c r="F313" s="36"/>
      <c r="G313" s="50">
        <f>SUM(G314:G315)</f>
        <v>0</v>
      </c>
      <c r="H313" s="50">
        <f t="shared" ref="H313:I313" si="121">SUM(H314:H315)</f>
        <v>0</v>
      </c>
      <c r="I313" s="50">
        <f t="shared" si="121"/>
        <v>0</v>
      </c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</row>
    <row r="314" spans="1:25" s="177" customFormat="1" ht="75" hidden="1" x14ac:dyDescent="0.2">
      <c r="A314" s="124" t="s">
        <v>77</v>
      </c>
      <c r="B314" s="170">
        <v>701</v>
      </c>
      <c r="C314" s="48" t="s">
        <v>100</v>
      </c>
      <c r="D314" s="48" t="s">
        <v>129</v>
      </c>
      <c r="E314" s="117">
        <v>5840022001</v>
      </c>
      <c r="F314" s="36">
        <v>100</v>
      </c>
      <c r="G314" s="50"/>
      <c r="H314" s="50"/>
      <c r="I314" s="50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</row>
    <row r="315" spans="1:25" s="177" customFormat="1" ht="30" hidden="1" x14ac:dyDescent="0.2">
      <c r="A315" s="124" t="s">
        <v>85</v>
      </c>
      <c r="B315" s="170">
        <v>701</v>
      </c>
      <c r="C315" s="48" t="s">
        <v>100</v>
      </c>
      <c r="D315" s="48" t="s">
        <v>129</v>
      </c>
      <c r="E315" s="117">
        <v>5840022001</v>
      </c>
      <c r="F315" s="36">
        <v>200</v>
      </c>
      <c r="G315" s="50"/>
      <c r="H315" s="50"/>
      <c r="I315" s="50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</row>
    <row r="316" spans="1:25" s="177" customFormat="1" ht="45" hidden="1" x14ac:dyDescent="0.2">
      <c r="A316" s="124" t="s">
        <v>344</v>
      </c>
      <c r="B316" s="170">
        <v>701</v>
      </c>
      <c r="C316" s="48" t="s">
        <v>100</v>
      </c>
      <c r="D316" s="48" t="s">
        <v>129</v>
      </c>
      <c r="E316" s="117">
        <v>5840022002</v>
      </c>
      <c r="F316" s="36"/>
      <c r="G316" s="50">
        <f>SUM(G317:G319)</f>
        <v>0</v>
      </c>
      <c r="H316" s="50">
        <f t="shared" ref="H316:I316" si="122">SUM(H317:H319)</f>
        <v>0</v>
      </c>
      <c r="I316" s="50">
        <f t="shared" si="122"/>
        <v>0</v>
      </c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</row>
    <row r="317" spans="1:25" s="177" customFormat="1" ht="75" hidden="1" x14ac:dyDescent="0.2">
      <c r="A317" s="124" t="s">
        <v>77</v>
      </c>
      <c r="B317" s="170">
        <v>701</v>
      </c>
      <c r="C317" s="48" t="s">
        <v>100</v>
      </c>
      <c r="D317" s="48" t="s">
        <v>129</v>
      </c>
      <c r="E317" s="117">
        <v>5840022002</v>
      </c>
      <c r="F317" s="36">
        <v>100</v>
      </c>
      <c r="G317" s="50"/>
      <c r="H317" s="50"/>
      <c r="I317" s="50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</row>
    <row r="318" spans="1:25" s="177" customFormat="1" ht="30" hidden="1" x14ac:dyDescent="0.2">
      <c r="A318" s="47" t="s">
        <v>85</v>
      </c>
      <c r="B318" s="166">
        <v>701</v>
      </c>
      <c r="C318" s="48" t="s">
        <v>100</v>
      </c>
      <c r="D318" s="48" t="s">
        <v>129</v>
      </c>
      <c r="E318" s="117">
        <v>5840022002</v>
      </c>
      <c r="F318" s="36">
        <v>200</v>
      </c>
      <c r="G318" s="50"/>
      <c r="H318" s="50"/>
      <c r="I318" s="50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</row>
    <row r="319" spans="1:25" s="177" customFormat="1" ht="30" hidden="1" x14ac:dyDescent="0.2">
      <c r="A319" s="51" t="s">
        <v>113</v>
      </c>
      <c r="B319" s="167">
        <v>701</v>
      </c>
      <c r="C319" s="48" t="s">
        <v>100</v>
      </c>
      <c r="D319" s="48" t="s">
        <v>129</v>
      </c>
      <c r="E319" s="117">
        <v>5840022002</v>
      </c>
      <c r="F319" s="36">
        <v>600</v>
      </c>
      <c r="G319" s="50"/>
      <c r="H319" s="50"/>
      <c r="I319" s="50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</row>
    <row r="320" spans="1:25" s="177" customFormat="1" ht="45" hidden="1" x14ac:dyDescent="0.2">
      <c r="A320" s="51" t="s">
        <v>350</v>
      </c>
      <c r="B320" s="167">
        <v>701</v>
      </c>
      <c r="C320" s="48" t="s">
        <v>100</v>
      </c>
      <c r="D320" s="48" t="s">
        <v>129</v>
      </c>
      <c r="E320" s="117" t="s">
        <v>351</v>
      </c>
      <c r="F320" s="36"/>
      <c r="G320" s="50">
        <v>0</v>
      </c>
      <c r="H320" s="50">
        <v>0</v>
      </c>
      <c r="I320" s="50">
        <v>0</v>
      </c>
      <c r="J320" s="30"/>
      <c r="K320" s="30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</row>
    <row r="321" spans="1:25" s="177" customFormat="1" ht="30" hidden="1" x14ac:dyDescent="0.2">
      <c r="A321" s="51" t="s">
        <v>85</v>
      </c>
      <c r="B321" s="167">
        <v>701</v>
      </c>
      <c r="C321" s="48" t="s">
        <v>100</v>
      </c>
      <c r="D321" s="48" t="s">
        <v>129</v>
      </c>
      <c r="E321" s="117" t="s">
        <v>351</v>
      </c>
      <c r="F321" s="36">
        <v>200</v>
      </c>
      <c r="G321" s="50"/>
      <c r="H321" s="50"/>
      <c r="I321" s="50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</row>
    <row r="322" spans="1:25" s="177" customFormat="1" ht="30" hidden="1" x14ac:dyDescent="0.2">
      <c r="A322" s="51" t="s">
        <v>356</v>
      </c>
      <c r="B322" s="167">
        <v>701</v>
      </c>
      <c r="C322" s="48" t="s">
        <v>100</v>
      </c>
      <c r="D322" s="48" t="s">
        <v>129</v>
      </c>
      <c r="E322" s="117">
        <v>5840022000</v>
      </c>
      <c r="F322" s="36"/>
      <c r="G322" s="50">
        <v>0</v>
      </c>
      <c r="H322" s="50">
        <v>0</v>
      </c>
      <c r="I322" s="50">
        <v>0</v>
      </c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</row>
    <row r="323" spans="1:25" s="177" customFormat="1" ht="30" hidden="1" x14ac:dyDescent="0.2">
      <c r="A323" s="51" t="s">
        <v>85</v>
      </c>
      <c r="B323" s="167">
        <v>701</v>
      </c>
      <c r="C323" s="48" t="s">
        <v>100</v>
      </c>
      <c r="D323" s="48" t="s">
        <v>129</v>
      </c>
      <c r="E323" s="117" t="s">
        <v>357</v>
      </c>
      <c r="F323" s="36">
        <v>200</v>
      </c>
      <c r="G323" s="50"/>
      <c r="H323" s="50"/>
      <c r="I323" s="50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</row>
    <row r="324" spans="1:25" s="177" customFormat="1" ht="63" hidden="1" x14ac:dyDescent="0.25">
      <c r="A324" s="44" t="s">
        <v>199</v>
      </c>
      <c r="B324" s="164">
        <v>701</v>
      </c>
      <c r="C324" s="45" t="s">
        <v>100</v>
      </c>
      <c r="D324" s="45" t="s">
        <v>129</v>
      </c>
      <c r="E324" s="45" t="s">
        <v>200</v>
      </c>
      <c r="F324" s="38"/>
      <c r="G324" s="53">
        <v>0</v>
      </c>
      <c r="H324" s="53">
        <v>0</v>
      </c>
      <c r="I324" s="53">
        <v>0</v>
      </c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</row>
    <row r="325" spans="1:25" s="177" customFormat="1" hidden="1" x14ac:dyDescent="0.2">
      <c r="A325" s="47" t="s">
        <v>197</v>
      </c>
      <c r="B325" s="166">
        <v>701</v>
      </c>
      <c r="C325" s="48" t="s">
        <v>100</v>
      </c>
      <c r="D325" s="48" t="s">
        <v>129</v>
      </c>
      <c r="E325" s="48" t="s">
        <v>203</v>
      </c>
      <c r="F325" s="36"/>
      <c r="G325" s="50">
        <v>0</v>
      </c>
      <c r="H325" s="50">
        <v>0</v>
      </c>
      <c r="I325" s="50">
        <v>0</v>
      </c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</row>
    <row r="326" spans="1:25" s="177" customFormat="1" ht="30" hidden="1" x14ac:dyDescent="0.2">
      <c r="A326" s="47" t="s">
        <v>316</v>
      </c>
      <c r="B326" s="166">
        <v>701</v>
      </c>
      <c r="C326" s="48" t="s">
        <v>100</v>
      </c>
      <c r="D326" s="48" t="s">
        <v>129</v>
      </c>
      <c r="E326" s="48">
        <v>6740011600</v>
      </c>
      <c r="F326" s="36"/>
      <c r="G326" s="50">
        <v>0</v>
      </c>
      <c r="H326" s="50">
        <v>0</v>
      </c>
      <c r="I326" s="50">
        <v>0</v>
      </c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</row>
    <row r="327" spans="1:25" s="177" customFormat="1" ht="30" hidden="1" x14ac:dyDescent="0.2">
      <c r="A327" s="47" t="s">
        <v>85</v>
      </c>
      <c r="B327" s="166">
        <v>701</v>
      </c>
      <c r="C327" s="48" t="s">
        <v>100</v>
      </c>
      <c r="D327" s="48" t="s">
        <v>129</v>
      </c>
      <c r="E327" s="117">
        <v>6740011600</v>
      </c>
      <c r="F327" s="36">
        <v>200</v>
      </c>
      <c r="G327" s="50"/>
      <c r="H327" s="50"/>
      <c r="I327" s="50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</row>
    <row r="328" spans="1:25" s="177" customFormat="1" ht="31.5" hidden="1" x14ac:dyDescent="0.25">
      <c r="A328" s="44" t="s">
        <v>225</v>
      </c>
      <c r="B328" s="164">
        <v>701</v>
      </c>
      <c r="C328" s="45" t="s">
        <v>100</v>
      </c>
      <c r="D328" s="45" t="s">
        <v>129</v>
      </c>
      <c r="E328" s="45" t="s">
        <v>192</v>
      </c>
      <c r="F328" s="38"/>
      <c r="G328" s="53">
        <f>G329</f>
        <v>0</v>
      </c>
      <c r="H328" s="53">
        <f t="shared" ref="H328:I330" si="123">H329</f>
        <v>0</v>
      </c>
      <c r="I328" s="53">
        <f t="shared" si="123"/>
        <v>0</v>
      </c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</row>
    <row r="329" spans="1:25" s="177" customFormat="1" hidden="1" x14ac:dyDescent="0.2">
      <c r="A329" s="47" t="s">
        <v>197</v>
      </c>
      <c r="B329" s="166">
        <v>701</v>
      </c>
      <c r="C329" s="48" t="s">
        <v>100</v>
      </c>
      <c r="D329" s="48" t="s">
        <v>129</v>
      </c>
      <c r="E329" s="117" t="s">
        <v>198</v>
      </c>
      <c r="F329" s="36"/>
      <c r="G329" s="50">
        <f>G330</f>
        <v>0</v>
      </c>
      <c r="H329" s="50">
        <f t="shared" si="123"/>
        <v>0</v>
      </c>
      <c r="I329" s="50">
        <f t="shared" si="123"/>
        <v>0</v>
      </c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</row>
    <row r="330" spans="1:25" s="177" customFormat="1" ht="37.5" hidden="1" customHeight="1" x14ac:dyDescent="0.2">
      <c r="A330" s="47" t="s">
        <v>89</v>
      </c>
      <c r="B330" s="166">
        <v>701</v>
      </c>
      <c r="C330" s="48" t="s">
        <v>100</v>
      </c>
      <c r="D330" s="48" t="s">
        <v>129</v>
      </c>
      <c r="E330" s="117" t="s">
        <v>308</v>
      </c>
      <c r="F330" s="36"/>
      <c r="G330" s="50">
        <f>G331</f>
        <v>0</v>
      </c>
      <c r="H330" s="50">
        <f t="shared" si="123"/>
        <v>0</v>
      </c>
      <c r="I330" s="50">
        <f t="shared" si="123"/>
        <v>0</v>
      </c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</row>
    <row r="331" spans="1:25" s="177" customFormat="1" ht="30" hidden="1" x14ac:dyDescent="0.2">
      <c r="A331" s="47" t="s">
        <v>85</v>
      </c>
      <c r="B331" s="166">
        <v>701</v>
      </c>
      <c r="C331" s="48" t="s">
        <v>100</v>
      </c>
      <c r="D331" s="48" t="s">
        <v>129</v>
      </c>
      <c r="E331" s="61" t="s">
        <v>308</v>
      </c>
      <c r="F331" s="36">
        <v>200</v>
      </c>
      <c r="G331" s="50"/>
      <c r="H331" s="50"/>
      <c r="I331" s="50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</row>
    <row r="332" spans="1:25" s="177" customFormat="1" ht="15.75" x14ac:dyDescent="0.25">
      <c r="A332" s="44" t="s">
        <v>71</v>
      </c>
      <c r="B332" s="164">
        <v>701</v>
      </c>
      <c r="C332" s="45" t="s">
        <v>100</v>
      </c>
      <c r="D332" s="45" t="s">
        <v>129</v>
      </c>
      <c r="E332" s="62" t="s">
        <v>72</v>
      </c>
      <c r="F332" s="38"/>
      <c r="G332" s="53">
        <f>G333</f>
        <v>283000</v>
      </c>
      <c r="H332" s="53">
        <f t="shared" ref="H332:I332" si="124">H333</f>
        <v>0</v>
      </c>
      <c r="I332" s="53">
        <f t="shared" si="124"/>
        <v>0</v>
      </c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</row>
    <row r="333" spans="1:25" s="177" customFormat="1" ht="30" x14ac:dyDescent="0.2">
      <c r="A333" s="47" t="s">
        <v>142</v>
      </c>
      <c r="B333" s="166">
        <v>701</v>
      </c>
      <c r="C333" s="48" t="s">
        <v>100</v>
      </c>
      <c r="D333" s="48" t="s">
        <v>129</v>
      </c>
      <c r="E333" s="36">
        <v>9910000000</v>
      </c>
      <c r="F333" s="36"/>
      <c r="G333" s="50">
        <f>G334+G336+G338</f>
        <v>283000</v>
      </c>
      <c r="H333" s="50">
        <f t="shared" ref="H333:I333" si="125">H334+H336+H338</f>
        <v>0</v>
      </c>
      <c r="I333" s="50">
        <f t="shared" si="125"/>
        <v>0</v>
      </c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</row>
    <row r="334" spans="1:25" s="177" customFormat="1" ht="30" hidden="1" x14ac:dyDescent="0.2">
      <c r="A334" s="47" t="s">
        <v>92</v>
      </c>
      <c r="B334" s="166">
        <v>701</v>
      </c>
      <c r="C334" s="48" t="s">
        <v>100</v>
      </c>
      <c r="D334" s="48" t="s">
        <v>129</v>
      </c>
      <c r="E334" s="64" t="s">
        <v>93</v>
      </c>
      <c r="F334" s="179"/>
      <c r="G334" s="50">
        <v>0</v>
      </c>
      <c r="H334" s="50">
        <v>0</v>
      </c>
      <c r="I334" s="50">
        <v>0</v>
      </c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</row>
    <row r="335" spans="1:25" s="177" customFormat="1" ht="30" hidden="1" x14ac:dyDescent="0.2">
      <c r="A335" s="47" t="s">
        <v>85</v>
      </c>
      <c r="B335" s="166">
        <v>701</v>
      </c>
      <c r="C335" s="48" t="s">
        <v>100</v>
      </c>
      <c r="D335" s="48" t="s">
        <v>129</v>
      </c>
      <c r="E335" s="64" t="s">
        <v>93</v>
      </c>
      <c r="F335" s="179" t="s">
        <v>86</v>
      </c>
      <c r="G335" s="50">
        <v>0</v>
      </c>
      <c r="H335" s="50">
        <v>0</v>
      </c>
      <c r="I335" s="50">
        <v>0</v>
      </c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</row>
    <row r="336" spans="1:25" s="177" customFormat="1" ht="30" hidden="1" x14ac:dyDescent="0.2">
      <c r="A336" s="51" t="s">
        <v>83</v>
      </c>
      <c r="B336" s="167">
        <v>701</v>
      </c>
      <c r="C336" s="48" t="s">
        <v>100</v>
      </c>
      <c r="D336" s="48" t="s">
        <v>129</v>
      </c>
      <c r="E336" s="48" t="s">
        <v>84</v>
      </c>
      <c r="F336" s="179"/>
      <c r="G336" s="50">
        <v>0</v>
      </c>
      <c r="H336" s="50">
        <v>0</v>
      </c>
      <c r="I336" s="50">
        <v>0</v>
      </c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</row>
    <row r="337" spans="1:25" s="177" customFormat="1" ht="30" hidden="1" x14ac:dyDescent="0.2">
      <c r="A337" s="47" t="s">
        <v>85</v>
      </c>
      <c r="B337" s="166">
        <v>701</v>
      </c>
      <c r="C337" s="48" t="s">
        <v>100</v>
      </c>
      <c r="D337" s="48" t="s">
        <v>129</v>
      </c>
      <c r="E337" s="64" t="s">
        <v>84</v>
      </c>
      <c r="F337" s="179" t="s">
        <v>86</v>
      </c>
      <c r="G337" s="50">
        <v>0</v>
      </c>
      <c r="H337" s="50">
        <v>0</v>
      </c>
      <c r="I337" s="50">
        <v>0</v>
      </c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</row>
    <row r="338" spans="1:25" s="177" customFormat="1" ht="30" x14ac:dyDescent="0.2">
      <c r="A338" s="51" t="s">
        <v>89</v>
      </c>
      <c r="B338" s="167">
        <v>701</v>
      </c>
      <c r="C338" s="48" t="s">
        <v>100</v>
      </c>
      <c r="D338" s="48" t="s">
        <v>129</v>
      </c>
      <c r="E338" s="36">
        <v>9910022001</v>
      </c>
      <c r="F338" s="179"/>
      <c r="G338" s="50">
        <f>G339</f>
        <v>283000</v>
      </c>
      <c r="H338" s="50">
        <f t="shared" ref="H338:I338" si="126">H339</f>
        <v>0</v>
      </c>
      <c r="I338" s="50">
        <f t="shared" si="126"/>
        <v>0</v>
      </c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</row>
    <row r="339" spans="1:25" s="177" customFormat="1" ht="30" x14ac:dyDescent="0.2">
      <c r="A339" s="47" t="s">
        <v>85</v>
      </c>
      <c r="B339" s="166">
        <v>701</v>
      </c>
      <c r="C339" s="48" t="s">
        <v>100</v>
      </c>
      <c r="D339" s="48" t="s">
        <v>129</v>
      </c>
      <c r="E339" s="64">
        <v>9910022001</v>
      </c>
      <c r="F339" s="179" t="s">
        <v>86</v>
      </c>
      <c r="G339" s="50">
        <f>'Приложение 4'!F177</f>
        <v>283000</v>
      </c>
      <c r="H339" s="50">
        <f>'Приложение 4'!G177</f>
        <v>0</v>
      </c>
      <c r="I339" s="50">
        <f>'Приложение 4'!H177</f>
        <v>0</v>
      </c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</row>
    <row r="340" spans="1:25" s="177" customFormat="1" ht="15.75" x14ac:dyDescent="0.25">
      <c r="A340" s="60" t="s">
        <v>239</v>
      </c>
      <c r="B340" s="169">
        <v>701</v>
      </c>
      <c r="C340" s="45" t="s">
        <v>100</v>
      </c>
      <c r="D340" s="45" t="s">
        <v>100</v>
      </c>
      <c r="E340" s="38"/>
      <c r="F340" s="38"/>
      <c r="G340" s="46">
        <f>G341</f>
        <v>41028151</v>
      </c>
      <c r="H340" s="46">
        <f t="shared" ref="H340" si="127">H341</f>
        <v>49222123</v>
      </c>
      <c r="I340" s="46">
        <f>I341</f>
        <v>50039624</v>
      </c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</row>
    <row r="341" spans="1:25" s="177" customFormat="1" ht="47.25" x14ac:dyDescent="0.25">
      <c r="A341" s="60" t="s">
        <v>233</v>
      </c>
      <c r="B341" s="169">
        <v>701</v>
      </c>
      <c r="C341" s="45" t="s">
        <v>100</v>
      </c>
      <c r="D341" s="45" t="s">
        <v>100</v>
      </c>
      <c r="E341" s="115" t="s">
        <v>234</v>
      </c>
      <c r="F341" s="38"/>
      <c r="G341" s="46">
        <f>G342+G363</f>
        <v>41028151</v>
      </c>
      <c r="H341" s="46">
        <f>H342+H363</f>
        <v>49222123</v>
      </c>
      <c r="I341" s="46">
        <f t="shared" ref="I341" si="128">I342+I363</f>
        <v>50039624</v>
      </c>
      <c r="J341" s="30"/>
      <c r="K341" s="30"/>
      <c r="L341" s="30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</row>
    <row r="342" spans="1:25" s="180" customFormat="1" x14ac:dyDescent="0.2">
      <c r="A342" s="51" t="s">
        <v>193</v>
      </c>
      <c r="B342" s="167">
        <v>701</v>
      </c>
      <c r="C342" s="48" t="s">
        <v>100</v>
      </c>
      <c r="D342" s="48" t="s">
        <v>100</v>
      </c>
      <c r="E342" s="117" t="s">
        <v>240</v>
      </c>
      <c r="F342" s="36"/>
      <c r="G342" s="49">
        <f>G343+G356+G360</f>
        <v>14691485</v>
      </c>
      <c r="H342" s="49">
        <f t="shared" ref="H342:I342" si="129">H343+H356+H360</f>
        <v>22303061</v>
      </c>
      <c r="I342" s="49">
        <f t="shared" si="129"/>
        <v>22969365</v>
      </c>
      <c r="J342" s="389"/>
      <c r="K342" s="389"/>
      <c r="L342" s="389"/>
      <c r="M342" s="389"/>
      <c r="N342" s="389"/>
      <c r="O342" s="389"/>
      <c r="P342" s="389"/>
      <c r="Q342" s="389"/>
      <c r="R342" s="389"/>
      <c r="S342" s="389"/>
      <c r="T342" s="389"/>
      <c r="U342" s="389"/>
      <c r="V342" s="389"/>
      <c r="W342" s="389"/>
      <c r="X342" s="389"/>
      <c r="Y342" s="389"/>
    </row>
    <row r="343" spans="1:25" s="180" customFormat="1" ht="45" x14ac:dyDescent="0.2">
      <c r="A343" s="51" t="s">
        <v>241</v>
      </c>
      <c r="B343" s="167">
        <v>701</v>
      </c>
      <c r="C343" s="48" t="s">
        <v>100</v>
      </c>
      <c r="D343" s="48" t="s">
        <v>100</v>
      </c>
      <c r="E343" s="117" t="s">
        <v>240</v>
      </c>
      <c r="F343" s="36"/>
      <c r="G343" s="49">
        <f>G344+G347+G349+G351+G354</f>
        <v>12390533</v>
      </c>
      <c r="H343" s="49">
        <f t="shared" ref="H343:I343" si="130">H344+H347+H349+H351+H354</f>
        <v>19875556</v>
      </c>
      <c r="I343" s="49">
        <f t="shared" si="130"/>
        <v>20420484</v>
      </c>
      <c r="J343" s="389"/>
      <c r="K343" s="389"/>
      <c r="L343" s="389"/>
      <c r="M343" s="389"/>
      <c r="N343" s="389"/>
      <c r="O343" s="389"/>
      <c r="P343" s="389"/>
      <c r="Q343" s="389"/>
      <c r="R343" s="389"/>
      <c r="S343" s="389"/>
      <c r="T343" s="389"/>
      <c r="U343" s="389"/>
      <c r="V343" s="389"/>
      <c r="W343" s="389"/>
      <c r="X343" s="389"/>
      <c r="Y343" s="389"/>
    </row>
    <row r="344" spans="1:25" s="180" customFormat="1" ht="30" x14ac:dyDescent="0.2">
      <c r="A344" s="51" t="s">
        <v>358</v>
      </c>
      <c r="B344" s="167">
        <v>701</v>
      </c>
      <c r="C344" s="48" t="s">
        <v>100</v>
      </c>
      <c r="D344" s="48" t="s">
        <v>100</v>
      </c>
      <c r="E344" s="117">
        <v>5230010001</v>
      </c>
      <c r="F344" s="36"/>
      <c r="G344" s="49">
        <f>SUM(G345:G346)</f>
        <v>7826871</v>
      </c>
      <c r="H344" s="49">
        <f t="shared" ref="H344:I344" si="131">SUM(H345:H346)</f>
        <v>12077140</v>
      </c>
      <c r="I344" s="49">
        <f t="shared" si="131"/>
        <v>12232146</v>
      </c>
      <c r="J344" s="389"/>
      <c r="K344" s="389"/>
      <c r="L344" s="389"/>
      <c r="M344" s="389"/>
      <c r="N344" s="389"/>
      <c r="O344" s="389"/>
      <c r="P344" s="389"/>
      <c r="Q344" s="389"/>
      <c r="R344" s="389"/>
      <c r="S344" s="389"/>
      <c r="T344" s="389"/>
      <c r="U344" s="389"/>
      <c r="V344" s="389"/>
      <c r="W344" s="389"/>
      <c r="X344" s="389"/>
      <c r="Y344" s="389"/>
    </row>
    <row r="345" spans="1:25" s="180" customFormat="1" ht="30" x14ac:dyDescent="0.2">
      <c r="A345" s="51" t="s">
        <v>85</v>
      </c>
      <c r="B345" s="167">
        <v>701</v>
      </c>
      <c r="C345" s="48" t="s">
        <v>100</v>
      </c>
      <c r="D345" s="48" t="s">
        <v>100</v>
      </c>
      <c r="E345" s="117">
        <v>5230010001</v>
      </c>
      <c r="F345" s="36">
        <v>200</v>
      </c>
      <c r="G345" s="49">
        <f>2763651-500000</f>
        <v>2263651</v>
      </c>
      <c r="H345" s="49">
        <v>3100124</v>
      </c>
      <c r="I345" s="49">
        <v>3255130</v>
      </c>
      <c r="J345" s="389"/>
      <c r="K345" s="389"/>
      <c r="L345" s="389"/>
      <c r="M345" s="389"/>
      <c r="N345" s="389"/>
      <c r="O345" s="389"/>
      <c r="P345" s="389"/>
      <c r="Q345" s="389"/>
      <c r="R345" s="389"/>
      <c r="S345" s="389"/>
      <c r="T345" s="389"/>
      <c r="U345" s="389"/>
      <c r="V345" s="389"/>
      <c r="W345" s="389"/>
      <c r="X345" s="389"/>
      <c r="Y345" s="389"/>
    </row>
    <row r="346" spans="1:25" s="180" customFormat="1" x14ac:dyDescent="0.2">
      <c r="A346" s="51" t="s">
        <v>94</v>
      </c>
      <c r="B346" s="167">
        <v>701</v>
      </c>
      <c r="C346" s="48" t="s">
        <v>100</v>
      </c>
      <c r="D346" s="48" t="s">
        <v>100</v>
      </c>
      <c r="E346" s="117">
        <v>5230010001</v>
      </c>
      <c r="F346" s="36">
        <v>300</v>
      </c>
      <c r="G346" s="49">
        <f>7977016-2413796</f>
        <v>5563220</v>
      </c>
      <c r="H346" s="49">
        <v>8977016</v>
      </c>
      <c r="I346" s="49">
        <v>8977016</v>
      </c>
      <c r="J346" s="389"/>
      <c r="K346" s="389"/>
      <c r="L346" s="389"/>
      <c r="M346" s="389"/>
      <c r="N346" s="389"/>
      <c r="O346" s="389"/>
      <c r="P346" s="389"/>
      <c r="Q346" s="389"/>
      <c r="R346" s="389"/>
      <c r="S346" s="389"/>
      <c r="T346" s="389"/>
      <c r="U346" s="389"/>
      <c r="V346" s="389"/>
      <c r="W346" s="389"/>
      <c r="X346" s="389"/>
      <c r="Y346" s="389"/>
    </row>
    <row r="347" spans="1:25" s="180" customFormat="1" ht="60" x14ac:dyDescent="0.2">
      <c r="A347" s="51" t="s">
        <v>359</v>
      </c>
      <c r="B347" s="167">
        <v>701</v>
      </c>
      <c r="C347" s="48" t="s">
        <v>100</v>
      </c>
      <c r="D347" s="48" t="s">
        <v>100</v>
      </c>
      <c r="E347" s="117">
        <v>5230010050</v>
      </c>
      <c r="F347" s="36"/>
      <c r="G347" s="49">
        <f>G348</f>
        <v>235999</v>
      </c>
      <c r="H347" s="49">
        <f t="shared" ref="H347:I347" si="132">H348</f>
        <v>488173</v>
      </c>
      <c r="I347" s="49">
        <f t="shared" si="132"/>
        <v>512582</v>
      </c>
      <c r="J347" s="389"/>
      <c r="K347" s="389"/>
      <c r="L347" s="389"/>
      <c r="M347" s="389"/>
      <c r="N347" s="389"/>
      <c r="O347" s="389"/>
      <c r="P347" s="389"/>
      <c r="Q347" s="389"/>
      <c r="R347" s="389"/>
      <c r="S347" s="389"/>
      <c r="T347" s="389"/>
      <c r="U347" s="389"/>
      <c r="V347" s="389"/>
      <c r="W347" s="389"/>
      <c r="X347" s="389"/>
      <c r="Y347" s="389"/>
    </row>
    <row r="348" spans="1:25" s="180" customFormat="1" ht="30" x14ac:dyDescent="0.2">
      <c r="A348" s="51" t="s">
        <v>85</v>
      </c>
      <c r="B348" s="167">
        <v>701</v>
      </c>
      <c r="C348" s="48" t="s">
        <v>100</v>
      </c>
      <c r="D348" s="48" t="s">
        <v>100</v>
      </c>
      <c r="E348" s="117">
        <v>5230010050</v>
      </c>
      <c r="F348" s="36">
        <v>200</v>
      </c>
      <c r="G348" s="49">
        <v>235999</v>
      </c>
      <c r="H348" s="49">
        <v>488173</v>
      </c>
      <c r="I348" s="49">
        <v>512582</v>
      </c>
      <c r="J348" s="389"/>
      <c r="K348" s="389"/>
      <c r="L348" s="389"/>
      <c r="M348" s="389"/>
      <c r="N348" s="389"/>
      <c r="O348" s="389"/>
      <c r="P348" s="389"/>
      <c r="Q348" s="389"/>
      <c r="R348" s="389"/>
      <c r="S348" s="389"/>
      <c r="T348" s="389"/>
      <c r="U348" s="389"/>
      <c r="V348" s="389"/>
      <c r="W348" s="389"/>
      <c r="X348" s="389"/>
      <c r="Y348" s="389"/>
    </row>
    <row r="349" spans="1:25" s="180" customFormat="1" ht="30" x14ac:dyDescent="0.2">
      <c r="A349" s="51" t="s">
        <v>360</v>
      </c>
      <c r="B349" s="167">
        <v>701</v>
      </c>
      <c r="C349" s="48" t="s">
        <v>100</v>
      </c>
      <c r="D349" s="48" t="s">
        <v>100</v>
      </c>
      <c r="E349" s="117">
        <v>5230010060</v>
      </c>
      <c r="F349" s="36"/>
      <c r="G349" s="49">
        <f>G350</f>
        <v>2000000</v>
      </c>
      <c r="H349" s="49">
        <f t="shared" ref="H349:I349" si="133">H350</f>
        <v>5246859</v>
      </c>
      <c r="I349" s="49">
        <f t="shared" si="133"/>
        <v>5509202</v>
      </c>
      <c r="J349" s="389"/>
      <c r="K349" s="389"/>
      <c r="L349" s="389"/>
      <c r="M349" s="389"/>
      <c r="N349" s="389"/>
      <c r="O349" s="389"/>
      <c r="P349" s="389"/>
      <c r="Q349" s="389"/>
      <c r="R349" s="389"/>
      <c r="S349" s="389"/>
      <c r="T349" s="389"/>
      <c r="U349" s="389"/>
      <c r="V349" s="389"/>
      <c r="W349" s="389"/>
      <c r="X349" s="389"/>
      <c r="Y349" s="389"/>
    </row>
    <row r="350" spans="1:25" s="180" customFormat="1" x14ac:dyDescent="0.2">
      <c r="A350" s="51" t="s">
        <v>94</v>
      </c>
      <c r="B350" s="167">
        <v>701</v>
      </c>
      <c r="C350" s="48" t="s">
        <v>100</v>
      </c>
      <c r="D350" s="48" t="s">
        <v>100</v>
      </c>
      <c r="E350" s="117">
        <v>5230010060</v>
      </c>
      <c r="F350" s="36">
        <v>300</v>
      </c>
      <c r="G350" s="49">
        <f>4973326-2973326</f>
        <v>2000000</v>
      </c>
      <c r="H350" s="49">
        <v>5246859</v>
      </c>
      <c r="I350" s="49">
        <v>5509202</v>
      </c>
      <c r="J350" s="389"/>
      <c r="K350" s="389"/>
      <c r="L350" s="389"/>
      <c r="M350" s="389"/>
      <c r="N350" s="389"/>
      <c r="O350" s="389"/>
      <c r="P350" s="389"/>
      <c r="Q350" s="389"/>
      <c r="R350" s="389"/>
      <c r="S350" s="389"/>
      <c r="T350" s="389"/>
      <c r="U350" s="389"/>
      <c r="V350" s="389"/>
      <c r="W350" s="389"/>
      <c r="X350" s="389"/>
      <c r="Y350" s="389"/>
    </row>
    <row r="351" spans="1:25" s="180" customFormat="1" x14ac:dyDescent="0.2">
      <c r="A351" s="51" t="s">
        <v>361</v>
      </c>
      <c r="B351" s="167">
        <v>701</v>
      </c>
      <c r="C351" s="48" t="s">
        <v>100</v>
      </c>
      <c r="D351" s="48" t="s">
        <v>100</v>
      </c>
      <c r="E351" s="117">
        <v>5230010070</v>
      </c>
      <c r="F351" s="36"/>
      <c r="G351" s="49">
        <f>SUM(G352:G353)</f>
        <v>1827663</v>
      </c>
      <c r="H351" s="49">
        <f t="shared" ref="H351:I351" si="134">SUM(H352:H353)</f>
        <v>1928184</v>
      </c>
      <c r="I351" s="49">
        <f t="shared" si="134"/>
        <v>2024594</v>
      </c>
      <c r="J351" s="389"/>
      <c r="K351" s="389"/>
      <c r="L351" s="389"/>
      <c r="M351" s="389"/>
      <c r="N351" s="389"/>
      <c r="O351" s="389"/>
      <c r="P351" s="389"/>
      <c r="Q351" s="389"/>
      <c r="R351" s="389"/>
      <c r="S351" s="389"/>
      <c r="T351" s="389"/>
      <c r="U351" s="389"/>
      <c r="V351" s="389"/>
      <c r="W351" s="389"/>
      <c r="X351" s="389"/>
      <c r="Y351" s="389"/>
    </row>
    <row r="352" spans="1:25" s="180" customFormat="1" ht="75" x14ac:dyDescent="0.2">
      <c r="A352" s="51" t="s">
        <v>77</v>
      </c>
      <c r="B352" s="167">
        <v>701</v>
      </c>
      <c r="C352" s="48" t="s">
        <v>100</v>
      </c>
      <c r="D352" s="48" t="s">
        <v>100</v>
      </c>
      <c r="E352" s="117">
        <v>5230010070</v>
      </c>
      <c r="F352" s="36">
        <v>100</v>
      </c>
      <c r="G352" s="49">
        <v>1211950</v>
      </c>
      <c r="H352" s="49">
        <v>1278607</v>
      </c>
      <c r="I352" s="49">
        <v>1342538</v>
      </c>
      <c r="J352" s="389"/>
      <c r="K352" s="389"/>
      <c r="L352" s="389"/>
      <c r="M352" s="389"/>
      <c r="N352" s="389"/>
      <c r="O352" s="389"/>
      <c r="P352" s="389"/>
      <c r="Q352" s="389"/>
      <c r="R352" s="389"/>
      <c r="S352" s="389"/>
      <c r="T352" s="389"/>
      <c r="U352" s="389"/>
      <c r="V352" s="389"/>
      <c r="W352" s="389"/>
      <c r="X352" s="389"/>
      <c r="Y352" s="389"/>
    </row>
    <row r="353" spans="1:25" s="180" customFormat="1" ht="30" x14ac:dyDescent="0.2">
      <c r="A353" s="51" t="s">
        <v>85</v>
      </c>
      <c r="B353" s="167">
        <v>701</v>
      </c>
      <c r="C353" s="48" t="s">
        <v>100</v>
      </c>
      <c r="D353" s="48" t="s">
        <v>100</v>
      </c>
      <c r="E353" s="117">
        <v>5230010070</v>
      </c>
      <c r="F353" s="36">
        <v>200</v>
      </c>
      <c r="G353" s="49">
        <v>615713</v>
      </c>
      <c r="H353" s="49">
        <v>649577</v>
      </c>
      <c r="I353" s="49">
        <v>682056</v>
      </c>
      <c r="J353" s="389"/>
      <c r="K353" s="389"/>
      <c r="L353" s="389"/>
      <c r="M353" s="389"/>
      <c r="N353" s="389"/>
      <c r="O353" s="389"/>
      <c r="P353" s="389"/>
      <c r="Q353" s="389"/>
      <c r="R353" s="389"/>
      <c r="S353" s="389"/>
      <c r="T353" s="389"/>
      <c r="U353" s="389"/>
      <c r="V353" s="389"/>
      <c r="W353" s="389"/>
      <c r="X353" s="389"/>
      <c r="Y353" s="389"/>
    </row>
    <row r="354" spans="1:25" s="180" customFormat="1" ht="45" x14ac:dyDescent="0.2">
      <c r="A354" s="51" t="s">
        <v>362</v>
      </c>
      <c r="B354" s="167">
        <v>701</v>
      </c>
      <c r="C354" s="48" t="s">
        <v>100</v>
      </c>
      <c r="D354" s="48" t="s">
        <v>100</v>
      </c>
      <c r="E354" s="117">
        <v>5230010080</v>
      </c>
      <c r="F354" s="36"/>
      <c r="G354" s="49">
        <f>G355</f>
        <v>500000</v>
      </c>
      <c r="H354" s="49">
        <f t="shared" ref="H354:I354" si="135">H355</f>
        <v>135200</v>
      </c>
      <c r="I354" s="49">
        <f t="shared" si="135"/>
        <v>141960</v>
      </c>
      <c r="J354" s="389"/>
      <c r="K354" s="389"/>
      <c r="L354" s="389"/>
      <c r="M354" s="389"/>
      <c r="N354" s="389"/>
      <c r="O354" s="389"/>
      <c r="P354" s="389"/>
      <c r="Q354" s="389"/>
      <c r="R354" s="389"/>
      <c r="S354" s="389"/>
      <c r="T354" s="389"/>
      <c r="U354" s="389"/>
      <c r="V354" s="389"/>
      <c r="W354" s="389"/>
      <c r="X354" s="389"/>
      <c r="Y354" s="389"/>
    </row>
    <row r="355" spans="1:25" s="180" customFormat="1" ht="30" x14ac:dyDescent="0.2">
      <c r="A355" s="47" t="s">
        <v>85</v>
      </c>
      <c r="B355" s="166">
        <v>701</v>
      </c>
      <c r="C355" s="48" t="s">
        <v>100</v>
      </c>
      <c r="D355" s="48" t="s">
        <v>100</v>
      </c>
      <c r="E355" s="117">
        <v>5230010080</v>
      </c>
      <c r="F355" s="36">
        <v>200</v>
      </c>
      <c r="G355" s="58">
        <v>500000</v>
      </c>
      <c r="H355" s="58">
        <v>135200</v>
      </c>
      <c r="I355" s="58">
        <v>141960</v>
      </c>
      <c r="J355" s="389"/>
      <c r="K355" s="389"/>
      <c r="L355" s="389"/>
      <c r="M355" s="389"/>
      <c r="N355" s="389"/>
      <c r="O355" s="389"/>
      <c r="P355" s="389"/>
      <c r="Q355" s="389"/>
      <c r="R355" s="389"/>
      <c r="S355" s="389"/>
      <c r="T355" s="389"/>
      <c r="U355" s="389"/>
      <c r="V355" s="389"/>
      <c r="W355" s="389"/>
      <c r="X355" s="389"/>
      <c r="Y355" s="389"/>
    </row>
    <row r="356" spans="1:25" s="180" customFormat="1" ht="30" x14ac:dyDescent="0.2">
      <c r="A356" s="51" t="s">
        <v>242</v>
      </c>
      <c r="B356" s="167">
        <v>701</v>
      </c>
      <c r="C356" s="48" t="s">
        <v>100</v>
      </c>
      <c r="D356" s="48" t="s">
        <v>100</v>
      </c>
      <c r="E356" s="117" t="s">
        <v>240</v>
      </c>
      <c r="F356" s="36"/>
      <c r="G356" s="49">
        <f>G357</f>
        <v>987502</v>
      </c>
      <c r="H356" s="49">
        <f t="shared" ref="H356:I356" si="136">H357</f>
        <v>1041815</v>
      </c>
      <c r="I356" s="49">
        <f t="shared" si="136"/>
        <v>1093907</v>
      </c>
      <c r="J356" s="389"/>
      <c r="K356" s="389"/>
      <c r="L356" s="389"/>
      <c r="M356" s="389"/>
      <c r="N356" s="389"/>
      <c r="O356" s="389"/>
      <c r="P356" s="389"/>
      <c r="Q356" s="389"/>
      <c r="R356" s="389"/>
      <c r="S356" s="389"/>
      <c r="T356" s="389"/>
      <c r="U356" s="389"/>
      <c r="V356" s="389"/>
      <c r="W356" s="389"/>
      <c r="X356" s="389"/>
      <c r="Y356" s="389"/>
    </row>
    <row r="357" spans="1:25" s="180" customFormat="1" x14ac:dyDescent="0.2">
      <c r="A357" s="51" t="s">
        <v>363</v>
      </c>
      <c r="B357" s="167">
        <v>701</v>
      </c>
      <c r="C357" s="48" t="s">
        <v>100</v>
      </c>
      <c r="D357" s="48" t="s">
        <v>100</v>
      </c>
      <c r="E357" s="117" t="s">
        <v>364</v>
      </c>
      <c r="F357" s="36"/>
      <c r="G357" s="49">
        <f>SUM(G358:G359)</f>
        <v>987502</v>
      </c>
      <c r="H357" s="49">
        <f t="shared" ref="H357:I357" si="137">SUM(H358:H359)</f>
        <v>1041815</v>
      </c>
      <c r="I357" s="49">
        <f t="shared" si="137"/>
        <v>1093907</v>
      </c>
      <c r="J357" s="389"/>
      <c r="K357" s="389"/>
      <c r="L357" s="389"/>
      <c r="M357" s="389"/>
      <c r="N357" s="389"/>
      <c r="O357" s="389"/>
      <c r="P357" s="389"/>
      <c r="Q357" s="389"/>
      <c r="R357" s="389"/>
      <c r="S357" s="389"/>
      <c r="T357" s="389"/>
      <c r="U357" s="389"/>
      <c r="V357" s="389"/>
      <c r="W357" s="389"/>
      <c r="X357" s="389"/>
      <c r="Y357" s="389"/>
    </row>
    <row r="358" spans="1:25" s="180" customFormat="1" ht="30" x14ac:dyDescent="0.2">
      <c r="A358" s="47" t="s">
        <v>85</v>
      </c>
      <c r="B358" s="166">
        <v>701</v>
      </c>
      <c r="C358" s="48" t="s">
        <v>100</v>
      </c>
      <c r="D358" s="48" t="s">
        <v>100</v>
      </c>
      <c r="E358" s="117" t="s">
        <v>364</v>
      </c>
      <c r="F358" s="36">
        <v>200</v>
      </c>
      <c r="G358" s="49">
        <v>337502</v>
      </c>
      <c r="H358" s="49">
        <v>356065</v>
      </c>
      <c r="I358" s="49">
        <v>373868</v>
      </c>
      <c r="J358" s="389"/>
      <c r="K358" s="389"/>
      <c r="L358" s="389"/>
      <c r="M358" s="389"/>
      <c r="N358" s="389"/>
      <c r="O358" s="389"/>
      <c r="P358" s="389"/>
      <c r="Q358" s="389"/>
      <c r="R358" s="389"/>
      <c r="S358" s="389"/>
      <c r="T358" s="389"/>
      <c r="U358" s="389"/>
      <c r="V358" s="389"/>
      <c r="W358" s="389"/>
      <c r="X358" s="389"/>
      <c r="Y358" s="389"/>
    </row>
    <row r="359" spans="1:25" s="180" customFormat="1" x14ac:dyDescent="0.2">
      <c r="A359" s="51" t="s">
        <v>94</v>
      </c>
      <c r="B359" s="167">
        <v>701</v>
      </c>
      <c r="C359" s="48" t="s">
        <v>100</v>
      </c>
      <c r="D359" s="48" t="s">
        <v>100</v>
      </c>
      <c r="E359" s="117" t="s">
        <v>364</v>
      </c>
      <c r="F359" s="36">
        <v>300</v>
      </c>
      <c r="G359" s="49">
        <v>650000</v>
      </c>
      <c r="H359" s="49">
        <v>685750</v>
      </c>
      <c r="I359" s="49">
        <v>720039</v>
      </c>
      <c r="J359" s="389"/>
      <c r="K359" s="389"/>
      <c r="L359" s="389"/>
      <c r="M359" s="389"/>
      <c r="N359" s="389"/>
      <c r="O359" s="389"/>
      <c r="P359" s="389"/>
      <c r="Q359" s="389"/>
      <c r="R359" s="389"/>
      <c r="S359" s="389"/>
      <c r="T359" s="389"/>
      <c r="U359" s="389"/>
      <c r="V359" s="389"/>
      <c r="W359" s="389"/>
      <c r="X359" s="389"/>
      <c r="Y359" s="389"/>
    </row>
    <row r="360" spans="1:25" s="180" customFormat="1" ht="30" x14ac:dyDescent="0.2">
      <c r="A360" s="51" t="s">
        <v>243</v>
      </c>
      <c r="B360" s="167">
        <v>701</v>
      </c>
      <c r="C360" s="48" t="s">
        <v>100</v>
      </c>
      <c r="D360" s="48" t="s">
        <v>100</v>
      </c>
      <c r="E360" s="117" t="s">
        <v>240</v>
      </c>
      <c r="F360" s="172"/>
      <c r="G360" s="49">
        <f>G361</f>
        <v>1313450</v>
      </c>
      <c r="H360" s="49">
        <f t="shared" ref="H360:I361" si="138">H361</f>
        <v>1385690</v>
      </c>
      <c r="I360" s="49">
        <f t="shared" si="138"/>
        <v>1454974</v>
      </c>
      <c r="J360" s="389"/>
      <c r="K360" s="389"/>
      <c r="L360" s="389"/>
      <c r="M360" s="389"/>
      <c r="N360" s="389"/>
      <c r="O360" s="389"/>
      <c r="P360" s="389"/>
      <c r="Q360" s="389"/>
      <c r="R360" s="389"/>
      <c r="S360" s="389"/>
      <c r="T360" s="389"/>
      <c r="U360" s="389"/>
      <c r="V360" s="389"/>
      <c r="W360" s="389"/>
      <c r="X360" s="389"/>
      <c r="Y360" s="389"/>
    </row>
    <row r="361" spans="1:25" s="180" customFormat="1" x14ac:dyDescent="0.2">
      <c r="A361" s="51" t="s">
        <v>365</v>
      </c>
      <c r="B361" s="167">
        <v>701</v>
      </c>
      <c r="C361" s="48" t="s">
        <v>100</v>
      </c>
      <c r="D361" s="48" t="s">
        <v>100</v>
      </c>
      <c r="E361" s="117">
        <v>5230010030</v>
      </c>
      <c r="F361" s="172"/>
      <c r="G361" s="49">
        <f>G362</f>
        <v>1313450</v>
      </c>
      <c r="H361" s="49">
        <f t="shared" si="138"/>
        <v>1385690</v>
      </c>
      <c r="I361" s="49">
        <f t="shared" si="138"/>
        <v>1454974</v>
      </c>
      <c r="J361" s="389"/>
      <c r="K361" s="389"/>
      <c r="L361" s="389"/>
      <c r="M361" s="389"/>
      <c r="N361" s="389"/>
      <c r="O361" s="389"/>
      <c r="P361" s="389"/>
      <c r="Q361" s="389"/>
      <c r="R361" s="389"/>
      <c r="S361" s="389"/>
      <c r="T361" s="389"/>
      <c r="U361" s="389"/>
      <c r="V361" s="389"/>
      <c r="W361" s="389"/>
      <c r="X361" s="389"/>
      <c r="Y361" s="389"/>
    </row>
    <row r="362" spans="1:25" s="180" customFormat="1" ht="30" x14ac:dyDescent="0.2">
      <c r="A362" s="51" t="s">
        <v>85</v>
      </c>
      <c r="B362" s="167">
        <v>701</v>
      </c>
      <c r="C362" s="48" t="s">
        <v>100</v>
      </c>
      <c r="D362" s="48" t="s">
        <v>100</v>
      </c>
      <c r="E362" s="117">
        <v>5230010030</v>
      </c>
      <c r="F362" s="36">
        <v>200</v>
      </c>
      <c r="G362" s="49">
        <v>1313450</v>
      </c>
      <c r="H362" s="49">
        <v>1385690</v>
      </c>
      <c r="I362" s="49">
        <v>1454974</v>
      </c>
      <c r="J362" s="389"/>
      <c r="K362" s="389"/>
      <c r="L362" s="389"/>
      <c r="M362" s="389"/>
      <c r="N362" s="389"/>
      <c r="O362" s="389"/>
      <c r="P362" s="389"/>
      <c r="Q362" s="389"/>
      <c r="R362" s="389"/>
      <c r="S362" s="389"/>
      <c r="T362" s="389"/>
      <c r="U362" s="389"/>
      <c r="V362" s="389"/>
      <c r="W362" s="389"/>
      <c r="X362" s="389"/>
      <c r="Y362" s="389"/>
    </row>
    <row r="363" spans="1:25" s="180" customFormat="1" x14ac:dyDescent="0.2">
      <c r="A363" s="127" t="s">
        <v>197</v>
      </c>
      <c r="B363" s="171">
        <v>701</v>
      </c>
      <c r="C363" s="48" t="s">
        <v>100</v>
      </c>
      <c r="D363" s="48" t="s">
        <v>100</v>
      </c>
      <c r="E363" s="48" t="s">
        <v>235</v>
      </c>
      <c r="F363" s="48"/>
      <c r="G363" s="49">
        <f>G364</f>
        <v>26336666</v>
      </c>
      <c r="H363" s="49">
        <f t="shared" ref="H363:I363" si="139">H364</f>
        <v>26919062</v>
      </c>
      <c r="I363" s="49">
        <f t="shared" si="139"/>
        <v>27070259</v>
      </c>
      <c r="J363" s="389"/>
      <c r="K363" s="389"/>
      <c r="L363" s="389"/>
      <c r="M363" s="389"/>
      <c r="N363" s="389"/>
      <c r="O363" s="389"/>
      <c r="P363" s="389"/>
      <c r="Q363" s="389"/>
      <c r="R363" s="389"/>
      <c r="S363" s="389"/>
      <c r="T363" s="389"/>
      <c r="U363" s="389"/>
      <c r="V363" s="389"/>
      <c r="W363" s="389"/>
      <c r="X363" s="389"/>
      <c r="Y363" s="389"/>
    </row>
    <row r="364" spans="1:25" s="180" customFormat="1" ht="30" x14ac:dyDescent="0.2">
      <c r="A364" s="127" t="s">
        <v>316</v>
      </c>
      <c r="B364" s="171">
        <v>701</v>
      </c>
      <c r="C364" s="48" t="s">
        <v>100</v>
      </c>
      <c r="D364" s="48" t="s">
        <v>100</v>
      </c>
      <c r="E364" s="48">
        <v>5240011600</v>
      </c>
      <c r="F364" s="48"/>
      <c r="G364" s="49">
        <f>SUM(G365:G366)</f>
        <v>26336666</v>
      </c>
      <c r="H364" s="49">
        <f t="shared" ref="H364:I364" si="140">SUM(H365:H366)</f>
        <v>26919062</v>
      </c>
      <c r="I364" s="49">
        <f t="shared" si="140"/>
        <v>27070259</v>
      </c>
      <c r="J364" s="389"/>
      <c r="K364" s="389"/>
      <c r="L364" s="389"/>
      <c r="M364" s="389"/>
      <c r="N364" s="389"/>
      <c r="O364" s="389"/>
      <c r="P364" s="389"/>
      <c r="Q364" s="389"/>
      <c r="R364" s="389"/>
      <c r="S364" s="389"/>
      <c r="T364" s="389"/>
      <c r="U364" s="389"/>
      <c r="V364" s="389"/>
      <c r="W364" s="389"/>
      <c r="X364" s="389"/>
      <c r="Y364" s="389"/>
    </row>
    <row r="365" spans="1:25" s="180" customFormat="1" ht="75" x14ac:dyDescent="0.2">
      <c r="A365" s="51" t="s">
        <v>77</v>
      </c>
      <c r="B365" s="167">
        <v>701</v>
      </c>
      <c r="C365" s="48" t="s">
        <v>100</v>
      </c>
      <c r="D365" s="48" t="s">
        <v>100</v>
      </c>
      <c r="E365" s="48">
        <v>5240011600</v>
      </c>
      <c r="F365" s="48" t="s">
        <v>78</v>
      </c>
      <c r="G365" s="49">
        <v>25319404</v>
      </c>
      <c r="H365" s="49">
        <v>25397739</v>
      </c>
      <c r="I365" s="49">
        <v>25472870</v>
      </c>
      <c r="J365" s="389"/>
      <c r="K365" s="389"/>
      <c r="L365" s="389"/>
      <c r="M365" s="389"/>
      <c r="N365" s="389"/>
      <c r="O365" s="389"/>
      <c r="P365" s="389"/>
      <c r="Q365" s="389"/>
      <c r="R365" s="389"/>
      <c r="S365" s="389"/>
      <c r="T365" s="389"/>
      <c r="U365" s="389"/>
      <c r="V365" s="389"/>
      <c r="W365" s="389"/>
      <c r="X365" s="389"/>
      <c r="Y365" s="389"/>
    </row>
    <row r="366" spans="1:25" s="180" customFormat="1" ht="30" x14ac:dyDescent="0.2">
      <c r="A366" s="47" t="s">
        <v>85</v>
      </c>
      <c r="B366" s="166">
        <v>701</v>
      </c>
      <c r="C366" s="48" t="s">
        <v>100</v>
      </c>
      <c r="D366" s="48" t="s">
        <v>100</v>
      </c>
      <c r="E366" s="48">
        <v>5240011600</v>
      </c>
      <c r="F366" s="48" t="s">
        <v>86</v>
      </c>
      <c r="G366" s="49">
        <v>1017262</v>
      </c>
      <c r="H366" s="49">
        <v>1521323</v>
      </c>
      <c r="I366" s="49">
        <v>1597389</v>
      </c>
      <c r="J366" s="389"/>
      <c r="K366" s="389"/>
      <c r="L366" s="389"/>
      <c r="M366" s="389"/>
      <c r="N366" s="389"/>
      <c r="O366" s="389"/>
      <c r="P366" s="389"/>
      <c r="Q366" s="389"/>
      <c r="R366" s="389"/>
      <c r="S366" s="389"/>
      <c r="T366" s="389"/>
      <c r="U366" s="389"/>
      <c r="V366" s="389"/>
      <c r="W366" s="389"/>
      <c r="X366" s="389"/>
      <c r="Y366" s="389"/>
    </row>
    <row r="367" spans="1:25" s="177" customFormat="1" ht="15.75" x14ac:dyDescent="0.25">
      <c r="A367" s="131" t="s">
        <v>143</v>
      </c>
      <c r="B367" s="247">
        <v>701</v>
      </c>
      <c r="C367" s="132" t="s">
        <v>100</v>
      </c>
      <c r="D367" s="132" t="s">
        <v>144</v>
      </c>
      <c r="E367" s="133"/>
      <c r="F367" s="133"/>
      <c r="G367" s="134">
        <f>G368+G399</f>
        <v>140736239.81</v>
      </c>
      <c r="H367" s="134">
        <f t="shared" ref="H367:I367" si="141">H368+H399</f>
        <v>146363977.76999998</v>
      </c>
      <c r="I367" s="134">
        <f t="shared" si="141"/>
        <v>147377957.31</v>
      </c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</row>
    <row r="368" spans="1:25" s="177" customFormat="1" ht="15.75" x14ac:dyDescent="0.25">
      <c r="A368" s="60" t="s">
        <v>221</v>
      </c>
      <c r="B368" s="169">
        <v>701</v>
      </c>
      <c r="C368" s="45" t="s">
        <v>100</v>
      </c>
      <c r="D368" s="45" t="s">
        <v>144</v>
      </c>
      <c r="E368" s="115" t="s">
        <v>222</v>
      </c>
      <c r="F368" s="38"/>
      <c r="G368" s="46">
        <f>G369+G385</f>
        <v>140736239.81</v>
      </c>
      <c r="H368" s="46">
        <f t="shared" ref="H368:I368" si="142">H369+H385</f>
        <v>146363977.76999998</v>
      </c>
      <c r="I368" s="46">
        <f t="shared" si="142"/>
        <v>147377957.31</v>
      </c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</row>
    <row r="369" spans="1:25" s="176" customFormat="1" x14ac:dyDescent="0.2">
      <c r="A369" s="51" t="s">
        <v>193</v>
      </c>
      <c r="B369" s="167">
        <v>701</v>
      </c>
      <c r="C369" s="48" t="s">
        <v>100</v>
      </c>
      <c r="D369" s="48" t="s">
        <v>144</v>
      </c>
      <c r="E369" s="117" t="s">
        <v>244</v>
      </c>
      <c r="F369" s="36"/>
      <c r="G369" s="49">
        <f>G370+G373+G379+G382</f>
        <v>59912187.910000004</v>
      </c>
      <c r="H369" s="49">
        <f t="shared" ref="H369:I369" si="143">H370+H373+H379+H382</f>
        <v>61679556.420000002</v>
      </c>
      <c r="I369" s="49">
        <f t="shared" si="143"/>
        <v>62589010.969999999</v>
      </c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</row>
    <row r="370" spans="1:25" s="176" customFormat="1" ht="30" x14ac:dyDescent="0.2">
      <c r="A370" s="51" t="s">
        <v>245</v>
      </c>
      <c r="B370" s="167">
        <v>701</v>
      </c>
      <c r="C370" s="48" t="s">
        <v>100</v>
      </c>
      <c r="D370" s="48" t="s">
        <v>144</v>
      </c>
      <c r="E370" s="117" t="s">
        <v>244</v>
      </c>
      <c r="F370" s="36"/>
      <c r="G370" s="49">
        <f>G371</f>
        <v>2160919.54</v>
      </c>
      <c r="H370" s="49">
        <f t="shared" ref="H370:I371" si="144">H371</f>
        <v>2160919.54</v>
      </c>
      <c r="I370" s="49">
        <f t="shared" si="144"/>
        <v>2160919.54</v>
      </c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</row>
    <row r="371" spans="1:25" s="176" customFormat="1" x14ac:dyDescent="0.2">
      <c r="A371" s="51" t="s">
        <v>366</v>
      </c>
      <c r="B371" s="167">
        <v>701</v>
      </c>
      <c r="C371" s="48" t="s">
        <v>100</v>
      </c>
      <c r="D371" s="48" t="s">
        <v>144</v>
      </c>
      <c r="E371" s="117">
        <v>5830010012</v>
      </c>
      <c r="F371" s="36"/>
      <c r="G371" s="49">
        <f>G372</f>
        <v>2160919.54</v>
      </c>
      <c r="H371" s="49">
        <f t="shared" si="144"/>
        <v>2160919.54</v>
      </c>
      <c r="I371" s="49">
        <f t="shared" si="144"/>
        <v>2160919.54</v>
      </c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</row>
    <row r="372" spans="1:25" s="177" customFormat="1" x14ac:dyDescent="0.2">
      <c r="A372" s="51" t="s">
        <v>94</v>
      </c>
      <c r="B372" s="167">
        <v>701</v>
      </c>
      <c r="C372" s="48" t="s">
        <v>100</v>
      </c>
      <c r="D372" s="48" t="s">
        <v>144</v>
      </c>
      <c r="E372" s="117">
        <v>5830010012</v>
      </c>
      <c r="F372" s="36">
        <v>300</v>
      </c>
      <c r="G372" s="49">
        <v>2160919.54</v>
      </c>
      <c r="H372" s="49">
        <v>2160919.54</v>
      </c>
      <c r="I372" s="49">
        <v>2160919.54</v>
      </c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</row>
    <row r="373" spans="1:25" s="177" customFormat="1" ht="30" x14ac:dyDescent="0.2">
      <c r="A373" s="51" t="s">
        <v>246</v>
      </c>
      <c r="B373" s="167">
        <v>701</v>
      </c>
      <c r="C373" s="48" t="s">
        <v>100</v>
      </c>
      <c r="D373" s="48" t="s">
        <v>144</v>
      </c>
      <c r="E373" s="117" t="s">
        <v>244</v>
      </c>
      <c r="F373" s="36"/>
      <c r="G373" s="49">
        <f>G374</f>
        <v>56711038.480000004</v>
      </c>
      <c r="H373" s="49">
        <f t="shared" ref="H373:I373" si="145">H374</f>
        <v>58478406.990000002</v>
      </c>
      <c r="I373" s="49">
        <f t="shared" si="145"/>
        <v>59387861.539999999</v>
      </c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</row>
    <row r="374" spans="1:25" s="177" customFormat="1" ht="45" x14ac:dyDescent="0.2">
      <c r="A374" s="51" t="s">
        <v>367</v>
      </c>
      <c r="B374" s="167">
        <v>701</v>
      </c>
      <c r="C374" s="48" t="s">
        <v>100</v>
      </c>
      <c r="D374" s="48" t="s">
        <v>144</v>
      </c>
      <c r="E374" s="117" t="s">
        <v>368</v>
      </c>
      <c r="F374" s="36"/>
      <c r="G374" s="49">
        <f>SUM(G375:G378)</f>
        <v>56711038.480000004</v>
      </c>
      <c r="H374" s="49">
        <f t="shared" ref="H374:I374" si="146">SUM(H375:H378)</f>
        <v>58478406.990000002</v>
      </c>
      <c r="I374" s="49">
        <f t="shared" si="146"/>
        <v>59387861.539999999</v>
      </c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</row>
    <row r="375" spans="1:25" s="177" customFormat="1" ht="75" hidden="1" x14ac:dyDescent="0.2">
      <c r="A375" s="51" t="s">
        <v>77</v>
      </c>
      <c r="B375" s="167">
        <v>701</v>
      </c>
      <c r="C375" s="48" t="s">
        <v>100</v>
      </c>
      <c r="D375" s="48" t="s">
        <v>144</v>
      </c>
      <c r="E375" s="117" t="s">
        <v>368</v>
      </c>
      <c r="F375" s="36">
        <v>100</v>
      </c>
      <c r="G375" s="49"/>
      <c r="H375" s="49"/>
      <c r="I375" s="49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</row>
    <row r="376" spans="1:25" s="177" customFormat="1" ht="30" hidden="1" x14ac:dyDescent="0.2">
      <c r="A376" s="51" t="s">
        <v>85</v>
      </c>
      <c r="B376" s="167">
        <v>701</v>
      </c>
      <c r="C376" s="48" t="s">
        <v>100</v>
      </c>
      <c r="D376" s="48" t="s">
        <v>144</v>
      </c>
      <c r="E376" s="117" t="s">
        <v>368</v>
      </c>
      <c r="F376" s="36">
        <v>200</v>
      </c>
      <c r="G376" s="49"/>
      <c r="H376" s="49"/>
      <c r="I376" s="49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</row>
    <row r="377" spans="1:25" s="177" customFormat="1" ht="30" x14ac:dyDescent="0.2">
      <c r="A377" s="51" t="s">
        <v>113</v>
      </c>
      <c r="B377" s="167">
        <v>701</v>
      </c>
      <c r="C377" s="48" t="s">
        <v>100</v>
      </c>
      <c r="D377" s="48" t="s">
        <v>144</v>
      </c>
      <c r="E377" s="117" t="s">
        <v>368</v>
      </c>
      <c r="F377" s="36">
        <v>600</v>
      </c>
      <c r="G377" s="175">
        <v>18526704.48</v>
      </c>
      <c r="H377" s="175">
        <v>16478406.99</v>
      </c>
      <c r="I377" s="175">
        <v>17387861.539999999</v>
      </c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</row>
    <row r="378" spans="1:25" s="177" customFormat="1" x14ac:dyDescent="0.2">
      <c r="A378" s="51" t="s">
        <v>87</v>
      </c>
      <c r="B378" s="167">
        <v>701</v>
      </c>
      <c r="C378" s="48" t="s">
        <v>100</v>
      </c>
      <c r="D378" s="48" t="s">
        <v>144</v>
      </c>
      <c r="E378" s="117" t="s">
        <v>368</v>
      </c>
      <c r="F378" s="36">
        <v>800</v>
      </c>
      <c r="G378" s="175">
        <v>38184334</v>
      </c>
      <c r="H378" s="175">
        <v>42000000</v>
      </c>
      <c r="I378" s="175">
        <v>42000000</v>
      </c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</row>
    <row r="379" spans="1:25" s="177" customFormat="1" ht="30" hidden="1" x14ac:dyDescent="0.2">
      <c r="A379" s="51" t="s">
        <v>247</v>
      </c>
      <c r="B379" s="167">
        <v>701</v>
      </c>
      <c r="C379" s="48" t="s">
        <v>100</v>
      </c>
      <c r="D379" s="48" t="s">
        <v>144</v>
      </c>
      <c r="E379" s="117" t="s">
        <v>244</v>
      </c>
      <c r="F379" s="36"/>
      <c r="G379" s="49">
        <f>G380</f>
        <v>0</v>
      </c>
      <c r="H379" s="49">
        <f t="shared" ref="H379:I380" si="147">H380</f>
        <v>0</v>
      </c>
      <c r="I379" s="49">
        <f t="shared" si="147"/>
        <v>0</v>
      </c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</row>
    <row r="380" spans="1:25" s="177" customFormat="1" hidden="1" x14ac:dyDescent="0.2">
      <c r="A380" s="51" t="s">
        <v>369</v>
      </c>
      <c r="B380" s="167">
        <v>701</v>
      </c>
      <c r="C380" s="48" t="s">
        <v>100</v>
      </c>
      <c r="D380" s="48" t="s">
        <v>144</v>
      </c>
      <c r="E380" s="117" t="s">
        <v>370</v>
      </c>
      <c r="F380" s="36"/>
      <c r="G380" s="49">
        <f>G381</f>
        <v>0</v>
      </c>
      <c r="H380" s="49">
        <f t="shared" si="147"/>
        <v>0</v>
      </c>
      <c r="I380" s="49">
        <f t="shared" si="147"/>
        <v>0</v>
      </c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</row>
    <row r="381" spans="1:25" s="177" customFormat="1" hidden="1" x14ac:dyDescent="0.2">
      <c r="A381" s="51" t="s">
        <v>94</v>
      </c>
      <c r="B381" s="167">
        <v>701</v>
      </c>
      <c r="C381" s="48" t="s">
        <v>100</v>
      </c>
      <c r="D381" s="48" t="s">
        <v>144</v>
      </c>
      <c r="E381" s="117" t="s">
        <v>370</v>
      </c>
      <c r="F381" s="36">
        <v>300</v>
      </c>
      <c r="G381" s="49"/>
      <c r="H381" s="49"/>
      <c r="I381" s="49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</row>
    <row r="382" spans="1:25" s="177" customFormat="1" ht="30" x14ac:dyDescent="0.2">
      <c r="A382" s="51" t="s">
        <v>248</v>
      </c>
      <c r="B382" s="167">
        <v>701</v>
      </c>
      <c r="C382" s="48" t="s">
        <v>100</v>
      </c>
      <c r="D382" s="48" t="s">
        <v>144</v>
      </c>
      <c r="E382" s="117" t="s">
        <v>244</v>
      </c>
      <c r="F382" s="36"/>
      <c r="G382" s="49">
        <f>G383</f>
        <v>1040229.89</v>
      </c>
      <c r="H382" s="49">
        <f t="shared" ref="H382:I383" si="148">H383</f>
        <v>1040229.89</v>
      </c>
      <c r="I382" s="49">
        <f t="shared" si="148"/>
        <v>1040229.89</v>
      </c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</row>
    <row r="383" spans="1:25" s="177" customFormat="1" x14ac:dyDescent="0.2">
      <c r="A383" s="51" t="s">
        <v>371</v>
      </c>
      <c r="B383" s="167">
        <v>701</v>
      </c>
      <c r="C383" s="48" t="s">
        <v>100</v>
      </c>
      <c r="D383" s="48" t="s">
        <v>144</v>
      </c>
      <c r="E383" s="117" t="s">
        <v>372</v>
      </c>
      <c r="F383" s="36"/>
      <c r="G383" s="49">
        <f>G384</f>
        <v>1040229.89</v>
      </c>
      <c r="H383" s="49">
        <f t="shared" si="148"/>
        <v>1040229.89</v>
      </c>
      <c r="I383" s="49">
        <f t="shared" si="148"/>
        <v>1040229.89</v>
      </c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</row>
    <row r="384" spans="1:25" s="177" customFormat="1" x14ac:dyDescent="0.2">
      <c r="A384" s="51" t="s">
        <v>94</v>
      </c>
      <c r="B384" s="167">
        <v>701</v>
      </c>
      <c r="C384" s="48" t="s">
        <v>100</v>
      </c>
      <c r="D384" s="48" t="s">
        <v>144</v>
      </c>
      <c r="E384" s="117" t="s">
        <v>372</v>
      </c>
      <c r="F384" s="36">
        <v>300</v>
      </c>
      <c r="G384" s="49">
        <v>1040229.89</v>
      </c>
      <c r="H384" s="49">
        <v>1040229.89</v>
      </c>
      <c r="I384" s="49">
        <v>1040229.89</v>
      </c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</row>
    <row r="385" spans="1:25" s="176" customFormat="1" x14ac:dyDescent="0.2">
      <c r="A385" s="124" t="s">
        <v>197</v>
      </c>
      <c r="B385" s="170">
        <v>701</v>
      </c>
      <c r="C385" s="48" t="s">
        <v>100</v>
      </c>
      <c r="D385" s="48" t="s">
        <v>144</v>
      </c>
      <c r="E385" s="117" t="s">
        <v>223</v>
      </c>
      <c r="F385" s="36"/>
      <c r="G385" s="49">
        <f>G386+G388+G394</f>
        <v>80824051.900000006</v>
      </c>
      <c r="H385" s="49">
        <f t="shared" ref="H385:I385" si="149">H386+H388+H394</f>
        <v>84684421.349999994</v>
      </c>
      <c r="I385" s="49">
        <f t="shared" si="149"/>
        <v>84788946.340000004</v>
      </c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</row>
    <row r="386" spans="1:25" s="176" customFormat="1" ht="15" hidden="1" customHeight="1" x14ac:dyDescent="0.2">
      <c r="A386" s="124" t="s">
        <v>316</v>
      </c>
      <c r="B386" s="167">
        <v>701</v>
      </c>
      <c r="C386" s="48" t="s">
        <v>100</v>
      </c>
      <c r="D386" s="48" t="s">
        <v>144</v>
      </c>
      <c r="E386" s="117" t="s">
        <v>430</v>
      </c>
      <c r="F386" s="36"/>
      <c r="G386" s="49">
        <f>G387</f>
        <v>0</v>
      </c>
      <c r="H386" s="49">
        <f t="shared" ref="H386:I386" si="150">H387</f>
        <v>0</v>
      </c>
      <c r="I386" s="49">
        <f t="shared" si="150"/>
        <v>0</v>
      </c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</row>
    <row r="387" spans="1:25" s="176" customFormat="1" hidden="1" x14ac:dyDescent="0.2">
      <c r="A387" s="124" t="s">
        <v>94</v>
      </c>
      <c r="B387" s="167">
        <v>701</v>
      </c>
      <c r="C387" s="48" t="s">
        <v>100</v>
      </c>
      <c r="D387" s="48" t="s">
        <v>144</v>
      </c>
      <c r="E387" s="117" t="s">
        <v>430</v>
      </c>
      <c r="F387" s="36">
        <v>300</v>
      </c>
      <c r="G387" s="49"/>
      <c r="H387" s="49"/>
      <c r="I387" s="49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</row>
    <row r="388" spans="1:25" s="176" customFormat="1" ht="30" x14ac:dyDescent="0.2">
      <c r="A388" s="124" t="s">
        <v>356</v>
      </c>
      <c r="B388" s="170">
        <v>701</v>
      </c>
      <c r="C388" s="48" t="s">
        <v>100</v>
      </c>
      <c r="D388" s="48" t="s">
        <v>144</v>
      </c>
      <c r="E388" s="117">
        <v>5840022000</v>
      </c>
      <c r="F388" s="36"/>
      <c r="G388" s="49">
        <f>SUM(G389:G393)</f>
        <v>65824051.899999999</v>
      </c>
      <c r="H388" s="49">
        <f t="shared" ref="H388:I388" si="151">SUM(H389:H393)</f>
        <v>69684421.349999994</v>
      </c>
      <c r="I388" s="49">
        <f t="shared" si="151"/>
        <v>69788946.340000004</v>
      </c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</row>
    <row r="389" spans="1:25" s="177" customFormat="1" ht="75" x14ac:dyDescent="0.2">
      <c r="A389" s="51" t="s">
        <v>77</v>
      </c>
      <c r="B389" s="167">
        <v>701</v>
      </c>
      <c r="C389" s="48" t="s">
        <v>100</v>
      </c>
      <c r="D389" s="48" t="s">
        <v>144</v>
      </c>
      <c r="E389" s="117" t="s">
        <v>357</v>
      </c>
      <c r="F389" s="36">
        <v>100</v>
      </c>
      <c r="G389" s="50">
        <v>58672774</v>
      </c>
      <c r="H389" s="50">
        <v>58672774</v>
      </c>
      <c r="I389" s="50">
        <v>58672774</v>
      </c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</row>
    <row r="390" spans="1:25" s="177" customFormat="1" ht="30" x14ac:dyDescent="0.2">
      <c r="A390" s="47" t="s">
        <v>85</v>
      </c>
      <c r="B390" s="166">
        <v>701</v>
      </c>
      <c r="C390" s="48" t="s">
        <v>100</v>
      </c>
      <c r="D390" s="48" t="s">
        <v>144</v>
      </c>
      <c r="E390" s="117">
        <v>5840022000</v>
      </c>
      <c r="F390" s="36">
        <v>200</v>
      </c>
      <c r="G390" s="50">
        <v>7151277.9000000004</v>
      </c>
      <c r="H390" s="50">
        <v>7011647.3499999996</v>
      </c>
      <c r="I390" s="50">
        <v>7116172.3399999999</v>
      </c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</row>
    <row r="391" spans="1:25" s="177" customFormat="1" hidden="1" x14ac:dyDescent="0.2">
      <c r="A391" s="51" t="s">
        <v>94</v>
      </c>
      <c r="B391" s="167">
        <v>701</v>
      </c>
      <c r="C391" s="48" t="s">
        <v>100</v>
      </c>
      <c r="D391" s="48" t="s">
        <v>144</v>
      </c>
      <c r="E391" s="117">
        <v>5840022000</v>
      </c>
      <c r="F391" s="36">
        <v>300</v>
      </c>
      <c r="G391" s="50"/>
      <c r="H391" s="50"/>
      <c r="I391" s="50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</row>
    <row r="392" spans="1:25" s="177" customFormat="1" ht="30" hidden="1" x14ac:dyDescent="0.2">
      <c r="A392" s="51" t="s">
        <v>113</v>
      </c>
      <c r="B392" s="167">
        <v>701</v>
      </c>
      <c r="C392" s="48" t="s">
        <v>100</v>
      </c>
      <c r="D392" s="48" t="s">
        <v>144</v>
      </c>
      <c r="E392" s="117">
        <v>5840022000</v>
      </c>
      <c r="F392" s="36">
        <v>600</v>
      </c>
      <c r="G392" s="50"/>
      <c r="H392" s="50"/>
      <c r="I392" s="50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</row>
    <row r="393" spans="1:25" s="176" customFormat="1" x14ac:dyDescent="0.2">
      <c r="A393" s="51" t="s">
        <v>87</v>
      </c>
      <c r="B393" s="167">
        <v>701</v>
      </c>
      <c r="C393" s="48" t="s">
        <v>100</v>
      </c>
      <c r="D393" s="48" t="s">
        <v>144</v>
      </c>
      <c r="E393" s="117">
        <v>5840022000</v>
      </c>
      <c r="F393" s="36">
        <v>800</v>
      </c>
      <c r="G393" s="50">
        <v>0</v>
      </c>
      <c r="H393" s="50">
        <v>4000000</v>
      </c>
      <c r="I393" s="50">
        <v>4000000</v>
      </c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</row>
    <row r="394" spans="1:25" s="176" customFormat="1" ht="45" x14ac:dyDescent="0.2">
      <c r="A394" s="51" t="s">
        <v>57</v>
      </c>
      <c r="B394" s="167">
        <v>701</v>
      </c>
      <c r="C394" s="48" t="s">
        <v>100</v>
      </c>
      <c r="D394" s="48" t="s">
        <v>144</v>
      </c>
      <c r="E394" s="117" t="s">
        <v>373</v>
      </c>
      <c r="F394" s="36"/>
      <c r="G394" s="50">
        <f>SUM(G395:G398)</f>
        <v>15000000</v>
      </c>
      <c r="H394" s="50">
        <f>SUM(H395:H398)</f>
        <v>15000000</v>
      </c>
      <c r="I394" s="50">
        <f t="shared" ref="I394" si="152">SUM(I395:I398)</f>
        <v>15000000</v>
      </c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</row>
    <row r="395" spans="1:25" s="176" customFormat="1" ht="75" hidden="1" x14ac:dyDescent="0.2">
      <c r="A395" s="51" t="s">
        <v>77</v>
      </c>
      <c r="B395" s="167">
        <v>701</v>
      </c>
      <c r="C395" s="48" t="s">
        <v>100</v>
      </c>
      <c r="D395" s="48" t="s">
        <v>144</v>
      </c>
      <c r="E395" s="117" t="s">
        <v>373</v>
      </c>
      <c r="F395" s="36">
        <v>100</v>
      </c>
      <c r="G395" s="50"/>
      <c r="H395" s="50"/>
      <c r="I395" s="50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</row>
    <row r="396" spans="1:25" s="176" customFormat="1" ht="30" hidden="1" x14ac:dyDescent="0.2">
      <c r="A396" s="221" t="s">
        <v>85</v>
      </c>
      <c r="B396" s="167">
        <v>701</v>
      </c>
      <c r="C396" s="48" t="s">
        <v>100</v>
      </c>
      <c r="D396" s="48" t="s">
        <v>144</v>
      </c>
      <c r="E396" s="117" t="s">
        <v>373</v>
      </c>
      <c r="F396" s="36">
        <v>200</v>
      </c>
      <c r="G396" s="50"/>
      <c r="H396" s="50"/>
      <c r="I396" s="50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</row>
    <row r="397" spans="1:25" s="176" customFormat="1" ht="30" hidden="1" x14ac:dyDescent="0.2">
      <c r="A397" s="221" t="s">
        <v>113</v>
      </c>
      <c r="B397" s="167">
        <v>701</v>
      </c>
      <c r="C397" s="48" t="s">
        <v>100</v>
      </c>
      <c r="D397" s="48" t="s">
        <v>144</v>
      </c>
      <c r="E397" s="117" t="s">
        <v>373</v>
      </c>
      <c r="F397" s="36">
        <v>600</v>
      </c>
      <c r="G397" s="50"/>
      <c r="H397" s="50"/>
      <c r="I397" s="50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</row>
    <row r="398" spans="1:25" s="176" customFormat="1" x14ac:dyDescent="0.2">
      <c r="A398" s="51" t="s">
        <v>87</v>
      </c>
      <c r="B398" s="167">
        <v>701</v>
      </c>
      <c r="C398" s="48" t="s">
        <v>100</v>
      </c>
      <c r="D398" s="48" t="s">
        <v>144</v>
      </c>
      <c r="E398" s="117" t="s">
        <v>373</v>
      </c>
      <c r="F398" s="36">
        <v>800</v>
      </c>
      <c r="G398" s="50">
        <v>15000000</v>
      </c>
      <c r="H398" s="50">
        <v>15000000</v>
      </c>
      <c r="I398" s="50">
        <v>15000000</v>
      </c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</row>
    <row r="399" spans="1:25" s="177" customFormat="1" ht="15.75" hidden="1" x14ac:dyDescent="0.25">
      <c r="A399" s="44" t="s">
        <v>71</v>
      </c>
      <c r="B399" s="164">
        <v>701</v>
      </c>
      <c r="C399" s="45" t="s">
        <v>100</v>
      </c>
      <c r="D399" s="45" t="s">
        <v>144</v>
      </c>
      <c r="E399" s="62" t="s">
        <v>72</v>
      </c>
      <c r="F399" s="38"/>
      <c r="G399" s="53">
        <f>G400</f>
        <v>0</v>
      </c>
      <c r="H399" s="53">
        <f t="shared" ref="H399:I401" si="153">H400</f>
        <v>0</v>
      </c>
      <c r="I399" s="53">
        <f t="shared" si="153"/>
        <v>0</v>
      </c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</row>
    <row r="400" spans="1:25" s="176" customFormat="1" hidden="1" x14ac:dyDescent="0.2">
      <c r="A400" s="47" t="s">
        <v>107</v>
      </c>
      <c r="B400" s="166">
        <v>701</v>
      </c>
      <c r="C400" s="48" t="s">
        <v>100</v>
      </c>
      <c r="D400" s="48" t="s">
        <v>144</v>
      </c>
      <c r="E400" s="61" t="s">
        <v>108</v>
      </c>
      <c r="F400" s="36"/>
      <c r="G400" s="50">
        <f>G401</f>
        <v>0</v>
      </c>
      <c r="H400" s="50">
        <f t="shared" si="153"/>
        <v>0</v>
      </c>
      <c r="I400" s="50">
        <f t="shared" si="153"/>
        <v>0</v>
      </c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</row>
    <row r="401" spans="1:25" s="176" customFormat="1" ht="30" hidden="1" x14ac:dyDescent="0.2">
      <c r="A401" s="47" t="s">
        <v>115</v>
      </c>
      <c r="B401" s="166" t="s">
        <v>408</v>
      </c>
      <c r="C401" s="48" t="s">
        <v>100</v>
      </c>
      <c r="D401" s="48" t="s">
        <v>144</v>
      </c>
      <c r="E401" s="61" t="s">
        <v>116</v>
      </c>
      <c r="F401" s="36"/>
      <c r="G401" s="50">
        <f>G402</f>
        <v>0</v>
      </c>
      <c r="H401" s="50">
        <f t="shared" si="153"/>
        <v>0</v>
      </c>
      <c r="I401" s="50">
        <f t="shared" si="153"/>
        <v>0</v>
      </c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</row>
    <row r="402" spans="1:25" s="176" customFormat="1" ht="30" hidden="1" x14ac:dyDescent="0.2">
      <c r="A402" s="51" t="s">
        <v>113</v>
      </c>
      <c r="B402" s="167">
        <v>701</v>
      </c>
      <c r="C402" s="48" t="s">
        <v>100</v>
      </c>
      <c r="D402" s="48" t="s">
        <v>144</v>
      </c>
      <c r="E402" s="61" t="s">
        <v>116</v>
      </c>
      <c r="F402" s="36">
        <v>600</v>
      </c>
      <c r="G402" s="50">
        <f>'Приложение 4'!F182</f>
        <v>0</v>
      </c>
      <c r="H402" s="50">
        <f>'Приложение 4'!G182</f>
        <v>0</v>
      </c>
      <c r="I402" s="50">
        <f>'Приложение 4'!H182</f>
        <v>0</v>
      </c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</row>
    <row r="403" spans="1:25" s="177" customFormat="1" ht="15.75" x14ac:dyDescent="0.25">
      <c r="A403" s="60" t="s">
        <v>249</v>
      </c>
      <c r="B403" s="169">
        <v>701</v>
      </c>
      <c r="C403" s="45" t="s">
        <v>146</v>
      </c>
      <c r="D403" s="45"/>
      <c r="E403" s="38"/>
      <c r="F403" s="38"/>
      <c r="G403" s="46">
        <f>G404+G433</f>
        <v>382592996.24000001</v>
      </c>
      <c r="H403" s="46">
        <f t="shared" ref="H403:I403" si="154">H404+H433</f>
        <v>189607919.06999999</v>
      </c>
      <c r="I403" s="46">
        <f t="shared" si="154"/>
        <v>191689812.69999999</v>
      </c>
      <c r="J403" s="30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</row>
    <row r="404" spans="1:25" s="177" customFormat="1" ht="15.75" x14ac:dyDescent="0.25">
      <c r="A404" s="60" t="s">
        <v>250</v>
      </c>
      <c r="B404" s="169">
        <v>701</v>
      </c>
      <c r="C404" s="45" t="s">
        <v>146</v>
      </c>
      <c r="D404" s="45" t="s">
        <v>68</v>
      </c>
      <c r="E404" s="38"/>
      <c r="F404" s="38"/>
      <c r="G404" s="46">
        <f>G405</f>
        <v>351626239.99000001</v>
      </c>
      <c r="H404" s="46">
        <f t="shared" ref="H404:I404" si="155">H405</f>
        <v>158681248.83000001</v>
      </c>
      <c r="I404" s="46">
        <f t="shared" si="155"/>
        <v>160622925.99000001</v>
      </c>
      <c r="J404" s="30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</row>
    <row r="405" spans="1:25" s="176" customFormat="1" ht="15.75" x14ac:dyDescent="0.25">
      <c r="A405" s="60" t="s">
        <v>227</v>
      </c>
      <c r="B405" s="169">
        <v>701</v>
      </c>
      <c r="C405" s="45" t="s">
        <v>146</v>
      </c>
      <c r="D405" s="45" t="s">
        <v>68</v>
      </c>
      <c r="E405" s="115" t="s">
        <v>228</v>
      </c>
      <c r="F405" s="38"/>
      <c r="G405" s="46">
        <f>G408+G423+G406</f>
        <v>351626239.99000001</v>
      </c>
      <c r="H405" s="46">
        <f t="shared" ref="H405:I405" si="156">H408+H423+H406</f>
        <v>158681248.83000001</v>
      </c>
      <c r="I405" s="46">
        <f t="shared" si="156"/>
        <v>160622925.99000001</v>
      </c>
      <c r="J405" s="30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</row>
    <row r="406" spans="1:25" s="176" customFormat="1" ht="30" hidden="1" x14ac:dyDescent="0.2">
      <c r="A406" s="51" t="s">
        <v>251</v>
      </c>
      <c r="B406" s="167">
        <v>701</v>
      </c>
      <c r="C406" s="48" t="s">
        <v>146</v>
      </c>
      <c r="D406" s="48" t="s">
        <v>68</v>
      </c>
      <c r="E406" s="125" t="s">
        <v>252</v>
      </c>
      <c r="F406" s="137"/>
      <c r="G406" s="49">
        <f>G407</f>
        <v>0</v>
      </c>
      <c r="H406" s="49">
        <f t="shared" ref="H406:I406" si="157">H407</f>
        <v>0</v>
      </c>
      <c r="I406" s="49">
        <f t="shared" si="157"/>
        <v>0</v>
      </c>
      <c r="J406" s="30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</row>
    <row r="407" spans="1:25" s="176" customFormat="1" ht="30" hidden="1" x14ac:dyDescent="0.2">
      <c r="A407" s="47" t="s">
        <v>85</v>
      </c>
      <c r="B407" s="166">
        <v>701</v>
      </c>
      <c r="C407" s="48" t="s">
        <v>146</v>
      </c>
      <c r="D407" s="48" t="s">
        <v>68</v>
      </c>
      <c r="E407" s="125" t="s">
        <v>252</v>
      </c>
      <c r="F407" s="137">
        <v>200</v>
      </c>
      <c r="G407" s="49">
        <v>0</v>
      </c>
      <c r="H407" s="49">
        <v>0</v>
      </c>
      <c r="I407" s="50"/>
      <c r="J407" s="30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</row>
    <row r="408" spans="1:25" s="177" customFormat="1" ht="15.75" x14ac:dyDescent="0.25">
      <c r="A408" s="44" t="s">
        <v>193</v>
      </c>
      <c r="B408" s="164">
        <v>701</v>
      </c>
      <c r="C408" s="48" t="s">
        <v>146</v>
      </c>
      <c r="D408" s="48" t="s">
        <v>68</v>
      </c>
      <c r="E408" s="117" t="s">
        <v>230</v>
      </c>
      <c r="F408" s="138"/>
      <c r="G408" s="46">
        <f>G409+G415+G420</f>
        <v>202323168.06</v>
      </c>
      <c r="H408" s="46">
        <f t="shared" ref="H408:I408" si="158">H409+H415+H420</f>
        <v>3377181.4</v>
      </c>
      <c r="I408" s="46">
        <f t="shared" si="158"/>
        <v>3594683.16</v>
      </c>
      <c r="J408" s="30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</row>
    <row r="409" spans="1:25" s="176" customFormat="1" ht="30" x14ac:dyDescent="0.2">
      <c r="A409" s="47" t="s">
        <v>253</v>
      </c>
      <c r="B409" s="166">
        <v>701</v>
      </c>
      <c r="C409" s="48" t="s">
        <v>146</v>
      </c>
      <c r="D409" s="48" t="s">
        <v>68</v>
      </c>
      <c r="E409" s="117" t="s">
        <v>230</v>
      </c>
      <c r="F409" s="137"/>
      <c r="G409" s="49">
        <f>G410+G413</f>
        <v>3115223.0700000003</v>
      </c>
      <c r="H409" s="49">
        <f t="shared" ref="H409" si="159">H410+H413</f>
        <v>2893431.4</v>
      </c>
      <c r="I409" s="49">
        <f>I410+I413</f>
        <v>3077553.16</v>
      </c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</row>
    <row r="410" spans="1:25" s="176" customFormat="1" ht="30" x14ac:dyDescent="0.2">
      <c r="A410" s="47" t="s">
        <v>374</v>
      </c>
      <c r="B410" s="166">
        <v>701</v>
      </c>
      <c r="C410" s="48" t="s">
        <v>146</v>
      </c>
      <c r="D410" s="48" t="s">
        <v>68</v>
      </c>
      <c r="E410" s="117" t="s">
        <v>375</v>
      </c>
      <c r="F410" s="137"/>
      <c r="G410" s="49">
        <f>SUM(G411:G412)</f>
        <v>2255473.0700000003</v>
      </c>
      <c r="H410" s="49">
        <f t="shared" ref="H410:I410" si="160">SUM(H411:H412)</f>
        <v>2421411.4</v>
      </c>
      <c r="I410" s="49">
        <f t="shared" si="160"/>
        <v>2588488.7800000003</v>
      </c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</row>
    <row r="411" spans="1:25" s="176" customFormat="1" ht="30" x14ac:dyDescent="0.2">
      <c r="A411" s="47" t="s">
        <v>85</v>
      </c>
      <c r="B411" s="166">
        <v>701</v>
      </c>
      <c r="C411" s="48" t="s">
        <v>146</v>
      </c>
      <c r="D411" s="48" t="s">
        <v>68</v>
      </c>
      <c r="E411" s="117" t="s">
        <v>375</v>
      </c>
      <c r="F411" s="137">
        <v>200</v>
      </c>
      <c r="G411" s="49">
        <v>2255473.0700000003</v>
      </c>
      <c r="H411" s="49">
        <v>2421411.4</v>
      </c>
      <c r="I411" s="49">
        <v>2588488.7800000003</v>
      </c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</row>
    <row r="412" spans="1:25" s="176" customFormat="1" hidden="1" x14ac:dyDescent="0.2">
      <c r="A412" s="47" t="s">
        <v>94</v>
      </c>
      <c r="B412" s="166">
        <v>701</v>
      </c>
      <c r="C412" s="48" t="s">
        <v>146</v>
      </c>
      <c r="D412" s="48" t="s">
        <v>68</v>
      </c>
      <c r="E412" s="117" t="s">
        <v>375</v>
      </c>
      <c r="F412" s="137">
        <v>300</v>
      </c>
      <c r="G412" s="49"/>
      <c r="H412" s="49"/>
      <c r="I412" s="49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</row>
    <row r="413" spans="1:25" s="176" customFormat="1" ht="30" x14ac:dyDescent="0.2">
      <c r="A413" s="47" t="s">
        <v>376</v>
      </c>
      <c r="B413" s="166">
        <v>701</v>
      </c>
      <c r="C413" s="48" t="s">
        <v>146</v>
      </c>
      <c r="D413" s="48" t="s">
        <v>68</v>
      </c>
      <c r="E413" s="117" t="s">
        <v>377</v>
      </c>
      <c r="F413" s="137"/>
      <c r="G413" s="49">
        <f>G414</f>
        <v>859750</v>
      </c>
      <c r="H413" s="49">
        <f t="shared" ref="H413:I413" si="161">H414</f>
        <v>472020</v>
      </c>
      <c r="I413" s="49">
        <f t="shared" si="161"/>
        <v>489064.38</v>
      </c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</row>
    <row r="414" spans="1:25" s="176" customFormat="1" ht="30" x14ac:dyDescent="0.2">
      <c r="A414" s="248" t="s">
        <v>85</v>
      </c>
      <c r="B414" s="36">
        <v>701</v>
      </c>
      <c r="C414" s="48" t="s">
        <v>146</v>
      </c>
      <c r="D414" s="48" t="s">
        <v>68</v>
      </c>
      <c r="E414" s="117" t="s">
        <v>377</v>
      </c>
      <c r="F414" s="137">
        <v>200</v>
      </c>
      <c r="G414" s="49">
        <v>859750</v>
      </c>
      <c r="H414" s="49">
        <v>472020</v>
      </c>
      <c r="I414" s="49">
        <v>489064.38</v>
      </c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</row>
    <row r="415" spans="1:25" s="176" customFormat="1" ht="60" x14ac:dyDescent="0.2">
      <c r="A415" s="248" t="s">
        <v>254</v>
      </c>
      <c r="B415" s="36">
        <v>701</v>
      </c>
      <c r="C415" s="48" t="s">
        <v>146</v>
      </c>
      <c r="D415" s="48" t="s">
        <v>68</v>
      </c>
      <c r="E415" s="117" t="s">
        <v>230</v>
      </c>
      <c r="F415" s="137"/>
      <c r="G415" s="49">
        <f>G416+G418</f>
        <v>198757944.99000001</v>
      </c>
      <c r="H415" s="49">
        <f t="shared" ref="H415:I415" si="162">H416+H418</f>
        <v>0</v>
      </c>
      <c r="I415" s="49">
        <f t="shared" si="162"/>
        <v>0</v>
      </c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</row>
    <row r="416" spans="1:25" s="176" customFormat="1" ht="30" x14ac:dyDescent="0.2">
      <c r="A416" s="248" t="s">
        <v>378</v>
      </c>
      <c r="B416" s="36">
        <v>701</v>
      </c>
      <c r="C416" s="48" t="s">
        <v>146</v>
      </c>
      <c r="D416" s="48" t="s">
        <v>68</v>
      </c>
      <c r="E416" s="117" t="s">
        <v>379</v>
      </c>
      <c r="F416" s="137"/>
      <c r="G416" s="49">
        <f>G417</f>
        <v>198757944.99000001</v>
      </c>
      <c r="H416" s="49">
        <f t="shared" ref="H416:I416" si="163">H417</f>
        <v>0</v>
      </c>
      <c r="I416" s="49">
        <f t="shared" si="163"/>
        <v>0</v>
      </c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</row>
    <row r="417" spans="1:25" s="176" customFormat="1" ht="30" x14ac:dyDescent="0.2">
      <c r="A417" s="248" t="s">
        <v>138</v>
      </c>
      <c r="B417" s="249">
        <v>701</v>
      </c>
      <c r="C417" s="145" t="s">
        <v>146</v>
      </c>
      <c r="D417" s="145" t="s">
        <v>68</v>
      </c>
      <c r="E417" s="117" t="s">
        <v>379</v>
      </c>
      <c r="F417" s="137">
        <v>400</v>
      </c>
      <c r="G417" s="49">
        <v>198757944.99000001</v>
      </c>
      <c r="H417" s="49">
        <v>0</v>
      </c>
      <c r="I417" s="49">
        <v>0</v>
      </c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</row>
    <row r="418" spans="1:25" s="176" customFormat="1" ht="30" hidden="1" x14ac:dyDescent="0.2">
      <c r="A418" s="248" t="s">
        <v>380</v>
      </c>
      <c r="B418" s="36">
        <v>701</v>
      </c>
      <c r="C418" s="48" t="s">
        <v>146</v>
      </c>
      <c r="D418" s="48" t="s">
        <v>68</v>
      </c>
      <c r="E418" s="117" t="s">
        <v>381</v>
      </c>
      <c r="F418" s="137"/>
      <c r="G418" s="49">
        <f>G419</f>
        <v>0</v>
      </c>
      <c r="H418" s="49">
        <f t="shared" ref="H418:I418" si="164">H419</f>
        <v>0</v>
      </c>
      <c r="I418" s="49">
        <f t="shared" si="164"/>
        <v>0</v>
      </c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</row>
    <row r="419" spans="1:25" s="176" customFormat="1" ht="30" hidden="1" x14ac:dyDescent="0.2">
      <c r="A419" s="47" t="s">
        <v>138</v>
      </c>
      <c r="B419" s="166">
        <v>701</v>
      </c>
      <c r="C419" s="48" t="s">
        <v>146</v>
      </c>
      <c r="D419" s="48" t="s">
        <v>68</v>
      </c>
      <c r="E419" s="117" t="s">
        <v>381</v>
      </c>
      <c r="F419" s="137">
        <v>400</v>
      </c>
      <c r="G419" s="49"/>
      <c r="H419" s="49"/>
      <c r="I419" s="49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</row>
    <row r="420" spans="1:25" s="176" customFormat="1" ht="45" x14ac:dyDescent="0.2">
      <c r="A420" s="51" t="s">
        <v>255</v>
      </c>
      <c r="B420" s="167">
        <v>701</v>
      </c>
      <c r="C420" s="48" t="s">
        <v>146</v>
      </c>
      <c r="D420" s="48" t="s">
        <v>68</v>
      </c>
      <c r="E420" s="117" t="s">
        <v>230</v>
      </c>
      <c r="F420" s="36"/>
      <c r="G420" s="49">
        <f>G421</f>
        <v>450000</v>
      </c>
      <c r="H420" s="49">
        <f t="shared" ref="H420:I421" si="165">H421</f>
        <v>483750</v>
      </c>
      <c r="I420" s="49">
        <f t="shared" si="165"/>
        <v>517130</v>
      </c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</row>
    <row r="421" spans="1:25" s="176" customFormat="1" x14ac:dyDescent="0.2">
      <c r="A421" s="51" t="s">
        <v>382</v>
      </c>
      <c r="B421" s="167">
        <v>701</v>
      </c>
      <c r="C421" s="48" t="s">
        <v>146</v>
      </c>
      <c r="D421" s="48" t="s">
        <v>68</v>
      </c>
      <c r="E421" s="117" t="s">
        <v>383</v>
      </c>
      <c r="F421" s="36"/>
      <c r="G421" s="49">
        <f>G422</f>
        <v>450000</v>
      </c>
      <c r="H421" s="49">
        <f t="shared" si="165"/>
        <v>483750</v>
      </c>
      <c r="I421" s="49">
        <f t="shared" si="165"/>
        <v>517130</v>
      </c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</row>
    <row r="422" spans="1:25" s="177" customFormat="1" ht="30" x14ac:dyDescent="0.2">
      <c r="A422" s="47" t="s">
        <v>85</v>
      </c>
      <c r="B422" s="166">
        <v>701</v>
      </c>
      <c r="C422" s="48" t="s">
        <v>146</v>
      </c>
      <c r="D422" s="48" t="s">
        <v>68</v>
      </c>
      <c r="E422" s="117" t="s">
        <v>383</v>
      </c>
      <c r="F422" s="36">
        <v>200</v>
      </c>
      <c r="G422" s="49">
        <v>450000</v>
      </c>
      <c r="H422" s="49">
        <v>483750</v>
      </c>
      <c r="I422" s="49">
        <v>517130</v>
      </c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</row>
    <row r="423" spans="1:25" s="176" customFormat="1" x14ac:dyDescent="0.2">
      <c r="A423" s="139" t="s">
        <v>197</v>
      </c>
      <c r="B423" s="250">
        <v>701</v>
      </c>
      <c r="C423" s="48" t="s">
        <v>146</v>
      </c>
      <c r="D423" s="48" t="s">
        <v>68</v>
      </c>
      <c r="E423" s="117" t="s">
        <v>232</v>
      </c>
      <c r="F423" s="36"/>
      <c r="G423" s="49">
        <f>G424+G429</f>
        <v>149303071.93000001</v>
      </c>
      <c r="H423" s="49">
        <f t="shared" ref="H423:I423" si="166">H424+H429</f>
        <v>155304067.43000001</v>
      </c>
      <c r="I423" s="49">
        <f t="shared" si="166"/>
        <v>157028242.83000001</v>
      </c>
      <c r="J423" s="30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</row>
    <row r="424" spans="1:25" s="176" customFormat="1" ht="30" x14ac:dyDescent="0.2">
      <c r="A424" s="251" t="s">
        <v>352</v>
      </c>
      <c r="B424" s="250">
        <v>701</v>
      </c>
      <c r="C424" s="48" t="s">
        <v>146</v>
      </c>
      <c r="D424" s="48" t="s">
        <v>68</v>
      </c>
      <c r="E424" s="117" t="s">
        <v>353</v>
      </c>
      <c r="F424" s="36"/>
      <c r="G424" s="49">
        <f>SUM(G425:G428)</f>
        <v>115827804.75</v>
      </c>
      <c r="H424" s="49">
        <f t="shared" ref="H424:I424" si="167">SUM(H425:H428)</f>
        <v>120735693.42</v>
      </c>
      <c r="I424" s="49">
        <f t="shared" si="167"/>
        <v>122335749.71000001</v>
      </c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</row>
    <row r="425" spans="1:25" s="176" customFormat="1" ht="75" x14ac:dyDescent="0.2">
      <c r="A425" s="51" t="s">
        <v>77</v>
      </c>
      <c r="B425" s="167">
        <v>701</v>
      </c>
      <c r="C425" s="48" t="s">
        <v>146</v>
      </c>
      <c r="D425" s="48" t="s">
        <v>68</v>
      </c>
      <c r="E425" s="117" t="s">
        <v>353</v>
      </c>
      <c r="F425" s="36">
        <v>100</v>
      </c>
      <c r="G425" s="175">
        <f>99285740.5-3290086</f>
        <v>95995654.5</v>
      </c>
      <c r="H425" s="175">
        <f>99555645.67</f>
        <v>99555645.670000002</v>
      </c>
      <c r="I425" s="175">
        <f>99822581.87</f>
        <v>99822581.870000005</v>
      </c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</row>
    <row r="426" spans="1:25" s="176" customFormat="1" ht="30" x14ac:dyDescent="0.2">
      <c r="A426" s="47" t="s">
        <v>85</v>
      </c>
      <c r="B426" s="166">
        <v>701</v>
      </c>
      <c r="C426" s="48" t="s">
        <v>146</v>
      </c>
      <c r="D426" s="48" t="s">
        <v>68</v>
      </c>
      <c r="E426" s="117" t="s">
        <v>353</v>
      </c>
      <c r="F426" s="36">
        <v>200</v>
      </c>
      <c r="G426" s="175">
        <f>18005978.43+1262801.82</f>
        <v>19268780.25</v>
      </c>
      <c r="H426" s="175">
        <f>19259176.79+1357500.96</f>
        <v>20616677.75</v>
      </c>
      <c r="I426" s="175">
        <f>20498617.56+1451180.28</f>
        <v>21949797.84</v>
      </c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</row>
    <row r="427" spans="1:25" s="176" customFormat="1" x14ac:dyDescent="0.2">
      <c r="A427" s="47" t="s">
        <v>94</v>
      </c>
      <c r="B427" s="167">
        <v>701</v>
      </c>
      <c r="C427" s="48" t="s">
        <v>146</v>
      </c>
      <c r="D427" s="48" t="s">
        <v>68</v>
      </c>
      <c r="E427" s="117" t="s">
        <v>353</v>
      </c>
      <c r="F427" s="36">
        <v>300</v>
      </c>
      <c r="G427" s="175"/>
      <c r="H427" s="175"/>
      <c r="I427" s="175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</row>
    <row r="428" spans="1:25" s="176" customFormat="1" x14ac:dyDescent="0.2">
      <c r="A428" s="51" t="s">
        <v>87</v>
      </c>
      <c r="B428" s="167">
        <v>701</v>
      </c>
      <c r="C428" s="48" t="s">
        <v>146</v>
      </c>
      <c r="D428" s="48" t="s">
        <v>68</v>
      </c>
      <c r="E428" s="117" t="s">
        <v>353</v>
      </c>
      <c r="F428" s="36">
        <v>800</v>
      </c>
      <c r="G428" s="175">
        <v>563370</v>
      </c>
      <c r="H428" s="175">
        <v>563370</v>
      </c>
      <c r="I428" s="175">
        <v>563370</v>
      </c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</row>
    <row r="429" spans="1:25" s="176" customFormat="1" ht="30" x14ac:dyDescent="0.2">
      <c r="A429" s="51" t="s">
        <v>384</v>
      </c>
      <c r="B429" s="167">
        <v>701</v>
      </c>
      <c r="C429" s="48" t="s">
        <v>146</v>
      </c>
      <c r="D429" s="48" t="s">
        <v>68</v>
      </c>
      <c r="E429" s="117" t="s">
        <v>385</v>
      </c>
      <c r="F429" s="36"/>
      <c r="G429" s="175">
        <f>SUM(G430:G432)</f>
        <v>33475267.18</v>
      </c>
      <c r="H429" s="175">
        <f t="shared" ref="H429:I429" si="168">SUM(H430:H432)</f>
        <v>34568374.010000005</v>
      </c>
      <c r="I429" s="175">
        <f t="shared" si="168"/>
        <v>34692493.120000005</v>
      </c>
      <c r="J429" s="173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</row>
    <row r="430" spans="1:25" s="176" customFormat="1" ht="75" x14ac:dyDescent="0.2">
      <c r="A430" s="51" t="s">
        <v>77</v>
      </c>
      <c r="B430" s="167">
        <v>701</v>
      </c>
      <c r="C430" s="48" t="s">
        <v>146</v>
      </c>
      <c r="D430" s="48" t="s">
        <v>68</v>
      </c>
      <c r="E430" s="117" t="s">
        <v>385</v>
      </c>
      <c r="F430" s="36">
        <v>100</v>
      </c>
      <c r="G430" s="175">
        <f>32379256.51-1177737</f>
        <v>31201519.510000002</v>
      </c>
      <c r="H430" s="175">
        <f>32379256.51</f>
        <v>32379256.510000002</v>
      </c>
      <c r="I430" s="175">
        <f>32379256.51</f>
        <v>32379256.510000002</v>
      </c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</row>
    <row r="431" spans="1:25" s="176" customFormat="1" ht="30" x14ac:dyDescent="0.2">
      <c r="A431" s="51" t="s">
        <v>85</v>
      </c>
      <c r="B431" s="167">
        <v>701</v>
      </c>
      <c r="C431" s="48" t="s">
        <v>146</v>
      </c>
      <c r="D431" s="48" t="s">
        <v>68</v>
      </c>
      <c r="E431" s="117" t="s">
        <v>385</v>
      </c>
      <c r="F431" s="36">
        <v>200</v>
      </c>
      <c r="G431" s="175">
        <v>2263747.67</v>
      </c>
      <c r="H431" s="175">
        <v>2179117.5</v>
      </c>
      <c r="I431" s="175">
        <v>2303236.6099999994</v>
      </c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</row>
    <row r="432" spans="1:25" s="176" customFormat="1" x14ac:dyDescent="0.2">
      <c r="A432" s="51" t="s">
        <v>87</v>
      </c>
      <c r="B432" s="167">
        <v>701</v>
      </c>
      <c r="C432" s="48" t="s">
        <v>146</v>
      </c>
      <c r="D432" s="48" t="s">
        <v>68</v>
      </c>
      <c r="E432" s="117" t="s">
        <v>385</v>
      </c>
      <c r="F432" s="36">
        <v>800</v>
      </c>
      <c r="G432" s="175">
        <v>10000</v>
      </c>
      <c r="H432" s="175">
        <v>10000</v>
      </c>
      <c r="I432" s="175">
        <v>10000</v>
      </c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</row>
    <row r="433" spans="1:25" s="177" customFormat="1" ht="31.5" x14ac:dyDescent="0.25">
      <c r="A433" s="60" t="s">
        <v>147</v>
      </c>
      <c r="B433" s="169">
        <v>701</v>
      </c>
      <c r="C433" s="45" t="s">
        <v>146</v>
      </c>
      <c r="D433" s="45" t="s">
        <v>91</v>
      </c>
      <c r="E433" s="38"/>
      <c r="F433" s="38"/>
      <c r="G433" s="46">
        <f>G434+G441</f>
        <v>30966756.249999996</v>
      </c>
      <c r="H433" s="46">
        <f t="shared" ref="H433:I433" si="169">H434+H441</f>
        <v>30926670.239999995</v>
      </c>
      <c r="I433" s="46">
        <f t="shared" si="169"/>
        <v>31066886.709999993</v>
      </c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</row>
    <row r="434" spans="1:25" s="176" customFormat="1" ht="15.75" x14ac:dyDescent="0.25">
      <c r="A434" s="60" t="s">
        <v>227</v>
      </c>
      <c r="B434" s="169">
        <v>701</v>
      </c>
      <c r="C434" s="45" t="s">
        <v>146</v>
      </c>
      <c r="D434" s="45" t="s">
        <v>91</v>
      </c>
      <c r="E434" s="115" t="s">
        <v>228</v>
      </c>
      <c r="F434" s="38"/>
      <c r="G434" s="49">
        <f>G435</f>
        <v>30966756.249999996</v>
      </c>
      <c r="H434" s="49">
        <f t="shared" ref="H434:I435" si="170">H435</f>
        <v>30926670.239999995</v>
      </c>
      <c r="I434" s="49">
        <f t="shared" si="170"/>
        <v>31066886.709999993</v>
      </c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</row>
    <row r="435" spans="1:25" s="176" customFormat="1" x14ac:dyDescent="0.2">
      <c r="A435" s="139" t="s">
        <v>197</v>
      </c>
      <c r="B435" s="250">
        <v>701</v>
      </c>
      <c r="C435" s="48" t="s">
        <v>146</v>
      </c>
      <c r="D435" s="48" t="s">
        <v>91</v>
      </c>
      <c r="E435" s="117" t="s">
        <v>232</v>
      </c>
      <c r="F435" s="36"/>
      <c r="G435" s="49">
        <f>G436</f>
        <v>30966756.249999996</v>
      </c>
      <c r="H435" s="49">
        <f t="shared" si="170"/>
        <v>30926670.239999995</v>
      </c>
      <c r="I435" s="49">
        <f t="shared" si="170"/>
        <v>31066886.709999993</v>
      </c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</row>
    <row r="436" spans="1:25" s="176" customFormat="1" ht="30" x14ac:dyDescent="0.2">
      <c r="A436" s="251" t="s">
        <v>354</v>
      </c>
      <c r="B436" s="250">
        <v>701</v>
      </c>
      <c r="C436" s="48" t="s">
        <v>146</v>
      </c>
      <c r="D436" s="48" t="s">
        <v>91</v>
      </c>
      <c r="E436" s="117" t="s">
        <v>355</v>
      </c>
      <c r="F436" s="36"/>
      <c r="G436" s="49">
        <f>SUM(G437:G439)</f>
        <v>30966756.249999996</v>
      </c>
      <c r="H436" s="49">
        <f t="shared" ref="H436:I436" si="171">SUM(H437:H439)</f>
        <v>30926670.239999995</v>
      </c>
      <c r="I436" s="49">
        <f t="shared" si="171"/>
        <v>31066886.709999993</v>
      </c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</row>
    <row r="437" spans="1:25" s="177" customFormat="1" ht="75" x14ac:dyDescent="0.2">
      <c r="A437" s="51" t="s">
        <v>77</v>
      </c>
      <c r="B437" s="167">
        <v>701</v>
      </c>
      <c r="C437" s="48" t="s">
        <v>146</v>
      </c>
      <c r="D437" s="48" t="s">
        <v>91</v>
      </c>
      <c r="E437" s="117" t="s">
        <v>355</v>
      </c>
      <c r="F437" s="36">
        <v>100</v>
      </c>
      <c r="G437" s="50">
        <f>28626023-112306</f>
        <v>28513717</v>
      </c>
      <c r="H437" s="50">
        <f>28626023</f>
        <v>28626023</v>
      </c>
      <c r="I437" s="50">
        <f>28626023</f>
        <v>28626023</v>
      </c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</row>
    <row r="438" spans="1:25" s="181" customFormat="1" ht="30" x14ac:dyDescent="0.2">
      <c r="A438" s="47" t="s">
        <v>85</v>
      </c>
      <c r="B438" s="166">
        <v>701</v>
      </c>
      <c r="C438" s="48" t="s">
        <v>146</v>
      </c>
      <c r="D438" s="48" t="s">
        <v>91</v>
      </c>
      <c r="E438" s="117" t="s">
        <v>355</v>
      </c>
      <c r="F438" s="36">
        <v>200</v>
      </c>
      <c r="G438" s="50">
        <v>2453039.2499999963</v>
      </c>
      <c r="H438" s="50">
        <v>2300647.2399999946</v>
      </c>
      <c r="I438" s="50">
        <v>2440863.7099999934</v>
      </c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  <c r="U438" s="80"/>
      <c r="V438" s="80"/>
      <c r="W438" s="80"/>
      <c r="X438" s="80"/>
      <c r="Y438" s="80"/>
    </row>
    <row r="439" spans="1:25" s="181" customFormat="1" hidden="1" x14ac:dyDescent="0.2">
      <c r="A439" s="51" t="s">
        <v>94</v>
      </c>
      <c r="B439" s="167">
        <v>701</v>
      </c>
      <c r="C439" s="48" t="s">
        <v>146</v>
      </c>
      <c r="D439" s="48" t="s">
        <v>91</v>
      </c>
      <c r="E439" s="117" t="s">
        <v>232</v>
      </c>
      <c r="F439" s="36">
        <v>300</v>
      </c>
      <c r="G439" s="252"/>
      <c r="H439" s="252"/>
      <c r="I439" s="252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  <c r="U439" s="80"/>
      <c r="V439" s="80"/>
      <c r="W439" s="80"/>
      <c r="X439" s="80"/>
      <c r="Y439" s="80"/>
    </row>
    <row r="440" spans="1:25" s="177" customFormat="1" hidden="1" x14ac:dyDescent="0.2">
      <c r="A440" s="51" t="s">
        <v>87</v>
      </c>
      <c r="B440" s="167">
        <v>701</v>
      </c>
      <c r="C440" s="48" t="s">
        <v>146</v>
      </c>
      <c r="D440" s="48" t="s">
        <v>91</v>
      </c>
      <c r="E440" s="117" t="s">
        <v>232</v>
      </c>
      <c r="F440" s="36">
        <v>800</v>
      </c>
      <c r="G440" s="50">
        <v>0</v>
      </c>
      <c r="H440" s="50">
        <v>0</v>
      </c>
      <c r="I440" s="50">
        <v>0</v>
      </c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</row>
    <row r="441" spans="1:25" s="177" customFormat="1" ht="15.75" hidden="1" x14ac:dyDescent="0.25">
      <c r="A441" s="44" t="s">
        <v>71</v>
      </c>
      <c r="B441" s="164">
        <v>701</v>
      </c>
      <c r="C441" s="45" t="s">
        <v>146</v>
      </c>
      <c r="D441" s="45" t="s">
        <v>91</v>
      </c>
      <c r="E441" s="45" t="s">
        <v>72</v>
      </c>
      <c r="F441" s="38"/>
      <c r="G441" s="53">
        <f>G442</f>
        <v>0</v>
      </c>
      <c r="H441" s="53">
        <f t="shared" ref="H441:I442" si="172">H442</f>
        <v>0</v>
      </c>
      <c r="I441" s="53">
        <f t="shared" si="172"/>
        <v>0</v>
      </c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</row>
    <row r="442" spans="1:25" s="177" customFormat="1" hidden="1" x14ac:dyDescent="0.2">
      <c r="A442" s="47" t="s">
        <v>107</v>
      </c>
      <c r="B442" s="166">
        <v>701</v>
      </c>
      <c r="C442" s="48" t="s">
        <v>146</v>
      </c>
      <c r="D442" s="48" t="s">
        <v>91</v>
      </c>
      <c r="E442" s="48" t="s">
        <v>108</v>
      </c>
      <c r="F442" s="36"/>
      <c r="G442" s="50">
        <f>G443</f>
        <v>0</v>
      </c>
      <c r="H442" s="50">
        <f t="shared" si="172"/>
        <v>0</v>
      </c>
      <c r="I442" s="50">
        <f t="shared" si="172"/>
        <v>0</v>
      </c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</row>
    <row r="443" spans="1:25" s="177" customFormat="1" ht="30.75" hidden="1" x14ac:dyDescent="0.25">
      <c r="A443" s="47" t="s">
        <v>85</v>
      </c>
      <c r="B443" s="166">
        <v>701</v>
      </c>
      <c r="C443" s="48" t="s">
        <v>146</v>
      </c>
      <c r="D443" s="48" t="s">
        <v>91</v>
      </c>
      <c r="E443" s="48" t="s">
        <v>108</v>
      </c>
      <c r="F443" s="36">
        <v>200</v>
      </c>
      <c r="G443" s="50"/>
      <c r="H443" s="50"/>
      <c r="I443" s="53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</row>
    <row r="444" spans="1:25" s="177" customFormat="1" ht="15.75" x14ac:dyDescent="0.25">
      <c r="A444" s="60" t="s">
        <v>259</v>
      </c>
      <c r="B444" s="169">
        <v>701</v>
      </c>
      <c r="C444" s="45" t="s">
        <v>144</v>
      </c>
      <c r="D444" s="45"/>
      <c r="E444" s="117"/>
      <c r="F444" s="36"/>
      <c r="G444" s="53">
        <f>G445</f>
        <v>23000000</v>
      </c>
      <c r="H444" s="53">
        <f t="shared" ref="H444:I448" si="173">H445</f>
        <v>30000000</v>
      </c>
      <c r="I444" s="53">
        <f t="shared" si="173"/>
        <v>30000000</v>
      </c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</row>
    <row r="445" spans="1:25" s="177" customFormat="1" ht="15.75" x14ac:dyDescent="0.25">
      <c r="A445" s="60" t="s">
        <v>260</v>
      </c>
      <c r="B445" s="169">
        <v>701</v>
      </c>
      <c r="C445" s="45" t="s">
        <v>144</v>
      </c>
      <c r="D445" s="45" t="s">
        <v>144</v>
      </c>
      <c r="E445" s="117"/>
      <c r="F445" s="36"/>
      <c r="G445" s="53">
        <f>G446</f>
        <v>23000000</v>
      </c>
      <c r="H445" s="53">
        <f t="shared" si="173"/>
        <v>30000000</v>
      </c>
      <c r="I445" s="53">
        <f t="shared" si="173"/>
        <v>30000000</v>
      </c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</row>
    <row r="446" spans="1:25" s="177" customFormat="1" ht="47.25" x14ac:dyDescent="0.25">
      <c r="A446" s="44" t="s">
        <v>261</v>
      </c>
      <c r="B446" s="164">
        <v>701</v>
      </c>
      <c r="C446" s="45" t="s">
        <v>144</v>
      </c>
      <c r="D446" s="45" t="s">
        <v>144</v>
      </c>
      <c r="E446" s="142" t="s">
        <v>262</v>
      </c>
      <c r="F446" s="36"/>
      <c r="G446" s="53">
        <f>G447</f>
        <v>23000000</v>
      </c>
      <c r="H446" s="53">
        <f t="shared" si="173"/>
        <v>30000000</v>
      </c>
      <c r="I446" s="53">
        <f t="shared" si="173"/>
        <v>30000000</v>
      </c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</row>
    <row r="447" spans="1:25" s="176" customFormat="1" ht="30" x14ac:dyDescent="0.2">
      <c r="A447" s="47" t="s">
        <v>263</v>
      </c>
      <c r="B447" s="166">
        <v>701</v>
      </c>
      <c r="C447" s="48" t="s">
        <v>144</v>
      </c>
      <c r="D447" s="48" t="s">
        <v>144</v>
      </c>
      <c r="E447" s="64" t="s">
        <v>264</v>
      </c>
      <c r="F447" s="36"/>
      <c r="G447" s="50">
        <f>G448</f>
        <v>23000000</v>
      </c>
      <c r="H447" s="50">
        <f t="shared" si="173"/>
        <v>30000000</v>
      </c>
      <c r="I447" s="50">
        <f t="shared" si="173"/>
        <v>30000000</v>
      </c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</row>
    <row r="448" spans="1:25" s="176" customFormat="1" ht="45" x14ac:dyDescent="0.2">
      <c r="A448" s="47" t="s">
        <v>386</v>
      </c>
      <c r="B448" s="166">
        <v>701</v>
      </c>
      <c r="C448" s="48" t="s">
        <v>144</v>
      </c>
      <c r="D448" s="48" t="s">
        <v>144</v>
      </c>
      <c r="E448" s="64" t="s">
        <v>387</v>
      </c>
      <c r="F448" s="36"/>
      <c r="G448" s="50">
        <f>G449</f>
        <v>23000000</v>
      </c>
      <c r="H448" s="50">
        <f t="shared" si="173"/>
        <v>30000000</v>
      </c>
      <c r="I448" s="50">
        <f t="shared" si="173"/>
        <v>30000000</v>
      </c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</row>
    <row r="449" spans="1:25" s="177" customFormat="1" ht="30" x14ac:dyDescent="0.2">
      <c r="A449" s="47" t="s">
        <v>85</v>
      </c>
      <c r="B449" s="166">
        <v>701</v>
      </c>
      <c r="C449" s="48" t="s">
        <v>144</v>
      </c>
      <c r="D449" s="48" t="s">
        <v>144</v>
      </c>
      <c r="E449" s="64" t="s">
        <v>387</v>
      </c>
      <c r="F449" s="36">
        <v>200</v>
      </c>
      <c r="G449" s="50">
        <v>23000000</v>
      </c>
      <c r="H449" s="50">
        <v>30000000</v>
      </c>
      <c r="I449" s="50">
        <v>30000000</v>
      </c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</row>
    <row r="450" spans="1:25" s="177" customFormat="1" ht="15.75" x14ac:dyDescent="0.25">
      <c r="A450" s="44" t="s">
        <v>150</v>
      </c>
      <c r="B450" s="164">
        <v>701</v>
      </c>
      <c r="C450" s="45" t="s">
        <v>123</v>
      </c>
      <c r="D450" s="45"/>
      <c r="E450" s="45"/>
      <c r="F450" s="45"/>
      <c r="G450" s="46">
        <f>G451+G460+G483+G509</f>
        <v>134728870.78999999</v>
      </c>
      <c r="H450" s="46">
        <f t="shared" ref="H450:I450" si="174">H451+H460+H483+H509</f>
        <v>146578676.57999998</v>
      </c>
      <c r="I450" s="46">
        <f t="shared" si="174"/>
        <v>128075586.58</v>
      </c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</row>
    <row r="451" spans="1:25" s="177" customFormat="1" ht="15.75" x14ac:dyDescent="0.25">
      <c r="A451" s="44" t="s">
        <v>151</v>
      </c>
      <c r="B451" s="164">
        <v>701</v>
      </c>
      <c r="C451" s="45" t="s">
        <v>123</v>
      </c>
      <c r="D451" s="45" t="s">
        <v>68</v>
      </c>
      <c r="E451" s="45"/>
      <c r="F451" s="45"/>
      <c r="G451" s="46">
        <f>G452+G456</f>
        <v>11078412</v>
      </c>
      <c r="H451" s="46">
        <f t="shared" ref="H451:I451" si="175">H452+H456</f>
        <v>11258412</v>
      </c>
      <c r="I451" s="46">
        <f t="shared" si="175"/>
        <v>11438412</v>
      </c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</row>
    <row r="452" spans="1:25" s="176" customFormat="1" ht="15.75" x14ac:dyDescent="0.25">
      <c r="A452" s="44" t="s">
        <v>265</v>
      </c>
      <c r="B452" s="164">
        <v>701</v>
      </c>
      <c r="C452" s="45" t="s">
        <v>123</v>
      </c>
      <c r="D452" s="45" t="s">
        <v>68</v>
      </c>
      <c r="E452" s="45" t="s">
        <v>266</v>
      </c>
      <c r="F452" s="45"/>
      <c r="G452" s="46">
        <f>G453</f>
        <v>6350000</v>
      </c>
      <c r="H452" s="46">
        <f t="shared" ref="H452:I454" si="176">H453</f>
        <v>6350000</v>
      </c>
      <c r="I452" s="46">
        <f t="shared" si="176"/>
        <v>6350000</v>
      </c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</row>
    <row r="453" spans="1:25" s="176" customFormat="1" x14ac:dyDescent="0.2">
      <c r="A453" s="47" t="s">
        <v>197</v>
      </c>
      <c r="B453" s="166">
        <v>701</v>
      </c>
      <c r="C453" s="48" t="s">
        <v>123</v>
      </c>
      <c r="D453" s="48" t="s">
        <v>68</v>
      </c>
      <c r="E453" s="48" t="s">
        <v>267</v>
      </c>
      <c r="F453" s="48"/>
      <c r="G453" s="49">
        <f>G454</f>
        <v>6350000</v>
      </c>
      <c r="H453" s="49">
        <f t="shared" si="176"/>
        <v>6350000</v>
      </c>
      <c r="I453" s="49">
        <f t="shared" si="176"/>
        <v>6350000</v>
      </c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</row>
    <row r="454" spans="1:25" s="176" customFormat="1" ht="45" x14ac:dyDescent="0.2">
      <c r="A454" s="47" t="s">
        <v>388</v>
      </c>
      <c r="B454" s="166">
        <v>701</v>
      </c>
      <c r="C454" s="48" t="s">
        <v>123</v>
      </c>
      <c r="D454" s="48" t="s">
        <v>68</v>
      </c>
      <c r="E454" s="48">
        <v>5540071020</v>
      </c>
      <c r="F454" s="48"/>
      <c r="G454" s="49">
        <f>G455</f>
        <v>6350000</v>
      </c>
      <c r="H454" s="49">
        <f t="shared" si="176"/>
        <v>6350000</v>
      </c>
      <c r="I454" s="49">
        <f t="shared" si="176"/>
        <v>6350000</v>
      </c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</row>
    <row r="455" spans="1:25" s="176" customFormat="1" x14ac:dyDescent="0.2">
      <c r="A455" s="47" t="s">
        <v>94</v>
      </c>
      <c r="B455" s="166">
        <v>701</v>
      </c>
      <c r="C455" s="48" t="s">
        <v>123</v>
      </c>
      <c r="D455" s="48" t="s">
        <v>68</v>
      </c>
      <c r="E455" s="48">
        <v>5540071020</v>
      </c>
      <c r="F455" s="48" t="s">
        <v>95</v>
      </c>
      <c r="G455" s="49">
        <v>6350000</v>
      </c>
      <c r="H455" s="49">
        <v>6350000</v>
      </c>
      <c r="I455" s="49">
        <v>6350000</v>
      </c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</row>
    <row r="456" spans="1:25" s="177" customFormat="1" ht="15.75" x14ac:dyDescent="0.25">
      <c r="A456" s="44" t="s">
        <v>71</v>
      </c>
      <c r="B456" s="164">
        <v>701</v>
      </c>
      <c r="C456" s="45" t="s">
        <v>123</v>
      </c>
      <c r="D456" s="45" t="s">
        <v>68</v>
      </c>
      <c r="E456" s="45" t="s">
        <v>72</v>
      </c>
      <c r="F456" s="45"/>
      <c r="G456" s="46">
        <f>G457</f>
        <v>4728412</v>
      </c>
      <c r="H456" s="46">
        <f t="shared" ref="H456:I458" si="177">H457</f>
        <v>4908412</v>
      </c>
      <c r="I456" s="46">
        <f t="shared" si="177"/>
        <v>5088412</v>
      </c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</row>
    <row r="457" spans="1:25" s="176" customFormat="1" x14ac:dyDescent="0.2">
      <c r="A457" s="47" t="s">
        <v>107</v>
      </c>
      <c r="B457" s="166">
        <v>701</v>
      </c>
      <c r="C457" s="48" t="s">
        <v>123</v>
      </c>
      <c r="D457" s="48" t="s">
        <v>68</v>
      </c>
      <c r="E457" s="48" t="s">
        <v>108</v>
      </c>
      <c r="F457" s="48"/>
      <c r="G457" s="49">
        <f>G458</f>
        <v>4728412</v>
      </c>
      <c r="H457" s="49">
        <f t="shared" si="177"/>
        <v>4908412</v>
      </c>
      <c r="I457" s="49">
        <f t="shared" si="177"/>
        <v>5088412</v>
      </c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</row>
    <row r="458" spans="1:25" s="176" customFormat="1" ht="45" x14ac:dyDescent="0.2">
      <c r="A458" s="47" t="s">
        <v>152</v>
      </c>
      <c r="B458" s="166">
        <v>701</v>
      </c>
      <c r="C458" s="48" t="s">
        <v>123</v>
      </c>
      <c r="D458" s="48" t="s">
        <v>68</v>
      </c>
      <c r="E458" s="48" t="s">
        <v>153</v>
      </c>
      <c r="F458" s="48"/>
      <c r="G458" s="49">
        <f>G459</f>
        <v>4728412</v>
      </c>
      <c r="H458" s="49">
        <f t="shared" si="177"/>
        <v>4908412</v>
      </c>
      <c r="I458" s="49">
        <f t="shared" si="177"/>
        <v>5088412</v>
      </c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</row>
    <row r="459" spans="1:25" s="177" customFormat="1" x14ac:dyDescent="0.2">
      <c r="A459" s="47" t="s">
        <v>94</v>
      </c>
      <c r="B459" s="166">
        <v>701</v>
      </c>
      <c r="C459" s="48" t="s">
        <v>123</v>
      </c>
      <c r="D459" s="48" t="s">
        <v>68</v>
      </c>
      <c r="E459" s="48" t="s">
        <v>153</v>
      </c>
      <c r="F459" s="48" t="s">
        <v>95</v>
      </c>
      <c r="G459" s="49">
        <f>'Приложение 4'!F194</f>
        <v>4728412</v>
      </c>
      <c r="H459" s="49">
        <f>'Приложение 4'!G194</f>
        <v>4908412</v>
      </c>
      <c r="I459" s="49">
        <f>'Приложение 4'!H194</f>
        <v>5088412</v>
      </c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</row>
    <row r="460" spans="1:25" s="177" customFormat="1" ht="15.75" x14ac:dyDescent="0.25">
      <c r="A460" s="44" t="s">
        <v>154</v>
      </c>
      <c r="B460" s="164">
        <v>701</v>
      </c>
      <c r="C460" s="45" t="s">
        <v>123</v>
      </c>
      <c r="D460" s="45" t="s">
        <v>80</v>
      </c>
      <c r="E460" s="45"/>
      <c r="F460" s="45"/>
      <c r="G460" s="46">
        <f>G461+G469+G476</f>
        <v>46231069</v>
      </c>
      <c r="H460" s="46">
        <f t="shared" ref="H460:I460" si="178">H461+H469+H476</f>
        <v>56626357</v>
      </c>
      <c r="I460" s="46">
        <f t="shared" si="178"/>
        <v>56662675</v>
      </c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</row>
    <row r="461" spans="1:25" s="177" customFormat="1" ht="47.25" x14ac:dyDescent="0.25">
      <c r="A461" s="60" t="s">
        <v>233</v>
      </c>
      <c r="B461" s="169">
        <v>701</v>
      </c>
      <c r="C461" s="45" t="s">
        <v>123</v>
      </c>
      <c r="D461" s="45" t="s">
        <v>80</v>
      </c>
      <c r="E461" s="115" t="s">
        <v>234</v>
      </c>
      <c r="F461" s="45"/>
      <c r="G461" s="46">
        <f>G462</f>
        <v>5131069</v>
      </c>
      <c r="H461" s="46">
        <f t="shared" ref="H461:I461" si="179">H462</f>
        <v>9426357</v>
      </c>
      <c r="I461" s="46">
        <f t="shared" si="179"/>
        <v>9462675</v>
      </c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</row>
    <row r="462" spans="1:25" s="176" customFormat="1" ht="30" x14ac:dyDescent="0.2">
      <c r="A462" s="47" t="s">
        <v>268</v>
      </c>
      <c r="B462" s="166">
        <v>701</v>
      </c>
      <c r="C462" s="48" t="s">
        <v>123</v>
      </c>
      <c r="D462" s="48" t="s">
        <v>80</v>
      </c>
      <c r="E462" s="117" t="s">
        <v>240</v>
      </c>
      <c r="F462" s="168"/>
      <c r="G462" s="49">
        <f>G463+G465+G467</f>
        <v>5131069</v>
      </c>
      <c r="H462" s="49">
        <f>H463+H465+H467</f>
        <v>9426357</v>
      </c>
      <c r="I462" s="49">
        <f>I463+I465+I467</f>
        <v>9462675</v>
      </c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</row>
    <row r="463" spans="1:25" s="176" customFormat="1" ht="30" x14ac:dyDescent="0.2">
      <c r="A463" s="47" t="s">
        <v>389</v>
      </c>
      <c r="B463" s="166">
        <v>701</v>
      </c>
      <c r="C463" s="48" t="s">
        <v>123</v>
      </c>
      <c r="D463" s="48" t="s">
        <v>80</v>
      </c>
      <c r="E463" s="117">
        <v>5230010004</v>
      </c>
      <c r="F463" s="168"/>
      <c r="G463" s="49">
        <f>G464</f>
        <v>631069</v>
      </c>
      <c r="H463" s="49">
        <f t="shared" ref="H463:I463" si="180">H464</f>
        <v>726357</v>
      </c>
      <c r="I463" s="49">
        <f t="shared" si="180"/>
        <v>762675</v>
      </c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</row>
    <row r="464" spans="1:25" s="176" customFormat="1" ht="30" x14ac:dyDescent="0.2">
      <c r="A464" s="51" t="s">
        <v>85</v>
      </c>
      <c r="B464" s="167">
        <v>701</v>
      </c>
      <c r="C464" s="48" t="s">
        <v>123</v>
      </c>
      <c r="D464" s="48" t="s">
        <v>80</v>
      </c>
      <c r="E464" s="117">
        <v>5230010004</v>
      </c>
      <c r="F464" s="48" t="s">
        <v>86</v>
      </c>
      <c r="G464" s="49">
        <v>631069</v>
      </c>
      <c r="H464" s="49">
        <v>726357</v>
      </c>
      <c r="I464" s="49">
        <v>762675</v>
      </c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</row>
    <row r="465" spans="1:25" s="176" customFormat="1" ht="45" x14ac:dyDescent="0.2">
      <c r="A465" s="51" t="s">
        <v>390</v>
      </c>
      <c r="B465" s="167">
        <v>701</v>
      </c>
      <c r="C465" s="48" t="s">
        <v>123</v>
      </c>
      <c r="D465" s="48" t="s">
        <v>80</v>
      </c>
      <c r="E465" s="117">
        <v>5230010100</v>
      </c>
      <c r="F465" s="48"/>
      <c r="G465" s="49">
        <f>G466</f>
        <v>4200000</v>
      </c>
      <c r="H465" s="49">
        <f>H466</f>
        <v>8100000</v>
      </c>
      <c r="I465" s="49">
        <f>I466</f>
        <v>8100000</v>
      </c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</row>
    <row r="466" spans="1:25" s="176" customFormat="1" ht="30" x14ac:dyDescent="0.2">
      <c r="A466" s="47" t="s">
        <v>113</v>
      </c>
      <c r="B466" s="166">
        <v>701</v>
      </c>
      <c r="C466" s="48" t="s">
        <v>123</v>
      </c>
      <c r="D466" s="48" t="s">
        <v>80</v>
      </c>
      <c r="E466" s="117">
        <v>5230010100</v>
      </c>
      <c r="F466" s="48" t="s">
        <v>114</v>
      </c>
      <c r="G466" s="49">
        <v>4200000</v>
      </c>
      <c r="H466" s="49">
        <v>8100000</v>
      </c>
      <c r="I466" s="49">
        <v>8100000</v>
      </c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</row>
    <row r="467" spans="1:25" s="176" customFormat="1" ht="30" x14ac:dyDescent="0.2">
      <c r="A467" s="47" t="s">
        <v>391</v>
      </c>
      <c r="B467" s="166">
        <v>701</v>
      </c>
      <c r="C467" s="48" t="s">
        <v>123</v>
      </c>
      <c r="D467" s="48" t="s">
        <v>80</v>
      </c>
      <c r="E467" s="117" t="s">
        <v>392</v>
      </c>
      <c r="F467" s="48"/>
      <c r="G467" s="49">
        <f>G468</f>
        <v>300000</v>
      </c>
      <c r="H467" s="49">
        <f t="shared" ref="H467:I467" si="181">H468</f>
        <v>600000</v>
      </c>
      <c r="I467" s="49">
        <f t="shared" si="181"/>
        <v>600000</v>
      </c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</row>
    <row r="468" spans="1:25" s="176" customFormat="1" x14ac:dyDescent="0.2">
      <c r="A468" s="51" t="s">
        <v>94</v>
      </c>
      <c r="B468" s="167">
        <v>701</v>
      </c>
      <c r="C468" s="48" t="s">
        <v>123</v>
      </c>
      <c r="D468" s="48" t="s">
        <v>80</v>
      </c>
      <c r="E468" s="117" t="s">
        <v>392</v>
      </c>
      <c r="F468" s="48" t="s">
        <v>95</v>
      </c>
      <c r="G468" s="49">
        <v>300000</v>
      </c>
      <c r="H468" s="49">
        <v>600000</v>
      </c>
      <c r="I468" s="49">
        <v>600000</v>
      </c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</row>
    <row r="469" spans="1:25" s="176" customFormat="1" ht="47.25" x14ac:dyDescent="0.25">
      <c r="A469" s="44" t="s">
        <v>185</v>
      </c>
      <c r="B469" s="164">
        <v>701</v>
      </c>
      <c r="C469" s="45" t="s">
        <v>123</v>
      </c>
      <c r="D469" s="45" t="s">
        <v>80</v>
      </c>
      <c r="E469" s="45" t="s">
        <v>186</v>
      </c>
      <c r="F469" s="45"/>
      <c r="G469" s="46">
        <f>G470+G473</f>
        <v>8900000</v>
      </c>
      <c r="H469" s="46">
        <f t="shared" ref="H469:I469" si="182">H470+H473</f>
        <v>15000000</v>
      </c>
      <c r="I469" s="46">
        <f t="shared" si="182"/>
        <v>15000000</v>
      </c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</row>
    <row r="470" spans="1:25" s="176" customFormat="1" ht="60" x14ac:dyDescent="0.2">
      <c r="A470" s="47" t="s">
        <v>269</v>
      </c>
      <c r="B470" s="166">
        <v>701</v>
      </c>
      <c r="C470" s="48" t="s">
        <v>123</v>
      </c>
      <c r="D470" s="48" t="s">
        <v>80</v>
      </c>
      <c r="E470" s="48" t="s">
        <v>188</v>
      </c>
      <c r="F470" s="48"/>
      <c r="G470" s="49">
        <f>G471</f>
        <v>7500000</v>
      </c>
      <c r="H470" s="49">
        <f t="shared" ref="H470:I471" si="183">H471</f>
        <v>12000000</v>
      </c>
      <c r="I470" s="49">
        <f t="shared" si="183"/>
        <v>12000000</v>
      </c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</row>
    <row r="471" spans="1:25" s="176" customFormat="1" ht="30" x14ac:dyDescent="0.2">
      <c r="A471" s="47" t="s">
        <v>393</v>
      </c>
      <c r="B471" s="166">
        <v>701</v>
      </c>
      <c r="C471" s="48" t="s">
        <v>123</v>
      </c>
      <c r="D471" s="48" t="s">
        <v>80</v>
      </c>
      <c r="E471" s="48" t="s">
        <v>394</v>
      </c>
      <c r="F471" s="48"/>
      <c r="G471" s="49">
        <f>G472</f>
        <v>7500000</v>
      </c>
      <c r="H471" s="49">
        <f t="shared" si="183"/>
        <v>12000000</v>
      </c>
      <c r="I471" s="49">
        <f t="shared" si="183"/>
        <v>12000000</v>
      </c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</row>
    <row r="472" spans="1:25" s="176" customFormat="1" x14ac:dyDescent="0.2">
      <c r="A472" s="47" t="s">
        <v>94</v>
      </c>
      <c r="B472" s="166">
        <v>701</v>
      </c>
      <c r="C472" s="48" t="s">
        <v>123</v>
      </c>
      <c r="D472" s="48" t="s">
        <v>80</v>
      </c>
      <c r="E472" s="48" t="s">
        <v>394</v>
      </c>
      <c r="F472" s="48" t="s">
        <v>95</v>
      </c>
      <c r="G472" s="49">
        <f>12000000-4500000</f>
        <v>7500000</v>
      </c>
      <c r="H472" s="49">
        <v>12000000</v>
      </c>
      <c r="I472" s="49">
        <v>12000000</v>
      </c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</row>
    <row r="473" spans="1:25" s="176" customFormat="1" x14ac:dyDescent="0.2">
      <c r="A473" s="47" t="s">
        <v>197</v>
      </c>
      <c r="B473" s="166">
        <v>701</v>
      </c>
      <c r="C473" s="48" t="s">
        <v>123</v>
      </c>
      <c r="D473" s="48" t="s">
        <v>80</v>
      </c>
      <c r="E473" s="48" t="s">
        <v>270</v>
      </c>
      <c r="F473" s="48"/>
      <c r="G473" s="49">
        <f>G474</f>
        <v>1400000</v>
      </c>
      <c r="H473" s="49">
        <f t="shared" ref="H473:I474" si="184">H474</f>
        <v>3000000</v>
      </c>
      <c r="I473" s="49">
        <f t="shared" si="184"/>
        <v>3000000</v>
      </c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</row>
    <row r="474" spans="1:25" s="176" customFormat="1" ht="45" x14ac:dyDescent="0.2">
      <c r="A474" s="47" t="s">
        <v>395</v>
      </c>
      <c r="B474" s="166">
        <v>701</v>
      </c>
      <c r="C474" s="48" t="s">
        <v>123</v>
      </c>
      <c r="D474" s="48" t="s">
        <v>80</v>
      </c>
      <c r="E474" s="48" t="s">
        <v>396</v>
      </c>
      <c r="F474" s="48"/>
      <c r="G474" s="49">
        <f>G475</f>
        <v>1400000</v>
      </c>
      <c r="H474" s="49">
        <f t="shared" si="184"/>
        <v>3000000</v>
      </c>
      <c r="I474" s="49">
        <f t="shared" si="184"/>
        <v>3000000</v>
      </c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</row>
    <row r="475" spans="1:25" s="176" customFormat="1" x14ac:dyDescent="0.2">
      <c r="A475" s="47" t="s">
        <v>94</v>
      </c>
      <c r="B475" s="166">
        <v>701</v>
      </c>
      <c r="C475" s="48" t="s">
        <v>123</v>
      </c>
      <c r="D475" s="48" t="s">
        <v>80</v>
      </c>
      <c r="E475" s="48" t="s">
        <v>396</v>
      </c>
      <c r="F475" s="48" t="s">
        <v>95</v>
      </c>
      <c r="G475" s="49">
        <f>3000000-1500000-100000</f>
        <v>1400000</v>
      </c>
      <c r="H475" s="49">
        <v>3000000</v>
      </c>
      <c r="I475" s="49">
        <v>3000000</v>
      </c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</row>
    <row r="476" spans="1:25" s="177" customFormat="1" ht="31.5" x14ac:dyDescent="0.25">
      <c r="A476" s="44" t="s">
        <v>189</v>
      </c>
      <c r="B476" s="166">
        <v>701</v>
      </c>
      <c r="C476" s="48" t="s">
        <v>123</v>
      </c>
      <c r="D476" s="48" t="s">
        <v>80</v>
      </c>
      <c r="E476" s="45" t="s">
        <v>186</v>
      </c>
      <c r="F476" s="45"/>
      <c r="G476" s="46">
        <f>G477+G480</f>
        <v>32200000</v>
      </c>
      <c r="H476" s="46">
        <f t="shared" ref="H476:I476" si="185">H477+H480</f>
        <v>32200000</v>
      </c>
      <c r="I476" s="46">
        <f t="shared" si="185"/>
        <v>32200000</v>
      </c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</row>
    <row r="477" spans="1:25" s="176" customFormat="1" ht="45" x14ac:dyDescent="0.2">
      <c r="A477" s="47" t="s">
        <v>190</v>
      </c>
      <c r="B477" s="166">
        <v>701</v>
      </c>
      <c r="C477" s="48" t="s">
        <v>123</v>
      </c>
      <c r="D477" s="48" t="s">
        <v>80</v>
      </c>
      <c r="E477" s="48" t="s">
        <v>188</v>
      </c>
      <c r="F477" s="48"/>
      <c r="G477" s="49">
        <f>G478</f>
        <v>31000000</v>
      </c>
      <c r="H477" s="49">
        <f t="shared" ref="H477:I478" si="186">H478</f>
        <v>31000000</v>
      </c>
      <c r="I477" s="49">
        <f t="shared" si="186"/>
        <v>31000000</v>
      </c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</row>
    <row r="478" spans="1:25" s="176" customFormat="1" x14ac:dyDescent="0.2">
      <c r="A478" s="47" t="s">
        <v>397</v>
      </c>
      <c r="B478" s="166">
        <v>701</v>
      </c>
      <c r="C478" s="48" t="s">
        <v>123</v>
      </c>
      <c r="D478" s="48" t="s">
        <v>80</v>
      </c>
      <c r="E478" s="48" t="s">
        <v>398</v>
      </c>
      <c r="F478" s="48"/>
      <c r="G478" s="49">
        <f>G479</f>
        <v>31000000</v>
      </c>
      <c r="H478" s="49">
        <f t="shared" si="186"/>
        <v>31000000</v>
      </c>
      <c r="I478" s="49">
        <f t="shared" si="186"/>
        <v>31000000</v>
      </c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</row>
    <row r="479" spans="1:25" s="176" customFormat="1" ht="30" x14ac:dyDescent="0.2">
      <c r="A479" s="47" t="s">
        <v>157</v>
      </c>
      <c r="B479" s="166">
        <v>701</v>
      </c>
      <c r="C479" s="48" t="s">
        <v>123</v>
      </c>
      <c r="D479" s="48" t="s">
        <v>80</v>
      </c>
      <c r="E479" s="48" t="s">
        <v>398</v>
      </c>
      <c r="F479" s="48" t="s">
        <v>158</v>
      </c>
      <c r="G479" s="49">
        <v>31000000</v>
      </c>
      <c r="H479" s="49">
        <v>31000000</v>
      </c>
      <c r="I479" s="49">
        <v>31000000</v>
      </c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</row>
    <row r="480" spans="1:25" s="176" customFormat="1" x14ac:dyDescent="0.2">
      <c r="A480" s="47" t="s">
        <v>271</v>
      </c>
      <c r="B480" s="166">
        <v>701</v>
      </c>
      <c r="C480" s="48" t="s">
        <v>123</v>
      </c>
      <c r="D480" s="48" t="s">
        <v>80</v>
      </c>
      <c r="E480" s="48" t="s">
        <v>270</v>
      </c>
      <c r="F480" s="48"/>
      <c r="G480" s="49">
        <f>G481</f>
        <v>1200000</v>
      </c>
      <c r="H480" s="49">
        <f t="shared" ref="H480:I481" si="187">H481</f>
        <v>1200000</v>
      </c>
      <c r="I480" s="49">
        <f t="shared" si="187"/>
        <v>1200000</v>
      </c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</row>
    <row r="481" spans="1:25" s="176" customFormat="1" ht="30" x14ac:dyDescent="0.2">
      <c r="A481" s="47" t="s">
        <v>399</v>
      </c>
      <c r="B481" s="166">
        <v>701</v>
      </c>
      <c r="C481" s="48" t="s">
        <v>123</v>
      </c>
      <c r="D481" s="48" t="s">
        <v>80</v>
      </c>
      <c r="E481" s="48" t="s">
        <v>942</v>
      </c>
      <c r="F481" s="48"/>
      <c r="G481" s="49">
        <f>G482</f>
        <v>1200000</v>
      </c>
      <c r="H481" s="49">
        <f t="shared" si="187"/>
        <v>1200000</v>
      </c>
      <c r="I481" s="49">
        <f t="shared" si="187"/>
        <v>1200000</v>
      </c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</row>
    <row r="482" spans="1:25" s="176" customFormat="1" x14ac:dyDescent="0.2">
      <c r="A482" s="47" t="s">
        <v>94</v>
      </c>
      <c r="B482" s="166">
        <v>701</v>
      </c>
      <c r="C482" s="48" t="s">
        <v>123</v>
      </c>
      <c r="D482" s="48" t="s">
        <v>80</v>
      </c>
      <c r="E482" s="48" t="s">
        <v>942</v>
      </c>
      <c r="F482" s="48" t="s">
        <v>95</v>
      </c>
      <c r="G482" s="49">
        <v>1200000</v>
      </c>
      <c r="H482" s="49">
        <v>1200000</v>
      </c>
      <c r="I482" s="49">
        <v>1200000</v>
      </c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</row>
    <row r="483" spans="1:25" s="43" customFormat="1" ht="15.75" x14ac:dyDescent="0.25">
      <c r="A483" s="44" t="s">
        <v>159</v>
      </c>
      <c r="B483" s="164">
        <v>701</v>
      </c>
      <c r="C483" s="45" t="s">
        <v>123</v>
      </c>
      <c r="D483" s="45" t="s">
        <v>91</v>
      </c>
      <c r="E483" s="45"/>
      <c r="F483" s="45"/>
      <c r="G483" s="46">
        <f>G484+G490+G498+G504</f>
        <v>34467447</v>
      </c>
      <c r="H483" s="46">
        <f t="shared" ref="H483:I483" si="188">H484+H490+H498+H504</f>
        <v>35604762</v>
      </c>
      <c r="I483" s="46">
        <f t="shared" si="188"/>
        <v>36697139</v>
      </c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</row>
    <row r="484" spans="1:25" ht="47.25" x14ac:dyDescent="0.25">
      <c r="A484" s="60" t="s">
        <v>233</v>
      </c>
      <c r="B484" s="169">
        <v>701</v>
      </c>
      <c r="C484" s="45" t="s">
        <v>123</v>
      </c>
      <c r="D484" s="45" t="s">
        <v>91</v>
      </c>
      <c r="E484" s="115" t="s">
        <v>234</v>
      </c>
      <c r="F484" s="45"/>
      <c r="G484" s="46">
        <f>G485</f>
        <v>3404447</v>
      </c>
      <c r="H484" s="46">
        <f t="shared" ref="H484:I486" si="189">H485</f>
        <v>3541762</v>
      </c>
      <c r="I484" s="46">
        <f t="shared" si="189"/>
        <v>3634139</v>
      </c>
    </row>
    <row r="485" spans="1:25" x14ac:dyDescent="0.2">
      <c r="A485" s="47" t="s">
        <v>193</v>
      </c>
      <c r="B485" s="166">
        <v>701</v>
      </c>
      <c r="C485" s="48" t="s">
        <v>123</v>
      </c>
      <c r="D485" s="48" t="s">
        <v>91</v>
      </c>
      <c r="E485" s="117" t="s">
        <v>240</v>
      </c>
      <c r="F485" s="48"/>
      <c r="G485" s="49">
        <f>G486</f>
        <v>3404447</v>
      </c>
      <c r="H485" s="49">
        <f t="shared" si="189"/>
        <v>3541762</v>
      </c>
      <c r="I485" s="49">
        <f t="shared" si="189"/>
        <v>3634139</v>
      </c>
    </row>
    <row r="486" spans="1:25" s="176" customFormat="1" x14ac:dyDescent="0.2">
      <c r="A486" s="47" t="s">
        <v>272</v>
      </c>
      <c r="B486" s="166">
        <v>701</v>
      </c>
      <c r="C486" s="48" t="s">
        <v>123</v>
      </c>
      <c r="D486" s="48" t="s">
        <v>91</v>
      </c>
      <c r="E486" s="117" t="s">
        <v>240</v>
      </c>
      <c r="F486" s="48"/>
      <c r="G486" s="49">
        <f>G487</f>
        <v>3404447</v>
      </c>
      <c r="H486" s="49">
        <f t="shared" si="189"/>
        <v>3541762</v>
      </c>
      <c r="I486" s="49">
        <f t="shared" si="189"/>
        <v>3634139</v>
      </c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</row>
    <row r="487" spans="1:25" s="176" customFormat="1" ht="60" x14ac:dyDescent="0.2">
      <c r="A487" s="47" t="s">
        <v>400</v>
      </c>
      <c r="B487" s="166">
        <v>701</v>
      </c>
      <c r="C487" s="48" t="s">
        <v>123</v>
      </c>
      <c r="D487" s="48" t="s">
        <v>91</v>
      </c>
      <c r="E487" s="117">
        <v>5230010020</v>
      </c>
      <c r="F487" s="48"/>
      <c r="G487" s="49">
        <f>SUM(G488:G489)</f>
        <v>3404447</v>
      </c>
      <c r="H487" s="49">
        <f t="shared" ref="H487:I487" si="190">SUM(H488:H489)</f>
        <v>3541762</v>
      </c>
      <c r="I487" s="49">
        <f t="shared" si="190"/>
        <v>3634139</v>
      </c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</row>
    <row r="488" spans="1:25" ht="30" x14ac:dyDescent="0.2">
      <c r="A488" s="47" t="s">
        <v>85</v>
      </c>
      <c r="B488" s="166">
        <v>701</v>
      </c>
      <c r="C488" s="48" t="s">
        <v>123</v>
      </c>
      <c r="D488" s="48" t="s">
        <v>91</v>
      </c>
      <c r="E488" s="117">
        <v>5230010020</v>
      </c>
      <c r="F488" s="48" t="s">
        <v>86</v>
      </c>
      <c r="G488" s="50">
        <v>1710200</v>
      </c>
      <c r="H488" s="50">
        <v>1847515</v>
      </c>
      <c r="I488" s="50">
        <v>1939892</v>
      </c>
    </row>
    <row r="489" spans="1:25" x14ac:dyDescent="0.2">
      <c r="A489" s="47" t="s">
        <v>94</v>
      </c>
      <c r="B489" s="166">
        <v>701</v>
      </c>
      <c r="C489" s="48" t="s">
        <v>123</v>
      </c>
      <c r="D489" s="48" t="s">
        <v>91</v>
      </c>
      <c r="E489" s="117">
        <v>5230010020</v>
      </c>
      <c r="F489" s="48" t="s">
        <v>95</v>
      </c>
      <c r="G489" s="50">
        <v>1694247</v>
      </c>
      <c r="H489" s="50">
        <v>1694247</v>
      </c>
      <c r="I489" s="50">
        <v>1694247</v>
      </c>
    </row>
    <row r="490" spans="1:25" ht="15.75" x14ac:dyDescent="0.25">
      <c r="A490" s="44" t="s">
        <v>265</v>
      </c>
      <c r="B490" s="164">
        <v>701</v>
      </c>
      <c r="C490" s="45" t="s">
        <v>123</v>
      </c>
      <c r="D490" s="45" t="s">
        <v>91</v>
      </c>
      <c r="E490" s="45" t="s">
        <v>266</v>
      </c>
      <c r="F490" s="45"/>
      <c r="G490" s="46">
        <f>G491+G495</f>
        <v>2063000</v>
      </c>
      <c r="H490" s="46">
        <f t="shared" ref="H490:I490" si="191">H491+H495</f>
        <v>2063000</v>
      </c>
      <c r="I490" s="46">
        <f t="shared" si="191"/>
        <v>2063000</v>
      </c>
    </row>
    <row r="491" spans="1:25" ht="45" x14ac:dyDescent="0.2">
      <c r="A491" s="47" t="s">
        <v>273</v>
      </c>
      <c r="B491" s="166">
        <v>701</v>
      </c>
      <c r="C491" s="48" t="s">
        <v>123</v>
      </c>
      <c r="D491" s="48" t="s">
        <v>91</v>
      </c>
      <c r="E491" s="48" t="s">
        <v>274</v>
      </c>
      <c r="F491" s="48"/>
      <c r="G491" s="49">
        <f>G492</f>
        <v>794000</v>
      </c>
      <c r="H491" s="49">
        <f t="shared" ref="H491:I491" si="192">H492</f>
        <v>794000</v>
      </c>
      <c r="I491" s="49">
        <f t="shared" si="192"/>
        <v>794000</v>
      </c>
    </row>
    <row r="492" spans="1:25" ht="45" x14ac:dyDescent="0.2">
      <c r="A492" s="47" t="s">
        <v>401</v>
      </c>
      <c r="B492" s="166">
        <v>701</v>
      </c>
      <c r="C492" s="48" t="s">
        <v>123</v>
      </c>
      <c r="D492" s="48" t="s">
        <v>91</v>
      </c>
      <c r="E492" s="48">
        <v>5530010030</v>
      </c>
      <c r="F492" s="48"/>
      <c r="G492" s="49">
        <f>SUM(G493:G494)</f>
        <v>794000</v>
      </c>
      <c r="H492" s="49">
        <f t="shared" ref="H492:I492" si="193">SUM(H493:H494)</f>
        <v>794000</v>
      </c>
      <c r="I492" s="49">
        <f t="shared" si="193"/>
        <v>794000</v>
      </c>
    </row>
    <row r="493" spans="1:25" ht="30" x14ac:dyDescent="0.2">
      <c r="A493" s="47" t="s">
        <v>85</v>
      </c>
      <c r="B493" s="166">
        <v>701</v>
      </c>
      <c r="C493" s="48" t="s">
        <v>123</v>
      </c>
      <c r="D493" s="48" t="s">
        <v>91</v>
      </c>
      <c r="E493" s="48">
        <v>5530010030</v>
      </c>
      <c r="F493" s="48" t="s">
        <v>86</v>
      </c>
      <c r="G493" s="49">
        <v>194000</v>
      </c>
      <c r="H493" s="49">
        <v>194000</v>
      </c>
      <c r="I493" s="49">
        <v>194000</v>
      </c>
    </row>
    <row r="494" spans="1:25" x14ac:dyDescent="0.2">
      <c r="A494" s="47" t="s">
        <v>94</v>
      </c>
      <c r="B494" s="166">
        <v>701</v>
      </c>
      <c r="C494" s="48" t="s">
        <v>123</v>
      </c>
      <c r="D494" s="48" t="s">
        <v>91</v>
      </c>
      <c r="E494" s="48">
        <v>5530010030</v>
      </c>
      <c r="F494" s="48" t="s">
        <v>95</v>
      </c>
      <c r="G494" s="49">
        <v>600000</v>
      </c>
      <c r="H494" s="49">
        <v>600000</v>
      </c>
      <c r="I494" s="49">
        <v>600000</v>
      </c>
    </row>
    <row r="495" spans="1:25" x14ac:dyDescent="0.2">
      <c r="A495" s="47" t="s">
        <v>197</v>
      </c>
      <c r="B495" s="166">
        <v>701</v>
      </c>
      <c r="C495" s="48" t="s">
        <v>123</v>
      </c>
      <c r="D495" s="48" t="s">
        <v>91</v>
      </c>
      <c r="E495" s="48" t="s">
        <v>267</v>
      </c>
      <c r="F495" s="48"/>
      <c r="G495" s="49">
        <f>G496</f>
        <v>1269000</v>
      </c>
      <c r="H495" s="49">
        <f t="shared" ref="H495:I496" si="194">H496</f>
        <v>1269000</v>
      </c>
      <c r="I495" s="49">
        <f t="shared" si="194"/>
        <v>1269000</v>
      </c>
    </row>
    <row r="496" spans="1:25" ht="45" x14ac:dyDescent="0.2">
      <c r="A496" s="47" t="s">
        <v>388</v>
      </c>
      <c r="B496" s="166">
        <v>701</v>
      </c>
      <c r="C496" s="48" t="s">
        <v>123</v>
      </c>
      <c r="D496" s="48" t="s">
        <v>91</v>
      </c>
      <c r="E496" s="48">
        <v>5540071020</v>
      </c>
      <c r="F496" s="48"/>
      <c r="G496" s="49">
        <f>G497</f>
        <v>1269000</v>
      </c>
      <c r="H496" s="49">
        <f t="shared" si="194"/>
        <v>1269000</v>
      </c>
      <c r="I496" s="49">
        <f t="shared" si="194"/>
        <v>1269000</v>
      </c>
    </row>
    <row r="497" spans="1:25" x14ac:dyDescent="0.2">
      <c r="A497" s="47" t="s">
        <v>94</v>
      </c>
      <c r="B497" s="166">
        <v>701</v>
      </c>
      <c r="C497" s="48" t="s">
        <v>123</v>
      </c>
      <c r="D497" s="48" t="s">
        <v>91</v>
      </c>
      <c r="E497" s="48">
        <v>5540071020</v>
      </c>
      <c r="F497" s="48" t="s">
        <v>95</v>
      </c>
      <c r="G497" s="49">
        <v>1269000</v>
      </c>
      <c r="H497" s="49">
        <v>1269000</v>
      </c>
      <c r="I497" s="49">
        <v>1269000</v>
      </c>
    </row>
    <row r="498" spans="1:25" ht="47.25" x14ac:dyDescent="0.25">
      <c r="A498" s="44" t="s">
        <v>185</v>
      </c>
      <c r="B498" s="164">
        <v>701</v>
      </c>
      <c r="C498" s="45" t="s">
        <v>123</v>
      </c>
      <c r="D498" s="45" t="s">
        <v>91</v>
      </c>
      <c r="E498" s="45" t="s">
        <v>186</v>
      </c>
      <c r="F498" s="45"/>
      <c r="G498" s="46">
        <f>G499</f>
        <v>29000000</v>
      </c>
      <c r="H498" s="46">
        <f t="shared" ref="H498:I500" si="195">H499</f>
        <v>30000000</v>
      </c>
      <c r="I498" s="46">
        <f t="shared" si="195"/>
        <v>31000000</v>
      </c>
    </row>
    <row r="499" spans="1:25" ht="60" x14ac:dyDescent="0.2">
      <c r="A499" s="47" t="s">
        <v>939</v>
      </c>
      <c r="B499" s="166">
        <v>701</v>
      </c>
      <c r="C499" s="48" t="s">
        <v>123</v>
      </c>
      <c r="D499" s="48" t="s">
        <v>91</v>
      </c>
      <c r="E499" s="48" t="s">
        <v>188</v>
      </c>
      <c r="F499" s="48"/>
      <c r="G499" s="49">
        <f>G500+G502</f>
        <v>29000000</v>
      </c>
      <c r="H499" s="49">
        <f t="shared" ref="H499:I499" si="196">H500+H502</f>
        <v>30000000</v>
      </c>
      <c r="I499" s="49">
        <f t="shared" si="196"/>
        <v>31000000</v>
      </c>
    </row>
    <row r="500" spans="1:25" ht="30" x14ac:dyDescent="0.2">
      <c r="A500" s="47" t="s">
        <v>402</v>
      </c>
      <c r="B500" s="166">
        <v>701</v>
      </c>
      <c r="C500" s="48" t="s">
        <v>123</v>
      </c>
      <c r="D500" s="48" t="s">
        <v>91</v>
      </c>
      <c r="E500" s="48" t="s">
        <v>403</v>
      </c>
      <c r="F500" s="48"/>
      <c r="G500" s="49">
        <f>G501</f>
        <v>29000000</v>
      </c>
      <c r="H500" s="49">
        <f t="shared" si="195"/>
        <v>30000000</v>
      </c>
      <c r="I500" s="49">
        <f t="shared" si="195"/>
        <v>31000000</v>
      </c>
    </row>
    <row r="501" spans="1:25" x14ac:dyDescent="0.2">
      <c r="A501" s="47" t="s">
        <v>94</v>
      </c>
      <c r="B501" s="166">
        <v>701</v>
      </c>
      <c r="C501" s="48" t="s">
        <v>123</v>
      </c>
      <c r="D501" s="48" t="s">
        <v>91</v>
      </c>
      <c r="E501" s="48" t="s">
        <v>403</v>
      </c>
      <c r="F501" s="48" t="s">
        <v>95</v>
      </c>
      <c r="G501" s="49">
        <v>29000000</v>
      </c>
      <c r="H501" s="49">
        <v>30000000</v>
      </c>
      <c r="I501" s="49">
        <v>31000000</v>
      </c>
    </row>
    <row r="502" spans="1:25" ht="49.5" hidden="1" customHeight="1" x14ac:dyDescent="0.2">
      <c r="A502" s="47" t="s">
        <v>825</v>
      </c>
      <c r="B502" s="166">
        <v>701</v>
      </c>
      <c r="C502" s="48" t="s">
        <v>123</v>
      </c>
      <c r="D502" s="48" t="s">
        <v>91</v>
      </c>
      <c r="E502" s="48" t="s">
        <v>824</v>
      </c>
      <c r="F502" s="48"/>
      <c r="G502" s="49">
        <f>G503</f>
        <v>0</v>
      </c>
      <c r="H502" s="49">
        <f t="shared" ref="H502:I502" si="197">H503</f>
        <v>0</v>
      </c>
      <c r="I502" s="49">
        <f t="shared" si="197"/>
        <v>0</v>
      </c>
    </row>
    <row r="503" spans="1:25" hidden="1" x14ac:dyDescent="0.2">
      <c r="A503" s="47" t="s">
        <v>94</v>
      </c>
      <c r="B503" s="166">
        <v>701</v>
      </c>
      <c r="C503" s="48" t="s">
        <v>123</v>
      </c>
      <c r="D503" s="48" t="s">
        <v>91</v>
      </c>
      <c r="E503" s="48" t="s">
        <v>824</v>
      </c>
      <c r="F503" s="48" t="s">
        <v>95</v>
      </c>
      <c r="G503" s="49"/>
      <c r="H503" s="49"/>
      <c r="I503" s="49"/>
    </row>
    <row r="504" spans="1:25" ht="15.75" x14ac:dyDescent="0.25">
      <c r="A504" s="44" t="s">
        <v>71</v>
      </c>
      <c r="B504" s="164">
        <v>701</v>
      </c>
      <c r="C504" s="45" t="s">
        <v>123</v>
      </c>
      <c r="D504" s="45" t="s">
        <v>91</v>
      </c>
      <c r="E504" s="45" t="s">
        <v>72</v>
      </c>
      <c r="F504" s="45"/>
      <c r="G504" s="46">
        <f>G505</f>
        <v>0</v>
      </c>
      <c r="H504" s="46">
        <f t="shared" ref="H504:I505" si="198">H505</f>
        <v>0</v>
      </c>
      <c r="I504" s="46">
        <f t="shared" si="198"/>
        <v>0</v>
      </c>
    </row>
    <row r="505" spans="1:25" x14ac:dyDescent="0.2">
      <c r="A505" s="47" t="s">
        <v>107</v>
      </c>
      <c r="B505" s="166">
        <v>701</v>
      </c>
      <c r="C505" s="48" t="s">
        <v>123</v>
      </c>
      <c r="D505" s="48" t="s">
        <v>91</v>
      </c>
      <c r="E505" s="48" t="s">
        <v>108</v>
      </c>
      <c r="F505" s="48"/>
      <c r="G505" s="49">
        <f>G506</f>
        <v>0</v>
      </c>
      <c r="H505" s="49">
        <f t="shared" si="198"/>
        <v>0</v>
      </c>
      <c r="I505" s="49">
        <f t="shared" si="198"/>
        <v>0</v>
      </c>
    </row>
    <row r="506" spans="1:25" ht="30" x14ac:dyDescent="0.2">
      <c r="A506" s="47" t="s">
        <v>155</v>
      </c>
      <c r="B506" s="166">
        <v>701</v>
      </c>
      <c r="C506" s="48" t="s">
        <v>123</v>
      </c>
      <c r="D506" s="48" t="s">
        <v>91</v>
      </c>
      <c r="E506" s="48" t="s">
        <v>156</v>
      </c>
      <c r="F506" s="48"/>
      <c r="G506" s="49">
        <f>SUM(G507:G508)</f>
        <v>0</v>
      </c>
      <c r="H506" s="49">
        <f>SUM(H507:H508)</f>
        <v>0</v>
      </c>
      <c r="I506" s="49">
        <f>SUM(I507:I508)</f>
        <v>0</v>
      </c>
    </row>
    <row r="507" spans="1:25" ht="30" x14ac:dyDescent="0.2">
      <c r="A507" s="47" t="s">
        <v>85</v>
      </c>
      <c r="B507" s="166">
        <v>701</v>
      </c>
      <c r="C507" s="48" t="s">
        <v>123</v>
      </c>
      <c r="D507" s="48" t="s">
        <v>91</v>
      </c>
      <c r="E507" s="48" t="s">
        <v>156</v>
      </c>
      <c r="F507" s="48" t="s">
        <v>86</v>
      </c>
      <c r="G507" s="49">
        <f>'Приложение 4'!F206</f>
        <v>0</v>
      </c>
      <c r="H507" s="49">
        <f>'Приложение 4'!G206</f>
        <v>0</v>
      </c>
      <c r="I507" s="49">
        <f>'Приложение 4'!H206</f>
        <v>0</v>
      </c>
    </row>
    <row r="508" spans="1:25" x14ac:dyDescent="0.2">
      <c r="A508" s="47" t="s">
        <v>94</v>
      </c>
      <c r="B508" s="166">
        <v>701</v>
      </c>
      <c r="C508" s="48" t="s">
        <v>123</v>
      </c>
      <c r="D508" s="48" t="s">
        <v>91</v>
      </c>
      <c r="E508" s="48" t="s">
        <v>156</v>
      </c>
      <c r="F508" s="48" t="s">
        <v>95</v>
      </c>
      <c r="G508" s="49">
        <f>'Приложение 4'!F207</f>
        <v>0</v>
      </c>
      <c r="H508" s="49">
        <f>'Приложение 4'!G207</f>
        <v>0</v>
      </c>
      <c r="I508" s="49">
        <f>'Приложение 4'!H207</f>
        <v>0</v>
      </c>
    </row>
    <row r="509" spans="1:25" s="43" customFormat="1" ht="15.75" x14ac:dyDescent="0.25">
      <c r="A509" s="44" t="s">
        <v>160</v>
      </c>
      <c r="B509" s="164">
        <v>701</v>
      </c>
      <c r="C509" s="45" t="s">
        <v>123</v>
      </c>
      <c r="D509" s="45" t="s">
        <v>97</v>
      </c>
      <c r="E509" s="45"/>
      <c r="F509" s="45"/>
      <c r="G509" s="46">
        <f>G510+G525+G535+G539</f>
        <v>42951942.789999999</v>
      </c>
      <c r="H509" s="46">
        <f t="shared" ref="H509:I509" si="199">H510+H525+H535+H539</f>
        <v>43089145.579999998</v>
      </c>
      <c r="I509" s="46">
        <f t="shared" si="199"/>
        <v>23277360.579999998</v>
      </c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</row>
    <row r="510" spans="1:25" s="43" customFormat="1" ht="31.5" x14ac:dyDescent="0.25">
      <c r="A510" s="44" t="s">
        <v>275</v>
      </c>
      <c r="B510" s="164">
        <v>701</v>
      </c>
      <c r="C510" s="45" t="s">
        <v>123</v>
      </c>
      <c r="D510" s="45" t="s">
        <v>97</v>
      </c>
      <c r="E510" s="45" t="s">
        <v>276</v>
      </c>
      <c r="F510" s="45"/>
      <c r="G510" s="46">
        <f>G511</f>
        <v>3995900</v>
      </c>
      <c r="H510" s="46">
        <f t="shared" ref="H510:I510" si="200">H511</f>
        <v>4050900</v>
      </c>
      <c r="I510" s="46">
        <f t="shared" si="200"/>
        <v>4103650</v>
      </c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</row>
    <row r="511" spans="1:25" x14ac:dyDescent="0.2">
      <c r="A511" s="463" t="s">
        <v>193</v>
      </c>
      <c r="B511" s="464">
        <v>701</v>
      </c>
      <c r="C511" s="48" t="s">
        <v>123</v>
      </c>
      <c r="D511" s="48" t="s">
        <v>97</v>
      </c>
      <c r="E511" s="48" t="s">
        <v>277</v>
      </c>
      <c r="F511" s="48"/>
      <c r="G511" s="49">
        <f>G512+G515</f>
        <v>3995900</v>
      </c>
      <c r="H511" s="49">
        <f t="shared" ref="H511:I511" si="201">H512+H515</f>
        <v>4050900</v>
      </c>
      <c r="I511" s="49">
        <f t="shared" si="201"/>
        <v>4103650</v>
      </c>
    </row>
    <row r="512" spans="1:25" ht="45" x14ac:dyDescent="0.2">
      <c r="A512" s="463" t="s">
        <v>940</v>
      </c>
      <c r="B512" s="464">
        <v>701</v>
      </c>
      <c r="C512" s="48" t="s">
        <v>123</v>
      </c>
      <c r="D512" s="48" t="s">
        <v>97</v>
      </c>
      <c r="E512" s="48" t="s">
        <v>277</v>
      </c>
      <c r="F512" s="48"/>
      <c r="G512" s="49">
        <f>G513</f>
        <v>1000000</v>
      </c>
      <c r="H512" s="49">
        <f t="shared" ref="H512:I513" si="202">H513</f>
        <v>1055000</v>
      </c>
      <c r="I512" s="49">
        <f t="shared" si="202"/>
        <v>1107750</v>
      </c>
    </row>
    <row r="513" spans="1:25" ht="30" x14ac:dyDescent="0.2">
      <c r="A513" s="463" t="s">
        <v>404</v>
      </c>
      <c r="B513" s="464">
        <v>701</v>
      </c>
      <c r="C513" s="48" t="s">
        <v>123</v>
      </c>
      <c r="D513" s="48" t="s">
        <v>97</v>
      </c>
      <c r="E513" s="48">
        <v>5430010001</v>
      </c>
      <c r="F513" s="48"/>
      <c r="G513" s="49">
        <f>G514</f>
        <v>1000000</v>
      </c>
      <c r="H513" s="49">
        <f t="shared" si="202"/>
        <v>1055000</v>
      </c>
      <c r="I513" s="49">
        <f t="shared" si="202"/>
        <v>1107750</v>
      </c>
    </row>
    <row r="514" spans="1:25" x14ac:dyDescent="0.2">
      <c r="A514" s="463" t="s">
        <v>94</v>
      </c>
      <c r="B514" s="464">
        <v>701</v>
      </c>
      <c r="C514" s="48" t="s">
        <v>123</v>
      </c>
      <c r="D514" s="48" t="s">
        <v>97</v>
      </c>
      <c r="E514" s="48">
        <v>5430010001</v>
      </c>
      <c r="F514" s="48" t="s">
        <v>95</v>
      </c>
      <c r="G514" s="49">
        <v>1000000</v>
      </c>
      <c r="H514" s="49">
        <v>1055000</v>
      </c>
      <c r="I514" s="49">
        <v>1107750</v>
      </c>
    </row>
    <row r="515" spans="1:25" s="43" customFormat="1" ht="30" x14ac:dyDescent="0.25">
      <c r="A515" s="147" t="s">
        <v>938</v>
      </c>
      <c r="B515" s="253">
        <v>701</v>
      </c>
      <c r="C515" s="48" t="s">
        <v>123</v>
      </c>
      <c r="D515" s="48" t="s">
        <v>97</v>
      </c>
      <c r="E515" s="48" t="s">
        <v>277</v>
      </c>
      <c r="F515" s="48"/>
      <c r="G515" s="49">
        <f>G516+G520+G522</f>
        <v>2995900</v>
      </c>
      <c r="H515" s="49">
        <f t="shared" ref="H515:I515" si="203">H516+H520+H522</f>
        <v>2995900</v>
      </c>
      <c r="I515" s="49">
        <f t="shared" si="203"/>
        <v>2995900</v>
      </c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</row>
    <row r="516" spans="1:25" s="43" customFormat="1" ht="30" x14ac:dyDescent="0.25">
      <c r="A516" s="148" t="s">
        <v>404</v>
      </c>
      <c r="B516" s="253">
        <v>701</v>
      </c>
      <c r="C516" s="48" t="s">
        <v>123</v>
      </c>
      <c r="D516" s="48" t="s">
        <v>97</v>
      </c>
      <c r="E516" s="48">
        <v>5430010001</v>
      </c>
      <c r="F516" s="48"/>
      <c r="G516" s="49">
        <f>SUM(G517:G519)</f>
        <v>2625900</v>
      </c>
      <c r="H516" s="49">
        <f t="shared" ref="H516:I516" si="204">SUM(H517:H519)</f>
        <v>2625900</v>
      </c>
      <c r="I516" s="49">
        <f t="shared" si="204"/>
        <v>2625900</v>
      </c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</row>
    <row r="517" spans="1:25" s="43" customFormat="1" ht="75" x14ac:dyDescent="0.25">
      <c r="A517" s="148" t="s">
        <v>77</v>
      </c>
      <c r="B517" s="253">
        <v>701</v>
      </c>
      <c r="C517" s="48" t="s">
        <v>123</v>
      </c>
      <c r="D517" s="48" t="s">
        <v>97</v>
      </c>
      <c r="E517" s="48">
        <v>5430010001</v>
      </c>
      <c r="F517" s="48" t="s">
        <v>78</v>
      </c>
      <c r="G517" s="50">
        <v>272580</v>
      </c>
      <c r="H517" s="50">
        <v>272580</v>
      </c>
      <c r="I517" s="50">
        <v>272580</v>
      </c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</row>
    <row r="518" spans="1:25" s="43" customFormat="1" ht="30.75" x14ac:dyDescent="0.25">
      <c r="A518" s="47" t="s">
        <v>85</v>
      </c>
      <c r="B518" s="166">
        <v>701</v>
      </c>
      <c r="C518" s="48" t="s">
        <v>123</v>
      </c>
      <c r="D518" s="48" t="s">
        <v>97</v>
      </c>
      <c r="E518" s="48">
        <v>5430010001</v>
      </c>
      <c r="F518" s="48" t="s">
        <v>86</v>
      </c>
      <c r="G518" s="50">
        <v>1218924.6200000001</v>
      </c>
      <c r="H518" s="50">
        <v>1218924.6200000001</v>
      </c>
      <c r="I518" s="50">
        <v>1218924.6200000001</v>
      </c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</row>
    <row r="519" spans="1:25" s="43" customFormat="1" ht="15.75" x14ac:dyDescent="0.25">
      <c r="A519" s="47" t="s">
        <v>94</v>
      </c>
      <c r="B519" s="166">
        <v>701</v>
      </c>
      <c r="C519" s="48" t="s">
        <v>123</v>
      </c>
      <c r="D519" s="48" t="s">
        <v>97</v>
      </c>
      <c r="E519" s="48">
        <v>5430010001</v>
      </c>
      <c r="F519" s="48" t="s">
        <v>95</v>
      </c>
      <c r="G519" s="50">
        <f>1134395.38</f>
        <v>1134395.3799999999</v>
      </c>
      <c r="H519" s="50">
        <f>1134395.38</f>
        <v>1134395.3799999999</v>
      </c>
      <c r="I519" s="50">
        <f>1134395.38</f>
        <v>1134395.3799999999</v>
      </c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</row>
    <row r="520" spans="1:25" s="43" customFormat="1" ht="30.75" x14ac:dyDescent="0.25">
      <c r="A520" s="47" t="s">
        <v>405</v>
      </c>
      <c r="B520" s="166">
        <v>701</v>
      </c>
      <c r="C520" s="48" t="s">
        <v>123</v>
      </c>
      <c r="D520" s="48" t="s">
        <v>97</v>
      </c>
      <c r="E520" s="48">
        <v>5430010002</v>
      </c>
      <c r="F520" s="48"/>
      <c r="G520" s="50">
        <f>G521</f>
        <v>50000</v>
      </c>
      <c r="H520" s="50">
        <f t="shared" ref="H520:I520" si="205">H521</f>
        <v>50000</v>
      </c>
      <c r="I520" s="50">
        <f t="shared" si="205"/>
        <v>50000</v>
      </c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</row>
    <row r="521" spans="1:25" s="43" customFormat="1" ht="30.75" x14ac:dyDescent="0.25">
      <c r="A521" s="47" t="s">
        <v>85</v>
      </c>
      <c r="B521" s="166">
        <v>701</v>
      </c>
      <c r="C521" s="48" t="s">
        <v>123</v>
      </c>
      <c r="D521" s="48" t="s">
        <v>97</v>
      </c>
      <c r="E521" s="48">
        <v>5430010002</v>
      </c>
      <c r="F521" s="48" t="s">
        <v>86</v>
      </c>
      <c r="G521" s="50">
        <v>50000</v>
      </c>
      <c r="H521" s="50">
        <v>50000</v>
      </c>
      <c r="I521" s="50">
        <v>50000</v>
      </c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</row>
    <row r="522" spans="1:25" s="43" customFormat="1" ht="30.75" x14ac:dyDescent="0.25">
      <c r="A522" s="47" t="s">
        <v>406</v>
      </c>
      <c r="B522" s="166">
        <v>701</v>
      </c>
      <c r="C522" s="48" t="s">
        <v>123</v>
      </c>
      <c r="D522" s="48" t="s">
        <v>97</v>
      </c>
      <c r="E522" s="48">
        <v>5430010020</v>
      </c>
      <c r="F522" s="48"/>
      <c r="G522" s="50">
        <f>SUM(G523:G524)</f>
        <v>320000</v>
      </c>
      <c r="H522" s="50">
        <f t="shared" ref="H522:I522" si="206">SUM(H523:H524)</f>
        <v>320000</v>
      </c>
      <c r="I522" s="50">
        <f t="shared" si="206"/>
        <v>320000</v>
      </c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</row>
    <row r="523" spans="1:25" s="43" customFormat="1" ht="30.75" hidden="1" x14ac:dyDescent="0.25">
      <c r="A523" s="47" t="s">
        <v>85</v>
      </c>
      <c r="B523" s="166" t="s">
        <v>408</v>
      </c>
      <c r="C523" s="48" t="s">
        <v>123</v>
      </c>
      <c r="D523" s="48" t="s">
        <v>97</v>
      </c>
      <c r="E523" s="48" t="s">
        <v>429</v>
      </c>
      <c r="F523" s="48" t="s">
        <v>86</v>
      </c>
      <c r="G523" s="50"/>
      <c r="H523" s="50"/>
      <c r="I523" s="50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</row>
    <row r="524" spans="1:25" s="43" customFormat="1" ht="15.75" x14ac:dyDescent="0.25">
      <c r="A524" s="47" t="s">
        <v>94</v>
      </c>
      <c r="B524" s="166">
        <v>701</v>
      </c>
      <c r="C524" s="48" t="s">
        <v>123</v>
      </c>
      <c r="D524" s="48" t="s">
        <v>97</v>
      </c>
      <c r="E524" s="48">
        <v>5430010020</v>
      </c>
      <c r="F524" s="48" t="s">
        <v>95</v>
      </c>
      <c r="G524" s="50">
        <v>320000</v>
      </c>
      <c r="H524" s="50">
        <v>320000</v>
      </c>
      <c r="I524" s="50">
        <v>320000</v>
      </c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</row>
    <row r="525" spans="1:25" ht="15.75" x14ac:dyDescent="0.25">
      <c r="A525" s="44" t="s">
        <v>265</v>
      </c>
      <c r="B525" s="164">
        <v>701</v>
      </c>
      <c r="C525" s="45" t="s">
        <v>123</v>
      </c>
      <c r="D525" s="45" t="s">
        <v>97</v>
      </c>
      <c r="E525" s="45" t="s">
        <v>266</v>
      </c>
      <c r="F525" s="45"/>
      <c r="G525" s="46">
        <f>G526+G532</f>
        <v>5167343.4399999995</v>
      </c>
      <c r="H525" s="46">
        <f t="shared" ref="H525:I525" si="207">H526+H532</f>
        <v>5167343.4399999995</v>
      </c>
      <c r="I525" s="46">
        <f t="shared" si="207"/>
        <v>5167343.4399999995</v>
      </c>
    </row>
    <row r="526" spans="1:25" ht="45" x14ac:dyDescent="0.2">
      <c r="A526" s="47" t="s">
        <v>273</v>
      </c>
      <c r="B526" s="166">
        <v>701</v>
      </c>
      <c r="C526" s="48" t="s">
        <v>123</v>
      </c>
      <c r="D526" s="48" t="s">
        <v>97</v>
      </c>
      <c r="E526" s="48" t="s">
        <v>274</v>
      </c>
      <c r="F526" s="48"/>
      <c r="G526" s="49">
        <f>G527</f>
        <v>1787343.44</v>
      </c>
      <c r="H526" s="49">
        <f t="shared" ref="H526:I526" si="208">H527</f>
        <v>1787343.44</v>
      </c>
      <c r="I526" s="49">
        <f t="shared" si="208"/>
        <v>1787343.44</v>
      </c>
    </row>
    <row r="527" spans="1:25" ht="60" x14ac:dyDescent="0.2">
      <c r="A527" s="47" t="s">
        <v>407</v>
      </c>
      <c r="B527" s="166">
        <v>701</v>
      </c>
      <c r="C527" s="48" t="s">
        <v>123</v>
      </c>
      <c r="D527" s="48" t="s">
        <v>97</v>
      </c>
      <c r="E527" s="48">
        <v>5530010070</v>
      </c>
      <c r="F527" s="48"/>
      <c r="G527" s="49">
        <f>SUM(G528:G531)</f>
        <v>1787343.44</v>
      </c>
      <c r="H527" s="49">
        <f t="shared" ref="H527:I527" si="209">SUM(H528:H531)</f>
        <v>1787343.44</v>
      </c>
      <c r="I527" s="49">
        <f t="shared" si="209"/>
        <v>1787343.44</v>
      </c>
    </row>
    <row r="528" spans="1:25" ht="75" hidden="1" x14ac:dyDescent="0.2">
      <c r="A528" s="47" t="s">
        <v>77</v>
      </c>
      <c r="B528" s="166">
        <v>701</v>
      </c>
      <c r="C528" s="48" t="s">
        <v>123</v>
      </c>
      <c r="D528" s="48" t="s">
        <v>97</v>
      </c>
      <c r="E528" s="48">
        <v>5530010070</v>
      </c>
      <c r="F528" s="48" t="s">
        <v>78</v>
      </c>
      <c r="G528" s="49">
        <v>0</v>
      </c>
      <c r="H528" s="49">
        <v>0</v>
      </c>
      <c r="I528" s="50">
        <v>0</v>
      </c>
    </row>
    <row r="529" spans="1:25" ht="30" x14ac:dyDescent="0.2">
      <c r="A529" s="47" t="s">
        <v>85</v>
      </c>
      <c r="B529" s="166">
        <v>701</v>
      </c>
      <c r="C529" s="48" t="s">
        <v>123</v>
      </c>
      <c r="D529" s="48" t="s">
        <v>97</v>
      </c>
      <c r="E529" s="48">
        <v>5530010070</v>
      </c>
      <c r="F529" s="48" t="s">
        <v>86</v>
      </c>
      <c r="G529" s="50">
        <v>1609963.95</v>
      </c>
      <c r="H529" s="50">
        <v>1609963.95</v>
      </c>
      <c r="I529" s="50">
        <v>1609963.95</v>
      </c>
    </row>
    <row r="530" spans="1:25" x14ac:dyDescent="0.2">
      <c r="A530" s="47" t="s">
        <v>94</v>
      </c>
      <c r="B530" s="166">
        <v>701</v>
      </c>
      <c r="C530" s="48" t="s">
        <v>123</v>
      </c>
      <c r="D530" s="48" t="s">
        <v>97</v>
      </c>
      <c r="E530" s="48">
        <v>5530010070</v>
      </c>
      <c r="F530" s="48" t="s">
        <v>95</v>
      </c>
      <c r="G530" s="50">
        <v>177379.49</v>
      </c>
      <c r="H530" s="50">
        <v>177379.49</v>
      </c>
      <c r="I530" s="50">
        <v>177379.49</v>
      </c>
    </row>
    <row r="531" spans="1:25" hidden="1" x14ac:dyDescent="0.2">
      <c r="A531" s="47" t="s">
        <v>87</v>
      </c>
      <c r="B531" s="166">
        <v>701</v>
      </c>
      <c r="C531" s="48" t="s">
        <v>123</v>
      </c>
      <c r="D531" s="48" t="s">
        <v>97</v>
      </c>
      <c r="E531" s="48">
        <v>5530010070</v>
      </c>
      <c r="F531" s="48" t="s">
        <v>88</v>
      </c>
      <c r="G531" s="50">
        <v>0</v>
      </c>
      <c r="H531" s="50">
        <v>0</v>
      </c>
      <c r="I531" s="50">
        <v>0</v>
      </c>
    </row>
    <row r="532" spans="1:25" x14ac:dyDescent="0.2">
      <c r="A532" s="47" t="s">
        <v>197</v>
      </c>
      <c r="B532" s="166">
        <v>701</v>
      </c>
      <c r="C532" s="48" t="s">
        <v>123</v>
      </c>
      <c r="D532" s="48" t="s">
        <v>97</v>
      </c>
      <c r="E532" s="48" t="s">
        <v>267</v>
      </c>
      <c r="F532" s="48"/>
      <c r="G532" s="49">
        <f>G533</f>
        <v>3380000</v>
      </c>
      <c r="H532" s="49">
        <f t="shared" ref="H532:I533" si="210">H533</f>
        <v>3380000</v>
      </c>
      <c r="I532" s="49">
        <f t="shared" si="210"/>
        <v>3380000</v>
      </c>
    </row>
    <row r="533" spans="1:25" ht="45" x14ac:dyDescent="0.2">
      <c r="A533" s="47" t="s">
        <v>388</v>
      </c>
      <c r="B533" s="166">
        <v>701</v>
      </c>
      <c r="C533" s="48" t="s">
        <v>123</v>
      </c>
      <c r="D533" s="48" t="s">
        <v>97</v>
      </c>
      <c r="E533" s="48">
        <v>5540071020</v>
      </c>
      <c r="F533" s="48"/>
      <c r="G533" s="49">
        <f>G534</f>
        <v>3380000</v>
      </c>
      <c r="H533" s="49">
        <f t="shared" si="210"/>
        <v>3380000</v>
      </c>
      <c r="I533" s="49">
        <f t="shared" si="210"/>
        <v>3380000</v>
      </c>
    </row>
    <row r="534" spans="1:25" x14ac:dyDescent="0.2">
      <c r="A534" s="47" t="s">
        <v>94</v>
      </c>
      <c r="B534" s="166">
        <v>701</v>
      </c>
      <c r="C534" s="48" t="s">
        <v>123</v>
      </c>
      <c r="D534" s="48" t="s">
        <v>97</v>
      </c>
      <c r="E534" s="48">
        <v>5540071020</v>
      </c>
      <c r="F534" s="48" t="s">
        <v>95</v>
      </c>
      <c r="G534" s="49">
        <v>3380000</v>
      </c>
      <c r="H534" s="49">
        <v>3380000</v>
      </c>
      <c r="I534" s="49">
        <v>3380000</v>
      </c>
    </row>
    <row r="535" spans="1:25" s="43" customFormat="1" ht="47.25" x14ac:dyDescent="0.25">
      <c r="A535" s="44" t="s">
        <v>261</v>
      </c>
      <c r="B535" s="164" t="s">
        <v>408</v>
      </c>
      <c r="C535" s="45" t="s">
        <v>123</v>
      </c>
      <c r="D535" s="45" t="s">
        <v>97</v>
      </c>
      <c r="E535" s="45" t="s">
        <v>262</v>
      </c>
      <c r="F535" s="45"/>
      <c r="G535" s="46">
        <f>G536</f>
        <v>4597700</v>
      </c>
      <c r="H535" s="46">
        <f t="shared" ref="H535:I537" si="211">H536</f>
        <v>4597700</v>
      </c>
      <c r="I535" s="46">
        <f t="shared" si="211"/>
        <v>4597700</v>
      </c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</row>
    <row r="536" spans="1:25" ht="30" x14ac:dyDescent="0.2">
      <c r="A536" s="47" t="s">
        <v>263</v>
      </c>
      <c r="B536" s="166" t="s">
        <v>408</v>
      </c>
      <c r="C536" s="48" t="s">
        <v>123</v>
      </c>
      <c r="D536" s="48" t="s">
        <v>97</v>
      </c>
      <c r="E536" s="48" t="s">
        <v>264</v>
      </c>
      <c r="F536" s="48"/>
      <c r="G536" s="49">
        <f>G537</f>
        <v>4597700</v>
      </c>
      <c r="H536" s="49">
        <f t="shared" si="211"/>
        <v>4597700</v>
      </c>
      <c r="I536" s="49">
        <f t="shared" si="211"/>
        <v>4597700</v>
      </c>
    </row>
    <row r="537" spans="1:25" ht="30" x14ac:dyDescent="0.2">
      <c r="A537" s="47" t="s">
        <v>409</v>
      </c>
      <c r="B537" s="166" t="s">
        <v>408</v>
      </c>
      <c r="C537" s="48" t="s">
        <v>123</v>
      </c>
      <c r="D537" s="48" t="s">
        <v>97</v>
      </c>
      <c r="E537" s="48" t="s">
        <v>410</v>
      </c>
      <c r="F537" s="48"/>
      <c r="G537" s="49">
        <f>G538</f>
        <v>4597700</v>
      </c>
      <c r="H537" s="49">
        <f t="shared" si="211"/>
        <v>4597700</v>
      </c>
      <c r="I537" s="49">
        <f t="shared" si="211"/>
        <v>4597700</v>
      </c>
    </row>
    <row r="538" spans="1:25" x14ac:dyDescent="0.2">
      <c r="A538" s="47" t="s">
        <v>94</v>
      </c>
      <c r="B538" s="166" t="s">
        <v>408</v>
      </c>
      <c r="C538" s="48" t="s">
        <v>123</v>
      </c>
      <c r="D538" s="48" t="s">
        <v>97</v>
      </c>
      <c r="E538" s="48" t="s">
        <v>410</v>
      </c>
      <c r="F538" s="48" t="s">
        <v>95</v>
      </c>
      <c r="G538" s="49">
        <v>4597700</v>
      </c>
      <c r="H538" s="49">
        <v>4597700</v>
      </c>
      <c r="I538" s="49">
        <v>4597700</v>
      </c>
    </row>
    <row r="539" spans="1:25" ht="15.75" x14ac:dyDescent="0.25">
      <c r="A539" s="44" t="s">
        <v>71</v>
      </c>
      <c r="B539" s="164">
        <v>701</v>
      </c>
      <c r="C539" s="45" t="s">
        <v>123</v>
      </c>
      <c r="D539" s="45" t="s">
        <v>97</v>
      </c>
      <c r="E539" s="45" t="s">
        <v>72</v>
      </c>
      <c r="F539" s="48"/>
      <c r="G539" s="46">
        <f>G540+G543</f>
        <v>29190999.350000001</v>
      </c>
      <c r="H539" s="46">
        <f t="shared" ref="H539:I539" si="212">H540+H543</f>
        <v>29273202.140000001</v>
      </c>
      <c r="I539" s="46">
        <f t="shared" si="212"/>
        <v>9408667.1400000006</v>
      </c>
    </row>
    <row r="540" spans="1:25" ht="30" x14ac:dyDescent="0.2">
      <c r="A540" s="47" t="s">
        <v>73</v>
      </c>
      <c r="B540" s="166">
        <v>701</v>
      </c>
      <c r="C540" s="48" t="s">
        <v>123</v>
      </c>
      <c r="D540" s="48" t="s">
        <v>97</v>
      </c>
      <c r="E540" s="48" t="s">
        <v>74</v>
      </c>
      <c r="F540" s="48"/>
      <c r="G540" s="49">
        <f>G541</f>
        <v>6481699.3499999996</v>
      </c>
      <c r="H540" s="49">
        <f t="shared" ref="H540:I541" si="213">H541</f>
        <v>6428437.1399999997</v>
      </c>
      <c r="I540" s="49">
        <f t="shared" si="213"/>
        <v>6428437.1399999997</v>
      </c>
    </row>
    <row r="541" spans="1:25" ht="30" x14ac:dyDescent="0.2">
      <c r="A541" s="47" t="s">
        <v>92</v>
      </c>
      <c r="B541" s="166">
        <v>701</v>
      </c>
      <c r="C541" s="48" t="s">
        <v>123</v>
      </c>
      <c r="D541" s="48" t="s">
        <v>97</v>
      </c>
      <c r="E541" s="48" t="s">
        <v>93</v>
      </c>
      <c r="F541" s="48"/>
      <c r="G541" s="49">
        <f>G542</f>
        <v>6481699.3499999996</v>
      </c>
      <c r="H541" s="49">
        <f t="shared" si="213"/>
        <v>6428437.1399999997</v>
      </c>
      <c r="I541" s="49">
        <f t="shared" si="213"/>
        <v>6428437.1399999997</v>
      </c>
    </row>
    <row r="542" spans="1:25" ht="75" x14ac:dyDescent="0.2">
      <c r="A542" s="47" t="s">
        <v>77</v>
      </c>
      <c r="B542" s="166">
        <v>701</v>
      </c>
      <c r="C542" s="48" t="s">
        <v>123</v>
      </c>
      <c r="D542" s="48" t="s">
        <v>97</v>
      </c>
      <c r="E542" s="48" t="s">
        <v>93</v>
      </c>
      <c r="F542" s="48" t="s">
        <v>78</v>
      </c>
      <c r="G542" s="49">
        <f>'Приложение 4'!F213</f>
        <v>6481699.3499999996</v>
      </c>
      <c r="H542" s="49">
        <f>'Приложение 4'!G213</f>
        <v>6428437.1399999997</v>
      </c>
      <c r="I542" s="49">
        <f>'Приложение 4'!H213</f>
        <v>6428437.1399999997</v>
      </c>
    </row>
    <row r="543" spans="1:25" x14ac:dyDescent="0.2">
      <c r="A543" s="47" t="s">
        <v>107</v>
      </c>
      <c r="B543" s="166">
        <v>701</v>
      </c>
      <c r="C543" s="48" t="s">
        <v>123</v>
      </c>
      <c r="D543" s="48" t="s">
        <v>97</v>
      </c>
      <c r="E543" s="48" t="s">
        <v>108</v>
      </c>
      <c r="F543" s="48"/>
      <c r="G543" s="49">
        <f>G548+G546+G544</f>
        <v>22709300</v>
      </c>
      <c r="H543" s="49">
        <f>H548+H546+H544</f>
        <v>22844765</v>
      </c>
      <c r="I543" s="49">
        <f t="shared" ref="I543" si="214">I548+I546+I544</f>
        <v>2980230</v>
      </c>
    </row>
    <row r="544" spans="1:25" ht="30" hidden="1" x14ac:dyDescent="0.2">
      <c r="A544" s="47" t="s">
        <v>821</v>
      </c>
      <c r="B544" s="166">
        <v>701</v>
      </c>
      <c r="C544" s="48" t="s">
        <v>123</v>
      </c>
      <c r="D544" s="48" t="s">
        <v>97</v>
      </c>
      <c r="E544" s="48" t="s">
        <v>820</v>
      </c>
      <c r="F544" s="48"/>
      <c r="G544" s="49">
        <f>G545</f>
        <v>0</v>
      </c>
      <c r="H544" s="49">
        <f t="shared" ref="H544:I544" si="215">H545</f>
        <v>0</v>
      </c>
      <c r="I544" s="49">
        <f t="shared" si="215"/>
        <v>0</v>
      </c>
    </row>
    <row r="545" spans="1:9" ht="30" hidden="1" x14ac:dyDescent="0.2">
      <c r="A545" s="47" t="s">
        <v>85</v>
      </c>
      <c r="B545" s="166">
        <v>701</v>
      </c>
      <c r="C545" s="48" t="s">
        <v>123</v>
      </c>
      <c r="D545" s="48" t="s">
        <v>97</v>
      </c>
      <c r="E545" s="48" t="s">
        <v>820</v>
      </c>
      <c r="F545" s="48" t="s">
        <v>86</v>
      </c>
      <c r="G545" s="49">
        <f>'Приложение 4'!F216</f>
        <v>0</v>
      </c>
      <c r="H545" s="49">
        <v>0</v>
      </c>
      <c r="I545" s="49">
        <v>0</v>
      </c>
    </row>
    <row r="546" spans="1:9" ht="30" x14ac:dyDescent="0.2">
      <c r="A546" s="47" t="s">
        <v>428</v>
      </c>
      <c r="B546" s="166">
        <v>701</v>
      </c>
      <c r="C546" s="48" t="s">
        <v>123</v>
      </c>
      <c r="D546" s="48" t="s">
        <v>97</v>
      </c>
      <c r="E546" s="48" t="s">
        <v>427</v>
      </c>
      <c r="F546" s="48"/>
      <c r="G546" s="49">
        <f>G547</f>
        <v>20000000</v>
      </c>
      <c r="H546" s="49">
        <f t="shared" ref="H546:I546" si="216">H547</f>
        <v>20000000</v>
      </c>
      <c r="I546" s="49">
        <f t="shared" si="216"/>
        <v>0</v>
      </c>
    </row>
    <row r="547" spans="1:9" x14ac:dyDescent="0.2">
      <c r="A547" s="47" t="s">
        <v>94</v>
      </c>
      <c r="B547" s="166">
        <v>701</v>
      </c>
      <c r="C547" s="48" t="s">
        <v>123</v>
      </c>
      <c r="D547" s="48" t="s">
        <v>97</v>
      </c>
      <c r="E547" s="48" t="s">
        <v>427</v>
      </c>
      <c r="F547" s="48" t="s">
        <v>95</v>
      </c>
      <c r="G547" s="49">
        <f>'Приложение 4'!F218</f>
        <v>20000000</v>
      </c>
      <c r="H547" s="49">
        <f>'Приложение 4'!G218</f>
        <v>20000000</v>
      </c>
      <c r="I547" s="49">
        <f>'Приложение 4'!H218</f>
        <v>0</v>
      </c>
    </row>
    <row r="548" spans="1:9" ht="30" x14ac:dyDescent="0.2">
      <c r="A548" s="47" t="s">
        <v>161</v>
      </c>
      <c r="B548" s="166">
        <v>701</v>
      </c>
      <c r="C548" s="48" t="s">
        <v>123</v>
      </c>
      <c r="D548" s="48" t="s">
        <v>97</v>
      </c>
      <c r="E548" s="48" t="s">
        <v>162</v>
      </c>
      <c r="F548" s="48"/>
      <c r="G548" s="49">
        <f>G549</f>
        <v>2709300</v>
      </c>
      <c r="H548" s="49">
        <f t="shared" ref="H548:I548" si="217">H549</f>
        <v>2844765</v>
      </c>
      <c r="I548" s="49">
        <f t="shared" si="217"/>
        <v>2980230</v>
      </c>
    </row>
    <row r="549" spans="1:9" x14ac:dyDescent="0.2">
      <c r="A549" s="47" t="s">
        <v>94</v>
      </c>
      <c r="B549" s="166">
        <v>701</v>
      </c>
      <c r="C549" s="48" t="s">
        <v>123</v>
      </c>
      <c r="D549" s="48" t="s">
        <v>97</v>
      </c>
      <c r="E549" s="48" t="s">
        <v>162</v>
      </c>
      <c r="F549" s="48" t="s">
        <v>95</v>
      </c>
      <c r="G549" s="49">
        <f>'Приложение 4'!F222</f>
        <v>2709300</v>
      </c>
      <c r="H549" s="49">
        <f>'Приложение 4'!G222</f>
        <v>2844765</v>
      </c>
      <c r="I549" s="49">
        <f>'Приложение 4'!H222</f>
        <v>2980230</v>
      </c>
    </row>
    <row r="550" spans="1:9" ht="15.75" x14ac:dyDescent="0.25">
      <c r="A550" s="44" t="s">
        <v>163</v>
      </c>
      <c r="B550" s="164">
        <v>701</v>
      </c>
      <c r="C550" s="45" t="s">
        <v>106</v>
      </c>
      <c r="D550" s="45"/>
      <c r="E550" s="45"/>
      <c r="F550" s="45"/>
      <c r="G550" s="46">
        <f>G551+G573</f>
        <v>221619135.80000001</v>
      </c>
      <c r="H550" s="46">
        <f t="shared" ref="H550:I550" si="218">H551+H573</f>
        <v>231886079.78999999</v>
      </c>
      <c r="I550" s="46">
        <f t="shared" si="218"/>
        <v>232674328</v>
      </c>
    </row>
    <row r="551" spans="1:9" ht="15.75" x14ac:dyDescent="0.25">
      <c r="A551" s="44" t="s">
        <v>164</v>
      </c>
      <c r="B551" s="164">
        <v>701</v>
      </c>
      <c r="C551" s="45" t="s">
        <v>106</v>
      </c>
      <c r="D551" s="45" t="s">
        <v>68</v>
      </c>
      <c r="E551" s="45"/>
      <c r="F551" s="45"/>
      <c r="G551" s="46">
        <f>G552+G568</f>
        <v>172549008.80000001</v>
      </c>
      <c r="H551" s="46">
        <f t="shared" ref="H551:I551" si="219">H552+H568</f>
        <v>182770535.78999999</v>
      </c>
      <c r="I551" s="46">
        <f t="shared" si="219"/>
        <v>183558784</v>
      </c>
    </row>
    <row r="552" spans="1:9" ht="31.5" x14ac:dyDescent="0.25">
      <c r="A552" s="44" t="s">
        <v>236</v>
      </c>
      <c r="B552" s="164">
        <v>701</v>
      </c>
      <c r="C552" s="45" t="s">
        <v>106</v>
      </c>
      <c r="D552" s="45" t="s">
        <v>68</v>
      </c>
      <c r="E552" s="45" t="s">
        <v>237</v>
      </c>
      <c r="F552" s="45"/>
      <c r="G552" s="46">
        <f>G553+G562</f>
        <v>171666808.80000001</v>
      </c>
      <c r="H552" s="46">
        <f t="shared" ref="H552:I552" si="220">H553+H562</f>
        <v>182770535.78999999</v>
      </c>
      <c r="I552" s="46">
        <f t="shared" si="220"/>
        <v>183558784</v>
      </c>
    </row>
    <row r="553" spans="1:9" x14ac:dyDescent="0.2">
      <c r="A553" s="47" t="s">
        <v>278</v>
      </c>
      <c r="B553" s="166">
        <v>701</v>
      </c>
      <c r="C553" s="48" t="s">
        <v>106</v>
      </c>
      <c r="D553" s="48" t="s">
        <v>68</v>
      </c>
      <c r="E553" s="48" t="s">
        <v>279</v>
      </c>
      <c r="F553" s="48"/>
      <c r="G553" s="49">
        <f>G554+G556+G559</f>
        <v>11721375</v>
      </c>
      <c r="H553" s="49">
        <f t="shared" ref="H553:I553" si="221">H554+H556+H559</f>
        <v>11721375</v>
      </c>
      <c r="I553" s="49">
        <f t="shared" si="221"/>
        <v>11721375</v>
      </c>
    </row>
    <row r="554" spans="1:9" ht="30" x14ac:dyDescent="0.2">
      <c r="A554" s="47" t="s">
        <v>411</v>
      </c>
      <c r="B554" s="254">
        <v>701</v>
      </c>
      <c r="C554" s="105" t="s">
        <v>106</v>
      </c>
      <c r="D554" s="105" t="s">
        <v>68</v>
      </c>
      <c r="E554" s="48">
        <v>5730010000</v>
      </c>
      <c r="F554" s="48"/>
      <c r="G554" s="49">
        <f>G555</f>
        <v>890000</v>
      </c>
      <c r="H554" s="49">
        <f t="shared" ref="H554:I554" si="222">H555</f>
        <v>890000</v>
      </c>
      <c r="I554" s="49">
        <f t="shared" si="222"/>
        <v>890000</v>
      </c>
    </row>
    <row r="555" spans="1:9" ht="30" x14ac:dyDescent="0.2">
      <c r="A555" s="149" t="s">
        <v>85</v>
      </c>
      <c r="B555" s="254">
        <v>701</v>
      </c>
      <c r="C555" s="105" t="s">
        <v>106</v>
      </c>
      <c r="D555" s="105" t="s">
        <v>68</v>
      </c>
      <c r="E555" s="105">
        <v>5730010000</v>
      </c>
      <c r="F555" s="105" t="s">
        <v>86</v>
      </c>
      <c r="G555" s="49">
        <v>890000</v>
      </c>
      <c r="H555" s="49">
        <v>890000</v>
      </c>
      <c r="I555" s="49">
        <v>890000</v>
      </c>
    </row>
    <row r="556" spans="1:9" ht="30" x14ac:dyDescent="0.2">
      <c r="A556" s="149" t="s">
        <v>412</v>
      </c>
      <c r="B556" s="254">
        <v>701</v>
      </c>
      <c r="C556" s="105" t="s">
        <v>106</v>
      </c>
      <c r="D556" s="105" t="s">
        <v>68</v>
      </c>
      <c r="E556" s="105">
        <v>5730010073</v>
      </c>
      <c r="F556" s="105"/>
      <c r="G556" s="49">
        <f>SUM(G557:G558)</f>
        <v>10313050</v>
      </c>
      <c r="H556" s="49">
        <f t="shared" ref="H556:I556" si="223">SUM(H557:H558)</f>
        <v>10313050</v>
      </c>
      <c r="I556" s="49">
        <f t="shared" si="223"/>
        <v>10313050</v>
      </c>
    </row>
    <row r="557" spans="1:9" ht="75" x14ac:dyDescent="0.2">
      <c r="A557" s="149" t="s">
        <v>77</v>
      </c>
      <c r="B557" s="254">
        <v>701</v>
      </c>
      <c r="C557" s="105" t="s">
        <v>106</v>
      </c>
      <c r="D557" s="105" t="s">
        <v>68</v>
      </c>
      <c r="E557" s="105">
        <v>5730010073</v>
      </c>
      <c r="F557" s="105" t="s">
        <v>78</v>
      </c>
      <c r="G557" s="49">
        <v>1724750</v>
      </c>
      <c r="H557" s="49">
        <v>1724750</v>
      </c>
      <c r="I557" s="49">
        <v>1724750</v>
      </c>
    </row>
    <row r="558" spans="1:9" ht="30" x14ac:dyDescent="0.2">
      <c r="A558" s="149" t="s">
        <v>85</v>
      </c>
      <c r="B558" s="254">
        <v>701</v>
      </c>
      <c r="C558" s="105" t="s">
        <v>106</v>
      </c>
      <c r="D558" s="105" t="s">
        <v>68</v>
      </c>
      <c r="E558" s="105">
        <v>5730010073</v>
      </c>
      <c r="F558" s="105" t="s">
        <v>86</v>
      </c>
      <c r="G558" s="49">
        <v>8588300</v>
      </c>
      <c r="H558" s="49">
        <v>8588300</v>
      </c>
      <c r="I558" s="49">
        <v>8588300</v>
      </c>
    </row>
    <row r="559" spans="1:9" x14ac:dyDescent="0.2">
      <c r="A559" s="149" t="s">
        <v>413</v>
      </c>
      <c r="B559" s="254">
        <v>701</v>
      </c>
      <c r="C559" s="105" t="s">
        <v>106</v>
      </c>
      <c r="D559" s="105" t="s">
        <v>68</v>
      </c>
      <c r="E559" s="105">
        <v>5730010080</v>
      </c>
      <c r="F559" s="105"/>
      <c r="G559" s="49">
        <f>SUM(G560:G561)</f>
        <v>518325</v>
      </c>
      <c r="H559" s="49">
        <f t="shared" ref="H559:I559" si="224">SUM(H560:H561)</f>
        <v>518325</v>
      </c>
      <c r="I559" s="49">
        <f t="shared" si="224"/>
        <v>518325</v>
      </c>
    </row>
    <row r="560" spans="1:9" ht="75" x14ac:dyDescent="0.2">
      <c r="A560" s="149" t="s">
        <v>77</v>
      </c>
      <c r="B560" s="254">
        <v>701</v>
      </c>
      <c r="C560" s="105" t="s">
        <v>106</v>
      </c>
      <c r="D560" s="105" t="s">
        <v>68</v>
      </c>
      <c r="E560" s="105">
        <v>5730010080</v>
      </c>
      <c r="F560" s="105" t="s">
        <v>78</v>
      </c>
      <c r="G560" s="49">
        <v>123575</v>
      </c>
      <c r="H560" s="49">
        <v>123575</v>
      </c>
      <c r="I560" s="49">
        <v>123575</v>
      </c>
    </row>
    <row r="561" spans="1:25" ht="30" x14ac:dyDescent="0.2">
      <c r="A561" s="149" t="s">
        <v>85</v>
      </c>
      <c r="B561" s="254">
        <v>701</v>
      </c>
      <c r="C561" s="105" t="s">
        <v>106</v>
      </c>
      <c r="D561" s="105" t="s">
        <v>68</v>
      </c>
      <c r="E561" s="105">
        <v>5730010080</v>
      </c>
      <c r="F561" s="105" t="s">
        <v>86</v>
      </c>
      <c r="G561" s="49">
        <v>394750</v>
      </c>
      <c r="H561" s="49">
        <v>394750</v>
      </c>
      <c r="I561" s="49">
        <v>394750</v>
      </c>
    </row>
    <row r="562" spans="1:25" x14ac:dyDescent="0.2">
      <c r="A562" s="47" t="s">
        <v>197</v>
      </c>
      <c r="B562" s="254">
        <v>701</v>
      </c>
      <c r="C562" s="105" t="s">
        <v>106</v>
      </c>
      <c r="D562" s="105" t="s">
        <v>68</v>
      </c>
      <c r="E562" s="48" t="s">
        <v>238</v>
      </c>
      <c r="F562" s="48"/>
      <c r="G562" s="49">
        <f>G563</f>
        <v>159945433.80000001</v>
      </c>
      <c r="H562" s="49">
        <f t="shared" ref="H562:I562" si="225">H563</f>
        <v>171049160.78999999</v>
      </c>
      <c r="I562" s="49">
        <f t="shared" si="225"/>
        <v>171837409</v>
      </c>
    </row>
    <row r="563" spans="1:25" ht="30" x14ac:dyDescent="0.2">
      <c r="A563" s="47" t="s">
        <v>89</v>
      </c>
      <c r="B563" s="254">
        <v>701</v>
      </c>
      <c r="C563" s="105" t="s">
        <v>106</v>
      </c>
      <c r="D563" s="105" t="s">
        <v>68</v>
      </c>
      <c r="E563" s="48">
        <v>5740022001</v>
      </c>
      <c r="F563" s="48"/>
      <c r="G563" s="49">
        <f>SUM(G564:G567)</f>
        <v>159945433.80000001</v>
      </c>
      <c r="H563" s="49">
        <f t="shared" ref="H563:I563" si="226">SUM(H564:H567)</f>
        <v>171049160.78999999</v>
      </c>
      <c r="I563" s="49">
        <f t="shared" si="226"/>
        <v>171837409</v>
      </c>
    </row>
    <row r="564" spans="1:25" ht="75" x14ac:dyDescent="0.2">
      <c r="A564" s="47" t="s">
        <v>77</v>
      </c>
      <c r="B564" s="254">
        <v>701</v>
      </c>
      <c r="C564" s="105" t="s">
        <v>106</v>
      </c>
      <c r="D564" s="105" t="s">
        <v>68</v>
      </c>
      <c r="E564" s="48">
        <v>5740022001</v>
      </c>
      <c r="F564" s="48" t="s">
        <v>78</v>
      </c>
      <c r="G564" s="50">
        <f>122725903-12408971-1343196</f>
        <v>108973736</v>
      </c>
      <c r="H564" s="50">
        <f>122725903-1343196</f>
        <v>121382707</v>
      </c>
      <c r="I564" s="50">
        <f>122725903-1343196</f>
        <v>121382707</v>
      </c>
    </row>
    <row r="565" spans="1:25" ht="30" x14ac:dyDescent="0.2">
      <c r="A565" s="47" t="s">
        <v>85</v>
      </c>
      <c r="B565" s="254">
        <v>701</v>
      </c>
      <c r="C565" s="105" t="s">
        <v>106</v>
      </c>
      <c r="D565" s="105" t="s">
        <v>68</v>
      </c>
      <c r="E565" s="48">
        <v>5740022001</v>
      </c>
      <c r="F565" s="48" t="s">
        <v>86</v>
      </c>
      <c r="G565" s="50">
        <v>48107529.800000004</v>
      </c>
      <c r="H565" s="50">
        <v>46802285.789999999</v>
      </c>
      <c r="I565" s="50">
        <v>47590534</v>
      </c>
    </row>
    <row r="566" spans="1:25" x14ac:dyDescent="0.2">
      <c r="A566" s="47" t="s">
        <v>94</v>
      </c>
      <c r="B566" s="254">
        <v>701</v>
      </c>
      <c r="C566" s="105" t="s">
        <v>106</v>
      </c>
      <c r="D566" s="105" t="s">
        <v>68</v>
      </c>
      <c r="E566" s="48">
        <v>5740022001</v>
      </c>
      <c r="F566" s="48" t="s">
        <v>95</v>
      </c>
      <c r="G566" s="50"/>
      <c r="H566" s="50"/>
      <c r="I566" s="50"/>
    </row>
    <row r="567" spans="1:25" x14ac:dyDescent="0.2">
      <c r="A567" s="47" t="s">
        <v>87</v>
      </c>
      <c r="B567" s="254">
        <v>701</v>
      </c>
      <c r="C567" s="105" t="s">
        <v>106</v>
      </c>
      <c r="D567" s="105" t="s">
        <v>68</v>
      </c>
      <c r="E567" s="48">
        <v>5740022001</v>
      </c>
      <c r="F567" s="48" t="s">
        <v>88</v>
      </c>
      <c r="G567" s="50">
        <v>2864168</v>
      </c>
      <c r="H567" s="50">
        <v>2864168</v>
      </c>
      <c r="I567" s="50">
        <v>2864168</v>
      </c>
    </row>
    <row r="568" spans="1:25" s="43" customFormat="1" ht="15.75" x14ac:dyDescent="0.25">
      <c r="A568" s="143" t="s">
        <v>71</v>
      </c>
      <c r="B568" s="255">
        <v>701</v>
      </c>
      <c r="C568" s="105" t="s">
        <v>106</v>
      </c>
      <c r="D568" s="105" t="s">
        <v>68</v>
      </c>
      <c r="E568" s="132" t="s">
        <v>72</v>
      </c>
      <c r="F568" s="132"/>
      <c r="G568" s="134">
        <f>G569</f>
        <v>882200</v>
      </c>
      <c r="H568" s="134">
        <f t="shared" ref="H568:I569" si="227">H569</f>
        <v>0</v>
      </c>
      <c r="I568" s="134">
        <f t="shared" si="227"/>
        <v>0</v>
      </c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</row>
    <row r="569" spans="1:25" x14ac:dyDescent="0.2">
      <c r="A569" s="47" t="s">
        <v>107</v>
      </c>
      <c r="B569" s="254">
        <v>701</v>
      </c>
      <c r="C569" s="105" t="s">
        <v>106</v>
      </c>
      <c r="D569" s="105" t="s">
        <v>68</v>
      </c>
      <c r="E569" s="48" t="s">
        <v>108</v>
      </c>
      <c r="F569" s="48"/>
      <c r="G569" s="49">
        <f>G570</f>
        <v>882200</v>
      </c>
      <c r="H569" s="49">
        <f t="shared" si="227"/>
        <v>0</v>
      </c>
      <c r="I569" s="49">
        <f t="shared" si="227"/>
        <v>0</v>
      </c>
    </row>
    <row r="570" spans="1:25" x14ac:dyDescent="0.2">
      <c r="A570" s="47" t="s">
        <v>165</v>
      </c>
      <c r="B570" s="254">
        <v>701</v>
      </c>
      <c r="C570" s="105" t="s">
        <v>106</v>
      </c>
      <c r="D570" s="105" t="s">
        <v>68</v>
      </c>
      <c r="E570" s="48" t="s">
        <v>166</v>
      </c>
      <c r="F570" s="48"/>
      <c r="G570" s="49">
        <f>SUM(G571:G572)</f>
        <v>882200</v>
      </c>
      <c r="H570" s="49">
        <f>H572</f>
        <v>0</v>
      </c>
      <c r="I570" s="49">
        <f>I572</f>
        <v>0</v>
      </c>
    </row>
    <row r="571" spans="1:25" ht="30" x14ac:dyDescent="0.2">
      <c r="A571" s="149" t="s">
        <v>85</v>
      </c>
      <c r="B571" s="254" t="s">
        <v>408</v>
      </c>
      <c r="C571" s="105" t="s">
        <v>106</v>
      </c>
      <c r="D571" s="105" t="s">
        <v>68</v>
      </c>
      <c r="E571" s="48" t="s">
        <v>166</v>
      </c>
      <c r="F571" s="105" t="s">
        <v>86</v>
      </c>
      <c r="G571" s="106">
        <f>'Приложение 4'!F228</f>
        <v>282200</v>
      </c>
      <c r="H571" s="106">
        <f>'Приложение 4'!G228</f>
        <v>0</v>
      </c>
      <c r="I571" s="106">
        <f>'Приложение 4'!H228</f>
        <v>0</v>
      </c>
    </row>
    <row r="572" spans="1:25" x14ac:dyDescent="0.2">
      <c r="A572" s="149" t="s">
        <v>94</v>
      </c>
      <c r="B572" s="254">
        <v>701</v>
      </c>
      <c r="C572" s="105" t="s">
        <v>106</v>
      </c>
      <c r="D572" s="105" t="s">
        <v>68</v>
      </c>
      <c r="E572" s="105" t="s">
        <v>166</v>
      </c>
      <c r="F572" s="105" t="s">
        <v>95</v>
      </c>
      <c r="G572" s="106">
        <f>'Приложение 4'!F229</f>
        <v>600000</v>
      </c>
      <c r="H572" s="106">
        <v>0</v>
      </c>
      <c r="I572" s="106">
        <v>0</v>
      </c>
    </row>
    <row r="573" spans="1:25" ht="15.75" x14ac:dyDescent="0.25">
      <c r="A573" s="44" t="s">
        <v>280</v>
      </c>
      <c r="B573" s="164">
        <v>701</v>
      </c>
      <c r="C573" s="45" t="s">
        <v>106</v>
      </c>
      <c r="D573" s="45" t="s">
        <v>80</v>
      </c>
      <c r="E573" s="45"/>
      <c r="F573" s="45"/>
      <c r="G573" s="46">
        <f>G574</f>
        <v>49070127</v>
      </c>
      <c r="H573" s="46">
        <f t="shared" ref="H573:I576" si="228">H574</f>
        <v>49115544</v>
      </c>
      <c r="I573" s="46">
        <f t="shared" si="228"/>
        <v>49115544</v>
      </c>
    </row>
    <row r="574" spans="1:25" s="43" customFormat="1" ht="31.5" x14ac:dyDescent="0.25">
      <c r="A574" s="44" t="s">
        <v>236</v>
      </c>
      <c r="B574" s="164">
        <v>701</v>
      </c>
      <c r="C574" s="45" t="s">
        <v>106</v>
      </c>
      <c r="D574" s="45" t="s">
        <v>80</v>
      </c>
      <c r="E574" s="45" t="s">
        <v>237</v>
      </c>
      <c r="F574" s="45"/>
      <c r="G574" s="46">
        <f>G575</f>
        <v>49070127</v>
      </c>
      <c r="H574" s="46">
        <f t="shared" si="228"/>
        <v>49115544</v>
      </c>
      <c r="I574" s="46">
        <f t="shared" si="228"/>
        <v>49115544</v>
      </c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</row>
    <row r="575" spans="1:25" x14ac:dyDescent="0.2">
      <c r="A575" s="47" t="s">
        <v>197</v>
      </c>
      <c r="B575" s="166">
        <v>701</v>
      </c>
      <c r="C575" s="48" t="s">
        <v>106</v>
      </c>
      <c r="D575" s="48" t="s">
        <v>80</v>
      </c>
      <c r="E575" s="48" t="s">
        <v>238</v>
      </c>
      <c r="F575" s="48"/>
      <c r="G575" s="49">
        <f>G576</f>
        <v>49070127</v>
      </c>
      <c r="H575" s="49">
        <f t="shared" si="228"/>
        <v>49115544</v>
      </c>
      <c r="I575" s="49">
        <f t="shared" si="228"/>
        <v>49115544</v>
      </c>
    </row>
    <row r="576" spans="1:25" ht="30" x14ac:dyDescent="0.2">
      <c r="A576" s="47" t="s">
        <v>89</v>
      </c>
      <c r="B576" s="166">
        <v>701</v>
      </c>
      <c r="C576" s="48" t="s">
        <v>106</v>
      </c>
      <c r="D576" s="48" t="s">
        <v>80</v>
      </c>
      <c r="E576" s="48">
        <v>5740022001</v>
      </c>
      <c r="F576" s="48"/>
      <c r="G576" s="49">
        <f>G577</f>
        <v>49070127</v>
      </c>
      <c r="H576" s="49">
        <f t="shared" si="228"/>
        <v>49115544</v>
      </c>
      <c r="I576" s="49">
        <f t="shared" si="228"/>
        <v>49115544</v>
      </c>
    </row>
    <row r="577" spans="1:25" ht="75" x14ac:dyDescent="0.2">
      <c r="A577" s="47" t="s">
        <v>77</v>
      </c>
      <c r="B577" s="166">
        <v>701</v>
      </c>
      <c r="C577" s="48" t="s">
        <v>106</v>
      </c>
      <c r="D577" s="48" t="s">
        <v>80</v>
      </c>
      <c r="E577" s="48">
        <v>5740022001</v>
      </c>
      <c r="F577" s="48" t="s">
        <v>78</v>
      </c>
      <c r="G577" s="49">
        <f>49115544-45417</f>
        <v>49070127</v>
      </c>
      <c r="H577" s="49">
        <f>49115544</f>
        <v>49115544</v>
      </c>
      <c r="I577" s="49">
        <f>49115544</f>
        <v>49115544</v>
      </c>
    </row>
    <row r="578" spans="1:25" s="43" customFormat="1" ht="31.5" x14ac:dyDescent="0.25">
      <c r="A578" s="143" t="s">
        <v>167</v>
      </c>
      <c r="B578" s="164">
        <v>701</v>
      </c>
      <c r="C578" s="132" t="s">
        <v>112</v>
      </c>
      <c r="D578" s="132" t="s">
        <v>168</v>
      </c>
      <c r="E578" s="132"/>
      <c r="F578" s="152"/>
      <c r="G578" s="134">
        <f>G579</f>
        <v>36871055.180000007</v>
      </c>
      <c r="H578" s="134">
        <f t="shared" ref="H578:I582" si="229">H579</f>
        <v>23509132.210000001</v>
      </c>
      <c r="I578" s="134">
        <f t="shared" si="229"/>
        <v>7351147.6699999999</v>
      </c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</row>
    <row r="579" spans="1:25" s="43" customFormat="1" ht="31.5" x14ac:dyDescent="0.25">
      <c r="A579" s="143" t="s">
        <v>169</v>
      </c>
      <c r="B579" s="164">
        <v>701</v>
      </c>
      <c r="C579" s="132" t="s">
        <v>112</v>
      </c>
      <c r="D579" s="132" t="s">
        <v>68</v>
      </c>
      <c r="E579" s="132"/>
      <c r="F579" s="152"/>
      <c r="G579" s="134">
        <f>G580</f>
        <v>36871055.180000007</v>
      </c>
      <c r="H579" s="134">
        <f t="shared" si="229"/>
        <v>23509132.210000001</v>
      </c>
      <c r="I579" s="134">
        <f t="shared" si="229"/>
        <v>7351147.6699999999</v>
      </c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</row>
    <row r="580" spans="1:25" s="43" customFormat="1" ht="15.75" x14ac:dyDescent="0.25">
      <c r="A580" s="143" t="s">
        <v>71</v>
      </c>
      <c r="B580" s="164">
        <v>701</v>
      </c>
      <c r="C580" s="132" t="s">
        <v>112</v>
      </c>
      <c r="D580" s="132" t="s">
        <v>68</v>
      </c>
      <c r="E580" s="132" t="s">
        <v>72</v>
      </c>
      <c r="F580" s="152"/>
      <c r="G580" s="134">
        <f>G581</f>
        <v>36871055.180000007</v>
      </c>
      <c r="H580" s="134">
        <f t="shared" si="229"/>
        <v>23509132.210000001</v>
      </c>
      <c r="I580" s="134">
        <f t="shared" si="229"/>
        <v>7351147.6699999999</v>
      </c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</row>
    <row r="581" spans="1:25" x14ac:dyDescent="0.2">
      <c r="A581" s="144" t="s">
        <v>107</v>
      </c>
      <c r="B581" s="166">
        <v>701</v>
      </c>
      <c r="C581" s="145" t="s">
        <v>112</v>
      </c>
      <c r="D581" s="145" t="s">
        <v>68</v>
      </c>
      <c r="E581" s="145" t="s">
        <v>108</v>
      </c>
      <c r="F581" s="154"/>
      <c r="G581" s="114">
        <f>G582</f>
        <v>36871055.180000007</v>
      </c>
      <c r="H581" s="114">
        <f t="shared" si="229"/>
        <v>23509132.210000001</v>
      </c>
      <c r="I581" s="114">
        <f t="shared" si="229"/>
        <v>7351147.6699999999</v>
      </c>
    </row>
    <row r="582" spans="1:25" x14ac:dyDescent="0.2">
      <c r="A582" s="144" t="s">
        <v>170</v>
      </c>
      <c r="B582" s="166">
        <v>701</v>
      </c>
      <c r="C582" s="145" t="s">
        <v>112</v>
      </c>
      <c r="D582" s="145" t="s">
        <v>68</v>
      </c>
      <c r="E582" s="145" t="s">
        <v>171</v>
      </c>
      <c r="F582" s="154"/>
      <c r="G582" s="114">
        <f>G583</f>
        <v>36871055.180000007</v>
      </c>
      <c r="H582" s="114">
        <f t="shared" si="229"/>
        <v>23509132.210000001</v>
      </c>
      <c r="I582" s="114">
        <f t="shared" si="229"/>
        <v>7351147.6699999999</v>
      </c>
    </row>
    <row r="583" spans="1:25" ht="30" x14ac:dyDescent="0.2">
      <c r="A583" s="144" t="s">
        <v>172</v>
      </c>
      <c r="B583" s="166">
        <v>701</v>
      </c>
      <c r="C583" s="145" t="s">
        <v>112</v>
      </c>
      <c r="D583" s="145" t="s">
        <v>68</v>
      </c>
      <c r="E583" s="145" t="s">
        <v>171</v>
      </c>
      <c r="F583" s="154" t="s">
        <v>173</v>
      </c>
      <c r="G583" s="114">
        <f>'Приложение 4'!F238</f>
        <v>36871055.180000007</v>
      </c>
      <c r="H583" s="114">
        <f>'Приложение 4'!G238</f>
        <v>23509132.210000001</v>
      </c>
      <c r="I583" s="114">
        <f>'Приложение 4'!H238</f>
        <v>7351147.6699999999</v>
      </c>
    </row>
    <row r="584" spans="1:25" ht="63" x14ac:dyDescent="0.2">
      <c r="A584" s="155" t="s">
        <v>174</v>
      </c>
      <c r="B584" s="256">
        <v>701</v>
      </c>
      <c r="C584" s="156" t="s">
        <v>175</v>
      </c>
      <c r="D584" s="156"/>
      <c r="E584" s="156"/>
      <c r="F584" s="157"/>
      <c r="G584" s="158">
        <f>G585</f>
        <v>181463321.56999999</v>
      </c>
      <c r="H584" s="158">
        <f t="shared" ref="H584:I586" si="230">H585</f>
        <v>1198735.99</v>
      </c>
      <c r="I584" s="158">
        <f t="shared" si="230"/>
        <v>1198735.99</v>
      </c>
    </row>
    <row r="585" spans="1:25" ht="31.5" x14ac:dyDescent="0.2">
      <c r="A585" s="77" t="s">
        <v>176</v>
      </c>
      <c r="B585" s="257">
        <v>701</v>
      </c>
      <c r="C585" s="159" t="s">
        <v>175</v>
      </c>
      <c r="D585" s="159" t="s">
        <v>80</v>
      </c>
      <c r="E585" s="159"/>
      <c r="F585" s="160"/>
      <c r="G585" s="76">
        <f>G586</f>
        <v>181463321.56999999</v>
      </c>
      <c r="H585" s="76">
        <f t="shared" si="230"/>
        <v>1198735.99</v>
      </c>
      <c r="I585" s="76">
        <f t="shared" si="230"/>
        <v>1198735.99</v>
      </c>
    </row>
    <row r="586" spans="1:25" ht="15.75" x14ac:dyDescent="0.25">
      <c r="A586" s="44" t="s">
        <v>71</v>
      </c>
      <c r="B586" s="164">
        <v>701</v>
      </c>
      <c r="C586" s="159" t="s">
        <v>175</v>
      </c>
      <c r="D586" s="159" t="s">
        <v>80</v>
      </c>
      <c r="E586" s="159" t="s">
        <v>72</v>
      </c>
      <c r="F586" s="160"/>
      <c r="G586" s="76">
        <f>G587</f>
        <v>181463321.56999999</v>
      </c>
      <c r="H586" s="76">
        <f t="shared" si="230"/>
        <v>1198735.99</v>
      </c>
      <c r="I586" s="76">
        <f t="shared" si="230"/>
        <v>1198735.99</v>
      </c>
    </row>
    <row r="587" spans="1:25" ht="15.75" x14ac:dyDescent="0.2">
      <c r="A587" s="47" t="s">
        <v>177</v>
      </c>
      <c r="B587" s="166">
        <v>701</v>
      </c>
      <c r="C587" s="159" t="s">
        <v>175</v>
      </c>
      <c r="D587" s="159" t="s">
        <v>80</v>
      </c>
      <c r="E587" s="159" t="s">
        <v>178</v>
      </c>
      <c r="F587" s="160"/>
      <c r="G587" s="76">
        <f>G588+G590</f>
        <v>181463321.56999999</v>
      </c>
      <c r="H587" s="76">
        <f t="shared" ref="H587:I587" si="231">H588+H590</f>
        <v>1198735.99</v>
      </c>
      <c r="I587" s="76">
        <f t="shared" si="231"/>
        <v>1198735.99</v>
      </c>
    </row>
    <row r="588" spans="1:25" ht="30" x14ac:dyDescent="0.2">
      <c r="A588" s="47" t="s">
        <v>179</v>
      </c>
      <c r="B588" s="166">
        <v>701</v>
      </c>
      <c r="C588" s="161" t="s">
        <v>175</v>
      </c>
      <c r="D588" s="161" t="s">
        <v>80</v>
      </c>
      <c r="E588" s="161" t="s">
        <v>180</v>
      </c>
      <c r="F588" s="162"/>
      <c r="G588" s="2">
        <f>G589</f>
        <v>180291000</v>
      </c>
      <c r="H588" s="2">
        <f t="shared" ref="H588:I588" si="232">H589</f>
        <v>0</v>
      </c>
      <c r="I588" s="2">
        <f t="shared" si="232"/>
        <v>0</v>
      </c>
    </row>
    <row r="589" spans="1:25" x14ac:dyDescent="0.2">
      <c r="A589" s="47" t="s">
        <v>177</v>
      </c>
      <c r="B589" s="166">
        <v>701</v>
      </c>
      <c r="C589" s="161" t="s">
        <v>175</v>
      </c>
      <c r="D589" s="161" t="s">
        <v>80</v>
      </c>
      <c r="E589" s="161" t="s">
        <v>180</v>
      </c>
      <c r="F589" s="162" t="s">
        <v>181</v>
      </c>
      <c r="G589" s="2">
        <f>'Приложение 4'!F244</f>
        <v>180291000</v>
      </c>
      <c r="H589" s="2">
        <f>'Приложение 4'!G244</f>
        <v>0</v>
      </c>
      <c r="I589" s="2">
        <f>'Приложение 4'!H244</f>
        <v>0</v>
      </c>
    </row>
    <row r="590" spans="1:25" ht="30" x14ac:dyDescent="0.2">
      <c r="A590" s="47" t="s">
        <v>182</v>
      </c>
      <c r="B590" s="166">
        <v>701</v>
      </c>
      <c r="C590" s="161" t="s">
        <v>175</v>
      </c>
      <c r="D590" s="161" t="s">
        <v>80</v>
      </c>
      <c r="E590" s="161">
        <v>9960088520</v>
      </c>
      <c r="F590" s="162"/>
      <c r="G590" s="2">
        <f>G591</f>
        <v>1172321.5699999998</v>
      </c>
      <c r="H590" s="2">
        <f t="shared" ref="H590:I590" si="233">H591</f>
        <v>1198735.99</v>
      </c>
      <c r="I590" s="2">
        <f t="shared" si="233"/>
        <v>1198735.99</v>
      </c>
    </row>
    <row r="591" spans="1:25" x14ac:dyDescent="0.2">
      <c r="A591" s="79" t="s">
        <v>177</v>
      </c>
      <c r="B591" s="178">
        <v>701</v>
      </c>
      <c r="C591" s="161" t="s">
        <v>175</v>
      </c>
      <c r="D591" s="161" t="s">
        <v>80</v>
      </c>
      <c r="E591" s="161">
        <v>9960088520</v>
      </c>
      <c r="F591" s="162" t="s">
        <v>181</v>
      </c>
      <c r="G591" s="2">
        <f>'Приложение 4'!F246</f>
        <v>1172321.5699999998</v>
      </c>
      <c r="H591" s="2">
        <f>'Приложение 4'!G246</f>
        <v>1198735.99</v>
      </c>
      <c r="I591" s="2">
        <f>'Приложение 4'!H246</f>
        <v>1198735.99</v>
      </c>
    </row>
  </sheetData>
  <autoFilter ref="A14:I591"/>
  <mergeCells count="1">
    <mergeCell ref="A11:I11"/>
  </mergeCells>
  <pageMargins left="0.70866141732283472" right="0.70866141732283472" top="0.74803149606299213" bottom="0.74803149606299213" header="0.31496062992125984" footer="0.31496062992125984"/>
  <pageSetup paperSize="9" scale="53" fitToHeight="55" orientation="portrait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320"/>
  <sheetViews>
    <sheetView topLeftCell="A204" zoomScaleNormal="100" workbookViewId="0">
      <selection activeCell="L13" sqref="L13"/>
    </sheetView>
  </sheetViews>
  <sheetFormatPr defaultRowHeight="15" x14ac:dyDescent="0.25"/>
  <cols>
    <col min="1" max="1" width="67.140625" style="83" customWidth="1"/>
    <col min="2" max="2" width="8.140625" style="289" customWidth="1"/>
    <col min="3" max="3" width="6.140625" style="289" customWidth="1"/>
    <col min="4" max="4" width="6.5703125" style="289" customWidth="1"/>
    <col min="5" max="5" width="15.42578125" style="183" customWidth="1"/>
    <col min="6" max="6" width="7" style="290" customWidth="1"/>
    <col min="7" max="7" width="14.5703125" style="290" customWidth="1"/>
    <col min="8" max="8" width="19.42578125" style="291" customWidth="1"/>
    <col min="9" max="10" width="20" style="291" customWidth="1"/>
    <col min="11" max="11" width="19.42578125" style="86" customWidth="1"/>
    <col min="12" max="12" width="17.28515625" style="86" bestFit="1" customWidth="1"/>
    <col min="13" max="15" width="18" style="86" customWidth="1"/>
    <col min="16" max="254" width="9.140625" style="86"/>
    <col min="255" max="255" width="71.5703125" style="86" customWidth="1"/>
    <col min="256" max="256" width="6.140625" style="86" customWidth="1"/>
    <col min="257" max="257" width="7.42578125" style="86" bestFit="1" customWidth="1"/>
    <col min="258" max="258" width="16.5703125" style="86" customWidth="1"/>
    <col min="259" max="259" width="8.140625" style="86" bestFit="1" customWidth="1"/>
    <col min="260" max="260" width="19.28515625" style="86" customWidth="1"/>
    <col min="261" max="262" width="0" style="86" hidden="1" customWidth="1"/>
    <col min="263" max="263" width="15.42578125" style="86" bestFit="1" customWidth="1"/>
    <col min="264" max="264" width="15" style="86" bestFit="1" customWidth="1"/>
    <col min="265" max="265" width="15" style="86" customWidth="1"/>
    <col min="266" max="266" width="9.7109375" style="86" bestFit="1" customWidth="1"/>
    <col min="267" max="510" width="9.140625" style="86"/>
    <col min="511" max="511" width="71.5703125" style="86" customWidth="1"/>
    <col min="512" max="512" width="6.140625" style="86" customWidth="1"/>
    <col min="513" max="513" width="7.42578125" style="86" bestFit="1" customWidth="1"/>
    <col min="514" max="514" width="16.5703125" style="86" customWidth="1"/>
    <col min="515" max="515" width="8.140625" style="86" bestFit="1" customWidth="1"/>
    <col min="516" max="516" width="19.28515625" style="86" customWidth="1"/>
    <col min="517" max="518" width="0" style="86" hidden="1" customWidth="1"/>
    <col min="519" max="519" width="15.42578125" style="86" bestFit="1" customWidth="1"/>
    <col min="520" max="520" width="15" style="86" bestFit="1" customWidth="1"/>
    <col min="521" max="521" width="15" style="86" customWidth="1"/>
    <col min="522" max="522" width="9.7109375" style="86" bestFit="1" customWidth="1"/>
    <col min="523" max="766" width="9.140625" style="86"/>
    <col min="767" max="767" width="71.5703125" style="86" customWidth="1"/>
    <col min="768" max="768" width="6.140625" style="86" customWidth="1"/>
    <col min="769" max="769" width="7.42578125" style="86" bestFit="1" customWidth="1"/>
    <col min="770" max="770" width="16.5703125" style="86" customWidth="1"/>
    <col min="771" max="771" width="8.140625" style="86" bestFit="1" customWidth="1"/>
    <col min="772" max="772" width="19.28515625" style="86" customWidth="1"/>
    <col min="773" max="774" width="0" style="86" hidden="1" customWidth="1"/>
    <col min="775" max="775" width="15.42578125" style="86" bestFit="1" customWidth="1"/>
    <col min="776" max="776" width="15" style="86" bestFit="1" customWidth="1"/>
    <col min="777" max="777" width="15" style="86" customWidth="1"/>
    <col min="778" max="778" width="9.7109375" style="86" bestFit="1" customWidth="1"/>
    <col min="779" max="1022" width="9.140625" style="86"/>
    <col min="1023" max="1023" width="71.5703125" style="86" customWidth="1"/>
    <col min="1024" max="1024" width="6.140625" style="86" customWidth="1"/>
    <col min="1025" max="1025" width="7.42578125" style="86" bestFit="1" customWidth="1"/>
    <col min="1026" max="1026" width="16.5703125" style="86" customWidth="1"/>
    <col min="1027" max="1027" width="8.140625" style="86" bestFit="1" customWidth="1"/>
    <col min="1028" max="1028" width="19.28515625" style="86" customWidth="1"/>
    <col min="1029" max="1030" width="0" style="86" hidden="1" customWidth="1"/>
    <col min="1031" max="1031" width="15.42578125" style="86" bestFit="1" customWidth="1"/>
    <col min="1032" max="1032" width="15" style="86" bestFit="1" customWidth="1"/>
    <col min="1033" max="1033" width="15" style="86" customWidth="1"/>
    <col min="1034" max="1034" width="9.7109375" style="86" bestFit="1" customWidth="1"/>
    <col min="1035" max="1278" width="9.140625" style="86"/>
    <col min="1279" max="1279" width="71.5703125" style="86" customWidth="1"/>
    <col min="1280" max="1280" width="6.140625" style="86" customWidth="1"/>
    <col min="1281" max="1281" width="7.42578125" style="86" bestFit="1" customWidth="1"/>
    <col min="1282" max="1282" width="16.5703125" style="86" customWidth="1"/>
    <col min="1283" max="1283" width="8.140625" style="86" bestFit="1" customWidth="1"/>
    <col min="1284" max="1284" width="19.28515625" style="86" customWidth="1"/>
    <col min="1285" max="1286" width="0" style="86" hidden="1" customWidth="1"/>
    <col min="1287" max="1287" width="15.42578125" style="86" bestFit="1" customWidth="1"/>
    <col min="1288" max="1288" width="15" style="86" bestFit="1" customWidth="1"/>
    <col min="1289" max="1289" width="15" style="86" customWidth="1"/>
    <col min="1290" max="1290" width="9.7109375" style="86" bestFit="1" customWidth="1"/>
    <col min="1291" max="1534" width="9.140625" style="86"/>
    <col min="1535" max="1535" width="71.5703125" style="86" customWidth="1"/>
    <col min="1536" max="1536" width="6.140625" style="86" customWidth="1"/>
    <col min="1537" max="1537" width="7.42578125" style="86" bestFit="1" customWidth="1"/>
    <col min="1538" max="1538" width="16.5703125" style="86" customWidth="1"/>
    <col min="1539" max="1539" width="8.140625" style="86" bestFit="1" customWidth="1"/>
    <col min="1540" max="1540" width="19.28515625" style="86" customWidth="1"/>
    <col min="1541" max="1542" width="0" style="86" hidden="1" customWidth="1"/>
    <col min="1543" max="1543" width="15.42578125" style="86" bestFit="1" customWidth="1"/>
    <col min="1544" max="1544" width="15" style="86" bestFit="1" customWidth="1"/>
    <col min="1545" max="1545" width="15" style="86" customWidth="1"/>
    <col min="1546" max="1546" width="9.7109375" style="86" bestFit="1" customWidth="1"/>
    <col min="1547" max="1790" width="9.140625" style="86"/>
    <col min="1791" max="1791" width="71.5703125" style="86" customWidth="1"/>
    <col min="1792" max="1792" width="6.140625" style="86" customWidth="1"/>
    <col min="1793" max="1793" width="7.42578125" style="86" bestFit="1" customWidth="1"/>
    <col min="1794" max="1794" width="16.5703125" style="86" customWidth="1"/>
    <col min="1795" max="1795" width="8.140625" style="86" bestFit="1" customWidth="1"/>
    <col min="1796" max="1796" width="19.28515625" style="86" customWidth="1"/>
    <col min="1797" max="1798" width="0" style="86" hidden="1" customWidth="1"/>
    <col min="1799" max="1799" width="15.42578125" style="86" bestFit="1" customWidth="1"/>
    <col min="1800" max="1800" width="15" style="86" bestFit="1" customWidth="1"/>
    <col min="1801" max="1801" width="15" style="86" customWidth="1"/>
    <col min="1802" max="1802" width="9.7109375" style="86" bestFit="1" customWidth="1"/>
    <col min="1803" max="2046" width="9.140625" style="86"/>
    <col min="2047" max="2047" width="71.5703125" style="86" customWidth="1"/>
    <col min="2048" max="2048" width="6.140625" style="86" customWidth="1"/>
    <col min="2049" max="2049" width="7.42578125" style="86" bestFit="1" customWidth="1"/>
    <col min="2050" max="2050" width="16.5703125" style="86" customWidth="1"/>
    <col min="2051" max="2051" width="8.140625" style="86" bestFit="1" customWidth="1"/>
    <col min="2052" max="2052" width="19.28515625" style="86" customWidth="1"/>
    <col min="2053" max="2054" width="0" style="86" hidden="1" customWidth="1"/>
    <col min="2055" max="2055" width="15.42578125" style="86" bestFit="1" customWidth="1"/>
    <col min="2056" max="2056" width="15" style="86" bestFit="1" customWidth="1"/>
    <col min="2057" max="2057" width="15" style="86" customWidth="1"/>
    <col min="2058" max="2058" width="9.7109375" style="86" bestFit="1" customWidth="1"/>
    <col min="2059" max="2302" width="9.140625" style="86"/>
    <col min="2303" max="2303" width="71.5703125" style="86" customWidth="1"/>
    <col min="2304" max="2304" width="6.140625" style="86" customWidth="1"/>
    <col min="2305" max="2305" width="7.42578125" style="86" bestFit="1" customWidth="1"/>
    <col min="2306" max="2306" width="16.5703125" style="86" customWidth="1"/>
    <col min="2307" max="2307" width="8.140625" style="86" bestFit="1" customWidth="1"/>
    <col min="2308" max="2308" width="19.28515625" style="86" customWidth="1"/>
    <col min="2309" max="2310" width="0" style="86" hidden="1" customWidth="1"/>
    <col min="2311" max="2311" width="15.42578125" style="86" bestFit="1" customWidth="1"/>
    <col min="2312" max="2312" width="15" style="86" bestFit="1" customWidth="1"/>
    <col min="2313" max="2313" width="15" style="86" customWidth="1"/>
    <col min="2314" max="2314" width="9.7109375" style="86" bestFit="1" customWidth="1"/>
    <col min="2315" max="2558" width="9.140625" style="86"/>
    <col min="2559" max="2559" width="71.5703125" style="86" customWidth="1"/>
    <col min="2560" max="2560" width="6.140625" style="86" customWidth="1"/>
    <col min="2561" max="2561" width="7.42578125" style="86" bestFit="1" customWidth="1"/>
    <col min="2562" max="2562" width="16.5703125" style="86" customWidth="1"/>
    <col min="2563" max="2563" width="8.140625" style="86" bestFit="1" customWidth="1"/>
    <col min="2564" max="2564" width="19.28515625" style="86" customWidth="1"/>
    <col min="2565" max="2566" width="0" style="86" hidden="1" customWidth="1"/>
    <col min="2567" max="2567" width="15.42578125" style="86" bestFit="1" customWidth="1"/>
    <col min="2568" max="2568" width="15" style="86" bestFit="1" customWidth="1"/>
    <col min="2569" max="2569" width="15" style="86" customWidth="1"/>
    <col min="2570" max="2570" width="9.7109375" style="86" bestFit="1" customWidth="1"/>
    <col min="2571" max="2814" width="9.140625" style="86"/>
    <col min="2815" max="2815" width="71.5703125" style="86" customWidth="1"/>
    <col min="2816" max="2816" width="6.140625" style="86" customWidth="1"/>
    <col min="2817" max="2817" width="7.42578125" style="86" bestFit="1" customWidth="1"/>
    <col min="2818" max="2818" width="16.5703125" style="86" customWidth="1"/>
    <col min="2819" max="2819" width="8.140625" style="86" bestFit="1" customWidth="1"/>
    <col min="2820" max="2820" width="19.28515625" style="86" customWidth="1"/>
    <col min="2821" max="2822" width="0" style="86" hidden="1" customWidth="1"/>
    <col min="2823" max="2823" width="15.42578125" style="86" bestFit="1" customWidth="1"/>
    <col min="2824" max="2824" width="15" style="86" bestFit="1" customWidth="1"/>
    <col min="2825" max="2825" width="15" style="86" customWidth="1"/>
    <col min="2826" max="2826" width="9.7109375" style="86" bestFit="1" customWidth="1"/>
    <col min="2827" max="3070" width="9.140625" style="86"/>
    <col min="3071" max="3071" width="71.5703125" style="86" customWidth="1"/>
    <col min="3072" max="3072" width="6.140625" style="86" customWidth="1"/>
    <col min="3073" max="3073" width="7.42578125" style="86" bestFit="1" customWidth="1"/>
    <col min="3074" max="3074" width="16.5703125" style="86" customWidth="1"/>
    <col min="3075" max="3075" width="8.140625" style="86" bestFit="1" customWidth="1"/>
    <col min="3076" max="3076" width="19.28515625" style="86" customWidth="1"/>
    <col min="3077" max="3078" width="0" style="86" hidden="1" customWidth="1"/>
    <col min="3079" max="3079" width="15.42578125" style="86" bestFit="1" customWidth="1"/>
    <col min="3080" max="3080" width="15" style="86" bestFit="1" customWidth="1"/>
    <col min="3081" max="3081" width="15" style="86" customWidth="1"/>
    <col min="3082" max="3082" width="9.7109375" style="86" bestFit="1" customWidth="1"/>
    <col min="3083" max="3326" width="9.140625" style="86"/>
    <col min="3327" max="3327" width="71.5703125" style="86" customWidth="1"/>
    <col min="3328" max="3328" width="6.140625" style="86" customWidth="1"/>
    <col min="3329" max="3329" width="7.42578125" style="86" bestFit="1" customWidth="1"/>
    <col min="3330" max="3330" width="16.5703125" style="86" customWidth="1"/>
    <col min="3331" max="3331" width="8.140625" style="86" bestFit="1" customWidth="1"/>
    <col min="3332" max="3332" width="19.28515625" style="86" customWidth="1"/>
    <col min="3333" max="3334" width="0" style="86" hidden="1" customWidth="1"/>
    <col min="3335" max="3335" width="15.42578125" style="86" bestFit="1" customWidth="1"/>
    <col min="3336" max="3336" width="15" style="86" bestFit="1" customWidth="1"/>
    <col min="3337" max="3337" width="15" style="86" customWidth="1"/>
    <col min="3338" max="3338" width="9.7109375" style="86" bestFit="1" customWidth="1"/>
    <col min="3339" max="3582" width="9.140625" style="86"/>
    <col min="3583" max="3583" width="71.5703125" style="86" customWidth="1"/>
    <col min="3584" max="3584" width="6.140625" style="86" customWidth="1"/>
    <col min="3585" max="3585" width="7.42578125" style="86" bestFit="1" customWidth="1"/>
    <col min="3586" max="3586" width="16.5703125" style="86" customWidth="1"/>
    <col min="3587" max="3587" width="8.140625" style="86" bestFit="1" customWidth="1"/>
    <col min="3588" max="3588" width="19.28515625" style="86" customWidth="1"/>
    <col min="3589" max="3590" width="0" style="86" hidden="1" customWidth="1"/>
    <col min="3591" max="3591" width="15.42578125" style="86" bestFit="1" customWidth="1"/>
    <col min="3592" max="3592" width="15" style="86" bestFit="1" customWidth="1"/>
    <col min="3593" max="3593" width="15" style="86" customWidth="1"/>
    <col min="3594" max="3594" width="9.7109375" style="86" bestFit="1" customWidth="1"/>
    <col min="3595" max="3838" width="9.140625" style="86"/>
    <col min="3839" max="3839" width="71.5703125" style="86" customWidth="1"/>
    <col min="3840" max="3840" width="6.140625" style="86" customWidth="1"/>
    <col min="3841" max="3841" width="7.42578125" style="86" bestFit="1" customWidth="1"/>
    <col min="3842" max="3842" width="16.5703125" style="86" customWidth="1"/>
    <col min="3843" max="3843" width="8.140625" style="86" bestFit="1" customWidth="1"/>
    <col min="3844" max="3844" width="19.28515625" style="86" customWidth="1"/>
    <col min="3845" max="3846" width="0" style="86" hidden="1" customWidth="1"/>
    <col min="3847" max="3847" width="15.42578125" style="86" bestFit="1" customWidth="1"/>
    <col min="3848" max="3848" width="15" style="86" bestFit="1" customWidth="1"/>
    <col min="3849" max="3849" width="15" style="86" customWidth="1"/>
    <col min="3850" max="3850" width="9.7109375" style="86" bestFit="1" customWidth="1"/>
    <col min="3851" max="4094" width="9.140625" style="86"/>
    <col min="4095" max="4095" width="71.5703125" style="86" customWidth="1"/>
    <col min="4096" max="4096" width="6.140625" style="86" customWidth="1"/>
    <col min="4097" max="4097" width="7.42578125" style="86" bestFit="1" customWidth="1"/>
    <col min="4098" max="4098" width="16.5703125" style="86" customWidth="1"/>
    <col min="4099" max="4099" width="8.140625" style="86" bestFit="1" customWidth="1"/>
    <col min="4100" max="4100" width="19.28515625" style="86" customWidth="1"/>
    <col min="4101" max="4102" width="0" style="86" hidden="1" customWidth="1"/>
    <col min="4103" max="4103" width="15.42578125" style="86" bestFit="1" customWidth="1"/>
    <col min="4104" max="4104" width="15" style="86" bestFit="1" customWidth="1"/>
    <col min="4105" max="4105" width="15" style="86" customWidth="1"/>
    <col min="4106" max="4106" width="9.7109375" style="86" bestFit="1" customWidth="1"/>
    <col min="4107" max="4350" width="9.140625" style="86"/>
    <col min="4351" max="4351" width="71.5703125" style="86" customWidth="1"/>
    <col min="4352" max="4352" width="6.140625" style="86" customWidth="1"/>
    <col min="4353" max="4353" width="7.42578125" style="86" bestFit="1" customWidth="1"/>
    <col min="4354" max="4354" width="16.5703125" style="86" customWidth="1"/>
    <col min="4355" max="4355" width="8.140625" style="86" bestFit="1" customWidth="1"/>
    <col min="4356" max="4356" width="19.28515625" style="86" customWidth="1"/>
    <col min="4357" max="4358" width="0" style="86" hidden="1" customWidth="1"/>
    <col min="4359" max="4359" width="15.42578125" style="86" bestFit="1" customWidth="1"/>
    <col min="4360" max="4360" width="15" style="86" bestFit="1" customWidth="1"/>
    <col min="4361" max="4361" width="15" style="86" customWidth="1"/>
    <col min="4362" max="4362" width="9.7109375" style="86" bestFit="1" customWidth="1"/>
    <col min="4363" max="4606" width="9.140625" style="86"/>
    <col min="4607" max="4607" width="71.5703125" style="86" customWidth="1"/>
    <col min="4608" max="4608" width="6.140625" style="86" customWidth="1"/>
    <col min="4609" max="4609" width="7.42578125" style="86" bestFit="1" customWidth="1"/>
    <col min="4610" max="4610" width="16.5703125" style="86" customWidth="1"/>
    <col min="4611" max="4611" width="8.140625" style="86" bestFit="1" customWidth="1"/>
    <col min="4612" max="4612" width="19.28515625" style="86" customWidth="1"/>
    <col min="4613" max="4614" width="0" style="86" hidden="1" customWidth="1"/>
    <col min="4615" max="4615" width="15.42578125" style="86" bestFit="1" customWidth="1"/>
    <col min="4616" max="4616" width="15" style="86" bestFit="1" customWidth="1"/>
    <col min="4617" max="4617" width="15" style="86" customWidth="1"/>
    <col min="4618" max="4618" width="9.7109375" style="86" bestFit="1" customWidth="1"/>
    <col min="4619" max="4862" width="9.140625" style="86"/>
    <col min="4863" max="4863" width="71.5703125" style="86" customWidth="1"/>
    <col min="4864" max="4864" width="6.140625" style="86" customWidth="1"/>
    <col min="4865" max="4865" width="7.42578125" style="86" bestFit="1" customWidth="1"/>
    <col min="4866" max="4866" width="16.5703125" style="86" customWidth="1"/>
    <col min="4867" max="4867" width="8.140625" style="86" bestFit="1" customWidth="1"/>
    <col min="4868" max="4868" width="19.28515625" style="86" customWidth="1"/>
    <col min="4869" max="4870" width="0" style="86" hidden="1" customWidth="1"/>
    <col min="4871" max="4871" width="15.42578125" style="86" bestFit="1" customWidth="1"/>
    <col min="4872" max="4872" width="15" style="86" bestFit="1" customWidth="1"/>
    <col min="4873" max="4873" width="15" style="86" customWidth="1"/>
    <col min="4874" max="4874" width="9.7109375" style="86" bestFit="1" customWidth="1"/>
    <col min="4875" max="5118" width="9.140625" style="86"/>
    <col min="5119" max="5119" width="71.5703125" style="86" customWidth="1"/>
    <col min="5120" max="5120" width="6.140625" style="86" customWidth="1"/>
    <col min="5121" max="5121" width="7.42578125" style="86" bestFit="1" customWidth="1"/>
    <col min="5122" max="5122" width="16.5703125" style="86" customWidth="1"/>
    <col min="5123" max="5123" width="8.140625" style="86" bestFit="1" customWidth="1"/>
    <col min="5124" max="5124" width="19.28515625" style="86" customWidth="1"/>
    <col min="5125" max="5126" width="0" style="86" hidden="1" customWidth="1"/>
    <col min="5127" max="5127" width="15.42578125" style="86" bestFit="1" customWidth="1"/>
    <col min="5128" max="5128" width="15" style="86" bestFit="1" customWidth="1"/>
    <col min="5129" max="5129" width="15" style="86" customWidth="1"/>
    <col min="5130" max="5130" width="9.7109375" style="86" bestFit="1" customWidth="1"/>
    <col min="5131" max="5374" width="9.140625" style="86"/>
    <col min="5375" max="5375" width="71.5703125" style="86" customWidth="1"/>
    <col min="5376" max="5376" width="6.140625" style="86" customWidth="1"/>
    <col min="5377" max="5377" width="7.42578125" style="86" bestFit="1" customWidth="1"/>
    <col min="5378" max="5378" width="16.5703125" style="86" customWidth="1"/>
    <col min="5379" max="5379" width="8.140625" style="86" bestFit="1" customWidth="1"/>
    <col min="5380" max="5380" width="19.28515625" style="86" customWidth="1"/>
    <col min="5381" max="5382" width="0" style="86" hidden="1" customWidth="1"/>
    <col min="5383" max="5383" width="15.42578125" style="86" bestFit="1" customWidth="1"/>
    <col min="5384" max="5384" width="15" style="86" bestFit="1" customWidth="1"/>
    <col min="5385" max="5385" width="15" style="86" customWidth="1"/>
    <col min="5386" max="5386" width="9.7109375" style="86" bestFit="1" customWidth="1"/>
    <col min="5387" max="5630" width="9.140625" style="86"/>
    <col min="5631" max="5631" width="71.5703125" style="86" customWidth="1"/>
    <col min="5632" max="5632" width="6.140625" style="86" customWidth="1"/>
    <col min="5633" max="5633" width="7.42578125" style="86" bestFit="1" customWidth="1"/>
    <col min="5634" max="5634" width="16.5703125" style="86" customWidth="1"/>
    <col min="5635" max="5635" width="8.140625" style="86" bestFit="1" customWidth="1"/>
    <col min="5636" max="5636" width="19.28515625" style="86" customWidth="1"/>
    <col min="5637" max="5638" width="0" style="86" hidden="1" customWidth="1"/>
    <col min="5639" max="5639" width="15.42578125" style="86" bestFit="1" customWidth="1"/>
    <col min="5640" max="5640" width="15" style="86" bestFit="1" customWidth="1"/>
    <col min="5641" max="5641" width="15" style="86" customWidth="1"/>
    <col min="5642" max="5642" width="9.7109375" style="86" bestFit="1" customWidth="1"/>
    <col min="5643" max="5886" width="9.140625" style="86"/>
    <col min="5887" max="5887" width="71.5703125" style="86" customWidth="1"/>
    <col min="5888" max="5888" width="6.140625" style="86" customWidth="1"/>
    <col min="5889" max="5889" width="7.42578125" style="86" bestFit="1" customWidth="1"/>
    <col min="5890" max="5890" width="16.5703125" style="86" customWidth="1"/>
    <col min="5891" max="5891" width="8.140625" style="86" bestFit="1" customWidth="1"/>
    <col min="5892" max="5892" width="19.28515625" style="86" customWidth="1"/>
    <col min="5893" max="5894" width="0" style="86" hidden="1" customWidth="1"/>
    <col min="5895" max="5895" width="15.42578125" style="86" bestFit="1" customWidth="1"/>
    <col min="5896" max="5896" width="15" style="86" bestFit="1" customWidth="1"/>
    <col min="5897" max="5897" width="15" style="86" customWidth="1"/>
    <col min="5898" max="5898" width="9.7109375" style="86" bestFit="1" customWidth="1"/>
    <col min="5899" max="6142" width="9.140625" style="86"/>
    <col min="6143" max="6143" width="71.5703125" style="86" customWidth="1"/>
    <col min="6144" max="6144" width="6.140625" style="86" customWidth="1"/>
    <col min="6145" max="6145" width="7.42578125" style="86" bestFit="1" customWidth="1"/>
    <col min="6146" max="6146" width="16.5703125" style="86" customWidth="1"/>
    <col min="6147" max="6147" width="8.140625" style="86" bestFit="1" customWidth="1"/>
    <col min="6148" max="6148" width="19.28515625" style="86" customWidth="1"/>
    <col min="6149" max="6150" width="0" style="86" hidden="1" customWidth="1"/>
    <col min="6151" max="6151" width="15.42578125" style="86" bestFit="1" customWidth="1"/>
    <col min="6152" max="6152" width="15" style="86" bestFit="1" customWidth="1"/>
    <col min="6153" max="6153" width="15" style="86" customWidth="1"/>
    <col min="6154" max="6154" width="9.7109375" style="86" bestFit="1" customWidth="1"/>
    <col min="6155" max="6398" width="9.140625" style="86"/>
    <col min="6399" max="6399" width="71.5703125" style="86" customWidth="1"/>
    <col min="6400" max="6400" width="6.140625" style="86" customWidth="1"/>
    <col min="6401" max="6401" width="7.42578125" style="86" bestFit="1" customWidth="1"/>
    <col min="6402" max="6402" width="16.5703125" style="86" customWidth="1"/>
    <col min="6403" max="6403" width="8.140625" style="86" bestFit="1" customWidth="1"/>
    <col min="6404" max="6404" width="19.28515625" style="86" customWidth="1"/>
    <col min="6405" max="6406" width="0" style="86" hidden="1" customWidth="1"/>
    <col min="6407" max="6407" width="15.42578125" style="86" bestFit="1" customWidth="1"/>
    <col min="6408" max="6408" width="15" style="86" bestFit="1" customWidth="1"/>
    <col min="6409" max="6409" width="15" style="86" customWidth="1"/>
    <col min="6410" max="6410" width="9.7109375" style="86" bestFit="1" customWidth="1"/>
    <col min="6411" max="6654" width="9.140625" style="86"/>
    <col min="6655" max="6655" width="71.5703125" style="86" customWidth="1"/>
    <col min="6656" max="6656" width="6.140625" style="86" customWidth="1"/>
    <col min="6657" max="6657" width="7.42578125" style="86" bestFit="1" customWidth="1"/>
    <col min="6658" max="6658" width="16.5703125" style="86" customWidth="1"/>
    <col min="6659" max="6659" width="8.140625" style="86" bestFit="1" customWidth="1"/>
    <col min="6660" max="6660" width="19.28515625" style="86" customWidth="1"/>
    <col min="6661" max="6662" width="0" style="86" hidden="1" customWidth="1"/>
    <col min="6663" max="6663" width="15.42578125" style="86" bestFit="1" customWidth="1"/>
    <col min="6664" max="6664" width="15" style="86" bestFit="1" customWidth="1"/>
    <col min="6665" max="6665" width="15" style="86" customWidth="1"/>
    <col min="6666" max="6666" width="9.7109375" style="86" bestFit="1" customWidth="1"/>
    <col min="6667" max="6910" width="9.140625" style="86"/>
    <col min="6911" max="6911" width="71.5703125" style="86" customWidth="1"/>
    <col min="6912" max="6912" width="6.140625" style="86" customWidth="1"/>
    <col min="6913" max="6913" width="7.42578125" style="86" bestFit="1" customWidth="1"/>
    <col min="6914" max="6914" width="16.5703125" style="86" customWidth="1"/>
    <col min="6915" max="6915" width="8.140625" style="86" bestFit="1" customWidth="1"/>
    <col min="6916" max="6916" width="19.28515625" style="86" customWidth="1"/>
    <col min="6917" max="6918" width="0" style="86" hidden="1" customWidth="1"/>
    <col min="6919" max="6919" width="15.42578125" style="86" bestFit="1" customWidth="1"/>
    <col min="6920" max="6920" width="15" style="86" bestFit="1" customWidth="1"/>
    <col min="6921" max="6921" width="15" style="86" customWidth="1"/>
    <col min="6922" max="6922" width="9.7109375" style="86" bestFit="1" customWidth="1"/>
    <col min="6923" max="7166" width="9.140625" style="86"/>
    <col min="7167" max="7167" width="71.5703125" style="86" customWidth="1"/>
    <col min="7168" max="7168" width="6.140625" style="86" customWidth="1"/>
    <col min="7169" max="7169" width="7.42578125" style="86" bestFit="1" customWidth="1"/>
    <col min="7170" max="7170" width="16.5703125" style="86" customWidth="1"/>
    <col min="7171" max="7171" width="8.140625" style="86" bestFit="1" customWidth="1"/>
    <col min="7172" max="7172" width="19.28515625" style="86" customWidth="1"/>
    <col min="7173" max="7174" width="0" style="86" hidden="1" customWidth="1"/>
    <col min="7175" max="7175" width="15.42578125" style="86" bestFit="1" customWidth="1"/>
    <col min="7176" max="7176" width="15" style="86" bestFit="1" customWidth="1"/>
    <col min="7177" max="7177" width="15" style="86" customWidth="1"/>
    <col min="7178" max="7178" width="9.7109375" style="86" bestFit="1" customWidth="1"/>
    <col min="7179" max="7422" width="9.140625" style="86"/>
    <col min="7423" max="7423" width="71.5703125" style="86" customWidth="1"/>
    <col min="7424" max="7424" width="6.140625" style="86" customWidth="1"/>
    <col min="7425" max="7425" width="7.42578125" style="86" bestFit="1" customWidth="1"/>
    <col min="7426" max="7426" width="16.5703125" style="86" customWidth="1"/>
    <col min="7427" max="7427" width="8.140625" style="86" bestFit="1" customWidth="1"/>
    <col min="7428" max="7428" width="19.28515625" style="86" customWidth="1"/>
    <col min="7429" max="7430" width="0" style="86" hidden="1" customWidth="1"/>
    <col min="7431" max="7431" width="15.42578125" style="86" bestFit="1" customWidth="1"/>
    <col min="7432" max="7432" width="15" style="86" bestFit="1" customWidth="1"/>
    <col min="7433" max="7433" width="15" style="86" customWidth="1"/>
    <col min="7434" max="7434" width="9.7109375" style="86" bestFit="1" customWidth="1"/>
    <col min="7435" max="7678" width="9.140625" style="86"/>
    <col min="7679" max="7679" width="71.5703125" style="86" customWidth="1"/>
    <col min="7680" max="7680" width="6.140625" style="86" customWidth="1"/>
    <col min="7681" max="7681" width="7.42578125" style="86" bestFit="1" customWidth="1"/>
    <col min="7682" max="7682" width="16.5703125" style="86" customWidth="1"/>
    <col min="7683" max="7683" width="8.140625" style="86" bestFit="1" customWidth="1"/>
    <col min="7684" max="7684" width="19.28515625" style="86" customWidth="1"/>
    <col min="7685" max="7686" width="0" style="86" hidden="1" customWidth="1"/>
    <col min="7687" max="7687" width="15.42578125" style="86" bestFit="1" customWidth="1"/>
    <col min="7688" max="7688" width="15" style="86" bestFit="1" customWidth="1"/>
    <col min="7689" max="7689" width="15" style="86" customWidth="1"/>
    <col min="7690" max="7690" width="9.7109375" style="86" bestFit="1" customWidth="1"/>
    <col min="7691" max="7934" width="9.140625" style="86"/>
    <col min="7935" max="7935" width="71.5703125" style="86" customWidth="1"/>
    <col min="7936" max="7936" width="6.140625" style="86" customWidth="1"/>
    <col min="7937" max="7937" width="7.42578125" style="86" bestFit="1" customWidth="1"/>
    <col min="7938" max="7938" width="16.5703125" style="86" customWidth="1"/>
    <col min="7939" max="7939" width="8.140625" style="86" bestFit="1" customWidth="1"/>
    <col min="7940" max="7940" width="19.28515625" style="86" customWidth="1"/>
    <col min="7941" max="7942" width="0" style="86" hidden="1" customWidth="1"/>
    <col min="7943" max="7943" width="15.42578125" style="86" bestFit="1" customWidth="1"/>
    <col min="7944" max="7944" width="15" style="86" bestFit="1" customWidth="1"/>
    <col min="7945" max="7945" width="15" style="86" customWidth="1"/>
    <col min="7946" max="7946" width="9.7109375" style="86" bestFit="1" customWidth="1"/>
    <col min="7947" max="8190" width="9.140625" style="86"/>
    <col min="8191" max="8191" width="71.5703125" style="86" customWidth="1"/>
    <col min="8192" max="8192" width="6.140625" style="86" customWidth="1"/>
    <col min="8193" max="8193" width="7.42578125" style="86" bestFit="1" customWidth="1"/>
    <col min="8194" max="8194" width="16.5703125" style="86" customWidth="1"/>
    <col min="8195" max="8195" width="8.140625" style="86" bestFit="1" customWidth="1"/>
    <col min="8196" max="8196" width="19.28515625" style="86" customWidth="1"/>
    <col min="8197" max="8198" width="0" style="86" hidden="1" customWidth="1"/>
    <col min="8199" max="8199" width="15.42578125" style="86" bestFit="1" customWidth="1"/>
    <col min="8200" max="8200" width="15" style="86" bestFit="1" customWidth="1"/>
    <col min="8201" max="8201" width="15" style="86" customWidth="1"/>
    <col min="8202" max="8202" width="9.7109375" style="86" bestFit="1" customWidth="1"/>
    <col min="8203" max="8446" width="9.140625" style="86"/>
    <col min="8447" max="8447" width="71.5703125" style="86" customWidth="1"/>
    <col min="8448" max="8448" width="6.140625" style="86" customWidth="1"/>
    <col min="8449" max="8449" width="7.42578125" style="86" bestFit="1" customWidth="1"/>
    <col min="8450" max="8450" width="16.5703125" style="86" customWidth="1"/>
    <col min="8451" max="8451" width="8.140625" style="86" bestFit="1" customWidth="1"/>
    <col min="8452" max="8452" width="19.28515625" style="86" customWidth="1"/>
    <col min="8453" max="8454" width="0" style="86" hidden="1" customWidth="1"/>
    <col min="8455" max="8455" width="15.42578125" style="86" bestFit="1" customWidth="1"/>
    <col min="8456" max="8456" width="15" style="86" bestFit="1" customWidth="1"/>
    <col min="8457" max="8457" width="15" style="86" customWidth="1"/>
    <col min="8458" max="8458" width="9.7109375" style="86" bestFit="1" customWidth="1"/>
    <col min="8459" max="8702" width="9.140625" style="86"/>
    <col min="8703" max="8703" width="71.5703125" style="86" customWidth="1"/>
    <col min="8704" max="8704" width="6.140625" style="86" customWidth="1"/>
    <col min="8705" max="8705" width="7.42578125" style="86" bestFit="1" customWidth="1"/>
    <col min="8706" max="8706" width="16.5703125" style="86" customWidth="1"/>
    <col min="8707" max="8707" width="8.140625" style="86" bestFit="1" customWidth="1"/>
    <col min="8708" max="8708" width="19.28515625" style="86" customWidth="1"/>
    <col min="8709" max="8710" width="0" style="86" hidden="1" customWidth="1"/>
    <col min="8711" max="8711" width="15.42578125" style="86" bestFit="1" customWidth="1"/>
    <col min="8712" max="8712" width="15" style="86" bestFit="1" customWidth="1"/>
    <col min="8713" max="8713" width="15" style="86" customWidth="1"/>
    <col min="8714" max="8714" width="9.7109375" style="86" bestFit="1" customWidth="1"/>
    <col min="8715" max="8958" width="9.140625" style="86"/>
    <col min="8959" max="8959" width="71.5703125" style="86" customWidth="1"/>
    <col min="8960" max="8960" width="6.140625" style="86" customWidth="1"/>
    <col min="8961" max="8961" width="7.42578125" style="86" bestFit="1" customWidth="1"/>
    <col min="8962" max="8962" width="16.5703125" style="86" customWidth="1"/>
    <col min="8963" max="8963" width="8.140625" style="86" bestFit="1" customWidth="1"/>
    <col min="8964" max="8964" width="19.28515625" style="86" customWidth="1"/>
    <col min="8965" max="8966" width="0" style="86" hidden="1" customWidth="1"/>
    <col min="8967" max="8967" width="15.42578125" style="86" bestFit="1" customWidth="1"/>
    <col min="8968" max="8968" width="15" style="86" bestFit="1" customWidth="1"/>
    <col min="8969" max="8969" width="15" style="86" customWidth="1"/>
    <col min="8970" max="8970" width="9.7109375" style="86" bestFit="1" customWidth="1"/>
    <col min="8971" max="9214" width="9.140625" style="86"/>
    <col min="9215" max="9215" width="71.5703125" style="86" customWidth="1"/>
    <col min="9216" max="9216" width="6.140625" style="86" customWidth="1"/>
    <col min="9217" max="9217" width="7.42578125" style="86" bestFit="1" customWidth="1"/>
    <col min="9218" max="9218" width="16.5703125" style="86" customWidth="1"/>
    <col min="9219" max="9219" width="8.140625" style="86" bestFit="1" customWidth="1"/>
    <col min="9220" max="9220" width="19.28515625" style="86" customWidth="1"/>
    <col min="9221" max="9222" width="0" style="86" hidden="1" customWidth="1"/>
    <col min="9223" max="9223" width="15.42578125" style="86" bestFit="1" customWidth="1"/>
    <col min="9224" max="9224" width="15" style="86" bestFit="1" customWidth="1"/>
    <col min="9225" max="9225" width="15" style="86" customWidth="1"/>
    <col min="9226" max="9226" width="9.7109375" style="86" bestFit="1" customWidth="1"/>
    <col min="9227" max="9470" width="9.140625" style="86"/>
    <col min="9471" max="9471" width="71.5703125" style="86" customWidth="1"/>
    <col min="9472" max="9472" width="6.140625" style="86" customWidth="1"/>
    <col min="9473" max="9473" width="7.42578125" style="86" bestFit="1" customWidth="1"/>
    <col min="9474" max="9474" width="16.5703125" style="86" customWidth="1"/>
    <col min="9475" max="9475" width="8.140625" style="86" bestFit="1" customWidth="1"/>
    <col min="9476" max="9476" width="19.28515625" style="86" customWidth="1"/>
    <col min="9477" max="9478" width="0" style="86" hidden="1" customWidth="1"/>
    <col min="9479" max="9479" width="15.42578125" style="86" bestFit="1" customWidth="1"/>
    <col min="9480" max="9480" width="15" style="86" bestFit="1" customWidth="1"/>
    <col min="9481" max="9481" width="15" style="86" customWidth="1"/>
    <col min="9482" max="9482" width="9.7109375" style="86" bestFit="1" customWidth="1"/>
    <col min="9483" max="9726" width="9.140625" style="86"/>
    <col min="9727" max="9727" width="71.5703125" style="86" customWidth="1"/>
    <col min="9728" max="9728" width="6.140625" style="86" customWidth="1"/>
    <col min="9729" max="9729" width="7.42578125" style="86" bestFit="1" customWidth="1"/>
    <col min="9730" max="9730" width="16.5703125" style="86" customWidth="1"/>
    <col min="9731" max="9731" width="8.140625" style="86" bestFit="1" customWidth="1"/>
    <col min="9732" max="9732" width="19.28515625" style="86" customWidth="1"/>
    <col min="9733" max="9734" width="0" style="86" hidden="1" customWidth="1"/>
    <col min="9735" max="9735" width="15.42578125" style="86" bestFit="1" customWidth="1"/>
    <col min="9736" max="9736" width="15" style="86" bestFit="1" customWidth="1"/>
    <col min="9737" max="9737" width="15" style="86" customWidth="1"/>
    <col min="9738" max="9738" width="9.7109375" style="86" bestFit="1" customWidth="1"/>
    <col min="9739" max="9982" width="9.140625" style="86"/>
    <col min="9983" max="9983" width="71.5703125" style="86" customWidth="1"/>
    <col min="9984" max="9984" width="6.140625" style="86" customWidth="1"/>
    <col min="9985" max="9985" width="7.42578125" style="86" bestFit="1" customWidth="1"/>
    <col min="9986" max="9986" width="16.5703125" style="86" customWidth="1"/>
    <col min="9987" max="9987" width="8.140625" style="86" bestFit="1" customWidth="1"/>
    <col min="9988" max="9988" width="19.28515625" style="86" customWidth="1"/>
    <col min="9989" max="9990" width="0" style="86" hidden="1" customWidth="1"/>
    <col min="9991" max="9991" width="15.42578125" style="86" bestFit="1" customWidth="1"/>
    <col min="9992" max="9992" width="15" style="86" bestFit="1" customWidth="1"/>
    <col min="9993" max="9993" width="15" style="86" customWidth="1"/>
    <col min="9994" max="9994" width="9.7109375" style="86" bestFit="1" customWidth="1"/>
    <col min="9995" max="10238" width="9.140625" style="86"/>
    <col min="10239" max="10239" width="71.5703125" style="86" customWidth="1"/>
    <col min="10240" max="10240" width="6.140625" style="86" customWidth="1"/>
    <col min="10241" max="10241" width="7.42578125" style="86" bestFit="1" customWidth="1"/>
    <col min="10242" max="10242" width="16.5703125" style="86" customWidth="1"/>
    <col min="10243" max="10243" width="8.140625" style="86" bestFit="1" customWidth="1"/>
    <col min="10244" max="10244" width="19.28515625" style="86" customWidth="1"/>
    <col min="10245" max="10246" width="0" style="86" hidden="1" customWidth="1"/>
    <col min="10247" max="10247" width="15.42578125" style="86" bestFit="1" customWidth="1"/>
    <col min="10248" max="10248" width="15" style="86" bestFit="1" customWidth="1"/>
    <col min="10249" max="10249" width="15" style="86" customWidth="1"/>
    <col min="10250" max="10250" width="9.7109375" style="86" bestFit="1" customWidth="1"/>
    <col min="10251" max="10494" width="9.140625" style="86"/>
    <col min="10495" max="10495" width="71.5703125" style="86" customWidth="1"/>
    <col min="10496" max="10496" width="6.140625" style="86" customWidth="1"/>
    <col min="10497" max="10497" width="7.42578125" style="86" bestFit="1" customWidth="1"/>
    <col min="10498" max="10498" width="16.5703125" style="86" customWidth="1"/>
    <col min="10499" max="10499" width="8.140625" style="86" bestFit="1" customWidth="1"/>
    <col min="10500" max="10500" width="19.28515625" style="86" customWidth="1"/>
    <col min="10501" max="10502" width="0" style="86" hidden="1" customWidth="1"/>
    <col min="10503" max="10503" width="15.42578125" style="86" bestFit="1" customWidth="1"/>
    <col min="10504" max="10504" width="15" style="86" bestFit="1" customWidth="1"/>
    <col min="10505" max="10505" width="15" style="86" customWidth="1"/>
    <col min="10506" max="10506" width="9.7109375" style="86" bestFit="1" customWidth="1"/>
    <col min="10507" max="10750" width="9.140625" style="86"/>
    <col min="10751" max="10751" width="71.5703125" style="86" customWidth="1"/>
    <col min="10752" max="10752" width="6.140625" style="86" customWidth="1"/>
    <col min="10753" max="10753" width="7.42578125" style="86" bestFit="1" customWidth="1"/>
    <col min="10754" max="10754" width="16.5703125" style="86" customWidth="1"/>
    <col min="10755" max="10755" width="8.140625" style="86" bestFit="1" customWidth="1"/>
    <col min="10756" max="10756" width="19.28515625" style="86" customWidth="1"/>
    <col min="10757" max="10758" width="0" style="86" hidden="1" customWidth="1"/>
    <col min="10759" max="10759" width="15.42578125" style="86" bestFit="1" customWidth="1"/>
    <col min="10760" max="10760" width="15" style="86" bestFit="1" customWidth="1"/>
    <col min="10761" max="10761" width="15" style="86" customWidth="1"/>
    <col min="10762" max="10762" width="9.7109375" style="86" bestFit="1" customWidth="1"/>
    <col min="10763" max="11006" width="9.140625" style="86"/>
    <col min="11007" max="11007" width="71.5703125" style="86" customWidth="1"/>
    <col min="11008" max="11008" width="6.140625" style="86" customWidth="1"/>
    <col min="11009" max="11009" width="7.42578125" style="86" bestFit="1" customWidth="1"/>
    <col min="11010" max="11010" width="16.5703125" style="86" customWidth="1"/>
    <col min="11011" max="11011" width="8.140625" style="86" bestFit="1" customWidth="1"/>
    <col min="11012" max="11012" width="19.28515625" style="86" customWidth="1"/>
    <col min="11013" max="11014" width="0" style="86" hidden="1" customWidth="1"/>
    <col min="11015" max="11015" width="15.42578125" style="86" bestFit="1" customWidth="1"/>
    <col min="11016" max="11016" width="15" style="86" bestFit="1" customWidth="1"/>
    <col min="11017" max="11017" width="15" style="86" customWidth="1"/>
    <col min="11018" max="11018" width="9.7109375" style="86" bestFit="1" customWidth="1"/>
    <col min="11019" max="11262" width="9.140625" style="86"/>
    <col min="11263" max="11263" width="71.5703125" style="86" customWidth="1"/>
    <col min="11264" max="11264" width="6.140625" style="86" customWidth="1"/>
    <col min="11265" max="11265" width="7.42578125" style="86" bestFit="1" customWidth="1"/>
    <col min="11266" max="11266" width="16.5703125" style="86" customWidth="1"/>
    <col min="11267" max="11267" width="8.140625" style="86" bestFit="1" customWidth="1"/>
    <col min="11268" max="11268" width="19.28515625" style="86" customWidth="1"/>
    <col min="11269" max="11270" width="0" style="86" hidden="1" customWidth="1"/>
    <col min="11271" max="11271" width="15.42578125" style="86" bestFit="1" customWidth="1"/>
    <col min="11272" max="11272" width="15" style="86" bestFit="1" customWidth="1"/>
    <col min="11273" max="11273" width="15" style="86" customWidth="1"/>
    <col min="11274" max="11274" width="9.7109375" style="86" bestFit="1" customWidth="1"/>
    <col min="11275" max="11518" width="9.140625" style="86"/>
    <col min="11519" max="11519" width="71.5703125" style="86" customWidth="1"/>
    <col min="11520" max="11520" width="6.140625" style="86" customWidth="1"/>
    <col min="11521" max="11521" width="7.42578125" style="86" bestFit="1" customWidth="1"/>
    <col min="11522" max="11522" width="16.5703125" style="86" customWidth="1"/>
    <col min="11523" max="11523" width="8.140625" style="86" bestFit="1" customWidth="1"/>
    <col min="11524" max="11524" width="19.28515625" style="86" customWidth="1"/>
    <col min="11525" max="11526" width="0" style="86" hidden="1" customWidth="1"/>
    <col min="11527" max="11527" width="15.42578125" style="86" bestFit="1" customWidth="1"/>
    <col min="11528" max="11528" width="15" style="86" bestFit="1" customWidth="1"/>
    <col min="11529" max="11529" width="15" style="86" customWidth="1"/>
    <col min="11530" max="11530" width="9.7109375" style="86" bestFit="1" customWidth="1"/>
    <col min="11531" max="11774" width="9.140625" style="86"/>
    <col min="11775" max="11775" width="71.5703125" style="86" customWidth="1"/>
    <col min="11776" max="11776" width="6.140625" style="86" customWidth="1"/>
    <col min="11777" max="11777" width="7.42578125" style="86" bestFit="1" customWidth="1"/>
    <col min="11778" max="11778" width="16.5703125" style="86" customWidth="1"/>
    <col min="11779" max="11779" width="8.140625" style="86" bestFit="1" customWidth="1"/>
    <col min="11780" max="11780" width="19.28515625" style="86" customWidth="1"/>
    <col min="11781" max="11782" width="0" style="86" hidden="1" customWidth="1"/>
    <col min="11783" max="11783" width="15.42578125" style="86" bestFit="1" customWidth="1"/>
    <col min="11784" max="11784" width="15" style="86" bestFit="1" customWidth="1"/>
    <col min="11785" max="11785" width="15" style="86" customWidth="1"/>
    <col min="11786" max="11786" width="9.7109375" style="86" bestFit="1" customWidth="1"/>
    <col min="11787" max="12030" width="9.140625" style="86"/>
    <col min="12031" max="12031" width="71.5703125" style="86" customWidth="1"/>
    <col min="12032" max="12032" width="6.140625" style="86" customWidth="1"/>
    <col min="12033" max="12033" width="7.42578125" style="86" bestFit="1" customWidth="1"/>
    <col min="12034" max="12034" width="16.5703125" style="86" customWidth="1"/>
    <col min="12035" max="12035" width="8.140625" style="86" bestFit="1" customWidth="1"/>
    <col min="12036" max="12036" width="19.28515625" style="86" customWidth="1"/>
    <col min="12037" max="12038" width="0" style="86" hidden="1" customWidth="1"/>
    <col min="12039" max="12039" width="15.42578125" style="86" bestFit="1" customWidth="1"/>
    <col min="12040" max="12040" width="15" style="86" bestFit="1" customWidth="1"/>
    <col min="12041" max="12041" width="15" style="86" customWidth="1"/>
    <col min="12042" max="12042" width="9.7109375" style="86" bestFit="1" customWidth="1"/>
    <col min="12043" max="12286" width="9.140625" style="86"/>
    <col min="12287" max="12287" width="71.5703125" style="86" customWidth="1"/>
    <col min="12288" max="12288" width="6.140625" style="86" customWidth="1"/>
    <col min="12289" max="12289" width="7.42578125" style="86" bestFit="1" customWidth="1"/>
    <col min="12290" max="12290" width="16.5703125" style="86" customWidth="1"/>
    <col min="12291" max="12291" width="8.140625" style="86" bestFit="1" customWidth="1"/>
    <col min="12292" max="12292" width="19.28515625" style="86" customWidth="1"/>
    <col min="12293" max="12294" width="0" style="86" hidden="1" customWidth="1"/>
    <col min="12295" max="12295" width="15.42578125" style="86" bestFit="1" customWidth="1"/>
    <col min="12296" max="12296" width="15" style="86" bestFit="1" customWidth="1"/>
    <col min="12297" max="12297" width="15" style="86" customWidth="1"/>
    <col min="12298" max="12298" width="9.7109375" style="86" bestFit="1" customWidth="1"/>
    <col min="12299" max="12542" width="9.140625" style="86"/>
    <col min="12543" max="12543" width="71.5703125" style="86" customWidth="1"/>
    <col min="12544" max="12544" width="6.140625" style="86" customWidth="1"/>
    <col min="12545" max="12545" width="7.42578125" style="86" bestFit="1" customWidth="1"/>
    <col min="12546" max="12546" width="16.5703125" style="86" customWidth="1"/>
    <col min="12547" max="12547" width="8.140625" style="86" bestFit="1" customWidth="1"/>
    <col min="12548" max="12548" width="19.28515625" style="86" customWidth="1"/>
    <col min="12549" max="12550" width="0" style="86" hidden="1" customWidth="1"/>
    <col min="12551" max="12551" width="15.42578125" style="86" bestFit="1" customWidth="1"/>
    <col min="12552" max="12552" width="15" style="86" bestFit="1" customWidth="1"/>
    <col min="12553" max="12553" width="15" style="86" customWidth="1"/>
    <col min="12554" max="12554" width="9.7109375" style="86" bestFit="1" customWidth="1"/>
    <col min="12555" max="12798" width="9.140625" style="86"/>
    <col min="12799" max="12799" width="71.5703125" style="86" customWidth="1"/>
    <col min="12800" max="12800" width="6.140625" style="86" customWidth="1"/>
    <col min="12801" max="12801" width="7.42578125" style="86" bestFit="1" customWidth="1"/>
    <col min="12802" max="12802" width="16.5703125" style="86" customWidth="1"/>
    <col min="12803" max="12803" width="8.140625" style="86" bestFit="1" customWidth="1"/>
    <col min="12804" max="12804" width="19.28515625" style="86" customWidth="1"/>
    <col min="12805" max="12806" width="0" style="86" hidden="1" customWidth="1"/>
    <col min="12807" max="12807" width="15.42578125" style="86" bestFit="1" customWidth="1"/>
    <col min="12808" max="12808" width="15" style="86" bestFit="1" customWidth="1"/>
    <col min="12809" max="12809" width="15" style="86" customWidth="1"/>
    <col min="12810" max="12810" width="9.7109375" style="86" bestFit="1" customWidth="1"/>
    <col min="12811" max="13054" width="9.140625" style="86"/>
    <col min="13055" max="13055" width="71.5703125" style="86" customWidth="1"/>
    <col min="13056" max="13056" width="6.140625" style="86" customWidth="1"/>
    <col min="13057" max="13057" width="7.42578125" style="86" bestFit="1" customWidth="1"/>
    <col min="13058" max="13058" width="16.5703125" style="86" customWidth="1"/>
    <col min="13059" max="13059" width="8.140625" style="86" bestFit="1" customWidth="1"/>
    <col min="13060" max="13060" width="19.28515625" style="86" customWidth="1"/>
    <col min="13061" max="13062" width="0" style="86" hidden="1" customWidth="1"/>
    <col min="13063" max="13063" width="15.42578125" style="86" bestFit="1" customWidth="1"/>
    <col min="13064" max="13064" width="15" style="86" bestFit="1" customWidth="1"/>
    <col min="13065" max="13065" width="15" style="86" customWidth="1"/>
    <col min="13066" max="13066" width="9.7109375" style="86" bestFit="1" customWidth="1"/>
    <col min="13067" max="13310" width="9.140625" style="86"/>
    <col min="13311" max="13311" width="71.5703125" style="86" customWidth="1"/>
    <col min="13312" max="13312" width="6.140625" style="86" customWidth="1"/>
    <col min="13313" max="13313" width="7.42578125" style="86" bestFit="1" customWidth="1"/>
    <col min="13314" max="13314" width="16.5703125" style="86" customWidth="1"/>
    <col min="13315" max="13315" width="8.140625" style="86" bestFit="1" customWidth="1"/>
    <col min="13316" max="13316" width="19.28515625" style="86" customWidth="1"/>
    <col min="13317" max="13318" width="0" style="86" hidden="1" customWidth="1"/>
    <col min="13319" max="13319" width="15.42578125" style="86" bestFit="1" customWidth="1"/>
    <col min="13320" max="13320" width="15" style="86" bestFit="1" customWidth="1"/>
    <col min="13321" max="13321" width="15" style="86" customWidth="1"/>
    <col min="13322" max="13322" width="9.7109375" style="86" bestFit="1" customWidth="1"/>
    <col min="13323" max="13566" width="9.140625" style="86"/>
    <col min="13567" max="13567" width="71.5703125" style="86" customWidth="1"/>
    <col min="13568" max="13568" width="6.140625" style="86" customWidth="1"/>
    <col min="13569" max="13569" width="7.42578125" style="86" bestFit="1" customWidth="1"/>
    <col min="13570" max="13570" width="16.5703125" style="86" customWidth="1"/>
    <col min="13571" max="13571" width="8.140625" style="86" bestFit="1" customWidth="1"/>
    <col min="13572" max="13572" width="19.28515625" style="86" customWidth="1"/>
    <col min="13573" max="13574" width="0" style="86" hidden="1" customWidth="1"/>
    <col min="13575" max="13575" width="15.42578125" style="86" bestFit="1" customWidth="1"/>
    <col min="13576" max="13576" width="15" style="86" bestFit="1" customWidth="1"/>
    <col min="13577" max="13577" width="15" style="86" customWidth="1"/>
    <col min="13578" max="13578" width="9.7109375" style="86" bestFit="1" customWidth="1"/>
    <col min="13579" max="13822" width="9.140625" style="86"/>
    <col min="13823" max="13823" width="71.5703125" style="86" customWidth="1"/>
    <col min="13824" max="13824" width="6.140625" style="86" customWidth="1"/>
    <col min="13825" max="13825" width="7.42578125" style="86" bestFit="1" customWidth="1"/>
    <col min="13826" max="13826" width="16.5703125" style="86" customWidth="1"/>
    <col min="13827" max="13827" width="8.140625" style="86" bestFit="1" customWidth="1"/>
    <col min="13828" max="13828" width="19.28515625" style="86" customWidth="1"/>
    <col min="13829" max="13830" width="0" style="86" hidden="1" customWidth="1"/>
    <col min="13831" max="13831" width="15.42578125" style="86" bestFit="1" customWidth="1"/>
    <col min="13832" max="13832" width="15" style="86" bestFit="1" customWidth="1"/>
    <col min="13833" max="13833" width="15" style="86" customWidth="1"/>
    <col min="13834" max="13834" width="9.7109375" style="86" bestFit="1" customWidth="1"/>
    <col min="13835" max="14078" width="9.140625" style="86"/>
    <col min="14079" max="14079" width="71.5703125" style="86" customWidth="1"/>
    <col min="14080" max="14080" width="6.140625" style="86" customWidth="1"/>
    <col min="14081" max="14081" width="7.42578125" style="86" bestFit="1" customWidth="1"/>
    <col min="14082" max="14082" width="16.5703125" style="86" customWidth="1"/>
    <col min="14083" max="14083" width="8.140625" style="86" bestFit="1" customWidth="1"/>
    <col min="14084" max="14084" width="19.28515625" style="86" customWidth="1"/>
    <col min="14085" max="14086" width="0" style="86" hidden="1" customWidth="1"/>
    <col min="14087" max="14087" width="15.42578125" style="86" bestFit="1" customWidth="1"/>
    <col min="14088" max="14088" width="15" style="86" bestFit="1" customWidth="1"/>
    <col min="14089" max="14089" width="15" style="86" customWidth="1"/>
    <col min="14090" max="14090" width="9.7109375" style="86" bestFit="1" customWidth="1"/>
    <col min="14091" max="14334" width="9.140625" style="86"/>
    <col min="14335" max="14335" width="71.5703125" style="86" customWidth="1"/>
    <col min="14336" max="14336" width="6.140625" style="86" customWidth="1"/>
    <col min="14337" max="14337" width="7.42578125" style="86" bestFit="1" customWidth="1"/>
    <col min="14338" max="14338" width="16.5703125" style="86" customWidth="1"/>
    <col min="14339" max="14339" width="8.140625" style="86" bestFit="1" customWidth="1"/>
    <col min="14340" max="14340" width="19.28515625" style="86" customWidth="1"/>
    <col min="14341" max="14342" width="0" style="86" hidden="1" customWidth="1"/>
    <col min="14343" max="14343" width="15.42578125" style="86" bestFit="1" customWidth="1"/>
    <col min="14344" max="14344" width="15" style="86" bestFit="1" customWidth="1"/>
    <col min="14345" max="14345" width="15" style="86" customWidth="1"/>
    <col min="14346" max="14346" width="9.7109375" style="86" bestFit="1" customWidth="1"/>
    <col min="14347" max="14590" width="9.140625" style="86"/>
    <col min="14591" max="14591" width="71.5703125" style="86" customWidth="1"/>
    <col min="14592" max="14592" width="6.140625" style="86" customWidth="1"/>
    <col min="14593" max="14593" width="7.42578125" style="86" bestFit="1" customWidth="1"/>
    <col min="14594" max="14594" width="16.5703125" style="86" customWidth="1"/>
    <col min="14595" max="14595" width="8.140625" style="86" bestFit="1" customWidth="1"/>
    <col min="14596" max="14596" width="19.28515625" style="86" customWidth="1"/>
    <col min="14597" max="14598" width="0" style="86" hidden="1" customWidth="1"/>
    <col min="14599" max="14599" width="15.42578125" style="86" bestFit="1" customWidth="1"/>
    <col min="14600" max="14600" width="15" style="86" bestFit="1" customWidth="1"/>
    <col min="14601" max="14601" width="15" style="86" customWidth="1"/>
    <col min="14602" max="14602" width="9.7109375" style="86" bestFit="1" customWidth="1"/>
    <col min="14603" max="14846" width="9.140625" style="86"/>
    <col min="14847" max="14847" width="71.5703125" style="86" customWidth="1"/>
    <col min="14848" max="14848" width="6.140625" style="86" customWidth="1"/>
    <col min="14849" max="14849" width="7.42578125" style="86" bestFit="1" customWidth="1"/>
    <col min="14850" max="14850" width="16.5703125" style="86" customWidth="1"/>
    <col min="14851" max="14851" width="8.140625" style="86" bestFit="1" customWidth="1"/>
    <col min="14852" max="14852" width="19.28515625" style="86" customWidth="1"/>
    <col min="14853" max="14854" width="0" style="86" hidden="1" customWidth="1"/>
    <col min="14855" max="14855" width="15.42578125" style="86" bestFit="1" customWidth="1"/>
    <col min="14856" max="14856" width="15" style="86" bestFit="1" customWidth="1"/>
    <col min="14857" max="14857" width="15" style="86" customWidth="1"/>
    <col min="14858" max="14858" width="9.7109375" style="86" bestFit="1" customWidth="1"/>
    <col min="14859" max="15102" width="9.140625" style="86"/>
    <col min="15103" max="15103" width="71.5703125" style="86" customWidth="1"/>
    <col min="15104" max="15104" width="6.140625" style="86" customWidth="1"/>
    <col min="15105" max="15105" width="7.42578125" style="86" bestFit="1" customWidth="1"/>
    <col min="15106" max="15106" width="16.5703125" style="86" customWidth="1"/>
    <col min="15107" max="15107" width="8.140625" style="86" bestFit="1" customWidth="1"/>
    <col min="15108" max="15108" width="19.28515625" style="86" customWidth="1"/>
    <col min="15109" max="15110" width="0" style="86" hidden="1" customWidth="1"/>
    <col min="15111" max="15111" width="15.42578125" style="86" bestFit="1" customWidth="1"/>
    <col min="15112" max="15112" width="15" style="86" bestFit="1" customWidth="1"/>
    <col min="15113" max="15113" width="15" style="86" customWidth="1"/>
    <col min="15114" max="15114" width="9.7109375" style="86" bestFit="1" customWidth="1"/>
    <col min="15115" max="15358" width="9.140625" style="86"/>
    <col min="15359" max="15359" width="71.5703125" style="86" customWidth="1"/>
    <col min="15360" max="15360" width="6.140625" style="86" customWidth="1"/>
    <col min="15361" max="15361" width="7.42578125" style="86" bestFit="1" customWidth="1"/>
    <col min="15362" max="15362" width="16.5703125" style="86" customWidth="1"/>
    <col min="15363" max="15363" width="8.140625" style="86" bestFit="1" customWidth="1"/>
    <col min="15364" max="15364" width="19.28515625" style="86" customWidth="1"/>
    <col min="15365" max="15366" width="0" style="86" hidden="1" customWidth="1"/>
    <col min="15367" max="15367" width="15.42578125" style="86" bestFit="1" customWidth="1"/>
    <col min="15368" max="15368" width="15" style="86" bestFit="1" customWidth="1"/>
    <col min="15369" max="15369" width="15" style="86" customWidth="1"/>
    <col min="15370" max="15370" width="9.7109375" style="86" bestFit="1" customWidth="1"/>
    <col min="15371" max="15614" width="9.140625" style="86"/>
    <col min="15615" max="15615" width="71.5703125" style="86" customWidth="1"/>
    <col min="15616" max="15616" width="6.140625" style="86" customWidth="1"/>
    <col min="15617" max="15617" width="7.42578125" style="86" bestFit="1" customWidth="1"/>
    <col min="15618" max="15618" width="16.5703125" style="86" customWidth="1"/>
    <col min="15619" max="15619" width="8.140625" style="86" bestFit="1" customWidth="1"/>
    <col min="15620" max="15620" width="19.28515625" style="86" customWidth="1"/>
    <col min="15621" max="15622" width="0" style="86" hidden="1" customWidth="1"/>
    <col min="15623" max="15623" width="15.42578125" style="86" bestFit="1" customWidth="1"/>
    <col min="15624" max="15624" width="15" style="86" bestFit="1" customWidth="1"/>
    <col min="15625" max="15625" width="15" style="86" customWidth="1"/>
    <col min="15626" max="15626" width="9.7109375" style="86" bestFit="1" customWidth="1"/>
    <col min="15627" max="15870" width="9.140625" style="86"/>
    <col min="15871" max="15871" width="71.5703125" style="86" customWidth="1"/>
    <col min="15872" max="15872" width="6.140625" style="86" customWidth="1"/>
    <col min="15873" max="15873" width="7.42578125" style="86" bestFit="1" customWidth="1"/>
    <col min="15874" max="15874" width="16.5703125" style="86" customWidth="1"/>
    <col min="15875" max="15875" width="8.140625" style="86" bestFit="1" customWidth="1"/>
    <col min="15876" max="15876" width="19.28515625" style="86" customWidth="1"/>
    <col min="15877" max="15878" width="0" style="86" hidden="1" customWidth="1"/>
    <col min="15879" max="15879" width="15.42578125" style="86" bestFit="1" customWidth="1"/>
    <col min="15880" max="15880" width="15" style="86" bestFit="1" customWidth="1"/>
    <col min="15881" max="15881" width="15" style="86" customWidth="1"/>
    <col min="15882" max="15882" width="9.7109375" style="86" bestFit="1" customWidth="1"/>
    <col min="15883" max="16126" width="9.140625" style="86"/>
    <col min="16127" max="16127" width="71.5703125" style="86" customWidth="1"/>
    <col min="16128" max="16128" width="6.140625" style="86" customWidth="1"/>
    <col min="16129" max="16129" width="7.42578125" style="86" bestFit="1" customWidth="1"/>
    <col min="16130" max="16130" width="16.5703125" style="86" customWidth="1"/>
    <col min="16131" max="16131" width="8.140625" style="86" bestFit="1" customWidth="1"/>
    <col min="16132" max="16132" width="19.28515625" style="86" customWidth="1"/>
    <col min="16133" max="16134" width="0" style="86" hidden="1" customWidth="1"/>
    <col min="16135" max="16135" width="15.42578125" style="86" bestFit="1" customWidth="1"/>
    <col min="16136" max="16136" width="15" style="86" bestFit="1" customWidth="1"/>
    <col min="16137" max="16137" width="15" style="86" customWidth="1"/>
    <col min="16138" max="16138" width="9.7109375" style="86" bestFit="1" customWidth="1"/>
    <col min="16139" max="16384" width="9.140625" style="86"/>
  </cols>
  <sheetData>
    <row r="2" spans="1:14" ht="15.75" x14ac:dyDescent="0.25">
      <c r="I2" s="292" t="s">
        <v>751</v>
      </c>
    </row>
    <row r="3" spans="1:14" ht="15.75" x14ac:dyDescent="0.25">
      <c r="I3" s="292" t="s">
        <v>648</v>
      </c>
    </row>
    <row r="4" spans="1:14" ht="15.75" x14ac:dyDescent="0.25">
      <c r="I4" s="292" t="s">
        <v>1</v>
      </c>
      <c r="J4" s="293"/>
    </row>
    <row r="5" spans="1:14" ht="15.75" x14ac:dyDescent="0.25">
      <c r="I5" s="292" t="s">
        <v>58</v>
      </c>
      <c r="J5" s="293"/>
    </row>
    <row r="6" spans="1:14" ht="15.75" x14ac:dyDescent="0.25">
      <c r="I6" s="292" t="s">
        <v>2</v>
      </c>
      <c r="J6" s="293"/>
    </row>
    <row r="7" spans="1:14" ht="15.75" x14ac:dyDescent="0.25">
      <c r="I7" s="481" t="s">
        <v>978</v>
      </c>
      <c r="J7" s="293"/>
    </row>
    <row r="8" spans="1:14" ht="15.75" x14ac:dyDescent="0.25">
      <c r="I8" s="481" t="s">
        <v>979</v>
      </c>
      <c r="J8" s="293"/>
    </row>
    <row r="9" spans="1:14" ht="15.75" customHeight="1" x14ac:dyDescent="0.25"/>
    <row r="10" spans="1:14" ht="42" customHeight="1" x14ac:dyDescent="0.25">
      <c r="A10" s="489" t="s">
        <v>922</v>
      </c>
      <c r="B10" s="489"/>
      <c r="C10" s="489"/>
      <c r="D10" s="489"/>
      <c r="E10" s="489"/>
      <c r="F10" s="489"/>
      <c r="G10" s="489"/>
      <c r="H10" s="489"/>
      <c r="I10" s="489"/>
      <c r="J10" s="489"/>
    </row>
    <row r="11" spans="1:14" x14ac:dyDescent="0.25">
      <c r="J11" s="188" t="s">
        <v>649</v>
      </c>
    </row>
    <row r="12" spans="1:14" s="94" customFormat="1" ht="60" x14ac:dyDescent="0.25">
      <c r="A12" s="91" t="s">
        <v>4</v>
      </c>
      <c r="B12" s="137" t="s">
        <v>282</v>
      </c>
      <c r="C12" s="137" t="s">
        <v>62</v>
      </c>
      <c r="D12" s="137" t="s">
        <v>650</v>
      </c>
      <c r="E12" s="137" t="s">
        <v>651</v>
      </c>
      <c r="F12" s="294" t="s">
        <v>65</v>
      </c>
      <c r="G12" s="294" t="s">
        <v>652</v>
      </c>
      <c r="H12" s="189" t="s">
        <v>5</v>
      </c>
      <c r="I12" s="189" t="s">
        <v>59</v>
      </c>
      <c r="J12" s="189" t="s">
        <v>905</v>
      </c>
    </row>
    <row r="13" spans="1:14" s="100" customFormat="1" ht="15.75" x14ac:dyDescent="0.25">
      <c r="A13" s="97" t="s">
        <v>653</v>
      </c>
      <c r="B13" s="138"/>
      <c r="C13" s="138"/>
      <c r="D13" s="138"/>
      <c r="E13" s="138"/>
      <c r="F13" s="295"/>
      <c r="G13" s="295"/>
      <c r="H13" s="190">
        <f>H14</f>
        <v>7822621.1600000001</v>
      </c>
      <c r="I13" s="190">
        <f>I14</f>
        <v>0</v>
      </c>
      <c r="J13" s="190">
        <f>J14</f>
        <v>0</v>
      </c>
      <c r="K13" s="99"/>
      <c r="L13" s="99"/>
      <c r="M13" s="99"/>
      <c r="N13" s="99"/>
    </row>
    <row r="14" spans="1:14" s="296" customFormat="1" ht="31.5" x14ac:dyDescent="0.2">
      <c r="A14" s="97" t="s">
        <v>654</v>
      </c>
      <c r="B14" s="138">
        <v>701</v>
      </c>
      <c r="C14" s="138"/>
      <c r="D14" s="138"/>
      <c r="E14" s="138"/>
      <c r="F14" s="295"/>
      <c r="G14" s="295"/>
      <c r="H14" s="190">
        <f>H15+H60+H67+H121+H231+H247+H291+H303</f>
        <v>7822621.1600000001</v>
      </c>
      <c r="I14" s="190">
        <f>I15+I60+I67+I121+I231+I247+I291+I303</f>
        <v>0</v>
      </c>
      <c r="J14" s="190">
        <f>J15+J60+J67+J121+J231+J247+J291+J303</f>
        <v>0</v>
      </c>
      <c r="K14" s="466"/>
      <c r="L14" s="466"/>
      <c r="M14" s="466"/>
    </row>
    <row r="15" spans="1:14" s="296" customFormat="1" ht="15.75" x14ac:dyDescent="0.2">
      <c r="A15" s="297" t="s">
        <v>67</v>
      </c>
      <c r="B15" s="298" t="s">
        <v>408</v>
      </c>
      <c r="C15" s="196" t="s">
        <v>68</v>
      </c>
      <c r="D15" s="196"/>
      <c r="E15" s="138"/>
      <c r="F15" s="295"/>
      <c r="G15" s="295"/>
      <c r="H15" s="190">
        <f>H16+H26+H31+H22</f>
        <v>4552216.04</v>
      </c>
      <c r="I15" s="190">
        <f>I16+I26+I31+I22</f>
        <v>0</v>
      </c>
      <c r="J15" s="190">
        <f>J16+J26+J31+J22</f>
        <v>0</v>
      </c>
    </row>
    <row r="16" spans="1:14" s="296" customFormat="1" ht="63" x14ac:dyDescent="0.2">
      <c r="A16" s="299" t="s">
        <v>90</v>
      </c>
      <c r="B16" s="300" t="s">
        <v>408</v>
      </c>
      <c r="C16" s="196" t="s">
        <v>68</v>
      </c>
      <c r="D16" s="142" t="s">
        <v>91</v>
      </c>
      <c r="E16" s="142"/>
      <c r="F16" s="301"/>
      <c r="G16" s="301"/>
      <c r="H16" s="190">
        <f>H17</f>
        <v>3957541.04</v>
      </c>
      <c r="I16" s="190">
        <f t="shared" ref="I16:J18" si="0">I17</f>
        <v>0</v>
      </c>
      <c r="J16" s="190">
        <f t="shared" si="0"/>
        <v>0</v>
      </c>
    </row>
    <row r="17" spans="1:10" s="296" customFormat="1" ht="15.75" x14ac:dyDescent="0.25">
      <c r="A17" s="44" t="s">
        <v>71</v>
      </c>
      <c r="B17" s="302" t="s">
        <v>408</v>
      </c>
      <c r="C17" s="196" t="s">
        <v>68</v>
      </c>
      <c r="D17" s="142" t="s">
        <v>91</v>
      </c>
      <c r="E17" s="142" t="s">
        <v>72</v>
      </c>
      <c r="F17" s="301"/>
      <c r="G17" s="301"/>
      <c r="H17" s="190">
        <f>H18</f>
        <v>3957541.04</v>
      </c>
      <c r="I17" s="190">
        <f t="shared" si="0"/>
        <v>0</v>
      </c>
      <c r="J17" s="190">
        <f t="shared" si="0"/>
        <v>0</v>
      </c>
    </row>
    <row r="18" spans="1:10" s="296" customFormat="1" ht="30" x14ac:dyDescent="0.2">
      <c r="A18" s="47" t="s">
        <v>142</v>
      </c>
      <c r="B18" s="303" t="s">
        <v>408</v>
      </c>
      <c r="C18" s="125" t="s">
        <v>68</v>
      </c>
      <c r="D18" s="64" t="s">
        <v>91</v>
      </c>
      <c r="E18" s="64" t="s">
        <v>74</v>
      </c>
      <c r="F18" s="304"/>
      <c r="G18" s="304"/>
      <c r="H18" s="305">
        <f>H19</f>
        <v>3957541.04</v>
      </c>
      <c r="I18" s="305">
        <f t="shared" si="0"/>
        <v>0</v>
      </c>
      <c r="J18" s="305">
        <f t="shared" si="0"/>
        <v>0</v>
      </c>
    </row>
    <row r="19" spans="1:10" s="296" customFormat="1" x14ac:dyDescent="0.2">
      <c r="A19" s="47" t="s">
        <v>92</v>
      </c>
      <c r="B19" s="303" t="s">
        <v>408</v>
      </c>
      <c r="C19" s="64" t="s">
        <v>68</v>
      </c>
      <c r="D19" s="64" t="s">
        <v>91</v>
      </c>
      <c r="E19" s="64" t="s">
        <v>93</v>
      </c>
      <c r="F19" s="304"/>
      <c r="G19" s="304"/>
      <c r="H19" s="305">
        <f>SUM(H20:H21)</f>
        <v>3957541.04</v>
      </c>
      <c r="I19" s="305">
        <f t="shared" ref="I19:J19" si="1">SUM(I20:I21)</f>
        <v>0</v>
      </c>
      <c r="J19" s="305">
        <f t="shared" si="1"/>
        <v>0</v>
      </c>
    </row>
    <row r="20" spans="1:10" s="296" customFormat="1" ht="60" x14ac:dyDescent="0.2">
      <c r="A20" s="47" t="s">
        <v>77</v>
      </c>
      <c r="B20" s="303" t="s">
        <v>408</v>
      </c>
      <c r="C20" s="125" t="s">
        <v>68</v>
      </c>
      <c r="D20" s="64" t="s">
        <v>91</v>
      </c>
      <c r="E20" s="64" t="s">
        <v>93</v>
      </c>
      <c r="F20" s="304" t="s">
        <v>78</v>
      </c>
      <c r="G20" s="65" t="s">
        <v>655</v>
      </c>
      <c r="H20" s="305">
        <v>3853932.67</v>
      </c>
      <c r="I20" s="306">
        <v>0</v>
      </c>
      <c r="J20" s="306">
        <v>0</v>
      </c>
    </row>
    <row r="21" spans="1:10" s="296" customFormat="1" ht="30" x14ac:dyDescent="0.2">
      <c r="A21" s="47" t="s">
        <v>656</v>
      </c>
      <c r="B21" s="303" t="s">
        <v>408</v>
      </c>
      <c r="C21" s="125" t="s">
        <v>68</v>
      </c>
      <c r="D21" s="64" t="s">
        <v>91</v>
      </c>
      <c r="E21" s="64" t="s">
        <v>93</v>
      </c>
      <c r="F21" s="304" t="s">
        <v>86</v>
      </c>
      <c r="G21" s="65" t="s">
        <v>655</v>
      </c>
      <c r="H21" s="305">
        <v>103608.37</v>
      </c>
      <c r="I21" s="306">
        <v>0</v>
      </c>
      <c r="J21" s="306">
        <v>0</v>
      </c>
    </row>
    <row r="22" spans="1:10" s="308" customFormat="1" ht="15.75" hidden="1" x14ac:dyDescent="0.25">
      <c r="A22" s="44" t="s">
        <v>657</v>
      </c>
      <c r="B22" s="303" t="s">
        <v>408</v>
      </c>
      <c r="C22" s="142" t="s">
        <v>68</v>
      </c>
      <c r="D22" s="142" t="s">
        <v>129</v>
      </c>
      <c r="E22" s="142"/>
      <c r="F22" s="307"/>
      <c r="G22" s="307"/>
      <c r="H22" s="190">
        <f>H23</f>
        <v>0</v>
      </c>
      <c r="I22" s="190">
        <f t="shared" ref="I22:J24" si="2">I23</f>
        <v>0</v>
      </c>
      <c r="J22" s="190">
        <f t="shared" si="2"/>
        <v>0</v>
      </c>
    </row>
    <row r="23" spans="1:10" s="308" customFormat="1" ht="15.75" hidden="1" x14ac:dyDescent="0.25">
      <c r="A23" s="44" t="s">
        <v>71</v>
      </c>
      <c r="B23" s="302" t="s">
        <v>408</v>
      </c>
      <c r="C23" s="142" t="s">
        <v>68</v>
      </c>
      <c r="D23" s="142" t="s">
        <v>129</v>
      </c>
      <c r="E23" s="142" t="s">
        <v>72</v>
      </c>
      <c r="F23" s="307"/>
      <c r="G23" s="307"/>
      <c r="H23" s="190">
        <f>H24</f>
        <v>0</v>
      </c>
      <c r="I23" s="190">
        <f t="shared" si="2"/>
        <v>0</v>
      </c>
      <c r="J23" s="190">
        <f t="shared" si="2"/>
        <v>0</v>
      </c>
    </row>
    <row r="24" spans="1:10" s="296" customFormat="1" ht="45" hidden="1" x14ac:dyDescent="0.2">
      <c r="A24" s="47" t="s">
        <v>658</v>
      </c>
      <c r="B24" s="303" t="s">
        <v>408</v>
      </c>
      <c r="C24" s="64" t="s">
        <v>68</v>
      </c>
      <c r="D24" s="64" t="s">
        <v>129</v>
      </c>
      <c r="E24" s="64" t="s">
        <v>659</v>
      </c>
      <c r="F24" s="304"/>
      <c r="G24" s="304"/>
      <c r="H24" s="305">
        <f>H25</f>
        <v>0</v>
      </c>
      <c r="I24" s="305">
        <f t="shared" si="2"/>
        <v>0</v>
      </c>
      <c r="J24" s="305">
        <f t="shared" si="2"/>
        <v>0</v>
      </c>
    </row>
    <row r="25" spans="1:10" s="296" customFormat="1" ht="30" hidden="1" x14ac:dyDescent="0.2">
      <c r="A25" s="47" t="s">
        <v>656</v>
      </c>
      <c r="B25" s="303" t="s">
        <v>408</v>
      </c>
      <c r="C25" s="64" t="s">
        <v>68</v>
      </c>
      <c r="D25" s="64" t="s">
        <v>129</v>
      </c>
      <c r="E25" s="64" t="s">
        <v>659</v>
      </c>
      <c r="F25" s="304" t="s">
        <v>86</v>
      </c>
      <c r="G25" s="304"/>
      <c r="H25" s="305">
        <v>0</v>
      </c>
      <c r="I25" s="305">
        <v>0</v>
      </c>
      <c r="J25" s="306">
        <v>0</v>
      </c>
    </row>
    <row r="26" spans="1:10" s="308" customFormat="1" ht="47.25" x14ac:dyDescent="0.25">
      <c r="A26" s="44" t="s">
        <v>96</v>
      </c>
      <c r="B26" s="302" t="s">
        <v>408</v>
      </c>
      <c r="C26" s="142" t="s">
        <v>68</v>
      </c>
      <c r="D26" s="142" t="s">
        <v>97</v>
      </c>
      <c r="E26" s="142"/>
      <c r="F26" s="307"/>
      <c r="G26" s="307"/>
      <c r="H26" s="190">
        <f t="shared" ref="H26:J28" si="3">H27</f>
        <v>584675</v>
      </c>
      <c r="I26" s="190">
        <f t="shared" si="3"/>
        <v>0</v>
      </c>
      <c r="J26" s="190">
        <f t="shared" si="3"/>
        <v>0</v>
      </c>
    </row>
    <row r="27" spans="1:10" s="308" customFormat="1" ht="15.75" x14ac:dyDescent="0.25">
      <c r="A27" s="44" t="s">
        <v>71</v>
      </c>
      <c r="B27" s="302" t="s">
        <v>408</v>
      </c>
      <c r="C27" s="142" t="s">
        <v>68</v>
      </c>
      <c r="D27" s="142" t="s">
        <v>97</v>
      </c>
      <c r="E27" s="142" t="s">
        <v>72</v>
      </c>
      <c r="F27" s="307"/>
      <c r="G27" s="307"/>
      <c r="H27" s="190">
        <f>H28</f>
        <v>584675</v>
      </c>
      <c r="I27" s="190">
        <f t="shared" si="3"/>
        <v>0</v>
      </c>
      <c r="J27" s="190">
        <f t="shared" si="3"/>
        <v>0</v>
      </c>
    </row>
    <row r="28" spans="1:10" s="308" customFormat="1" ht="30.75" x14ac:dyDescent="0.25">
      <c r="A28" s="47" t="s">
        <v>142</v>
      </c>
      <c r="B28" s="303" t="s">
        <v>408</v>
      </c>
      <c r="C28" s="64" t="s">
        <v>68</v>
      </c>
      <c r="D28" s="64" t="s">
        <v>97</v>
      </c>
      <c r="E28" s="64" t="s">
        <v>74</v>
      </c>
      <c r="F28" s="307"/>
      <c r="G28" s="307"/>
      <c r="H28" s="305">
        <f>H29</f>
        <v>584675</v>
      </c>
      <c r="I28" s="305">
        <f t="shared" si="3"/>
        <v>0</v>
      </c>
      <c r="J28" s="305">
        <f t="shared" si="3"/>
        <v>0</v>
      </c>
    </row>
    <row r="29" spans="1:10" s="296" customFormat="1" x14ac:dyDescent="0.2">
      <c r="A29" s="47" t="s">
        <v>92</v>
      </c>
      <c r="B29" s="303" t="s">
        <v>408</v>
      </c>
      <c r="C29" s="64" t="s">
        <v>68</v>
      </c>
      <c r="D29" s="64" t="s">
        <v>97</v>
      </c>
      <c r="E29" s="64" t="s">
        <v>93</v>
      </c>
      <c r="F29" s="304"/>
      <c r="G29" s="304"/>
      <c r="H29" s="305">
        <f>SUM(H30:H30)</f>
        <v>584675</v>
      </c>
      <c r="I29" s="305">
        <f>SUM(I30:I30)</f>
        <v>0</v>
      </c>
      <c r="J29" s="305">
        <f>SUM(J30:J30)</f>
        <v>0</v>
      </c>
    </row>
    <row r="30" spans="1:10" s="296" customFormat="1" ht="30" x14ac:dyDescent="0.2">
      <c r="A30" s="309" t="s">
        <v>656</v>
      </c>
      <c r="B30" s="303" t="s">
        <v>408</v>
      </c>
      <c r="C30" s="64" t="s">
        <v>68</v>
      </c>
      <c r="D30" s="64" t="s">
        <v>97</v>
      </c>
      <c r="E30" s="64" t="s">
        <v>93</v>
      </c>
      <c r="F30" s="304" t="s">
        <v>86</v>
      </c>
      <c r="G30" s="65" t="s">
        <v>655</v>
      </c>
      <c r="H30" s="305">
        <v>584675</v>
      </c>
      <c r="I30" s="305">
        <v>0</v>
      </c>
      <c r="J30" s="306">
        <v>0</v>
      </c>
    </row>
    <row r="31" spans="1:10" s="296" customFormat="1" ht="15" customHeight="1" x14ac:dyDescent="0.2">
      <c r="A31" s="310" t="s">
        <v>111</v>
      </c>
      <c r="B31" s="302" t="s">
        <v>408</v>
      </c>
      <c r="C31" s="196" t="s">
        <v>68</v>
      </c>
      <c r="D31" s="196" t="s">
        <v>112</v>
      </c>
      <c r="E31" s="138"/>
      <c r="F31" s="295"/>
      <c r="G31" s="295"/>
      <c r="H31" s="190">
        <f>H37+H32</f>
        <v>10000</v>
      </c>
      <c r="I31" s="190">
        <f t="shared" ref="I31:J31" si="4">I37+I32</f>
        <v>0</v>
      </c>
      <c r="J31" s="190">
        <f t="shared" si="4"/>
        <v>0</v>
      </c>
    </row>
    <row r="32" spans="1:10" s="296" customFormat="1" ht="31.5" hidden="1" x14ac:dyDescent="0.2">
      <c r="A32" s="311" t="s">
        <v>815</v>
      </c>
      <c r="B32" s="302">
        <v>701</v>
      </c>
      <c r="C32" s="196" t="s">
        <v>68</v>
      </c>
      <c r="D32" s="196" t="s">
        <v>112</v>
      </c>
      <c r="E32" s="138" t="s">
        <v>192</v>
      </c>
      <c r="F32" s="295"/>
      <c r="G32" s="295"/>
      <c r="H32" s="190">
        <f>H33</f>
        <v>0</v>
      </c>
      <c r="I32" s="190">
        <f t="shared" ref="I32:J33" si="5">I33</f>
        <v>0</v>
      </c>
      <c r="J32" s="190">
        <f t="shared" si="5"/>
        <v>0</v>
      </c>
    </row>
    <row r="33" spans="1:10" s="296" customFormat="1" ht="15" hidden="1" customHeight="1" x14ac:dyDescent="0.2">
      <c r="A33" s="311" t="s">
        <v>197</v>
      </c>
      <c r="B33" s="302">
        <v>701</v>
      </c>
      <c r="C33" s="196" t="s">
        <v>68</v>
      </c>
      <c r="D33" s="196" t="s">
        <v>112</v>
      </c>
      <c r="E33" s="138" t="s">
        <v>198</v>
      </c>
      <c r="F33" s="295"/>
      <c r="G33" s="295"/>
      <c r="H33" s="190">
        <f>H34</f>
        <v>0</v>
      </c>
      <c r="I33" s="190">
        <f t="shared" si="5"/>
        <v>0</v>
      </c>
      <c r="J33" s="190">
        <f t="shared" si="5"/>
        <v>0</v>
      </c>
    </row>
    <row r="34" spans="1:10" s="296" customFormat="1" ht="30" hidden="1" x14ac:dyDescent="0.2">
      <c r="A34" s="312" t="s">
        <v>89</v>
      </c>
      <c r="B34" s="303" t="s">
        <v>408</v>
      </c>
      <c r="C34" s="125" t="s">
        <v>68</v>
      </c>
      <c r="D34" s="125" t="s">
        <v>112</v>
      </c>
      <c r="E34" s="137" t="s">
        <v>308</v>
      </c>
      <c r="F34" s="294"/>
      <c r="G34" s="294"/>
      <c r="H34" s="305">
        <f>SUM(H35:H36)</f>
        <v>0</v>
      </c>
      <c r="I34" s="305">
        <f t="shared" ref="I34:J34" si="6">SUM(I35:I36)</f>
        <v>0</v>
      </c>
      <c r="J34" s="305">
        <f t="shared" si="6"/>
        <v>0</v>
      </c>
    </row>
    <row r="35" spans="1:10" s="296" customFormat="1" ht="60" hidden="1" x14ac:dyDescent="0.2">
      <c r="A35" s="312" t="s">
        <v>77</v>
      </c>
      <c r="B35" s="303">
        <v>701</v>
      </c>
      <c r="C35" s="125" t="s">
        <v>68</v>
      </c>
      <c r="D35" s="125" t="s">
        <v>112</v>
      </c>
      <c r="E35" s="137" t="s">
        <v>308</v>
      </c>
      <c r="F35" s="294" t="s">
        <v>78</v>
      </c>
      <c r="G35" s="294" t="s">
        <v>660</v>
      </c>
      <c r="H35" s="305">
        <v>0</v>
      </c>
      <c r="I35" s="305">
        <v>0</v>
      </c>
      <c r="J35" s="305">
        <v>0</v>
      </c>
    </row>
    <row r="36" spans="1:10" s="296" customFormat="1" ht="30" hidden="1" x14ac:dyDescent="0.2">
      <c r="A36" s="312" t="s">
        <v>85</v>
      </c>
      <c r="B36" s="303" t="s">
        <v>408</v>
      </c>
      <c r="C36" s="125" t="s">
        <v>68</v>
      </c>
      <c r="D36" s="125" t="s">
        <v>112</v>
      </c>
      <c r="E36" s="137" t="s">
        <v>308</v>
      </c>
      <c r="F36" s="294" t="s">
        <v>86</v>
      </c>
      <c r="G36" s="294" t="s">
        <v>660</v>
      </c>
      <c r="H36" s="305"/>
      <c r="I36" s="305">
        <v>0</v>
      </c>
      <c r="J36" s="305">
        <v>0</v>
      </c>
    </row>
    <row r="37" spans="1:10" s="296" customFormat="1" x14ac:dyDescent="0.2">
      <c r="A37" s="47" t="s">
        <v>71</v>
      </c>
      <c r="B37" s="303" t="s">
        <v>408</v>
      </c>
      <c r="C37" s="313" t="s">
        <v>68</v>
      </c>
      <c r="D37" s="313" t="s">
        <v>112</v>
      </c>
      <c r="E37" s="313" t="s">
        <v>72</v>
      </c>
      <c r="F37" s="65"/>
      <c r="G37" s="65"/>
      <c r="H37" s="314">
        <f>H44+H38</f>
        <v>10000</v>
      </c>
      <c r="I37" s="314">
        <f>I44+I38</f>
        <v>0</v>
      </c>
      <c r="J37" s="314">
        <f>J44+J38</f>
        <v>0</v>
      </c>
    </row>
    <row r="38" spans="1:10" s="296" customFormat="1" ht="30" x14ac:dyDescent="0.2">
      <c r="A38" s="47" t="s">
        <v>142</v>
      </c>
      <c r="B38" s="303" t="s">
        <v>408</v>
      </c>
      <c r="C38" s="313" t="s">
        <v>68</v>
      </c>
      <c r="D38" s="313" t="s">
        <v>112</v>
      </c>
      <c r="E38" s="313" t="s">
        <v>74</v>
      </c>
      <c r="F38" s="65"/>
      <c r="G38" s="65"/>
      <c r="H38" s="314">
        <f t="shared" ref="H38:J38" si="7">H39</f>
        <v>10000</v>
      </c>
      <c r="I38" s="314">
        <f t="shared" si="7"/>
        <v>0</v>
      </c>
      <c r="J38" s="314">
        <f t="shared" si="7"/>
        <v>0</v>
      </c>
    </row>
    <row r="39" spans="1:10" s="296" customFormat="1" ht="30" x14ac:dyDescent="0.2">
      <c r="A39" s="51" t="s">
        <v>89</v>
      </c>
      <c r="B39" s="303" t="s">
        <v>408</v>
      </c>
      <c r="C39" s="313" t="s">
        <v>68</v>
      </c>
      <c r="D39" s="313" t="s">
        <v>112</v>
      </c>
      <c r="E39" s="313">
        <v>9910022001</v>
      </c>
      <c r="F39" s="65"/>
      <c r="G39" s="65"/>
      <c r="H39" s="314">
        <f>SUM(H40:H43)</f>
        <v>10000</v>
      </c>
      <c r="I39" s="314">
        <f>SUM(I40:I43)</f>
        <v>0</v>
      </c>
      <c r="J39" s="314">
        <f>SUM(J40:J43)</f>
        <v>0</v>
      </c>
    </row>
    <row r="40" spans="1:10" s="296" customFormat="1" ht="60" hidden="1" x14ac:dyDescent="0.2">
      <c r="A40" s="51" t="s">
        <v>77</v>
      </c>
      <c r="B40" s="303" t="s">
        <v>408</v>
      </c>
      <c r="C40" s="313" t="s">
        <v>68</v>
      </c>
      <c r="D40" s="313" t="s">
        <v>112</v>
      </c>
      <c r="E40" s="313">
        <v>9910022001</v>
      </c>
      <c r="F40" s="65" t="s">
        <v>78</v>
      </c>
      <c r="G40" s="65" t="s">
        <v>660</v>
      </c>
      <c r="H40" s="314">
        <v>0</v>
      </c>
      <c r="I40" s="314">
        <v>0</v>
      </c>
      <c r="J40" s="314">
        <v>0</v>
      </c>
    </row>
    <row r="41" spans="1:10" s="296" customFormat="1" ht="30" hidden="1" x14ac:dyDescent="0.2">
      <c r="A41" s="51" t="s">
        <v>85</v>
      </c>
      <c r="B41" s="303" t="s">
        <v>408</v>
      </c>
      <c r="C41" s="313" t="s">
        <v>68</v>
      </c>
      <c r="D41" s="313" t="s">
        <v>112</v>
      </c>
      <c r="E41" s="313">
        <v>9910022001</v>
      </c>
      <c r="F41" s="65" t="s">
        <v>86</v>
      </c>
      <c r="G41" s="65" t="s">
        <v>660</v>
      </c>
      <c r="H41" s="314">
        <v>0</v>
      </c>
      <c r="I41" s="314">
        <v>0</v>
      </c>
      <c r="J41" s="314">
        <v>0</v>
      </c>
    </row>
    <row r="42" spans="1:10" s="296" customFormat="1" ht="30" hidden="1" x14ac:dyDescent="0.2">
      <c r="A42" s="51" t="s">
        <v>113</v>
      </c>
      <c r="B42" s="303" t="s">
        <v>408</v>
      </c>
      <c r="C42" s="313" t="s">
        <v>68</v>
      </c>
      <c r="D42" s="313" t="s">
        <v>112</v>
      </c>
      <c r="E42" s="313">
        <v>9910022001</v>
      </c>
      <c r="F42" s="65" t="s">
        <v>114</v>
      </c>
      <c r="G42" s="65" t="s">
        <v>660</v>
      </c>
      <c r="H42" s="314">
        <v>0</v>
      </c>
      <c r="I42" s="314">
        <v>0</v>
      </c>
      <c r="J42" s="314">
        <v>0</v>
      </c>
    </row>
    <row r="43" spans="1:10" s="296" customFormat="1" ht="30" x14ac:dyDescent="0.2">
      <c r="A43" s="51" t="s">
        <v>113</v>
      </c>
      <c r="B43" s="303" t="s">
        <v>408</v>
      </c>
      <c r="C43" s="313" t="s">
        <v>68</v>
      </c>
      <c r="D43" s="313" t="s">
        <v>112</v>
      </c>
      <c r="E43" s="313">
        <v>9910022001</v>
      </c>
      <c r="F43" s="65" t="s">
        <v>114</v>
      </c>
      <c r="G43" s="65" t="s">
        <v>655</v>
      </c>
      <c r="H43" s="314">
        <v>10000</v>
      </c>
      <c r="I43" s="314">
        <v>0</v>
      </c>
      <c r="J43" s="314">
        <v>0</v>
      </c>
    </row>
    <row r="44" spans="1:10" s="296" customFormat="1" hidden="1" x14ac:dyDescent="0.2">
      <c r="A44" s="47" t="s">
        <v>107</v>
      </c>
      <c r="B44" s="303" t="s">
        <v>408</v>
      </c>
      <c r="C44" s="313" t="s">
        <v>68</v>
      </c>
      <c r="D44" s="313" t="s">
        <v>112</v>
      </c>
      <c r="E44" s="313" t="s">
        <v>108</v>
      </c>
      <c r="F44" s="65"/>
      <c r="G44" s="65"/>
      <c r="H44" s="314">
        <f>H47+H50+H53+H45+H56+H58</f>
        <v>0</v>
      </c>
      <c r="I44" s="314">
        <f t="shared" ref="I44:J44" si="8">I47+I50+I53+I45+I56+I58</f>
        <v>0</v>
      </c>
      <c r="J44" s="314">
        <f t="shared" si="8"/>
        <v>0</v>
      </c>
    </row>
    <row r="45" spans="1:10" s="296" customFormat="1" ht="30" hidden="1" x14ac:dyDescent="0.2">
      <c r="A45" s="47" t="s">
        <v>661</v>
      </c>
      <c r="B45" s="303" t="s">
        <v>408</v>
      </c>
      <c r="C45" s="313" t="s">
        <v>68</v>
      </c>
      <c r="D45" s="313" t="s">
        <v>112</v>
      </c>
      <c r="E45" s="313" t="s">
        <v>662</v>
      </c>
      <c r="F45" s="313"/>
      <c r="G45" s="313"/>
      <c r="H45" s="314">
        <f>H46</f>
        <v>0</v>
      </c>
      <c r="I45" s="314">
        <f t="shared" ref="I45:J45" si="9">I46</f>
        <v>0</v>
      </c>
      <c r="J45" s="314">
        <f t="shared" si="9"/>
        <v>0</v>
      </c>
    </row>
    <row r="46" spans="1:10" s="296" customFormat="1" hidden="1" x14ac:dyDescent="0.2">
      <c r="A46" s="47"/>
      <c r="B46" s="303" t="s">
        <v>408</v>
      </c>
      <c r="C46" s="313" t="s">
        <v>68</v>
      </c>
      <c r="D46" s="313" t="s">
        <v>112</v>
      </c>
      <c r="E46" s="313" t="s">
        <v>662</v>
      </c>
      <c r="F46" s="313" t="s">
        <v>86</v>
      </c>
      <c r="G46" s="313" t="s">
        <v>660</v>
      </c>
      <c r="H46" s="314">
        <v>0</v>
      </c>
      <c r="I46" s="314">
        <v>0</v>
      </c>
      <c r="J46" s="314">
        <v>0</v>
      </c>
    </row>
    <row r="47" spans="1:10" s="296" customFormat="1" ht="105" hidden="1" x14ac:dyDescent="0.2">
      <c r="A47" s="47" t="s">
        <v>663</v>
      </c>
      <c r="B47" s="303" t="s">
        <v>408</v>
      </c>
      <c r="C47" s="315" t="s">
        <v>68</v>
      </c>
      <c r="D47" s="315" t="s">
        <v>112</v>
      </c>
      <c r="E47" s="316" t="s">
        <v>664</v>
      </c>
      <c r="F47" s="317"/>
      <c r="G47" s="317"/>
      <c r="H47" s="318">
        <f>SUM(H48:H49)</f>
        <v>0</v>
      </c>
      <c r="I47" s="318">
        <f>SUM(I48:I49)</f>
        <v>0</v>
      </c>
      <c r="J47" s="314">
        <f>SUM(J48:J49)</f>
        <v>0</v>
      </c>
    </row>
    <row r="48" spans="1:10" s="296" customFormat="1" ht="60" hidden="1" x14ac:dyDescent="0.2">
      <c r="A48" s="47" t="s">
        <v>77</v>
      </c>
      <c r="B48" s="303" t="s">
        <v>408</v>
      </c>
      <c r="C48" s="313" t="s">
        <v>68</v>
      </c>
      <c r="D48" s="313" t="s">
        <v>112</v>
      </c>
      <c r="E48" s="319" t="s">
        <v>664</v>
      </c>
      <c r="F48" s="65" t="s">
        <v>78</v>
      </c>
      <c r="G48" s="65" t="s">
        <v>660</v>
      </c>
      <c r="H48" s="320">
        <v>0</v>
      </c>
      <c r="I48" s="314">
        <v>0</v>
      </c>
      <c r="J48" s="306">
        <v>0</v>
      </c>
    </row>
    <row r="49" spans="1:10" s="308" customFormat="1" ht="30.75" hidden="1" x14ac:dyDescent="0.25">
      <c r="A49" s="47" t="s">
        <v>85</v>
      </c>
      <c r="B49" s="303" t="s">
        <v>408</v>
      </c>
      <c r="C49" s="313" t="s">
        <v>68</v>
      </c>
      <c r="D49" s="313" t="s">
        <v>112</v>
      </c>
      <c r="E49" s="319" t="s">
        <v>664</v>
      </c>
      <c r="F49" s="65" t="s">
        <v>86</v>
      </c>
      <c r="G49" s="65" t="s">
        <v>660</v>
      </c>
      <c r="H49" s="320">
        <v>0</v>
      </c>
      <c r="I49" s="314">
        <v>0</v>
      </c>
      <c r="J49" s="306">
        <v>0</v>
      </c>
    </row>
    <row r="50" spans="1:10" s="296" customFormat="1" ht="30" hidden="1" x14ac:dyDescent="0.2">
      <c r="A50" s="47" t="s">
        <v>665</v>
      </c>
      <c r="B50" s="303" t="s">
        <v>408</v>
      </c>
      <c r="C50" s="313" t="s">
        <v>68</v>
      </c>
      <c r="D50" s="313" t="s">
        <v>112</v>
      </c>
      <c r="E50" s="319" t="s">
        <v>666</v>
      </c>
      <c r="F50" s="65"/>
      <c r="G50" s="65"/>
      <c r="H50" s="321">
        <f>SUM(H51:H52)</f>
        <v>0</v>
      </c>
      <c r="I50" s="321">
        <f>SUM(I51:I52)</f>
        <v>0</v>
      </c>
      <c r="J50" s="321">
        <f>SUM(J51:J52)</f>
        <v>0</v>
      </c>
    </row>
    <row r="51" spans="1:10" s="296" customFormat="1" ht="60" hidden="1" x14ac:dyDescent="0.2">
      <c r="A51" s="47" t="s">
        <v>77</v>
      </c>
      <c r="B51" s="303" t="s">
        <v>408</v>
      </c>
      <c r="C51" s="313" t="s">
        <v>68</v>
      </c>
      <c r="D51" s="313" t="s">
        <v>112</v>
      </c>
      <c r="E51" s="319" t="s">
        <v>666</v>
      </c>
      <c r="F51" s="65" t="s">
        <v>78</v>
      </c>
      <c r="G51" s="65" t="s">
        <v>660</v>
      </c>
      <c r="H51" s="321">
        <v>0</v>
      </c>
      <c r="I51" s="321">
        <v>0</v>
      </c>
      <c r="J51" s="321">
        <v>0</v>
      </c>
    </row>
    <row r="52" spans="1:10" s="296" customFormat="1" ht="30" hidden="1" x14ac:dyDescent="0.2">
      <c r="A52" s="47" t="s">
        <v>85</v>
      </c>
      <c r="B52" s="303" t="s">
        <v>408</v>
      </c>
      <c r="C52" s="313" t="s">
        <v>68</v>
      </c>
      <c r="D52" s="313" t="s">
        <v>112</v>
      </c>
      <c r="E52" s="319" t="s">
        <v>666</v>
      </c>
      <c r="F52" s="65" t="s">
        <v>86</v>
      </c>
      <c r="G52" s="65" t="s">
        <v>660</v>
      </c>
      <c r="H52" s="321">
        <v>0</v>
      </c>
      <c r="I52" s="321">
        <v>0</v>
      </c>
      <c r="J52" s="321">
        <v>0</v>
      </c>
    </row>
    <row r="53" spans="1:10" s="296" customFormat="1" ht="57" hidden="1" x14ac:dyDescent="0.2">
      <c r="A53" s="322" t="s">
        <v>667</v>
      </c>
      <c r="B53" s="303" t="s">
        <v>408</v>
      </c>
      <c r="C53" s="313" t="s">
        <v>68</v>
      </c>
      <c r="D53" s="313" t="s">
        <v>112</v>
      </c>
      <c r="E53" s="313" t="s">
        <v>668</v>
      </c>
      <c r="F53" s="65"/>
      <c r="G53" s="65"/>
      <c r="H53" s="314">
        <f>SUM(H54:H55)</f>
        <v>0</v>
      </c>
      <c r="I53" s="314">
        <f t="shared" ref="I53:J53" si="10">SUM(I54:I55)</f>
        <v>0</v>
      </c>
      <c r="J53" s="314">
        <f t="shared" si="10"/>
        <v>0</v>
      </c>
    </row>
    <row r="54" spans="1:10" s="296" customFormat="1" ht="60" hidden="1" x14ac:dyDescent="0.2">
      <c r="A54" s="47" t="s">
        <v>77</v>
      </c>
      <c r="B54" s="303" t="s">
        <v>408</v>
      </c>
      <c r="C54" s="313" t="s">
        <v>68</v>
      </c>
      <c r="D54" s="313" t="s">
        <v>112</v>
      </c>
      <c r="E54" s="313" t="s">
        <v>668</v>
      </c>
      <c r="F54" s="65" t="s">
        <v>78</v>
      </c>
      <c r="G54" s="65" t="s">
        <v>660</v>
      </c>
      <c r="H54" s="314">
        <v>0</v>
      </c>
      <c r="I54" s="314">
        <v>0</v>
      </c>
      <c r="J54" s="306">
        <v>0</v>
      </c>
    </row>
    <row r="55" spans="1:10" s="296" customFormat="1" ht="30" hidden="1" x14ac:dyDescent="0.2">
      <c r="A55" s="47" t="s">
        <v>85</v>
      </c>
      <c r="B55" s="303" t="s">
        <v>408</v>
      </c>
      <c r="C55" s="313" t="s">
        <v>68</v>
      </c>
      <c r="D55" s="313" t="s">
        <v>112</v>
      </c>
      <c r="E55" s="313" t="s">
        <v>668</v>
      </c>
      <c r="F55" s="65" t="s">
        <v>86</v>
      </c>
      <c r="G55" s="65" t="s">
        <v>660</v>
      </c>
      <c r="H55" s="314">
        <v>0</v>
      </c>
      <c r="I55" s="314">
        <v>0</v>
      </c>
      <c r="J55" s="306">
        <v>0</v>
      </c>
    </row>
    <row r="56" spans="1:10" s="296" customFormat="1" hidden="1" x14ac:dyDescent="0.2">
      <c r="A56" s="323" t="s">
        <v>115</v>
      </c>
      <c r="B56" s="303" t="s">
        <v>408</v>
      </c>
      <c r="C56" s="313" t="s">
        <v>68</v>
      </c>
      <c r="D56" s="313" t="s">
        <v>112</v>
      </c>
      <c r="E56" s="313" t="s">
        <v>116</v>
      </c>
      <c r="F56" s="65"/>
      <c r="G56" s="65"/>
      <c r="H56" s="314">
        <f>H57</f>
        <v>0</v>
      </c>
      <c r="I56" s="314">
        <f t="shared" ref="I56:J56" si="11">I57</f>
        <v>0</v>
      </c>
      <c r="J56" s="314">
        <f t="shared" si="11"/>
        <v>0</v>
      </c>
    </row>
    <row r="57" spans="1:10" s="296" customFormat="1" hidden="1" x14ac:dyDescent="0.2">
      <c r="A57" s="47" t="s">
        <v>87</v>
      </c>
      <c r="B57" s="303" t="s">
        <v>408</v>
      </c>
      <c r="C57" s="313" t="s">
        <v>68</v>
      </c>
      <c r="D57" s="313" t="s">
        <v>112</v>
      </c>
      <c r="E57" s="313" t="s">
        <v>116</v>
      </c>
      <c r="F57" s="65" t="s">
        <v>88</v>
      </c>
      <c r="G57" s="65" t="s">
        <v>660</v>
      </c>
      <c r="H57" s="314">
        <v>0</v>
      </c>
      <c r="I57" s="314">
        <v>0</v>
      </c>
      <c r="J57" s="306">
        <v>0</v>
      </c>
    </row>
    <row r="58" spans="1:10" s="296" customFormat="1" ht="30" hidden="1" x14ac:dyDescent="0.2">
      <c r="A58" s="47" t="s">
        <v>119</v>
      </c>
      <c r="B58" s="303" t="s">
        <v>408</v>
      </c>
      <c r="C58" s="313" t="s">
        <v>68</v>
      </c>
      <c r="D58" s="313" t="s">
        <v>112</v>
      </c>
      <c r="E58" s="313" t="s">
        <v>120</v>
      </c>
      <c r="F58" s="65"/>
      <c r="G58" s="65"/>
      <c r="H58" s="314">
        <f>H59</f>
        <v>0</v>
      </c>
      <c r="I58" s="314">
        <f t="shared" ref="I58:J58" si="12">I59</f>
        <v>0</v>
      </c>
      <c r="J58" s="314">
        <f t="shared" si="12"/>
        <v>0</v>
      </c>
    </row>
    <row r="59" spans="1:10" s="296" customFormat="1" hidden="1" x14ac:dyDescent="0.2">
      <c r="A59" s="47" t="s">
        <v>87</v>
      </c>
      <c r="B59" s="303" t="s">
        <v>408</v>
      </c>
      <c r="C59" s="313" t="s">
        <v>68</v>
      </c>
      <c r="D59" s="313" t="s">
        <v>112</v>
      </c>
      <c r="E59" s="313" t="s">
        <v>120</v>
      </c>
      <c r="F59" s="65" t="s">
        <v>88</v>
      </c>
      <c r="G59" s="65" t="s">
        <v>660</v>
      </c>
      <c r="H59" s="314">
        <f>1550649.63-1000649.63-550000</f>
        <v>0</v>
      </c>
      <c r="I59" s="314">
        <v>0</v>
      </c>
      <c r="J59" s="306">
        <v>0</v>
      </c>
    </row>
    <row r="60" spans="1:10" s="296" customFormat="1" ht="32.25" hidden="1" customHeight="1" x14ac:dyDescent="0.2">
      <c r="A60" s="324" t="s">
        <v>121</v>
      </c>
      <c r="B60" s="302" t="s">
        <v>408</v>
      </c>
      <c r="C60" s="325" t="s">
        <v>80</v>
      </c>
      <c r="D60" s="325"/>
      <c r="E60" s="325"/>
      <c r="F60" s="326"/>
      <c r="G60" s="326"/>
      <c r="H60" s="327">
        <f>H61</f>
        <v>0</v>
      </c>
      <c r="I60" s="327">
        <f t="shared" ref="I60:J63" si="13">I61</f>
        <v>0</v>
      </c>
      <c r="J60" s="327">
        <f t="shared" si="13"/>
        <v>0</v>
      </c>
    </row>
    <row r="61" spans="1:10" s="296" customFormat="1" ht="63" hidden="1" x14ac:dyDescent="0.25">
      <c r="A61" s="44" t="s">
        <v>122</v>
      </c>
      <c r="B61" s="302" t="s">
        <v>408</v>
      </c>
      <c r="C61" s="325" t="s">
        <v>80</v>
      </c>
      <c r="D61" s="325" t="s">
        <v>123</v>
      </c>
      <c r="E61" s="325"/>
      <c r="F61" s="325"/>
      <c r="G61" s="325"/>
      <c r="H61" s="327">
        <f>H62</f>
        <v>0</v>
      </c>
      <c r="I61" s="327">
        <f t="shared" si="13"/>
        <v>0</v>
      </c>
      <c r="J61" s="327">
        <f t="shared" si="13"/>
        <v>0</v>
      </c>
    </row>
    <row r="62" spans="1:10" s="296" customFormat="1" ht="15.75" hidden="1" x14ac:dyDescent="0.25">
      <c r="A62" s="60" t="s">
        <v>71</v>
      </c>
      <c r="B62" s="302" t="s">
        <v>408</v>
      </c>
      <c r="C62" s="325" t="s">
        <v>80</v>
      </c>
      <c r="D62" s="325" t="s">
        <v>123</v>
      </c>
      <c r="E62" s="38">
        <v>9900000000</v>
      </c>
      <c r="F62" s="38"/>
      <c r="G62" s="325"/>
      <c r="H62" s="327">
        <f>H63</f>
        <v>0</v>
      </c>
      <c r="I62" s="327">
        <f t="shared" si="13"/>
        <v>0</v>
      </c>
      <c r="J62" s="327">
        <f t="shared" si="13"/>
        <v>0</v>
      </c>
    </row>
    <row r="63" spans="1:10" s="296" customFormat="1" ht="30" hidden="1" x14ac:dyDescent="0.2">
      <c r="A63" s="47" t="s">
        <v>73</v>
      </c>
      <c r="B63" s="303" t="s">
        <v>408</v>
      </c>
      <c r="C63" s="313" t="s">
        <v>80</v>
      </c>
      <c r="D63" s="313" t="s">
        <v>123</v>
      </c>
      <c r="E63" s="36">
        <v>9910000000</v>
      </c>
      <c r="F63" s="36"/>
      <c r="G63" s="313"/>
      <c r="H63" s="314">
        <f>H64</f>
        <v>0</v>
      </c>
      <c r="I63" s="314">
        <f t="shared" si="13"/>
        <v>0</v>
      </c>
      <c r="J63" s="314">
        <f t="shared" si="13"/>
        <v>0</v>
      </c>
    </row>
    <row r="64" spans="1:10" s="296" customFormat="1" ht="30" hidden="1" x14ac:dyDescent="0.2">
      <c r="A64" s="51" t="s">
        <v>89</v>
      </c>
      <c r="B64" s="303" t="s">
        <v>408</v>
      </c>
      <c r="C64" s="313" t="s">
        <v>80</v>
      </c>
      <c r="D64" s="313" t="s">
        <v>123</v>
      </c>
      <c r="E64" s="36">
        <v>9910022001</v>
      </c>
      <c r="F64" s="36"/>
      <c r="G64" s="313"/>
      <c r="H64" s="314">
        <f>SUM(H65:H66)</f>
        <v>0</v>
      </c>
      <c r="I64" s="314">
        <f t="shared" ref="I64:J64" si="14">SUM(I65:I66)</f>
        <v>0</v>
      </c>
      <c r="J64" s="314">
        <f t="shared" si="14"/>
        <v>0</v>
      </c>
    </row>
    <row r="65" spans="1:10" s="296" customFormat="1" ht="60" hidden="1" x14ac:dyDescent="0.2">
      <c r="A65" s="47" t="s">
        <v>77</v>
      </c>
      <c r="B65" s="303" t="s">
        <v>408</v>
      </c>
      <c r="C65" s="313" t="s">
        <v>80</v>
      </c>
      <c r="D65" s="313" t="s">
        <v>123</v>
      </c>
      <c r="E65" s="36">
        <v>9910022001</v>
      </c>
      <c r="F65" s="48" t="s">
        <v>78</v>
      </c>
      <c r="G65" s="313" t="s">
        <v>660</v>
      </c>
      <c r="H65" s="314">
        <v>0</v>
      </c>
      <c r="I65" s="280">
        <v>0</v>
      </c>
      <c r="J65" s="281">
        <v>0</v>
      </c>
    </row>
    <row r="66" spans="1:10" s="296" customFormat="1" ht="30" hidden="1" x14ac:dyDescent="0.2">
      <c r="A66" s="47" t="s">
        <v>85</v>
      </c>
      <c r="B66" s="303" t="s">
        <v>408</v>
      </c>
      <c r="C66" s="313" t="s">
        <v>80</v>
      </c>
      <c r="D66" s="313" t="s">
        <v>123</v>
      </c>
      <c r="E66" s="36">
        <v>9910022001</v>
      </c>
      <c r="F66" s="72" t="s">
        <v>86</v>
      </c>
      <c r="G66" s="65" t="s">
        <v>660</v>
      </c>
      <c r="H66" s="314">
        <v>0</v>
      </c>
      <c r="I66" s="280">
        <v>0</v>
      </c>
      <c r="J66" s="281">
        <v>0</v>
      </c>
    </row>
    <row r="67" spans="1:10" s="296" customFormat="1" ht="15.75" hidden="1" x14ac:dyDescent="0.2">
      <c r="A67" s="324" t="s">
        <v>126</v>
      </c>
      <c r="B67" s="302" t="s">
        <v>408</v>
      </c>
      <c r="C67" s="325" t="s">
        <v>91</v>
      </c>
      <c r="D67" s="325"/>
      <c r="E67" s="325"/>
      <c r="F67" s="326"/>
      <c r="G67" s="326"/>
      <c r="H67" s="327">
        <f>H68+H74+H111+H116</f>
        <v>0</v>
      </c>
      <c r="I67" s="327">
        <f t="shared" ref="I67:J67" si="15">I68+I74+I111+I116</f>
        <v>0</v>
      </c>
      <c r="J67" s="327">
        <f t="shared" si="15"/>
        <v>0</v>
      </c>
    </row>
    <row r="68" spans="1:10" s="296" customFormat="1" ht="15.75" hidden="1" x14ac:dyDescent="0.2">
      <c r="A68" s="324" t="s">
        <v>127</v>
      </c>
      <c r="B68" s="302" t="s">
        <v>408</v>
      </c>
      <c r="C68" s="325" t="s">
        <v>91</v>
      </c>
      <c r="D68" s="325" t="s">
        <v>68</v>
      </c>
      <c r="E68" s="325"/>
      <c r="F68" s="326"/>
      <c r="G68" s="326"/>
      <c r="H68" s="327">
        <f>H69</f>
        <v>0</v>
      </c>
      <c r="I68" s="327">
        <f t="shared" ref="I68:J70" si="16">I69</f>
        <v>0</v>
      </c>
      <c r="J68" s="327">
        <f t="shared" si="16"/>
        <v>0</v>
      </c>
    </row>
    <row r="69" spans="1:10" s="296" customFormat="1" ht="15.75" hidden="1" x14ac:dyDescent="0.25">
      <c r="A69" s="44" t="s">
        <v>71</v>
      </c>
      <c r="B69" s="302" t="s">
        <v>408</v>
      </c>
      <c r="C69" s="325" t="s">
        <v>91</v>
      </c>
      <c r="D69" s="325" t="s">
        <v>68</v>
      </c>
      <c r="E69" s="325" t="s">
        <v>72</v>
      </c>
      <c r="F69" s="326"/>
      <c r="G69" s="326"/>
      <c r="H69" s="327">
        <f>H70</f>
        <v>0</v>
      </c>
      <c r="I69" s="327">
        <f t="shared" si="16"/>
        <v>0</v>
      </c>
      <c r="J69" s="327">
        <f t="shared" si="16"/>
        <v>0</v>
      </c>
    </row>
    <row r="70" spans="1:10" s="296" customFormat="1" hidden="1" x14ac:dyDescent="0.2">
      <c r="A70" s="47" t="s">
        <v>107</v>
      </c>
      <c r="B70" s="303" t="s">
        <v>408</v>
      </c>
      <c r="C70" s="313" t="s">
        <v>91</v>
      </c>
      <c r="D70" s="313" t="s">
        <v>68</v>
      </c>
      <c r="E70" s="313" t="s">
        <v>108</v>
      </c>
      <c r="F70" s="65"/>
      <c r="G70" s="65"/>
      <c r="H70" s="314">
        <f>H71</f>
        <v>0</v>
      </c>
      <c r="I70" s="314">
        <f t="shared" si="16"/>
        <v>0</v>
      </c>
      <c r="J70" s="314">
        <f t="shared" si="16"/>
        <v>0</v>
      </c>
    </row>
    <row r="71" spans="1:10" s="296" customFormat="1" ht="30" hidden="1" x14ac:dyDescent="0.2">
      <c r="A71" s="328" t="s">
        <v>669</v>
      </c>
      <c r="B71" s="303" t="s">
        <v>408</v>
      </c>
      <c r="C71" s="313" t="s">
        <v>91</v>
      </c>
      <c r="D71" s="313" t="s">
        <v>68</v>
      </c>
      <c r="E71" s="313" t="s">
        <v>670</v>
      </c>
      <c r="F71" s="65"/>
      <c r="G71" s="65"/>
      <c r="H71" s="280">
        <f>H72+H73</f>
        <v>0</v>
      </c>
      <c r="I71" s="280">
        <f>I72+I73</f>
        <v>0</v>
      </c>
      <c r="J71" s="280">
        <f>J72+J73</f>
        <v>0</v>
      </c>
    </row>
    <row r="72" spans="1:10" s="296" customFormat="1" ht="60" hidden="1" x14ac:dyDescent="0.2">
      <c r="A72" s="47" t="s">
        <v>77</v>
      </c>
      <c r="B72" s="303" t="s">
        <v>408</v>
      </c>
      <c r="C72" s="313" t="s">
        <v>91</v>
      </c>
      <c r="D72" s="313" t="s">
        <v>68</v>
      </c>
      <c r="E72" s="313" t="s">
        <v>670</v>
      </c>
      <c r="F72" s="65" t="s">
        <v>78</v>
      </c>
      <c r="G72" s="65" t="s">
        <v>660</v>
      </c>
      <c r="H72" s="329">
        <v>0</v>
      </c>
      <c r="I72" s="329">
        <v>0</v>
      </c>
      <c r="J72" s="329">
        <v>0</v>
      </c>
    </row>
    <row r="73" spans="1:10" s="296" customFormat="1" ht="30" hidden="1" x14ac:dyDescent="0.2">
      <c r="A73" s="47" t="s">
        <v>85</v>
      </c>
      <c r="B73" s="303" t="s">
        <v>408</v>
      </c>
      <c r="C73" s="313" t="s">
        <v>91</v>
      </c>
      <c r="D73" s="313" t="s">
        <v>68</v>
      </c>
      <c r="E73" s="313" t="s">
        <v>670</v>
      </c>
      <c r="F73" s="65" t="s">
        <v>86</v>
      </c>
      <c r="G73" s="65" t="s">
        <v>660</v>
      </c>
      <c r="H73" s="280">
        <v>0</v>
      </c>
      <c r="I73" s="280">
        <v>0</v>
      </c>
      <c r="J73" s="280">
        <v>0</v>
      </c>
    </row>
    <row r="74" spans="1:10" s="296" customFormat="1" ht="15.75" hidden="1" x14ac:dyDescent="0.2">
      <c r="A74" s="324" t="s">
        <v>128</v>
      </c>
      <c r="B74" s="302" t="s">
        <v>408</v>
      </c>
      <c r="C74" s="325" t="s">
        <v>91</v>
      </c>
      <c r="D74" s="325" t="s">
        <v>129</v>
      </c>
      <c r="E74" s="313"/>
      <c r="F74" s="65"/>
      <c r="G74" s="65"/>
      <c r="H74" s="327">
        <f>H75+H107</f>
        <v>0</v>
      </c>
      <c r="I74" s="327">
        <f>I75+I107</f>
        <v>0</v>
      </c>
      <c r="J74" s="327">
        <f>J75+J107</f>
        <v>0</v>
      </c>
    </row>
    <row r="75" spans="1:10" s="296" customFormat="1" ht="63" hidden="1" x14ac:dyDescent="0.2">
      <c r="A75" s="324" t="s">
        <v>199</v>
      </c>
      <c r="B75" s="302" t="s">
        <v>408</v>
      </c>
      <c r="C75" s="325" t="s">
        <v>91</v>
      </c>
      <c r="D75" s="325" t="s">
        <v>129</v>
      </c>
      <c r="E75" s="325" t="s">
        <v>200</v>
      </c>
      <c r="F75" s="326"/>
      <c r="G75" s="326"/>
      <c r="H75" s="327">
        <f>H76+H101</f>
        <v>0</v>
      </c>
      <c r="I75" s="327">
        <f t="shared" ref="I75:J75" si="17">I76+I101</f>
        <v>0</v>
      </c>
      <c r="J75" s="327">
        <f t="shared" si="17"/>
        <v>0</v>
      </c>
    </row>
    <row r="76" spans="1:10" s="296" customFormat="1" ht="30" hidden="1" x14ac:dyDescent="0.2">
      <c r="A76" s="121" t="s">
        <v>214</v>
      </c>
      <c r="B76" s="303" t="s">
        <v>408</v>
      </c>
      <c r="C76" s="313" t="s">
        <v>91</v>
      </c>
      <c r="D76" s="313" t="s">
        <v>129</v>
      </c>
      <c r="E76" s="313" t="s">
        <v>202</v>
      </c>
      <c r="F76" s="65"/>
      <c r="G76" s="65"/>
      <c r="H76" s="314">
        <f>H79+H81+H83+H85+H87+H89+H91+H93+H95+H97+H99+H77</f>
        <v>0</v>
      </c>
      <c r="I76" s="314">
        <f>I79+I81+I83+I85+I87+I89+I91+I93+I95+I97+I99+I77</f>
        <v>0</v>
      </c>
      <c r="J76" s="314">
        <f t="shared" ref="J76" si="18">J79+J81+J83+J85+J87+J89+J91+J93+J95+J97+J99+J77</f>
        <v>0</v>
      </c>
    </row>
    <row r="77" spans="1:10" s="296" customFormat="1" ht="30" hidden="1" x14ac:dyDescent="0.2">
      <c r="A77" s="121" t="s">
        <v>314</v>
      </c>
      <c r="B77" s="303" t="s">
        <v>408</v>
      </c>
      <c r="C77" s="313" t="s">
        <v>91</v>
      </c>
      <c r="D77" s="313" t="s">
        <v>129</v>
      </c>
      <c r="E77" s="313" t="s">
        <v>671</v>
      </c>
      <c r="F77" s="65"/>
      <c r="G77" s="65"/>
      <c r="H77" s="314">
        <f>H78</f>
        <v>0</v>
      </c>
      <c r="I77" s="314">
        <f t="shared" ref="I77:J77" si="19">I78</f>
        <v>0</v>
      </c>
      <c r="J77" s="314">
        <f t="shared" si="19"/>
        <v>0</v>
      </c>
    </row>
    <row r="78" spans="1:10" s="296" customFormat="1" hidden="1" x14ac:dyDescent="0.2">
      <c r="A78" s="121" t="s">
        <v>87</v>
      </c>
      <c r="B78" s="303" t="s">
        <v>408</v>
      </c>
      <c r="C78" s="313" t="s">
        <v>91</v>
      </c>
      <c r="D78" s="313" t="s">
        <v>129</v>
      </c>
      <c r="E78" s="313" t="s">
        <v>671</v>
      </c>
      <c r="F78" s="65" t="s">
        <v>88</v>
      </c>
      <c r="G78" s="65" t="s">
        <v>660</v>
      </c>
      <c r="H78" s="314">
        <v>0</v>
      </c>
      <c r="I78" s="314">
        <v>0</v>
      </c>
      <c r="J78" s="314">
        <v>0</v>
      </c>
    </row>
    <row r="79" spans="1:10" s="296" customFormat="1" ht="45" hidden="1" x14ac:dyDescent="0.2">
      <c r="A79" s="121" t="s">
        <v>672</v>
      </c>
      <c r="B79" s="303" t="s">
        <v>408</v>
      </c>
      <c r="C79" s="313" t="s">
        <v>91</v>
      </c>
      <c r="D79" s="313" t="s">
        <v>129</v>
      </c>
      <c r="E79" s="137" t="s">
        <v>673</v>
      </c>
      <c r="F79" s="65"/>
      <c r="G79" s="65"/>
      <c r="H79" s="314">
        <f>H80</f>
        <v>0</v>
      </c>
      <c r="I79" s="314">
        <f>I80</f>
        <v>0</v>
      </c>
      <c r="J79" s="314">
        <f>J80</f>
        <v>0</v>
      </c>
    </row>
    <row r="80" spans="1:10" s="296" customFormat="1" hidden="1" x14ac:dyDescent="0.2">
      <c r="A80" s="47" t="s">
        <v>87</v>
      </c>
      <c r="B80" s="303" t="s">
        <v>408</v>
      </c>
      <c r="C80" s="313" t="s">
        <v>91</v>
      </c>
      <c r="D80" s="313" t="s">
        <v>129</v>
      </c>
      <c r="E80" s="137" t="s">
        <v>673</v>
      </c>
      <c r="F80" s="65" t="s">
        <v>88</v>
      </c>
      <c r="G80" s="65" t="s">
        <v>660</v>
      </c>
      <c r="H80" s="314">
        <v>0</v>
      </c>
      <c r="I80" s="314">
        <v>0</v>
      </c>
      <c r="J80" s="314">
        <v>0</v>
      </c>
    </row>
    <row r="81" spans="1:10" s="296" customFormat="1" ht="60" hidden="1" x14ac:dyDescent="0.2">
      <c r="A81" s="121" t="s">
        <v>674</v>
      </c>
      <c r="B81" s="303" t="s">
        <v>408</v>
      </c>
      <c r="C81" s="313" t="s">
        <v>91</v>
      </c>
      <c r="D81" s="313" t="s">
        <v>129</v>
      </c>
      <c r="E81" s="137" t="s">
        <v>675</v>
      </c>
      <c r="F81" s="65"/>
      <c r="G81" s="65"/>
      <c r="H81" s="314">
        <f>H82</f>
        <v>0</v>
      </c>
      <c r="I81" s="314">
        <f t="shared" ref="I81:J81" si="20">I82</f>
        <v>0</v>
      </c>
      <c r="J81" s="314">
        <f t="shared" si="20"/>
        <v>0</v>
      </c>
    </row>
    <row r="82" spans="1:10" s="296" customFormat="1" hidden="1" x14ac:dyDescent="0.2">
      <c r="A82" s="47" t="s">
        <v>87</v>
      </c>
      <c r="B82" s="303" t="s">
        <v>408</v>
      </c>
      <c r="C82" s="313" t="s">
        <v>91</v>
      </c>
      <c r="D82" s="313" t="s">
        <v>129</v>
      </c>
      <c r="E82" s="137" t="s">
        <v>675</v>
      </c>
      <c r="F82" s="65" t="s">
        <v>88</v>
      </c>
      <c r="G82" s="65" t="s">
        <v>660</v>
      </c>
      <c r="H82" s="314">
        <v>0</v>
      </c>
      <c r="I82" s="314">
        <v>0</v>
      </c>
      <c r="J82" s="314">
        <v>0</v>
      </c>
    </row>
    <row r="83" spans="1:10" s="296" customFormat="1" ht="45" hidden="1" x14ac:dyDescent="0.2">
      <c r="A83" s="121" t="s">
        <v>676</v>
      </c>
      <c r="B83" s="303" t="s">
        <v>408</v>
      </c>
      <c r="C83" s="313" t="s">
        <v>91</v>
      </c>
      <c r="D83" s="313" t="s">
        <v>129</v>
      </c>
      <c r="E83" s="137" t="s">
        <v>677</v>
      </c>
      <c r="F83" s="65"/>
      <c r="G83" s="65"/>
      <c r="H83" s="314">
        <f>H84</f>
        <v>0</v>
      </c>
      <c r="I83" s="314">
        <f>I84</f>
        <v>0</v>
      </c>
      <c r="J83" s="314">
        <f>J84</f>
        <v>0</v>
      </c>
    </row>
    <row r="84" spans="1:10" s="296" customFormat="1" hidden="1" x14ac:dyDescent="0.2">
      <c r="A84" s="47" t="s">
        <v>87</v>
      </c>
      <c r="B84" s="303" t="s">
        <v>408</v>
      </c>
      <c r="C84" s="313" t="s">
        <v>91</v>
      </c>
      <c r="D84" s="313" t="s">
        <v>129</v>
      </c>
      <c r="E84" s="137" t="s">
        <v>677</v>
      </c>
      <c r="F84" s="65" t="s">
        <v>88</v>
      </c>
      <c r="G84" s="65" t="s">
        <v>660</v>
      </c>
      <c r="H84" s="314">
        <f>360000-360000</f>
        <v>0</v>
      </c>
      <c r="I84" s="314">
        <v>0</v>
      </c>
      <c r="J84" s="314">
        <v>0</v>
      </c>
    </row>
    <row r="85" spans="1:10" s="296" customFormat="1" ht="45" hidden="1" x14ac:dyDescent="0.2">
      <c r="A85" s="47" t="s">
        <v>678</v>
      </c>
      <c r="B85" s="303" t="s">
        <v>408</v>
      </c>
      <c r="C85" s="313" t="s">
        <v>91</v>
      </c>
      <c r="D85" s="313" t="s">
        <v>129</v>
      </c>
      <c r="E85" s="137" t="s">
        <v>679</v>
      </c>
      <c r="F85" s="65"/>
      <c r="G85" s="65"/>
      <c r="H85" s="314">
        <f>H86</f>
        <v>0</v>
      </c>
      <c r="I85" s="314">
        <f>I86</f>
        <v>0</v>
      </c>
      <c r="J85" s="314">
        <f>J86</f>
        <v>0</v>
      </c>
    </row>
    <row r="86" spans="1:10" s="296" customFormat="1" hidden="1" x14ac:dyDescent="0.2">
      <c r="A86" s="47" t="s">
        <v>87</v>
      </c>
      <c r="B86" s="303" t="s">
        <v>408</v>
      </c>
      <c r="C86" s="313" t="s">
        <v>91</v>
      </c>
      <c r="D86" s="313" t="s">
        <v>129</v>
      </c>
      <c r="E86" s="137" t="s">
        <v>679</v>
      </c>
      <c r="F86" s="65" t="s">
        <v>88</v>
      </c>
      <c r="G86" s="65" t="s">
        <v>660</v>
      </c>
      <c r="H86" s="314">
        <v>0</v>
      </c>
      <c r="I86" s="314">
        <v>0</v>
      </c>
      <c r="J86" s="314">
        <v>0</v>
      </c>
    </row>
    <row r="87" spans="1:10" s="296" customFormat="1" ht="45" hidden="1" x14ac:dyDescent="0.2">
      <c r="A87" s="47" t="s">
        <v>680</v>
      </c>
      <c r="B87" s="303" t="s">
        <v>408</v>
      </c>
      <c r="C87" s="313" t="s">
        <v>91</v>
      </c>
      <c r="D87" s="313" t="s">
        <v>129</v>
      </c>
      <c r="E87" s="137" t="s">
        <v>681</v>
      </c>
      <c r="F87" s="65"/>
      <c r="G87" s="65"/>
      <c r="H87" s="314">
        <f>H88</f>
        <v>0</v>
      </c>
      <c r="I87" s="314">
        <f t="shared" ref="I87:J87" si="21">I88</f>
        <v>0</v>
      </c>
      <c r="J87" s="314">
        <f t="shared" si="21"/>
        <v>0</v>
      </c>
    </row>
    <row r="88" spans="1:10" s="296" customFormat="1" hidden="1" x14ac:dyDescent="0.2">
      <c r="A88" s="47" t="s">
        <v>87</v>
      </c>
      <c r="B88" s="303" t="s">
        <v>408</v>
      </c>
      <c r="C88" s="313" t="s">
        <v>91</v>
      </c>
      <c r="D88" s="313" t="s">
        <v>129</v>
      </c>
      <c r="E88" s="137" t="s">
        <v>681</v>
      </c>
      <c r="F88" s="65" t="s">
        <v>88</v>
      </c>
      <c r="G88" s="65" t="s">
        <v>660</v>
      </c>
      <c r="H88" s="314">
        <v>0</v>
      </c>
      <c r="I88" s="314">
        <v>0</v>
      </c>
      <c r="J88" s="314">
        <v>0</v>
      </c>
    </row>
    <row r="89" spans="1:10" s="296" customFormat="1" ht="45" hidden="1" x14ac:dyDescent="0.2">
      <c r="A89" s="47" t="s">
        <v>682</v>
      </c>
      <c r="B89" s="303" t="s">
        <v>408</v>
      </c>
      <c r="C89" s="313" t="s">
        <v>91</v>
      </c>
      <c r="D89" s="313" t="s">
        <v>129</v>
      </c>
      <c r="E89" s="137" t="s">
        <v>683</v>
      </c>
      <c r="F89" s="65"/>
      <c r="G89" s="65"/>
      <c r="H89" s="314">
        <f>H90</f>
        <v>0</v>
      </c>
      <c r="I89" s="314">
        <f t="shared" ref="I89:J89" si="22">I90</f>
        <v>0</v>
      </c>
      <c r="J89" s="314">
        <f t="shared" si="22"/>
        <v>0</v>
      </c>
    </row>
    <row r="90" spans="1:10" s="296" customFormat="1" hidden="1" x14ac:dyDescent="0.2">
      <c r="A90" s="47" t="s">
        <v>87</v>
      </c>
      <c r="B90" s="303" t="s">
        <v>408</v>
      </c>
      <c r="C90" s="313" t="s">
        <v>91</v>
      </c>
      <c r="D90" s="313" t="s">
        <v>129</v>
      </c>
      <c r="E90" s="137" t="s">
        <v>683</v>
      </c>
      <c r="F90" s="65" t="s">
        <v>88</v>
      </c>
      <c r="G90" s="65" t="s">
        <v>660</v>
      </c>
      <c r="H90" s="314">
        <v>0</v>
      </c>
      <c r="I90" s="314">
        <v>0</v>
      </c>
      <c r="J90" s="314">
        <v>0</v>
      </c>
    </row>
    <row r="91" spans="1:10" s="296" customFormat="1" ht="45" hidden="1" x14ac:dyDescent="0.2">
      <c r="A91" s="47" t="s">
        <v>684</v>
      </c>
      <c r="B91" s="303" t="s">
        <v>408</v>
      </c>
      <c r="C91" s="313" t="s">
        <v>91</v>
      </c>
      <c r="D91" s="313" t="s">
        <v>129</v>
      </c>
      <c r="E91" s="137" t="s">
        <v>685</v>
      </c>
      <c r="F91" s="65"/>
      <c r="G91" s="65"/>
      <c r="H91" s="314">
        <f>H92</f>
        <v>0</v>
      </c>
      <c r="I91" s="314">
        <f t="shared" ref="I91:J91" si="23">I92</f>
        <v>0</v>
      </c>
      <c r="J91" s="314">
        <f t="shared" si="23"/>
        <v>0</v>
      </c>
    </row>
    <row r="92" spans="1:10" s="296" customFormat="1" hidden="1" x14ac:dyDescent="0.2">
      <c r="A92" s="47" t="s">
        <v>87</v>
      </c>
      <c r="B92" s="303" t="s">
        <v>408</v>
      </c>
      <c r="C92" s="313" t="s">
        <v>91</v>
      </c>
      <c r="D92" s="313" t="s">
        <v>129</v>
      </c>
      <c r="E92" s="137" t="s">
        <v>685</v>
      </c>
      <c r="F92" s="65" t="s">
        <v>88</v>
      </c>
      <c r="G92" s="65" t="s">
        <v>660</v>
      </c>
      <c r="H92" s="314">
        <v>0</v>
      </c>
      <c r="I92" s="314">
        <v>0</v>
      </c>
      <c r="J92" s="314">
        <v>0</v>
      </c>
    </row>
    <row r="93" spans="1:10" s="296" customFormat="1" ht="60" hidden="1" x14ac:dyDescent="0.2">
      <c r="A93" s="47" t="s">
        <v>686</v>
      </c>
      <c r="B93" s="303" t="s">
        <v>408</v>
      </c>
      <c r="C93" s="313" t="s">
        <v>91</v>
      </c>
      <c r="D93" s="313" t="s">
        <v>129</v>
      </c>
      <c r="E93" s="137" t="s">
        <v>687</v>
      </c>
      <c r="F93" s="65"/>
      <c r="G93" s="65"/>
      <c r="H93" s="314">
        <f>H94</f>
        <v>0</v>
      </c>
      <c r="I93" s="314">
        <f t="shared" ref="I93:J93" si="24">I94</f>
        <v>0</v>
      </c>
      <c r="J93" s="314">
        <f t="shared" si="24"/>
        <v>0</v>
      </c>
    </row>
    <row r="94" spans="1:10" s="296" customFormat="1" hidden="1" x14ac:dyDescent="0.2">
      <c r="A94" s="47" t="s">
        <v>87</v>
      </c>
      <c r="B94" s="303" t="s">
        <v>408</v>
      </c>
      <c r="C94" s="313" t="s">
        <v>91</v>
      </c>
      <c r="D94" s="313" t="s">
        <v>129</v>
      </c>
      <c r="E94" s="137" t="s">
        <v>687</v>
      </c>
      <c r="F94" s="65" t="s">
        <v>88</v>
      </c>
      <c r="G94" s="65" t="s">
        <v>660</v>
      </c>
      <c r="H94" s="314">
        <v>0</v>
      </c>
      <c r="I94" s="314">
        <v>0</v>
      </c>
      <c r="J94" s="314">
        <v>0</v>
      </c>
    </row>
    <row r="95" spans="1:10" s="296" customFormat="1" ht="60" hidden="1" x14ac:dyDescent="0.2">
      <c r="A95" s="47" t="s">
        <v>688</v>
      </c>
      <c r="B95" s="303" t="s">
        <v>408</v>
      </c>
      <c r="C95" s="313" t="s">
        <v>91</v>
      </c>
      <c r="D95" s="313" t="s">
        <v>129</v>
      </c>
      <c r="E95" s="137" t="s">
        <v>689</v>
      </c>
      <c r="F95" s="65"/>
      <c r="G95" s="65"/>
      <c r="H95" s="314">
        <f>H96</f>
        <v>0</v>
      </c>
      <c r="I95" s="314">
        <f t="shared" ref="I95:J95" si="25">I96</f>
        <v>0</v>
      </c>
      <c r="J95" s="314">
        <f t="shared" si="25"/>
        <v>0</v>
      </c>
    </row>
    <row r="96" spans="1:10" s="296" customFormat="1" hidden="1" x14ac:dyDescent="0.2">
      <c r="A96" s="47" t="s">
        <v>87</v>
      </c>
      <c r="B96" s="303" t="s">
        <v>408</v>
      </c>
      <c r="C96" s="313" t="s">
        <v>91</v>
      </c>
      <c r="D96" s="313" t="s">
        <v>129</v>
      </c>
      <c r="E96" s="137" t="s">
        <v>689</v>
      </c>
      <c r="F96" s="65" t="s">
        <v>88</v>
      </c>
      <c r="G96" s="65" t="s">
        <v>660</v>
      </c>
      <c r="H96" s="314">
        <v>0</v>
      </c>
      <c r="I96" s="314">
        <v>0</v>
      </c>
      <c r="J96" s="314">
        <v>0</v>
      </c>
    </row>
    <row r="97" spans="1:10" s="296" customFormat="1" ht="60" hidden="1" x14ac:dyDescent="0.2">
      <c r="A97" s="47" t="s">
        <v>690</v>
      </c>
      <c r="B97" s="303" t="s">
        <v>408</v>
      </c>
      <c r="C97" s="313" t="s">
        <v>91</v>
      </c>
      <c r="D97" s="313" t="s">
        <v>129</v>
      </c>
      <c r="E97" s="137" t="s">
        <v>691</v>
      </c>
      <c r="F97" s="65"/>
      <c r="G97" s="65"/>
      <c r="H97" s="314">
        <f>H98</f>
        <v>0</v>
      </c>
      <c r="I97" s="314">
        <f t="shared" ref="I97:J97" si="26">I98</f>
        <v>0</v>
      </c>
      <c r="J97" s="314">
        <f t="shared" si="26"/>
        <v>0</v>
      </c>
    </row>
    <row r="98" spans="1:10" s="296" customFormat="1" hidden="1" x14ac:dyDescent="0.2">
      <c r="A98" s="47" t="s">
        <v>87</v>
      </c>
      <c r="B98" s="303" t="s">
        <v>408</v>
      </c>
      <c r="C98" s="313" t="s">
        <v>91</v>
      </c>
      <c r="D98" s="313" t="s">
        <v>129</v>
      </c>
      <c r="E98" s="137" t="s">
        <v>691</v>
      </c>
      <c r="F98" s="65" t="s">
        <v>88</v>
      </c>
      <c r="G98" s="65" t="s">
        <v>660</v>
      </c>
      <c r="H98" s="314">
        <v>0</v>
      </c>
      <c r="I98" s="314">
        <v>0</v>
      </c>
      <c r="J98" s="314">
        <v>0</v>
      </c>
    </row>
    <row r="99" spans="1:10" s="296" customFormat="1" ht="60" hidden="1" x14ac:dyDescent="0.2">
      <c r="A99" s="47" t="s">
        <v>629</v>
      </c>
      <c r="B99" s="303" t="s">
        <v>408</v>
      </c>
      <c r="C99" s="313" t="s">
        <v>91</v>
      </c>
      <c r="D99" s="313" t="s">
        <v>129</v>
      </c>
      <c r="E99" s="137" t="s">
        <v>692</v>
      </c>
      <c r="F99" s="65"/>
      <c r="G99" s="65"/>
      <c r="H99" s="314">
        <f>H100</f>
        <v>0</v>
      </c>
      <c r="I99" s="314">
        <f t="shared" ref="I99:J99" si="27">I100</f>
        <v>0</v>
      </c>
      <c r="J99" s="314">
        <f t="shared" si="27"/>
        <v>0</v>
      </c>
    </row>
    <row r="100" spans="1:10" s="296" customFormat="1" hidden="1" x14ac:dyDescent="0.2">
      <c r="A100" s="47" t="s">
        <v>87</v>
      </c>
      <c r="B100" s="303" t="s">
        <v>408</v>
      </c>
      <c r="C100" s="313" t="s">
        <v>91</v>
      </c>
      <c r="D100" s="313" t="s">
        <v>129</v>
      </c>
      <c r="E100" s="137" t="s">
        <v>692</v>
      </c>
      <c r="F100" s="65" t="s">
        <v>88</v>
      </c>
      <c r="G100" s="65" t="s">
        <v>660</v>
      </c>
      <c r="H100" s="314">
        <v>0</v>
      </c>
      <c r="I100" s="314">
        <v>0</v>
      </c>
      <c r="J100" s="314">
        <v>0</v>
      </c>
    </row>
    <row r="101" spans="1:10" s="296" customFormat="1" hidden="1" x14ac:dyDescent="0.2">
      <c r="A101" s="47" t="s">
        <v>197</v>
      </c>
      <c r="B101" s="303" t="s">
        <v>408</v>
      </c>
      <c r="C101" s="313" t="s">
        <v>91</v>
      </c>
      <c r="D101" s="313" t="s">
        <v>129</v>
      </c>
      <c r="E101" s="137">
        <v>6740000000</v>
      </c>
      <c r="F101" s="65"/>
      <c r="G101" s="65"/>
      <c r="H101" s="314">
        <f>H104+H102</f>
        <v>0</v>
      </c>
      <c r="I101" s="314">
        <f t="shared" ref="I101:J101" si="28">I104+I102</f>
        <v>0</v>
      </c>
      <c r="J101" s="314">
        <f t="shared" si="28"/>
        <v>0</v>
      </c>
    </row>
    <row r="102" spans="1:10" s="296" customFormat="1" hidden="1" x14ac:dyDescent="0.2">
      <c r="A102" s="47" t="s">
        <v>316</v>
      </c>
      <c r="B102" s="303" t="s">
        <v>408</v>
      </c>
      <c r="C102" s="313" t="s">
        <v>91</v>
      </c>
      <c r="D102" s="313" t="s">
        <v>129</v>
      </c>
      <c r="E102" s="137" t="s">
        <v>693</v>
      </c>
      <c r="F102" s="65"/>
      <c r="G102" s="65"/>
      <c r="H102" s="314">
        <f>H103</f>
        <v>0</v>
      </c>
      <c r="I102" s="314">
        <f t="shared" ref="I102:J102" si="29">I103</f>
        <v>0</v>
      </c>
      <c r="J102" s="314">
        <f t="shared" si="29"/>
        <v>0</v>
      </c>
    </row>
    <row r="103" spans="1:10" s="296" customFormat="1" ht="30" hidden="1" x14ac:dyDescent="0.2">
      <c r="A103" s="47" t="s">
        <v>85</v>
      </c>
      <c r="B103" s="303" t="s">
        <v>408</v>
      </c>
      <c r="C103" s="313" t="s">
        <v>91</v>
      </c>
      <c r="D103" s="313" t="s">
        <v>129</v>
      </c>
      <c r="E103" s="137" t="s">
        <v>693</v>
      </c>
      <c r="F103" s="65" t="s">
        <v>86</v>
      </c>
      <c r="G103" s="65" t="s">
        <v>660</v>
      </c>
      <c r="H103" s="314">
        <v>0</v>
      </c>
      <c r="I103" s="314">
        <v>0</v>
      </c>
      <c r="J103" s="314">
        <v>0</v>
      </c>
    </row>
    <row r="104" spans="1:10" s="296" customFormat="1" ht="45" hidden="1" x14ac:dyDescent="0.2">
      <c r="A104" s="47" t="s">
        <v>694</v>
      </c>
      <c r="B104" s="303" t="s">
        <v>408</v>
      </c>
      <c r="C104" s="313" t="s">
        <v>91</v>
      </c>
      <c r="D104" s="313" t="s">
        <v>129</v>
      </c>
      <c r="E104" s="137">
        <v>6740063250</v>
      </c>
      <c r="F104" s="65"/>
      <c r="G104" s="65"/>
      <c r="H104" s="314">
        <f>SUM(H105:H106)</f>
        <v>0</v>
      </c>
      <c r="I104" s="314">
        <f t="shared" ref="I104:J104" si="30">SUM(I105:I106)</f>
        <v>0</v>
      </c>
      <c r="J104" s="314">
        <f t="shared" si="30"/>
        <v>0</v>
      </c>
    </row>
    <row r="105" spans="1:10" s="296" customFormat="1" ht="60" hidden="1" x14ac:dyDescent="0.2">
      <c r="A105" s="47" t="s">
        <v>77</v>
      </c>
      <c r="B105" s="303" t="s">
        <v>408</v>
      </c>
      <c r="C105" s="313" t="s">
        <v>91</v>
      </c>
      <c r="D105" s="313" t="s">
        <v>129</v>
      </c>
      <c r="E105" s="137" t="s">
        <v>695</v>
      </c>
      <c r="F105" s="65" t="s">
        <v>78</v>
      </c>
      <c r="G105" s="65" t="s">
        <v>660</v>
      </c>
      <c r="H105" s="314">
        <v>0</v>
      </c>
      <c r="I105" s="314">
        <v>0</v>
      </c>
      <c r="J105" s="314">
        <v>0</v>
      </c>
    </row>
    <row r="106" spans="1:10" s="296" customFormat="1" ht="30" hidden="1" x14ac:dyDescent="0.2">
      <c r="A106" s="47" t="s">
        <v>85</v>
      </c>
      <c r="B106" s="303" t="s">
        <v>408</v>
      </c>
      <c r="C106" s="313" t="s">
        <v>91</v>
      </c>
      <c r="D106" s="313" t="s">
        <v>129</v>
      </c>
      <c r="E106" s="137" t="s">
        <v>695</v>
      </c>
      <c r="F106" s="65" t="s">
        <v>86</v>
      </c>
      <c r="G106" s="65" t="s">
        <v>660</v>
      </c>
      <c r="H106" s="314">
        <v>0</v>
      </c>
      <c r="I106" s="314">
        <v>0</v>
      </c>
      <c r="J106" s="314">
        <v>0</v>
      </c>
    </row>
    <row r="107" spans="1:10" s="296" customFormat="1" ht="15.75" hidden="1" x14ac:dyDescent="0.2">
      <c r="A107" s="324" t="s">
        <v>71</v>
      </c>
      <c r="B107" s="302" t="s">
        <v>408</v>
      </c>
      <c r="C107" s="325" t="s">
        <v>91</v>
      </c>
      <c r="D107" s="325" t="s">
        <v>129</v>
      </c>
      <c r="E107" s="138">
        <v>9900000000</v>
      </c>
      <c r="F107" s="326"/>
      <c r="G107" s="326"/>
      <c r="H107" s="327">
        <f>H108</f>
        <v>0</v>
      </c>
      <c r="I107" s="327">
        <f t="shared" ref="I107:J109" si="31">I108</f>
        <v>0</v>
      </c>
      <c r="J107" s="327">
        <f t="shared" si="31"/>
        <v>0</v>
      </c>
    </row>
    <row r="108" spans="1:10" s="296" customFormat="1" hidden="1" x14ac:dyDescent="0.2">
      <c r="A108" s="330" t="s">
        <v>177</v>
      </c>
      <c r="B108" s="303" t="s">
        <v>408</v>
      </c>
      <c r="C108" s="313" t="s">
        <v>91</v>
      </c>
      <c r="D108" s="313" t="s">
        <v>129</v>
      </c>
      <c r="E108" s="137">
        <v>9960000000</v>
      </c>
      <c r="F108" s="65"/>
      <c r="G108" s="65"/>
      <c r="H108" s="314">
        <f>H109</f>
        <v>0</v>
      </c>
      <c r="I108" s="314">
        <f t="shared" si="31"/>
        <v>0</v>
      </c>
      <c r="J108" s="314">
        <f t="shared" si="31"/>
        <v>0</v>
      </c>
    </row>
    <row r="109" spans="1:10" s="296" customFormat="1" ht="45" hidden="1" x14ac:dyDescent="0.2">
      <c r="A109" s="127" t="s">
        <v>696</v>
      </c>
      <c r="B109" s="303" t="s">
        <v>408</v>
      </c>
      <c r="C109" s="313" t="s">
        <v>91</v>
      </c>
      <c r="D109" s="313" t="s">
        <v>129</v>
      </c>
      <c r="E109" s="313" t="s">
        <v>697</v>
      </c>
      <c r="F109" s="65"/>
      <c r="G109" s="65"/>
      <c r="H109" s="331">
        <f>H110</f>
        <v>0</v>
      </c>
      <c r="I109" s="331">
        <f t="shared" si="31"/>
        <v>0</v>
      </c>
      <c r="J109" s="331">
        <f t="shared" si="31"/>
        <v>0</v>
      </c>
    </row>
    <row r="110" spans="1:10" s="296" customFormat="1" hidden="1" x14ac:dyDescent="0.2">
      <c r="A110" s="121" t="s">
        <v>177</v>
      </c>
      <c r="B110" s="303" t="s">
        <v>408</v>
      </c>
      <c r="C110" s="313" t="s">
        <v>91</v>
      </c>
      <c r="D110" s="313" t="s">
        <v>129</v>
      </c>
      <c r="E110" s="313" t="s">
        <v>697</v>
      </c>
      <c r="F110" s="65" t="s">
        <v>181</v>
      </c>
      <c r="G110" s="65" t="s">
        <v>660</v>
      </c>
      <c r="H110" s="331">
        <v>0</v>
      </c>
      <c r="I110" s="331">
        <v>0</v>
      </c>
      <c r="J110" s="331">
        <v>0</v>
      </c>
    </row>
    <row r="111" spans="1:10" s="296" customFormat="1" ht="15.75" hidden="1" x14ac:dyDescent="0.2">
      <c r="A111" s="332" t="s">
        <v>209</v>
      </c>
      <c r="B111" s="302" t="s">
        <v>408</v>
      </c>
      <c r="C111" s="325" t="s">
        <v>91</v>
      </c>
      <c r="D111" s="325" t="s">
        <v>144</v>
      </c>
      <c r="E111" s="325"/>
      <c r="F111" s="326"/>
      <c r="G111" s="326"/>
      <c r="H111" s="333">
        <f>H112</f>
        <v>0</v>
      </c>
      <c r="I111" s="333">
        <f t="shared" ref="I111:J114" si="32">I112</f>
        <v>0</v>
      </c>
      <c r="J111" s="333">
        <f t="shared" si="32"/>
        <v>0</v>
      </c>
    </row>
    <row r="112" spans="1:10" s="296" customFormat="1" ht="31.5" hidden="1" x14ac:dyDescent="0.2">
      <c r="A112" s="332" t="s">
        <v>210</v>
      </c>
      <c r="B112" s="302">
        <v>701</v>
      </c>
      <c r="C112" s="325" t="s">
        <v>91</v>
      </c>
      <c r="D112" s="325" t="s">
        <v>144</v>
      </c>
      <c r="E112" s="325" t="s">
        <v>206</v>
      </c>
      <c r="F112" s="326"/>
      <c r="G112" s="326"/>
      <c r="H112" s="333">
        <f>H113</f>
        <v>0</v>
      </c>
      <c r="I112" s="333">
        <f t="shared" si="32"/>
        <v>0</v>
      </c>
      <c r="J112" s="333">
        <f t="shared" si="32"/>
        <v>0</v>
      </c>
    </row>
    <row r="113" spans="1:10" s="296" customFormat="1" hidden="1" x14ac:dyDescent="0.2">
      <c r="A113" s="121" t="s">
        <v>197</v>
      </c>
      <c r="B113" s="303">
        <v>701</v>
      </c>
      <c r="C113" s="313" t="s">
        <v>91</v>
      </c>
      <c r="D113" s="313" t="s">
        <v>144</v>
      </c>
      <c r="E113" s="313" t="s">
        <v>698</v>
      </c>
      <c r="F113" s="65"/>
      <c r="G113" s="65"/>
      <c r="H113" s="331">
        <f>H114</f>
        <v>0</v>
      </c>
      <c r="I113" s="331">
        <f t="shared" si="32"/>
        <v>0</v>
      </c>
      <c r="J113" s="331">
        <f t="shared" si="32"/>
        <v>0</v>
      </c>
    </row>
    <row r="114" spans="1:10" s="296" customFormat="1" ht="60" hidden="1" x14ac:dyDescent="0.2">
      <c r="A114" s="121" t="s">
        <v>699</v>
      </c>
      <c r="B114" s="303" t="s">
        <v>408</v>
      </c>
      <c r="C114" s="313" t="s">
        <v>91</v>
      </c>
      <c r="D114" s="313" t="s">
        <v>144</v>
      </c>
      <c r="E114" s="313" t="s">
        <v>700</v>
      </c>
      <c r="F114" s="65"/>
      <c r="G114" s="65"/>
      <c r="H114" s="331">
        <f>H115</f>
        <v>0</v>
      </c>
      <c r="I114" s="331">
        <f t="shared" si="32"/>
        <v>0</v>
      </c>
      <c r="J114" s="331">
        <f t="shared" si="32"/>
        <v>0</v>
      </c>
    </row>
    <row r="115" spans="1:10" s="296" customFormat="1" ht="30" hidden="1" x14ac:dyDescent="0.2">
      <c r="A115" s="121" t="s">
        <v>85</v>
      </c>
      <c r="B115" s="303" t="s">
        <v>408</v>
      </c>
      <c r="C115" s="313" t="s">
        <v>91</v>
      </c>
      <c r="D115" s="313" t="s">
        <v>144</v>
      </c>
      <c r="E115" s="313" t="s">
        <v>700</v>
      </c>
      <c r="F115" s="65" t="s">
        <v>86</v>
      </c>
      <c r="G115" s="65" t="s">
        <v>660</v>
      </c>
      <c r="H115" s="331">
        <v>0</v>
      </c>
      <c r="I115" s="331">
        <v>0</v>
      </c>
      <c r="J115" s="331">
        <v>0</v>
      </c>
    </row>
    <row r="116" spans="1:10" s="308" customFormat="1" ht="15.75" hidden="1" x14ac:dyDescent="0.25">
      <c r="A116" s="332" t="s">
        <v>131</v>
      </c>
      <c r="B116" s="302" t="s">
        <v>408</v>
      </c>
      <c r="C116" s="325" t="s">
        <v>91</v>
      </c>
      <c r="D116" s="325" t="s">
        <v>132</v>
      </c>
      <c r="E116" s="325"/>
      <c r="F116" s="326"/>
      <c r="G116" s="326"/>
      <c r="H116" s="333">
        <f>H117</f>
        <v>0</v>
      </c>
      <c r="I116" s="333">
        <f t="shared" ref="I116:J119" si="33">I117</f>
        <v>0</v>
      </c>
      <c r="J116" s="333">
        <f t="shared" si="33"/>
        <v>0</v>
      </c>
    </row>
    <row r="117" spans="1:10" s="308" customFormat="1" ht="15.75" hidden="1" x14ac:dyDescent="0.25">
      <c r="A117" s="332" t="s">
        <v>212</v>
      </c>
      <c r="B117" s="302">
        <v>701</v>
      </c>
      <c r="C117" s="325" t="s">
        <v>91</v>
      </c>
      <c r="D117" s="325" t="s">
        <v>132</v>
      </c>
      <c r="E117" s="325" t="s">
        <v>213</v>
      </c>
      <c r="F117" s="326"/>
      <c r="G117" s="326"/>
      <c r="H117" s="333">
        <f>H118</f>
        <v>0</v>
      </c>
      <c r="I117" s="333">
        <f t="shared" si="33"/>
        <v>0</v>
      </c>
      <c r="J117" s="333">
        <f t="shared" si="33"/>
        <v>0</v>
      </c>
    </row>
    <row r="118" spans="1:10" s="296" customFormat="1" hidden="1" x14ac:dyDescent="0.2">
      <c r="A118" s="121" t="s">
        <v>197</v>
      </c>
      <c r="B118" s="303" t="s">
        <v>408</v>
      </c>
      <c r="C118" s="313" t="s">
        <v>91</v>
      </c>
      <c r="D118" s="313" t="s">
        <v>132</v>
      </c>
      <c r="E118" s="313" t="s">
        <v>216</v>
      </c>
      <c r="F118" s="65"/>
      <c r="G118" s="65"/>
      <c r="H118" s="331">
        <f>H119</f>
        <v>0</v>
      </c>
      <c r="I118" s="331">
        <f t="shared" si="33"/>
        <v>0</v>
      </c>
      <c r="J118" s="331">
        <f t="shared" si="33"/>
        <v>0</v>
      </c>
    </row>
    <row r="119" spans="1:10" s="296" customFormat="1" ht="30" hidden="1" x14ac:dyDescent="0.2">
      <c r="A119" s="121" t="s">
        <v>89</v>
      </c>
      <c r="B119" s="303">
        <v>701</v>
      </c>
      <c r="C119" s="313" t="s">
        <v>91</v>
      </c>
      <c r="D119" s="313" t="s">
        <v>132</v>
      </c>
      <c r="E119" s="313" t="s">
        <v>334</v>
      </c>
      <c r="F119" s="65"/>
      <c r="G119" s="65"/>
      <c r="H119" s="331">
        <f>H120</f>
        <v>0</v>
      </c>
      <c r="I119" s="331">
        <f t="shared" si="33"/>
        <v>0</v>
      </c>
      <c r="J119" s="331">
        <f t="shared" si="33"/>
        <v>0</v>
      </c>
    </row>
    <row r="120" spans="1:10" s="296" customFormat="1" ht="30" hidden="1" x14ac:dyDescent="0.2">
      <c r="A120" s="121" t="s">
        <v>85</v>
      </c>
      <c r="B120" s="303">
        <v>701</v>
      </c>
      <c r="C120" s="313" t="s">
        <v>91</v>
      </c>
      <c r="D120" s="313" t="s">
        <v>132</v>
      </c>
      <c r="E120" s="313" t="s">
        <v>334</v>
      </c>
      <c r="F120" s="65">
        <v>200</v>
      </c>
      <c r="G120" s="65" t="s">
        <v>660</v>
      </c>
      <c r="H120" s="331">
        <v>0</v>
      </c>
      <c r="I120" s="331">
        <v>0</v>
      </c>
      <c r="J120" s="331">
        <v>0</v>
      </c>
    </row>
    <row r="121" spans="1:10" s="296" customFormat="1" ht="15.75" x14ac:dyDescent="0.2">
      <c r="A121" s="334" t="s">
        <v>135</v>
      </c>
      <c r="B121" s="302" t="s">
        <v>408</v>
      </c>
      <c r="C121" s="325" t="s">
        <v>100</v>
      </c>
      <c r="D121" s="325"/>
      <c r="E121" s="325"/>
      <c r="F121" s="326"/>
      <c r="G121" s="326"/>
      <c r="H121" s="327">
        <f>H122+H134+H174+H190+H220+H215</f>
        <v>45087.83</v>
      </c>
      <c r="I121" s="327">
        <f>I122+I134+I174+I190+I220+I215</f>
        <v>0</v>
      </c>
      <c r="J121" s="327">
        <f>J122+J134+J174+J190+J220+J215</f>
        <v>0</v>
      </c>
    </row>
    <row r="122" spans="1:10" s="296" customFormat="1" ht="15.75" hidden="1" x14ac:dyDescent="0.2">
      <c r="A122" s="334" t="s">
        <v>136</v>
      </c>
      <c r="B122" s="302" t="s">
        <v>408</v>
      </c>
      <c r="C122" s="325" t="s">
        <v>100</v>
      </c>
      <c r="D122" s="325" t="s">
        <v>68</v>
      </c>
      <c r="E122" s="325"/>
      <c r="F122" s="325"/>
      <c r="G122" s="325"/>
      <c r="H122" s="327">
        <f>H123</f>
        <v>0</v>
      </c>
      <c r="I122" s="327">
        <f>I123</f>
        <v>0</v>
      </c>
      <c r="J122" s="327">
        <f>J123</f>
        <v>0</v>
      </c>
    </row>
    <row r="123" spans="1:10" s="296" customFormat="1" ht="15.75" hidden="1" x14ac:dyDescent="0.25">
      <c r="A123" s="44" t="s">
        <v>221</v>
      </c>
      <c r="B123" s="302" t="s">
        <v>408</v>
      </c>
      <c r="C123" s="325" t="s">
        <v>100</v>
      </c>
      <c r="D123" s="325" t="s">
        <v>68</v>
      </c>
      <c r="E123" s="325" t="s">
        <v>222</v>
      </c>
      <c r="F123" s="325"/>
      <c r="G123" s="325"/>
      <c r="H123" s="327">
        <f>H124</f>
        <v>0</v>
      </c>
      <c r="I123" s="327">
        <f t="shared" ref="I123:J123" si="34">I124</f>
        <v>0</v>
      </c>
      <c r="J123" s="327">
        <f t="shared" si="34"/>
        <v>0</v>
      </c>
    </row>
    <row r="124" spans="1:10" s="296" customFormat="1" hidden="1" x14ac:dyDescent="0.2">
      <c r="A124" s="335" t="s">
        <v>197</v>
      </c>
      <c r="B124" s="336" t="s">
        <v>408</v>
      </c>
      <c r="C124" s="337" t="s">
        <v>100</v>
      </c>
      <c r="D124" s="337" t="s">
        <v>68</v>
      </c>
      <c r="E124" s="313" t="s">
        <v>223</v>
      </c>
      <c r="F124" s="313"/>
      <c r="G124" s="313"/>
      <c r="H124" s="338">
        <f>H128+H130+H125</f>
        <v>0</v>
      </c>
      <c r="I124" s="338">
        <f t="shared" ref="I124:J124" si="35">I128+I130+I125</f>
        <v>0</v>
      </c>
      <c r="J124" s="338">
        <f t="shared" si="35"/>
        <v>0</v>
      </c>
    </row>
    <row r="125" spans="1:10" s="296" customFormat="1" ht="30" hidden="1" x14ac:dyDescent="0.2">
      <c r="A125" s="47" t="s">
        <v>339</v>
      </c>
      <c r="B125" s="336" t="s">
        <v>408</v>
      </c>
      <c r="C125" s="337" t="s">
        <v>100</v>
      </c>
      <c r="D125" s="337" t="s">
        <v>68</v>
      </c>
      <c r="E125" s="313">
        <v>5840022001</v>
      </c>
      <c r="F125" s="313"/>
      <c r="G125" s="313"/>
      <c r="H125" s="338">
        <f>SUM(H126:H127)</f>
        <v>0</v>
      </c>
      <c r="I125" s="338">
        <f t="shared" ref="I125:J125" si="36">SUM(I126:I127)</f>
        <v>0</v>
      </c>
      <c r="J125" s="338">
        <f t="shared" si="36"/>
        <v>0</v>
      </c>
    </row>
    <row r="126" spans="1:10" s="296" customFormat="1" ht="60" hidden="1" x14ac:dyDescent="0.2">
      <c r="A126" s="47" t="s">
        <v>77</v>
      </c>
      <c r="B126" s="336">
        <v>701</v>
      </c>
      <c r="C126" s="337" t="s">
        <v>100</v>
      </c>
      <c r="D126" s="337" t="s">
        <v>68</v>
      </c>
      <c r="E126" s="313">
        <v>5840022001</v>
      </c>
      <c r="F126" s="313">
        <v>100</v>
      </c>
      <c r="G126" s="313" t="s">
        <v>660</v>
      </c>
      <c r="H126" s="338">
        <v>0</v>
      </c>
      <c r="I126" s="338">
        <v>0</v>
      </c>
      <c r="J126" s="338">
        <v>0</v>
      </c>
    </row>
    <row r="127" spans="1:10" s="296" customFormat="1" ht="30" hidden="1" x14ac:dyDescent="0.2">
      <c r="A127" s="47" t="s">
        <v>85</v>
      </c>
      <c r="B127" s="336" t="s">
        <v>408</v>
      </c>
      <c r="C127" s="337" t="s">
        <v>100</v>
      </c>
      <c r="D127" s="337" t="s">
        <v>68</v>
      </c>
      <c r="E127" s="313">
        <v>5840022001</v>
      </c>
      <c r="F127" s="313">
        <v>200</v>
      </c>
      <c r="G127" s="313" t="s">
        <v>660</v>
      </c>
      <c r="H127" s="338">
        <v>0</v>
      </c>
      <c r="I127" s="338">
        <v>0</v>
      </c>
      <c r="J127" s="338">
        <v>0</v>
      </c>
    </row>
    <row r="128" spans="1:10" s="296" customFormat="1" ht="75" hidden="1" x14ac:dyDescent="0.2">
      <c r="A128" s="339" t="s">
        <v>701</v>
      </c>
      <c r="B128" s="303" t="s">
        <v>408</v>
      </c>
      <c r="C128" s="313" t="s">
        <v>100</v>
      </c>
      <c r="D128" s="313" t="s">
        <v>68</v>
      </c>
      <c r="E128" s="313" t="s">
        <v>702</v>
      </c>
      <c r="F128" s="313"/>
      <c r="G128" s="313"/>
      <c r="H128" s="331">
        <f>SUM(H129:H129)</f>
        <v>0</v>
      </c>
      <c r="I128" s="331">
        <f>SUM(I129:I129)</f>
        <v>0</v>
      </c>
      <c r="J128" s="331">
        <f>SUM(J129:J129)</f>
        <v>0</v>
      </c>
    </row>
    <row r="129" spans="1:10" s="296" customFormat="1" ht="60" hidden="1" x14ac:dyDescent="0.2">
      <c r="A129" s="47" t="s">
        <v>77</v>
      </c>
      <c r="B129" s="303" t="s">
        <v>408</v>
      </c>
      <c r="C129" s="313" t="s">
        <v>100</v>
      </c>
      <c r="D129" s="313" t="s">
        <v>68</v>
      </c>
      <c r="E129" s="313" t="s">
        <v>702</v>
      </c>
      <c r="F129" s="313" t="s">
        <v>78</v>
      </c>
      <c r="G129" s="65" t="s">
        <v>660</v>
      </c>
      <c r="H129" s="331">
        <v>0</v>
      </c>
      <c r="I129" s="331">
        <v>0</v>
      </c>
      <c r="J129" s="331">
        <v>0</v>
      </c>
    </row>
    <row r="130" spans="1:10" s="296" customFormat="1" ht="45" hidden="1" x14ac:dyDescent="0.2">
      <c r="A130" s="339" t="s">
        <v>703</v>
      </c>
      <c r="B130" s="303" t="s">
        <v>408</v>
      </c>
      <c r="C130" s="313" t="s">
        <v>100</v>
      </c>
      <c r="D130" s="313" t="s">
        <v>68</v>
      </c>
      <c r="E130" s="313" t="s">
        <v>704</v>
      </c>
      <c r="F130" s="65"/>
      <c r="G130" s="65"/>
      <c r="H130" s="331">
        <f>SUM(H131:H133)</f>
        <v>0</v>
      </c>
      <c r="I130" s="331">
        <f t="shared" ref="I130:J130" si="37">SUM(I131:I133)</f>
        <v>0</v>
      </c>
      <c r="J130" s="331">
        <f t="shared" si="37"/>
        <v>0</v>
      </c>
    </row>
    <row r="131" spans="1:10" s="296" customFormat="1" ht="60" hidden="1" x14ac:dyDescent="0.2">
      <c r="A131" s="47" t="s">
        <v>77</v>
      </c>
      <c r="B131" s="303" t="s">
        <v>408</v>
      </c>
      <c r="C131" s="313" t="s">
        <v>100</v>
      </c>
      <c r="D131" s="313" t="s">
        <v>68</v>
      </c>
      <c r="E131" s="313" t="s">
        <v>704</v>
      </c>
      <c r="F131" s="65" t="s">
        <v>78</v>
      </c>
      <c r="G131" s="65" t="s">
        <v>660</v>
      </c>
      <c r="H131" s="331">
        <v>0</v>
      </c>
      <c r="I131" s="331">
        <v>0</v>
      </c>
      <c r="J131" s="306">
        <v>0</v>
      </c>
    </row>
    <row r="132" spans="1:10" s="296" customFormat="1" ht="30" hidden="1" x14ac:dyDescent="0.2">
      <c r="A132" s="47" t="s">
        <v>85</v>
      </c>
      <c r="B132" s="303" t="s">
        <v>408</v>
      </c>
      <c r="C132" s="313" t="s">
        <v>100</v>
      </c>
      <c r="D132" s="313" t="s">
        <v>68</v>
      </c>
      <c r="E132" s="313" t="s">
        <v>704</v>
      </c>
      <c r="F132" s="65" t="s">
        <v>86</v>
      </c>
      <c r="G132" s="65" t="s">
        <v>660</v>
      </c>
      <c r="H132" s="331">
        <v>0</v>
      </c>
      <c r="I132" s="331">
        <v>0</v>
      </c>
      <c r="J132" s="306">
        <v>0</v>
      </c>
    </row>
    <row r="133" spans="1:10" s="296" customFormat="1" hidden="1" x14ac:dyDescent="0.2">
      <c r="A133" s="47" t="s">
        <v>94</v>
      </c>
      <c r="B133" s="303" t="s">
        <v>408</v>
      </c>
      <c r="C133" s="313" t="s">
        <v>100</v>
      </c>
      <c r="D133" s="313" t="s">
        <v>68</v>
      </c>
      <c r="E133" s="313" t="s">
        <v>704</v>
      </c>
      <c r="F133" s="65" t="s">
        <v>95</v>
      </c>
      <c r="G133" s="65" t="s">
        <v>660</v>
      </c>
      <c r="H133" s="331">
        <v>0</v>
      </c>
      <c r="I133" s="331">
        <v>0</v>
      </c>
      <c r="J133" s="306">
        <v>0</v>
      </c>
    </row>
    <row r="134" spans="1:10" s="296" customFormat="1" ht="15.75" hidden="1" x14ac:dyDescent="0.2">
      <c r="A134" s="340" t="s">
        <v>137</v>
      </c>
      <c r="B134" s="302" t="s">
        <v>408</v>
      </c>
      <c r="C134" s="325" t="s">
        <v>100</v>
      </c>
      <c r="D134" s="325" t="s">
        <v>70</v>
      </c>
      <c r="E134" s="325"/>
      <c r="F134" s="326"/>
      <c r="G134" s="326"/>
      <c r="H134" s="327">
        <f>H135</f>
        <v>0</v>
      </c>
      <c r="I134" s="327">
        <f t="shared" ref="I134:J134" si="38">I135</f>
        <v>0</v>
      </c>
      <c r="J134" s="327">
        <f t="shared" si="38"/>
        <v>0</v>
      </c>
    </row>
    <row r="135" spans="1:10" s="296" customFormat="1" ht="15.75" hidden="1" x14ac:dyDescent="0.25">
      <c r="A135" s="44" t="s">
        <v>221</v>
      </c>
      <c r="B135" s="302" t="s">
        <v>408</v>
      </c>
      <c r="C135" s="325" t="s">
        <v>100</v>
      </c>
      <c r="D135" s="325" t="s">
        <v>70</v>
      </c>
      <c r="E135" s="325" t="s">
        <v>222</v>
      </c>
      <c r="F135" s="326"/>
      <c r="G135" s="326"/>
      <c r="H135" s="327">
        <f>H136+H146</f>
        <v>0</v>
      </c>
      <c r="I135" s="327">
        <f>I136+I146</f>
        <v>0</v>
      </c>
      <c r="J135" s="327">
        <f>J136+J146</f>
        <v>0</v>
      </c>
    </row>
    <row r="136" spans="1:10" s="296" customFormat="1" hidden="1" x14ac:dyDescent="0.2">
      <c r="A136" s="335" t="s">
        <v>251</v>
      </c>
      <c r="B136" s="303" t="s">
        <v>408</v>
      </c>
      <c r="C136" s="313" t="s">
        <v>100</v>
      </c>
      <c r="D136" s="313" t="s">
        <v>70</v>
      </c>
      <c r="E136" s="313" t="s">
        <v>224</v>
      </c>
      <c r="F136" s="65"/>
      <c r="G136" s="65"/>
      <c r="H136" s="314">
        <f>H143+H137+H140</f>
        <v>0</v>
      </c>
      <c r="I136" s="314">
        <f t="shared" ref="I136:J136" si="39">I143+I137+I140</f>
        <v>0</v>
      </c>
      <c r="J136" s="314">
        <f t="shared" si="39"/>
        <v>0</v>
      </c>
    </row>
    <row r="137" spans="1:10" s="308" customFormat="1" ht="135" hidden="1" x14ac:dyDescent="0.25">
      <c r="A137" s="339" t="s">
        <v>705</v>
      </c>
      <c r="B137" s="303" t="s">
        <v>408</v>
      </c>
      <c r="C137" s="313" t="s">
        <v>100</v>
      </c>
      <c r="D137" s="313" t="s">
        <v>70</v>
      </c>
      <c r="E137" s="313" t="s">
        <v>706</v>
      </c>
      <c r="F137" s="65"/>
      <c r="G137" s="65"/>
      <c r="H137" s="314">
        <f>SUM(H138:H139)</f>
        <v>0</v>
      </c>
      <c r="I137" s="314">
        <f t="shared" ref="I137:J137" si="40">SUM(I138:I139)</f>
        <v>0</v>
      </c>
      <c r="J137" s="314">
        <f t="shared" si="40"/>
        <v>0</v>
      </c>
    </row>
    <row r="138" spans="1:10" s="308" customFormat="1" ht="60" hidden="1" x14ac:dyDescent="0.25">
      <c r="A138" s="339" t="s">
        <v>77</v>
      </c>
      <c r="B138" s="303" t="s">
        <v>408</v>
      </c>
      <c r="C138" s="313" t="s">
        <v>100</v>
      </c>
      <c r="D138" s="313" t="s">
        <v>70</v>
      </c>
      <c r="E138" s="313" t="s">
        <v>706</v>
      </c>
      <c r="F138" s="65" t="s">
        <v>78</v>
      </c>
      <c r="G138" s="65" t="s">
        <v>660</v>
      </c>
      <c r="H138" s="314">
        <v>0</v>
      </c>
      <c r="I138" s="314">
        <v>0</v>
      </c>
      <c r="J138" s="314">
        <v>0</v>
      </c>
    </row>
    <row r="139" spans="1:10" s="308" customFormat="1" ht="30" hidden="1" x14ac:dyDescent="0.25">
      <c r="A139" s="339" t="s">
        <v>113</v>
      </c>
      <c r="B139" s="303" t="s">
        <v>408</v>
      </c>
      <c r="C139" s="313" t="s">
        <v>100</v>
      </c>
      <c r="D139" s="313" t="s">
        <v>70</v>
      </c>
      <c r="E139" s="313" t="s">
        <v>706</v>
      </c>
      <c r="F139" s="65" t="s">
        <v>114</v>
      </c>
      <c r="G139" s="65" t="s">
        <v>660</v>
      </c>
      <c r="H139" s="314">
        <v>0</v>
      </c>
      <c r="I139" s="314">
        <v>0</v>
      </c>
      <c r="J139" s="314">
        <v>0</v>
      </c>
    </row>
    <row r="140" spans="1:10" s="308" customFormat="1" ht="49.5" hidden="1" customHeight="1" x14ac:dyDescent="0.25">
      <c r="A140" s="339" t="s">
        <v>340</v>
      </c>
      <c r="B140" s="303" t="s">
        <v>408</v>
      </c>
      <c r="C140" s="313" t="s">
        <v>100</v>
      </c>
      <c r="D140" s="313" t="s">
        <v>70</v>
      </c>
      <c r="E140" s="313" t="s">
        <v>341</v>
      </c>
      <c r="F140" s="65"/>
      <c r="G140" s="65"/>
      <c r="H140" s="314">
        <f>SUM(H141:H142)</f>
        <v>0</v>
      </c>
      <c r="I140" s="314">
        <f t="shared" ref="I140:J140" si="41">SUM(I141:I142)</f>
        <v>0</v>
      </c>
      <c r="J140" s="314">
        <f t="shared" si="41"/>
        <v>0</v>
      </c>
    </row>
    <row r="141" spans="1:10" s="308" customFormat="1" ht="60" hidden="1" x14ac:dyDescent="0.25">
      <c r="A141" s="339" t="s">
        <v>77</v>
      </c>
      <c r="B141" s="303" t="s">
        <v>408</v>
      </c>
      <c r="C141" s="313" t="s">
        <v>100</v>
      </c>
      <c r="D141" s="313" t="s">
        <v>70</v>
      </c>
      <c r="E141" s="313" t="s">
        <v>341</v>
      </c>
      <c r="F141" s="65" t="s">
        <v>78</v>
      </c>
      <c r="G141" s="65" t="s">
        <v>660</v>
      </c>
      <c r="H141" s="314">
        <v>0</v>
      </c>
      <c r="I141" s="314">
        <v>0</v>
      </c>
      <c r="J141" s="314">
        <v>0</v>
      </c>
    </row>
    <row r="142" spans="1:10" s="308" customFormat="1" ht="30" hidden="1" x14ac:dyDescent="0.25">
      <c r="A142" s="339" t="s">
        <v>113</v>
      </c>
      <c r="B142" s="303" t="s">
        <v>408</v>
      </c>
      <c r="C142" s="313" t="s">
        <v>100</v>
      </c>
      <c r="D142" s="313" t="s">
        <v>70</v>
      </c>
      <c r="E142" s="313" t="s">
        <v>341</v>
      </c>
      <c r="F142" s="65" t="s">
        <v>114</v>
      </c>
      <c r="G142" s="65" t="s">
        <v>660</v>
      </c>
      <c r="H142" s="314">
        <v>0</v>
      </c>
      <c r="I142" s="314">
        <v>0</v>
      </c>
      <c r="J142" s="314">
        <v>0</v>
      </c>
    </row>
    <row r="143" spans="1:10" s="308" customFormat="1" ht="105" hidden="1" x14ac:dyDescent="0.25">
      <c r="A143" s="339" t="s">
        <v>707</v>
      </c>
      <c r="B143" s="303" t="s">
        <v>408</v>
      </c>
      <c r="C143" s="313" t="s">
        <v>100</v>
      </c>
      <c r="D143" s="313" t="s">
        <v>70</v>
      </c>
      <c r="E143" s="313" t="s">
        <v>708</v>
      </c>
      <c r="F143" s="65"/>
      <c r="G143" s="65"/>
      <c r="H143" s="314">
        <f>SUM(H144:H145)</f>
        <v>0</v>
      </c>
      <c r="I143" s="314">
        <f t="shared" ref="I143:J143" si="42">SUM(I144:I145)</f>
        <v>0</v>
      </c>
      <c r="J143" s="314">
        <f t="shared" si="42"/>
        <v>0</v>
      </c>
    </row>
    <row r="144" spans="1:10" s="308" customFormat="1" ht="60" hidden="1" x14ac:dyDescent="0.25">
      <c r="A144" s="339" t="s">
        <v>77</v>
      </c>
      <c r="B144" s="303" t="s">
        <v>408</v>
      </c>
      <c r="C144" s="313" t="s">
        <v>100</v>
      </c>
      <c r="D144" s="313" t="s">
        <v>70</v>
      </c>
      <c r="E144" s="313" t="s">
        <v>708</v>
      </c>
      <c r="F144" s="65" t="s">
        <v>78</v>
      </c>
      <c r="G144" s="65" t="s">
        <v>660</v>
      </c>
      <c r="H144" s="314">
        <v>0</v>
      </c>
      <c r="I144" s="314">
        <v>0</v>
      </c>
      <c r="J144" s="314">
        <v>0</v>
      </c>
    </row>
    <row r="145" spans="1:10" s="308" customFormat="1" ht="30" hidden="1" x14ac:dyDescent="0.25">
      <c r="A145" s="339" t="s">
        <v>113</v>
      </c>
      <c r="B145" s="303" t="s">
        <v>408</v>
      </c>
      <c r="C145" s="313" t="s">
        <v>100</v>
      </c>
      <c r="D145" s="313" t="s">
        <v>70</v>
      </c>
      <c r="E145" s="313" t="s">
        <v>708</v>
      </c>
      <c r="F145" s="65" t="s">
        <v>114</v>
      </c>
      <c r="G145" s="65" t="s">
        <v>660</v>
      </c>
      <c r="H145" s="314">
        <v>0</v>
      </c>
      <c r="I145" s="314">
        <v>0</v>
      </c>
      <c r="J145" s="314">
        <v>0</v>
      </c>
    </row>
    <row r="146" spans="1:10" s="296" customFormat="1" hidden="1" x14ac:dyDescent="0.2">
      <c r="A146" s="47" t="s">
        <v>197</v>
      </c>
      <c r="B146" s="303" t="s">
        <v>408</v>
      </c>
      <c r="C146" s="313" t="s">
        <v>100</v>
      </c>
      <c r="D146" s="313" t="s">
        <v>70</v>
      </c>
      <c r="E146" s="313" t="s">
        <v>223</v>
      </c>
      <c r="F146" s="65"/>
      <c r="G146" s="65"/>
      <c r="H146" s="314">
        <f>H151+H154+H157+H160+H164+H168+H147+H171</f>
        <v>0</v>
      </c>
      <c r="I146" s="314">
        <f t="shared" ref="I146:J146" si="43">I151+I154+I157+I160+I164+I168+I147+I171</f>
        <v>0</v>
      </c>
      <c r="J146" s="314">
        <f t="shared" si="43"/>
        <v>0</v>
      </c>
    </row>
    <row r="147" spans="1:10" s="296" customFormat="1" ht="30" hidden="1" x14ac:dyDescent="0.2">
      <c r="A147" s="47" t="s">
        <v>344</v>
      </c>
      <c r="B147" s="303" t="s">
        <v>408</v>
      </c>
      <c r="C147" s="313" t="s">
        <v>100</v>
      </c>
      <c r="D147" s="313" t="s">
        <v>70</v>
      </c>
      <c r="E147" s="313">
        <v>5840022002</v>
      </c>
      <c r="F147" s="65"/>
      <c r="G147" s="65"/>
      <c r="H147" s="314">
        <f>SUM(H148:H150)</f>
        <v>0</v>
      </c>
      <c r="I147" s="314">
        <f t="shared" ref="I147:J147" si="44">SUM(I148:I150)</f>
        <v>0</v>
      </c>
      <c r="J147" s="314">
        <f t="shared" si="44"/>
        <v>0</v>
      </c>
    </row>
    <row r="148" spans="1:10" s="296" customFormat="1" ht="60" hidden="1" x14ac:dyDescent="0.2">
      <c r="A148" s="47" t="s">
        <v>77</v>
      </c>
      <c r="B148" s="303">
        <v>701</v>
      </c>
      <c r="C148" s="313" t="s">
        <v>100</v>
      </c>
      <c r="D148" s="313" t="s">
        <v>70</v>
      </c>
      <c r="E148" s="313">
        <v>5840022002</v>
      </c>
      <c r="F148" s="65">
        <v>100</v>
      </c>
      <c r="G148" s="65" t="s">
        <v>660</v>
      </c>
      <c r="H148" s="314">
        <v>0</v>
      </c>
      <c r="I148" s="314">
        <v>0</v>
      </c>
      <c r="J148" s="314">
        <v>0</v>
      </c>
    </row>
    <row r="149" spans="1:10" s="296" customFormat="1" ht="30" hidden="1" x14ac:dyDescent="0.2">
      <c r="A149" s="47" t="s">
        <v>85</v>
      </c>
      <c r="B149" s="303" t="s">
        <v>408</v>
      </c>
      <c r="C149" s="313" t="s">
        <v>100</v>
      </c>
      <c r="D149" s="313" t="s">
        <v>70</v>
      </c>
      <c r="E149" s="313">
        <v>5840022002</v>
      </c>
      <c r="F149" s="65">
        <v>200</v>
      </c>
      <c r="G149" s="65" t="s">
        <v>660</v>
      </c>
      <c r="H149" s="314">
        <v>0</v>
      </c>
      <c r="I149" s="314">
        <v>0</v>
      </c>
      <c r="J149" s="314">
        <v>0</v>
      </c>
    </row>
    <row r="150" spans="1:10" s="296" customFormat="1" ht="30" hidden="1" x14ac:dyDescent="0.2">
      <c r="A150" s="47" t="s">
        <v>113</v>
      </c>
      <c r="B150" s="303">
        <v>701</v>
      </c>
      <c r="C150" s="313" t="s">
        <v>100</v>
      </c>
      <c r="D150" s="313" t="s">
        <v>70</v>
      </c>
      <c r="E150" s="313">
        <v>5840022002</v>
      </c>
      <c r="F150" s="65">
        <v>600</v>
      </c>
      <c r="G150" s="65" t="s">
        <v>660</v>
      </c>
      <c r="H150" s="314">
        <v>0</v>
      </c>
      <c r="I150" s="314">
        <v>0</v>
      </c>
      <c r="J150" s="314">
        <v>0</v>
      </c>
    </row>
    <row r="151" spans="1:10" s="296" customFormat="1" ht="75" hidden="1" x14ac:dyDescent="0.2">
      <c r="A151" s="47" t="s">
        <v>701</v>
      </c>
      <c r="B151" s="303" t="s">
        <v>408</v>
      </c>
      <c r="C151" s="313" t="s">
        <v>100</v>
      </c>
      <c r="D151" s="313" t="s">
        <v>70</v>
      </c>
      <c r="E151" s="313" t="s">
        <v>702</v>
      </c>
      <c r="F151" s="65"/>
      <c r="G151" s="65"/>
      <c r="H151" s="314">
        <f>SUM(H152:H153)</f>
        <v>0</v>
      </c>
      <c r="I151" s="314">
        <f t="shared" ref="I151:J151" si="45">SUM(I152:I153)</f>
        <v>0</v>
      </c>
      <c r="J151" s="314">
        <f t="shared" si="45"/>
        <v>0</v>
      </c>
    </row>
    <row r="152" spans="1:10" s="308" customFormat="1" ht="60.75" hidden="1" x14ac:dyDescent="0.25">
      <c r="A152" s="47" t="s">
        <v>77</v>
      </c>
      <c r="B152" s="303" t="s">
        <v>408</v>
      </c>
      <c r="C152" s="313" t="s">
        <v>100</v>
      </c>
      <c r="D152" s="313" t="s">
        <v>70</v>
      </c>
      <c r="E152" s="313" t="s">
        <v>702</v>
      </c>
      <c r="F152" s="65" t="s">
        <v>78</v>
      </c>
      <c r="G152" s="65" t="s">
        <v>660</v>
      </c>
      <c r="H152" s="314">
        <v>0</v>
      </c>
      <c r="I152" s="314">
        <v>0</v>
      </c>
      <c r="J152" s="306">
        <v>0</v>
      </c>
    </row>
    <row r="153" spans="1:10" s="296" customFormat="1" ht="30" hidden="1" x14ac:dyDescent="0.2">
      <c r="A153" s="339" t="s">
        <v>113</v>
      </c>
      <c r="B153" s="303" t="s">
        <v>408</v>
      </c>
      <c r="C153" s="313" t="s">
        <v>100</v>
      </c>
      <c r="D153" s="313" t="s">
        <v>70</v>
      </c>
      <c r="E153" s="313" t="s">
        <v>702</v>
      </c>
      <c r="F153" s="65" t="s">
        <v>114</v>
      </c>
      <c r="G153" s="65" t="s">
        <v>660</v>
      </c>
      <c r="H153" s="314">
        <v>0</v>
      </c>
      <c r="I153" s="314">
        <v>0</v>
      </c>
      <c r="J153" s="306">
        <v>0</v>
      </c>
    </row>
    <row r="154" spans="1:10" s="296" customFormat="1" ht="60" hidden="1" x14ac:dyDescent="0.2">
      <c r="A154" s="127" t="s">
        <v>345</v>
      </c>
      <c r="B154" s="303" t="s">
        <v>408</v>
      </c>
      <c r="C154" s="313" t="s">
        <v>100</v>
      </c>
      <c r="D154" s="313" t="s">
        <v>70</v>
      </c>
      <c r="E154" s="313" t="s">
        <v>346</v>
      </c>
      <c r="F154" s="65"/>
      <c r="G154" s="65"/>
      <c r="H154" s="314">
        <f>SUM(H155:H156)</f>
        <v>0</v>
      </c>
      <c r="I154" s="314">
        <f t="shared" ref="I154:J154" si="46">SUM(I155:I156)</f>
        <v>0</v>
      </c>
      <c r="J154" s="314">
        <f t="shared" si="46"/>
        <v>0</v>
      </c>
    </row>
    <row r="155" spans="1:10" s="308" customFormat="1" ht="30.75" hidden="1" x14ac:dyDescent="0.25">
      <c r="A155" s="47" t="s">
        <v>85</v>
      </c>
      <c r="B155" s="303" t="s">
        <v>408</v>
      </c>
      <c r="C155" s="313" t="s">
        <v>100</v>
      </c>
      <c r="D155" s="313" t="s">
        <v>70</v>
      </c>
      <c r="E155" s="313" t="s">
        <v>346</v>
      </c>
      <c r="F155" s="65" t="s">
        <v>86</v>
      </c>
      <c r="G155" s="65" t="s">
        <v>660</v>
      </c>
      <c r="H155" s="314">
        <v>0</v>
      </c>
      <c r="I155" s="314">
        <v>0</v>
      </c>
      <c r="J155" s="314">
        <v>0</v>
      </c>
    </row>
    <row r="156" spans="1:10" s="296" customFormat="1" ht="30" hidden="1" x14ac:dyDescent="0.2">
      <c r="A156" s="47" t="s">
        <v>113</v>
      </c>
      <c r="B156" s="303" t="s">
        <v>408</v>
      </c>
      <c r="C156" s="313" t="s">
        <v>100</v>
      </c>
      <c r="D156" s="313" t="s">
        <v>70</v>
      </c>
      <c r="E156" s="313" t="s">
        <v>346</v>
      </c>
      <c r="F156" s="65" t="s">
        <v>114</v>
      </c>
      <c r="G156" s="65" t="s">
        <v>660</v>
      </c>
      <c r="H156" s="314">
        <v>0</v>
      </c>
      <c r="I156" s="314">
        <v>0</v>
      </c>
      <c r="J156" s="314">
        <v>0</v>
      </c>
    </row>
    <row r="157" spans="1:10" s="296" customFormat="1" ht="45" hidden="1" x14ac:dyDescent="0.2">
      <c r="A157" s="47" t="s">
        <v>709</v>
      </c>
      <c r="B157" s="303" t="s">
        <v>408</v>
      </c>
      <c r="C157" s="313" t="s">
        <v>100</v>
      </c>
      <c r="D157" s="313" t="s">
        <v>70</v>
      </c>
      <c r="E157" s="313" t="s">
        <v>710</v>
      </c>
      <c r="F157" s="65"/>
      <c r="G157" s="65"/>
      <c r="H157" s="314">
        <f>SUM(H158:H159)</f>
        <v>0</v>
      </c>
      <c r="I157" s="314">
        <f t="shared" ref="I157:J157" si="47">SUM(I158:I159)</f>
        <v>0</v>
      </c>
      <c r="J157" s="314">
        <f t="shared" si="47"/>
        <v>0</v>
      </c>
    </row>
    <row r="158" spans="1:10" s="296" customFormat="1" ht="60" hidden="1" x14ac:dyDescent="0.2">
      <c r="A158" s="47" t="s">
        <v>77</v>
      </c>
      <c r="B158" s="303" t="s">
        <v>408</v>
      </c>
      <c r="C158" s="313" t="s">
        <v>100</v>
      </c>
      <c r="D158" s="313" t="s">
        <v>70</v>
      </c>
      <c r="E158" s="313" t="s">
        <v>710</v>
      </c>
      <c r="F158" s="65" t="s">
        <v>78</v>
      </c>
      <c r="G158" s="65" t="s">
        <v>660</v>
      </c>
      <c r="H158" s="314">
        <v>0</v>
      </c>
      <c r="I158" s="314">
        <v>0</v>
      </c>
      <c r="J158" s="314">
        <v>0</v>
      </c>
    </row>
    <row r="159" spans="1:10" s="296" customFormat="1" ht="30" hidden="1" x14ac:dyDescent="0.2">
      <c r="A159" s="47" t="s">
        <v>113</v>
      </c>
      <c r="B159" s="303" t="s">
        <v>408</v>
      </c>
      <c r="C159" s="313" t="s">
        <v>100</v>
      </c>
      <c r="D159" s="313" t="s">
        <v>70</v>
      </c>
      <c r="E159" s="313" t="s">
        <v>710</v>
      </c>
      <c r="F159" s="65" t="s">
        <v>114</v>
      </c>
      <c r="G159" s="65" t="s">
        <v>660</v>
      </c>
      <c r="H159" s="314">
        <v>0</v>
      </c>
      <c r="I159" s="314">
        <v>0</v>
      </c>
      <c r="J159" s="306">
        <v>0</v>
      </c>
    </row>
    <row r="160" spans="1:10" s="308" customFormat="1" ht="90.75" hidden="1" x14ac:dyDescent="0.25">
      <c r="A160" s="341" t="s">
        <v>711</v>
      </c>
      <c r="B160" s="303" t="s">
        <v>408</v>
      </c>
      <c r="C160" s="313" t="s">
        <v>100</v>
      </c>
      <c r="D160" s="313" t="s">
        <v>70</v>
      </c>
      <c r="E160" s="313" t="s">
        <v>712</v>
      </c>
      <c r="F160" s="65"/>
      <c r="G160" s="65"/>
      <c r="H160" s="314">
        <f>SUM(H161:H163)</f>
        <v>0</v>
      </c>
      <c r="I160" s="314">
        <f t="shared" ref="I160:J160" si="48">SUM(I161:I163)</f>
        <v>0</v>
      </c>
      <c r="J160" s="314">
        <f t="shared" si="48"/>
        <v>0</v>
      </c>
    </row>
    <row r="161" spans="1:10" s="296" customFormat="1" ht="60" hidden="1" x14ac:dyDescent="0.2">
      <c r="A161" s="47" t="s">
        <v>77</v>
      </c>
      <c r="B161" s="303" t="s">
        <v>408</v>
      </c>
      <c r="C161" s="313" t="s">
        <v>100</v>
      </c>
      <c r="D161" s="313" t="s">
        <v>70</v>
      </c>
      <c r="E161" s="342" t="s">
        <v>712</v>
      </c>
      <c r="F161" s="65" t="s">
        <v>78</v>
      </c>
      <c r="G161" s="65" t="s">
        <v>660</v>
      </c>
      <c r="H161" s="314">
        <v>0</v>
      </c>
      <c r="I161" s="314">
        <v>0</v>
      </c>
      <c r="J161" s="314">
        <v>0</v>
      </c>
    </row>
    <row r="162" spans="1:10" s="296" customFormat="1" ht="30" hidden="1" x14ac:dyDescent="0.2">
      <c r="A162" s="47" t="s">
        <v>85</v>
      </c>
      <c r="B162" s="303" t="s">
        <v>408</v>
      </c>
      <c r="C162" s="313" t="s">
        <v>100</v>
      </c>
      <c r="D162" s="313" t="s">
        <v>70</v>
      </c>
      <c r="E162" s="342" t="s">
        <v>712</v>
      </c>
      <c r="F162" s="65" t="s">
        <v>86</v>
      </c>
      <c r="G162" s="65" t="s">
        <v>660</v>
      </c>
      <c r="H162" s="314">
        <v>0</v>
      </c>
      <c r="I162" s="314">
        <v>0</v>
      </c>
      <c r="J162" s="306">
        <v>0</v>
      </c>
    </row>
    <row r="163" spans="1:10" s="296" customFormat="1" ht="30" hidden="1" x14ac:dyDescent="0.2">
      <c r="A163" s="341" t="s">
        <v>113</v>
      </c>
      <c r="B163" s="303" t="s">
        <v>408</v>
      </c>
      <c r="C163" s="313" t="s">
        <v>100</v>
      </c>
      <c r="D163" s="313" t="s">
        <v>70</v>
      </c>
      <c r="E163" s="342" t="s">
        <v>712</v>
      </c>
      <c r="F163" s="65" t="s">
        <v>114</v>
      </c>
      <c r="G163" s="65" t="s">
        <v>660</v>
      </c>
      <c r="H163" s="314">
        <v>0</v>
      </c>
      <c r="I163" s="314">
        <v>0</v>
      </c>
      <c r="J163" s="306">
        <v>0</v>
      </c>
    </row>
    <row r="164" spans="1:10" s="296" customFormat="1" ht="105" hidden="1" x14ac:dyDescent="0.2">
      <c r="A164" s="339" t="s">
        <v>713</v>
      </c>
      <c r="B164" s="303" t="s">
        <v>408</v>
      </c>
      <c r="C164" s="313" t="s">
        <v>100</v>
      </c>
      <c r="D164" s="313" t="s">
        <v>70</v>
      </c>
      <c r="E164" s="313" t="s">
        <v>714</v>
      </c>
      <c r="F164" s="65"/>
      <c r="G164" s="65"/>
      <c r="H164" s="314">
        <f>SUM(H165:H167)</f>
        <v>0</v>
      </c>
      <c r="I164" s="314">
        <f t="shared" ref="I164:J164" si="49">SUM(I165:I167)</f>
        <v>0</v>
      </c>
      <c r="J164" s="314">
        <f t="shared" si="49"/>
        <v>0</v>
      </c>
    </row>
    <row r="165" spans="1:10" s="296" customFormat="1" ht="60" hidden="1" x14ac:dyDescent="0.2">
      <c r="A165" s="339" t="s">
        <v>77</v>
      </c>
      <c r="B165" s="303" t="s">
        <v>408</v>
      </c>
      <c r="C165" s="313" t="s">
        <v>100</v>
      </c>
      <c r="D165" s="313" t="s">
        <v>70</v>
      </c>
      <c r="E165" s="313" t="s">
        <v>714</v>
      </c>
      <c r="F165" s="65" t="s">
        <v>78</v>
      </c>
      <c r="G165" s="65" t="s">
        <v>660</v>
      </c>
      <c r="H165" s="314">
        <v>0</v>
      </c>
      <c r="I165" s="314">
        <v>0</v>
      </c>
      <c r="J165" s="314">
        <v>0</v>
      </c>
    </row>
    <row r="166" spans="1:10" s="296" customFormat="1" ht="30" hidden="1" x14ac:dyDescent="0.2">
      <c r="A166" s="47" t="s">
        <v>85</v>
      </c>
      <c r="B166" s="303" t="s">
        <v>408</v>
      </c>
      <c r="C166" s="313" t="s">
        <v>100</v>
      </c>
      <c r="D166" s="313" t="s">
        <v>70</v>
      </c>
      <c r="E166" s="313" t="s">
        <v>714</v>
      </c>
      <c r="F166" s="65" t="s">
        <v>86</v>
      </c>
      <c r="G166" s="65" t="s">
        <v>660</v>
      </c>
      <c r="H166" s="314">
        <v>0</v>
      </c>
      <c r="I166" s="314">
        <v>0</v>
      </c>
      <c r="J166" s="314">
        <v>0</v>
      </c>
    </row>
    <row r="167" spans="1:10" s="296" customFormat="1" hidden="1" x14ac:dyDescent="0.2">
      <c r="A167" s="47" t="s">
        <v>94</v>
      </c>
      <c r="B167" s="303" t="s">
        <v>408</v>
      </c>
      <c r="C167" s="313" t="s">
        <v>100</v>
      </c>
      <c r="D167" s="313" t="s">
        <v>70</v>
      </c>
      <c r="E167" s="313" t="s">
        <v>714</v>
      </c>
      <c r="F167" s="65" t="s">
        <v>95</v>
      </c>
      <c r="G167" s="65" t="s">
        <v>660</v>
      </c>
      <c r="H167" s="314">
        <v>0</v>
      </c>
      <c r="I167" s="314">
        <v>0</v>
      </c>
      <c r="J167" s="314">
        <v>0</v>
      </c>
    </row>
    <row r="168" spans="1:10" s="296" customFormat="1" ht="45" hidden="1" x14ac:dyDescent="0.2">
      <c r="A168" s="341" t="s">
        <v>709</v>
      </c>
      <c r="B168" s="303" t="s">
        <v>408</v>
      </c>
      <c r="C168" s="313" t="s">
        <v>100</v>
      </c>
      <c r="D168" s="313" t="s">
        <v>70</v>
      </c>
      <c r="E168" s="313" t="s">
        <v>715</v>
      </c>
      <c r="F168" s="65"/>
      <c r="G168" s="65"/>
      <c r="H168" s="314">
        <f>SUM(H169:H170)</f>
        <v>0</v>
      </c>
      <c r="I168" s="314">
        <f t="shared" ref="I168:J168" si="50">SUM(I169:I170)</f>
        <v>0</v>
      </c>
      <c r="J168" s="314">
        <f t="shared" si="50"/>
        <v>0</v>
      </c>
    </row>
    <row r="169" spans="1:10" s="296" customFormat="1" ht="60" hidden="1" x14ac:dyDescent="0.2">
      <c r="A169" s="121" t="s">
        <v>77</v>
      </c>
      <c r="B169" s="303" t="s">
        <v>408</v>
      </c>
      <c r="C169" s="313" t="s">
        <v>100</v>
      </c>
      <c r="D169" s="313" t="s">
        <v>70</v>
      </c>
      <c r="E169" s="319" t="s">
        <v>715</v>
      </c>
      <c r="F169" s="65" t="s">
        <v>78</v>
      </c>
      <c r="G169" s="65" t="s">
        <v>660</v>
      </c>
      <c r="H169" s="314">
        <v>0</v>
      </c>
      <c r="I169" s="314">
        <v>0</v>
      </c>
      <c r="J169" s="314">
        <v>0</v>
      </c>
    </row>
    <row r="170" spans="1:10" s="296" customFormat="1" ht="30" hidden="1" x14ac:dyDescent="0.2">
      <c r="A170" s="121" t="s">
        <v>113</v>
      </c>
      <c r="B170" s="303" t="s">
        <v>408</v>
      </c>
      <c r="C170" s="313" t="s">
        <v>100</v>
      </c>
      <c r="D170" s="313" t="s">
        <v>70</v>
      </c>
      <c r="E170" s="319" t="s">
        <v>715</v>
      </c>
      <c r="F170" s="65" t="s">
        <v>114</v>
      </c>
      <c r="G170" s="65" t="s">
        <v>660</v>
      </c>
      <c r="H170" s="314">
        <v>0</v>
      </c>
      <c r="I170" s="314">
        <v>0</v>
      </c>
      <c r="J170" s="314">
        <v>0</v>
      </c>
    </row>
    <row r="171" spans="1:10" s="296" customFormat="1" ht="105" hidden="1" x14ac:dyDescent="0.2">
      <c r="A171" s="121" t="s">
        <v>716</v>
      </c>
      <c r="B171" s="303" t="s">
        <v>408</v>
      </c>
      <c r="C171" s="313" t="s">
        <v>100</v>
      </c>
      <c r="D171" s="313" t="s">
        <v>70</v>
      </c>
      <c r="E171" s="319" t="s">
        <v>717</v>
      </c>
      <c r="F171" s="65"/>
      <c r="G171" s="65"/>
      <c r="H171" s="314">
        <f>SUM(H172:H173)</f>
        <v>0</v>
      </c>
      <c r="I171" s="314">
        <f t="shared" ref="I171:J171" si="51">SUM(I172:I173)</f>
        <v>0</v>
      </c>
      <c r="J171" s="314">
        <f t="shared" si="51"/>
        <v>0</v>
      </c>
    </row>
    <row r="172" spans="1:10" s="296" customFormat="1" ht="60" hidden="1" x14ac:dyDescent="0.2">
      <c r="A172" s="121" t="s">
        <v>77</v>
      </c>
      <c r="B172" s="303" t="s">
        <v>408</v>
      </c>
      <c r="C172" s="313" t="s">
        <v>100</v>
      </c>
      <c r="D172" s="313" t="s">
        <v>70</v>
      </c>
      <c r="E172" s="319" t="s">
        <v>717</v>
      </c>
      <c r="F172" s="65" t="s">
        <v>78</v>
      </c>
      <c r="G172" s="65" t="s">
        <v>660</v>
      </c>
      <c r="H172" s="314">
        <v>0</v>
      </c>
      <c r="I172" s="314">
        <v>0</v>
      </c>
      <c r="J172" s="314">
        <v>0</v>
      </c>
    </row>
    <row r="173" spans="1:10" s="296" customFormat="1" ht="30" hidden="1" x14ac:dyDescent="0.2">
      <c r="A173" s="121" t="s">
        <v>113</v>
      </c>
      <c r="B173" s="303" t="s">
        <v>408</v>
      </c>
      <c r="C173" s="313" t="s">
        <v>100</v>
      </c>
      <c r="D173" s="313" t="s">
        <v>70</v>
      </c>
      <c r="E173" s="319" t="s">
        <v>717</v>
      </c>
      <c r="F173" s="65" t="s">
        <v>114</v>
      </c>
      <c r="G173" s="65" t="s">
        <v>660</v>
      </c>
      <c r="H173" s="314">
        <v>0</v>
      </c>
      <c r="I173" s="314">
        <v>0</v>
      </c>
      <c r="J173" s="314">
        <v>0</v>
      </c>
    </row>
    <row r="174" spans="1:10" s="296" customFormat="1" ht="15.75" hidden="1" x14ac:dyDescent="0.25">
      <c r="A174" s="60" t="s">
        <v>226</v>
      </c>
      <c r="B174" s="302" t="s">
        <v>408</v>
      </c>
      <c r="C174" s="325" t="s">
        <v>100</v>
      </c>
      <c r="D174" s="325" t="s">
        <v>80</v>
      </c>
      <c r="E174" s="343"/>
      <c r="F174" s="326"/>
      <c r="G174" s="326"/>
      <c r="H174" s="327">
        <f>H175+H185</f>
        <v>0</v>
      </c>
      <c r="I174" s="327">
        <f t="shared" ref="I174:J174" si="52">I175+I185</f>
        <v>0</v>
      </c>
      <c r="J174" s="327">
        <f t="shared" si="52"/>
        <v>0</v>
      </c>
    </row>
    <row r="175" spans="1:10" s="296" customFormat="1" ht="15.75" hidden="1" x14ac:dyDescent="0.25">
      <c r="A175" s="60" t="s">
        <v>227</v>
      </c>
      <c r="B175" s="302" t="s">
        <v>408</v>
      </c>
      <c r="C175" s="325" t="s">
        <v>100</v>
      </c>
      <c r="D175" s="325" t="s">
        <v>80</v>
      </c>
      <c r="E175" s="343" t="s">
        <v>228</v>
      </c>
      <c r="F175" s="326"/>
      <c r="G175" s="326"/>
      <c r="H175" s="327">
        <f>H179+H176</f>
        <v>0</v>
      </c>
      <c r="I175" s="327">
        <f t="shared" ref="I175:J175" si="53">I179+I176</f>
        <v>0</v>
      </c>
      <c r="J175" s="327">
        <f t="shared" si="53"/>
        <v>0</v>
      </c>
    </row>
    <row r="176" spans="1:10" s="296" customFormat="1" ht="31.5" hidden="1" x14ac:dyDescent="0.25">
      <c r="A176" s="60" t="s">
        <v>251</v>
      </c>
      <c r="B176" s="302" t="s">
        <v>408</v>
      </c>
      <c r="C176" s="325" t="s">
        <v>100</v>
      </c>
      <c r="D176" s="325" t="s">
        <v>80</v>
      </c>
      <c r="E176" s="343" t="s">
        <v>252</v>
      </c>
      <c r="F176" s="326"/>
      <c r="G176" s="326"/>
      <c r="H176" s="327">
        <f>H177</f>
        <v>0</v>
      </c>
      <c r="I176" s="327">
        <f t="shared" ref="I176:J177" si="54">I177</f>
        <v>0</v>
      </c>
      <c r="J176" s="327">
        <f t="shared" si="54"/>
        <v>0</v>
      </c>
    </row>
    <row r="177" spans="1:10" s="296" customFormat="1" ht="60" hidden="1" x14ac:dyDescent="0.2">
      <c r="A177" s="51" t="s">
        <v>424</v>
      </c>
      <c r="B177" s="303" t="s">
        <v>408</v>
      </c>
      <c r="C177" s="313" t="s">
        <v>100</v>
      </c>
      <c r="D177" s="313" t="s">
        <v>80</v>
      </c>
      <c r="E177" s="319" t="s">
        <v>425</v>
      </c>
      <c r="F177" s="65"/>
      <c r="G177" s="65"/>
      <c r="H177" s="314">
        <f>H178</f>
        <v>0</v>
      </c>
      <c r="I177" s="314">
        <f t="shared" si="54"/>
        <v>0</v>
      </c>
      <c r="J177" s="314">
        <f t="shared" si="54"/>
        <v>0</v>
      </c>
    </row>
    <row r="178" spans="1:10" s="296" customFormat="1" ht="30" hidden="1" x14ac:dyDescent="0.2">
      <c r="A178" s="51" t="s">
        <v>85</v>
      </c>
      <c r="B178" s="303" t="s">
        <v>408</v>
      </c>
      <c r="C178" s="313" t="s">
        <v>100</v>
      </c>
      <c r="D178" s="313" t="s">
        <v>80</v>
      </c>
      <c r="E178" s="319" t="s">
        <v>425</v>
      </c>
      <c r="F178" s="65" t="s">
        <v>86</v>
      </c>
      <c r="G178" s="65" t="s">
        <v>660</v>
      </c>
      <c r="H178" s="314">
        <v>0</v>
      </c>
      <c r="I178" s="314">
        <v>0</v>
      </c>
      <c r="J178" s="314">
        <v>0</v>
      </c>
    </row>
    <row r="179" spans="1:10" s="296" customFormat="1" ht="15.75" hidden="1" x14ac:dyDescent="0.25">
      <c r="A179" s="60" t="s">
        <v>197</v>
      </c>
      <c r="B179" s="302" t="s">
        <v>408</v>
      </c>
      <c r="C179" s="325" t="s">
        <v>100</v>
      </c>
      <c r="D179" s="325" t="s">
        <v>80</v>
      </c>
      <c r="E179" s="343" t="s">
        <v>232</v>
      </c>
      <c r="F179" s="326"/>
      <c r="G179" s="326"/>
      <c r="H179" s="327">
        <f>H180+H183</f>
        <v>0</v>
      </c>
      <c r="I179" s="327">
        <f t="shared" ref="I179:J179" si="55">I180+I183</f>
        <v>0</v>
      </c>
      <c r="J179" s="327">
        <f t="shared" si="55"/>
        <v>0</v>
      </c>
    </row>
    <row r="180" spans="1:10" s="296" customFormat="1" ht="45" hidden="1" x14ac:dyDescent="0.2">
      <c r="A180" s="51" t="s">
        <v>348</v>
      </c>
      <c r="B180" s="303" t="s">
        <v>408</v>
      </c>
      <c r="C180" s="313" t="s">
        <v>100</v>
      </c>
      <c r="D180" s="313" t="s">
        <v>80</v>
      </c>
      <c r="E180" s="319" t="s">
        <v>349</v>
      </c>
      <c r="F180" s="65"/>
      <c r="G180" s="65"/>
      <c r="H180" s="314">
        <f>SUM(H181:H182)</f>
        <v>0</v>
      </c>
      <c r="I180" s="314">
        <f t="shared" ref="I180:J180" si="56">SUM(I181:I182)</f>
        <v>0</v>
      </c>
      <c r="J180" s="314">
        <f t="shared" si="56"/>
        <v>0</v>
      </c>
    </row>
    <row r="181" spans="1:10" s="296" customFormat="1" ht="60" hidden="1" x14ac:dyDescent="0.2">
      <c r="A181" s="51" t="s">
        <v>77</v>
      </c>
      <c r="B181" s="303">
        <v>701</v>
      </c>
      <c r="C181" s="313" t="s">
        <v>100</v>
      </c>
      <c r="D181" s="313" t="s">
        <v>80</v>
      </c>
      <c r="E181" s="319" t="s">
        <v>349</v>
      </c>
      <c r="F181" s="65">
        <v>100</v>
      </c>
      <c r="G181" s="65" t="s">
        <v>660</v>
      </c>
      <c r="H181" s="314">
        <v>0</v>
      </c>
      <c r="I181" s="314">
        <v>0</v>
      </c>
      <c r="J181" s="314">
        <v>0</v>
      </c>
    </row>
    <row r="182" spans="1:10" s="296" customFormat="1" ht="30" hidden="1" x14ac:dyDescent="0.2">
      <c r="A182" s="51" t="s">
        <v>85</v>
      </c>
      <c r="B182" s="303" t="s">
        <v>408</v>
      </c>
      <c r="C182" s="313" t="s">
        <v>100</v>
      </c>
      <c r="D182" s="313" t="s">
        <v>80</v>
      </c>
      <c r="E182" s="319" t="s">
        <v>349</v>
      </c>
      <c r="F182" s="65">
        <v>200</v>
      </c>
      <c r="G182" s="65" t="s">
        <v>660</v>
      </c>
      <c r="H182" s="314"/>
      <c r="I182" s="314">
        <v>0</v>
      </c>
      <c r="J182" s="314">
        <v>0</v>
      </c>
    </row>
    <row r="183" spans="1:10" s="296" customFormat="1" ht="75" hidden="1" x14ac:dyDescent="0.2">
      <c r="A183" s="47" t="s">
        <v>701</v>
      </c>
      <c r="B183" s="303" t="s">
        <v>408</v>
      </c>
      <c r="C183" s="313" t="s">
        <v>100</v>
      </c>
      <c r="D183" s="313" t="s">
        <v>80</v>
      </c>
      <c r="E183" s="319" t="s">
        <v>718</v>
      </c>
      <c r="F183" s="65"/>
      <c r="G183" s="65"/>
      <c r="H183" s="314">
        <f>H184</f>
        <v>0</v>
      </c>
      <c r="I183" s="314">
        <f t="shared" ref="I183:J183" si="57">I184</f>
        <v>0</v>
      </c>
      <c r="J183" s="314">
        <f t="shared" si="57"/>
        <v>0</v>
      </c>
    </row>
    <row r="184" spans="1:10" s="296" customFormat="1" ht="60" hidden="1" x14ac:dyDescent="0.2">
      <c r="A184" s="47" t="s">
        <v>77</v>
      </c>
      <c r="B184" s="303" t="s">
        <v>408</v>
      </c>
      <c r="C184" s="313" t="s">
        <v>100</v>
      </c>
      <c r="D184" s="313" t="s">
        <v>80</v>
      </c>
      <c r="E184" s="319" t="s">
        <v>718</v>
      </c>
      <c r="F184" s="65" t="s">
        <v>78</v>
      </c>
      <c r="G184" s="65" t="s">
        <v>660</v>
      </c>
      <c r="H184" s="314">
        <v>0</v>
      </c>
      <c r="I184" s="314">
        <v>0</v>
      </c>
      <c r="J184" s="314">
        <v>0</v>
      </c>
    </row>
    <row r="185" spans="1:10" s="296" customFormat="1" ht="15.75" hidden="1" x14ac:dyDescent="0.25">
      <c r="A185" s="44" t="s">
        <v>221</v>
      </c>
      <c r="B185" s="302" t="s">
        <v>408</v>
      </c>
      <c r="C185" s="325" t="s">
        <v>100</v>
      </c>
      <c r="D185" s="325" t="s">
        <v>80</v>
      </c>
      <c r="E185" s="343" t="s">
        <v>222</v>
      </c>
      <c r="F185" s="326"/>
      <c r="G185" s="326"/>
      <c r="H185" s="327">
        <f>H186</f>
        <v>0</v>
      </c>
      <c r="I185" s="327">
        <f t="shared" ref="I185:J186" si="58">I186</f>
        <v>0</v>
      </c>
      <c r="J185" s="327">
        <f t="shared" si="58"/>
        <v>0</v>
      </c>
    </row>
    <row r="186" spans="1:10" s="296" customFormat="1" ht="15.75" hidden="1" x14ac:dyDescent="0.25">
      <c r="A186" s="44" t="s">
        <v>197</v>
      </c>
      <c r="B186" s="302">
        <v>701</v>
      </c>
      <c r="C186" s="325" t="s">
        <v>100</v>
      </c>
      <c r="D186" s="325" t="s">
        <v>80</v>
      </c>
      <c r="E186" s="343" t="s">
        <v>223</v>
      </c>
      <c r="F186" s="326"/>
      <c r="G186" s="326"/>
      <c r="H186" s="327">
        <f>H187</f>
        <v>0</v>
      </c>
      <c r="I186" s="327">
        <f t="shared" si="58"/>
        <v>0</v>
      </c>
      <c r="J186" s="327">
        <f t="shared" si="58"/>
        <v>0</v>
      </c>
    </row>
    <row r="187" spans="1:10" s="296" customFormat="1" ht="30" hidden="1" x14ac:dyDescent="0.2">
      <c r="A187" s="47" t="s">
        <v>350</v>
      </c>
      <c r="B187" s="303" t="s">
        <v>408</v>
      </c>
      <c r="C187" s="313" t="s">
        <v>100</v>
      </c>
      <c r="D187" s="313" t="s">
        <v>80</v>
      </c>
      <c r="E187" s="319" t="s">
        <v>351</v>
      </c>
      <c r="F187" s="65"/>
      <c r="G187" s="65"/>
      <c r="H187" s="314">
        <f>SUM(H188:H189)</f>
        <v>0</v>
      </c>
      <c r="I187" s="314">
        <f t="shared" ref="I187:J187" si="59">SUM(I188:I189)</f>
        <v>0</v>
      </c>
      <c r="J187" s="314">
        <f t="shared" si="59"/>
        <v>0</v>
      </c>
    </row>
    <row r="188" spans="1:10" s="296" customFormat="1" ht="60" hidden="1" x14ac:dyDescent="0.2">
      <c r="A188" s="47" t="s">
        <v>77</v>
      </c>
      <c r="B188" s="303">
        <v>701</v>
      </c>
      <c r="C188" s="313" t="s">
        <v>100</v>
      </c>
      <c r="D188" s="313" t="s">
        <v>80</v>
      </c>
      <c r="E188" s="319" t="s">
        <v>351</v>
      </c>
      <c r="F188" s="65">
        <v>100</v>
      </c>
      <c r="G188" s="65" t="s">
        <v>660</v>
      </c>
      <c r="H188" s="314">
        <v>0</v>
      </c>
      <c r="I188" s="314">
        <v>0</v>
      </c>
      <c r="J188" s="314">
        <v>0</v>
      </c>
    </row>
    <row r="189" spans="1:10" s="296" customFormat="1" ht="30" hidden="1" x14ac:dyDescent="0.2">
      <c r="A189" s="47" t="s">
        <v>85</v>
      </c>
      <c r="B189" s="303" t="s">
        <v>408</v>
      </c>
      <c r="C189" s="313" t="s">
        <v>100</v>
      </c>
      <c r="D189" s="313" t="s">
        <v>80</v>
      </c>
      <c r="E189" s="319" t="s">
        <v>351</v>
      </c>
      <c r="F189" s="65">
        <v>200</v>
      </c>
      <c r="G189" s="65" t="s">
        <v>660</v>
      </c>
      <c r="H189" s="314"/>
      <c r="I189" s="314">
        <v>0</v>
      </c>
      <c r="J189" s="314">
        <v>0</v>
      </c>
    </row>
    <row r="190" spans="1:10" s="308" customFormat="1" ht="31.5" x14ac:dyDescent="0.25">
      <c r="A190" s="44" t="s">
        <v>141</v>
      </c>
      <c r="B190" s="302" t="s">
        <v>408</v>
      </c>
      <c r="C190" s="325" t="s">
        <v>100</v>
      </c>
      <c r="D190" s="325" t="s">
        <v>129</v>
      </c>
      <c r="E190" s="343"/>
      <c r="F190" s="326"/>
      <c r="G190" s="326"/>
      <c r="H190" s="327">
        <f>H204+H191+H200</f>
        <v>45087.83</v>
      </c>
      <c r="I190" s="327">
        <f t="shared" ref="I190:J190" si="60">I204+I191+I200</f>
        <v>0</v>
      </c>
      <c r="J190" s="327">
        <f t="shared" si="60"/>
        <v>0</v>
      </c>
    </row>
    <row r="191" spans="1:10" s="308" customFormat="1" ht="15.75" hidden="1" x14ac:dyDescent="0.25">
      <c r="A191" s="44" t="s">
        <v>221</v>
      </c>
      <c r="B191" s="302" t="s">
        <v>408</v>
      </c>
      <c r="C191" s="325" t="s">
        <v>100</v>
      </c>
      <c r="D191" s="325" t="s">
        <v>129</v>
      </c>
      <c r="E191" s="343" t="s">
        <v>222</v>
      </c>
      <c r="F191" s="326"/>
      <c r="G191" s="326"/>
      <c r="H191" s="327">
        <f>H192</f>
        <v>0</v>
      </c>
      <c r="I191" s="327">
        <f t="shared" ref="I191:J191" si="61">I192</f>
        <v>0</v>
      </c>
      <c r="J191" s="327">
        <f t="shared" si="61"/>
        <v>0</v>
      </c>
    </row>
    <row r="192" spans="1:10" s="296" customFormat="1" hidden="1" x14ac:dyDescent="0.2">
      <c r="A192" s="47" t="s">
        <v>197</v>
      </c>
      <c r="B192" s="303" t="s">
        <v>408</v>
      </c>
      <c r="C192" s="313" t="s">
        <v>100</v>
      </c>
      <c r="D192" s="313" t="s">
        <v>129</v>
      </c>
      <c r="E192" s="319" t="s">
        <v>223</v>
      </c>
      <c r="F192" s="65"/>
      <c r="G192" s="65"/>
      <c r="H192" s="314">
        <f>H193+H196+H198</f>
        <v>0</v>
      </c>
      <c r="I192" s="314">
        <f t="shared" ref="I192:J192" si="62">I193+I196+I198</f>
        <v>0</v>
      </c>
      <c r="J192" s="314">
        <f t="shared" si="62"/>
        <v>0</v>
      </c>
    </row>
    <row r="193" spans="1:10" s="296" customFormat="1" ht="90" hidden="1" x14ac:dyDescent="0.2">
      <c r="A193" s="47" t="s">
        <v>711</v>
      </c>
      <c r="B193" s="303" t="s">
        <v>408</v>
      </c>
      <c r="C193" s="313" t="s">
        <v>100</v>
      </c>
      <c r="D193" s="313" t="s">
        <v>129</v>
      </c>
      <c r="E193" s="319" t="s">
        <v>712</v>
      </c>
      <c r="F193" s="65"/>
      <c r="G193" s="65"/>
      <c r="H193" s="314">
        <f>SUM(H194:H195)</f>
        <v>0</v>
      </c>
      <c r="I193" s="314">
        <f t="shared" ref="I193:J193" si="63">SUM(I194:I195)</f>
        <v>0</v>
      </c>
      <c r="J193" s="314">
        <f t="shared" si="63"/>
        <v>0</v>
      </c>
    </row>
    <row r="194" spans="1:10" s="296" customFormat="1" ht="30" hidden="1" x14ac:dyDescent="0.2">
      <c r="A194" s="47" t="s">
        <v>85</v>
      </c>
      <c r="B194" s="303" t="s">
        <v>408</v>
      </c>
      <c r="C194" s="313" t="s">
        <v>100</v>
      </c>
      <c r="D194" s="313" t="s">
        <v>129</v>
      </c>
      <c r="E194" s="319" t="s">
        <v>712</v>
      </c>
      <c r="F194" s="65" t="s">
        <v>86</v>
      </c>
      <c r="G194" s="65" t="s">
        <v>660</v>
      </c>
      <c r="H194" s="314"/>
      <c r="I194" s="314"/>
      <c r="J194" s="314"/>
    </row>
    <row r="195" spans="1:10" s="296" customFormat="1" ht="30" hidden="1" x14ac:dyDescent="0.2">
      <c r="A195" s="47" t="s">
        <v>113</v>
      </c>
      <c r="B195" s="303" t="s">
        <v>408</v>
      </c>
      <c r="C195" s="313" t="s">
        <v>100</v>
      </c>
      <c r="D195" s="313" t="s">
        <v>129</v>
      </c>
      <c r="E195" s="319" t="s">
        <v>712</v>
      </c>
      <c r="F195" s="65" t="s">
        <v>114</v>
      </c>
      <c r="G195" s="65" t="s">
        <v>660</v>
      </c>
      <c r="H195" s="314">
        <v>0</v>
      </c>
      <c r="I195" s="314">
        <v>0</v>
      </c>
      <c r="J195" s="314">
        <v>0</v>
      </c>
    </row>
    <row r="196" spans="1:10" s="296" customFormat="1" ht="105" hidden="1" x14ac:dyDescent="0.2">
      <c r="A196" s="47" t="s">
        <v>713</v>
      </c>
      <c r="B196" s="303" t="s">
        <v>408</v>
      </c>
      <c r="C196" s="313" t="s">
        <v>100</v>
      </c>
      <c r="D196" s="313" t="s">
        <v>129</v>
      </c>
      <c r="E196" s="319" t="s">
        <v>714</v>
      </c>
      <c r="F196" s="65"/>
      <c r="G196" s="65"/>
      <c r="H196" s="314">
        <f>H197</f>
        <v>0</v>
      </c>
      <c r="I196" s="314">
        <f t="shared" ref="I196:J196" si="64">I197</f>
        <v>0</v>
      </c>
      <c r="J196" s="314">
        <f t="shared" si="64"/>
        <v>0</v>
      </c>
    </row>
    <row r="197" spans="1:10" s="296" customFormat="1" ht="30" hidden="1" x14ac:dyDescent="0.2">
      <c r="A197" s="47" t="s">
        <v>85</v>
      </c>
      <c r="B197" s="303" t="s">
        <v>408</v>
      </c>
      <c r="C197" s="313" t="s">
        <v>100</v>
      </c>
      <c r="D197" s="313" t="s">
        <v>129</v>
      </c>
      <c r="E197" s="319" t="s">
        <v>714</v>
      </c>
      <c r="F197" s="65" t="s">
        <v>86</v>
      </c>
      <c r="G197" s="65" t="s">
        <v>660</v>
      </c>
      <c r="H197" s="314">
        <v>0</v>
      </c>
      <c r="I197" s="314">
        <v>0</v>
      </c>
      <c r="J197" s="314">
        <v>0</v>
      </c>
    </row>
    <row r="198" spans="1:10" s="296" customFormat="1" ht="45" hidden="1" x14ac:dyDescent="0.2">
      <c r="A198" s="47" t="s">
        <v>703</v>
      </c>
      <c r="B198" s="303" t="s">
        <v>408</v>
      </c>
      <c r="C198" s="313" t="s">
        <v>100</v>
      </c>
      <c r="D198" s="313" t="s">
        <v>129</v>
      </c>
      <c r="E198" s="319" t="s">
        <v>704</v>
      </c>
      <c r="F198" s="65"/>
      <c r="G198" s="65"/>
      <c r="H198" s="314">
        <f>H199</f>
        <v>0</v>
      </c>
      <c r="I198" s="314">
        <f t="shared" ref="I198:J198" si="65">I199</f>
        <v>0</v>
      </c>
      <c r="J198" s="314">
        <f t="shared" si="65"/>
        <v>0</v>
      </c>
    </row>
    <row r="199" spans="1:10" s="296" customFormat="1" ht="30" hidden="1" x14ac:dyDescent="0.2">
      <c r="A199" s="47" t="s">
        <v>85</v>
      </c>
      <c r="B199" s="303" t="s">
        <v>408</v>
      </c>
      <c r="C199" s="313" t="s">
        <v>100</v>
      </c>
      <c r="D199" s="313" t="s">
        <v>129</v>
      </c>
      <c r="E199" s="319" t="s">
        <v>704</v>
      </c>
      <c r="F199" s="65" t="s">
        <v>86</v>
      </c>
      <c r="G199" s="65" t="s">
        <v>660</v>
      </c>
      <c r="H199" s="314">
        <v>0</v>
      </c>
      <c r="I199" s="314">
        <v>0</v>
      </c>
      <c r="J199" s="314">
        <v>0</v>
      </c>
    </row>
    <row r="200" spans="1:10" s="308" customFormat="1" ht="63" hidden="1" x14ac:dyDescent="0.25">
      <c r="A200" s="44" t="s">
        <v>199</v>
      </c>
      <c r="B200" s="302" t="s">
        <v>408</v>
      </c>
      <c r="C200" s="325" t="s">
        <v>100</v>
      </c>
      <c r="D200" s="325" t="s">
        <v>129</v>
      </c>
      <c r="E200" s="343" t="s">
        <v>200</v>
      </c>
      <c r="F200" s="326"/>
      <c r="G200" s="326"/>
      <c r="H200" s="327">
        <f>H201</f>
        <v>0</v>
      </c>
      <c r="I200" s="327">
        <f t="shared" ref="I200:J202" si="66">I201</f>
        <v>0</v>
      </c>
      <c r="J200" s="327">
        <f t="shared" si="66"/>
        <v>0</v>
      </c>
    </row>
    <row r="201" spans="1:10" s="296" customFormat="1" hidden="1" x14ac:dyDescent="0.2">
      <c r="A201" s="47" t="s">
        <v>197</v>
      </c>
      <c r="B201" s="303" t="s">
        <v>408</v>
      </c>
      <c r="C201" s="313" t="s">
        <v>100</v>
      </c>
      <c r="D201" s="313" t="s">
        <v>129</v>
      </c>
      <c r="E201" s="319" t="s">
        <v>203</v>
      </c>
      <c r="F201" s="65"/>
      <c r="G201" s="65"/>
      <c r="H201" s="314">
        <f>H202</f>
        <v>0</v>
      </c>
      <c r="I201" s="314">
        <f t="shared" si="66"/>
        <v>0</v>
      </c>
      <c r="J201" s="314">
        <f t="shared" si="66"/>
        <v>0</v>
      </c>
    </row>
    <row r="202" spans="1:10" s="296" customFormat="1" ht="45" hidden="1" x14ac:dyDescent="0.2">
      <c r="A202" s="47" t="s">
        <v>694</v>
      </c>
      <c r="B202" s="303" t="s">
        <v>408</v>
      </c>
      <c r="C202" s="313" t="s">
        <v>100</v>
      </c>
      <c r="D202" s="313" t="s">
        <v>129</v>
      </c>
      <c r="E202" s="319" t="s">
        <v>695</v>
      </c>
      <c r="F202" s="65"/>
      <c r="G202" s="65"/>
      <c r="H202" s="314">
        <f>H203</f>
        <v>0</v>
      </c>
      <c r="I202" s="314">
        <f t="shared" si="66"/>
        <v>0</v>
      </c>
      <c r="J202" s="314">
        <f t="shared" si="66"/>
        <v>0</v>
      </c>
    </row>
    <row r="203" spans="1:10" s="296" customFormat="1" ht="30" hidden="1" x14ac:dyDescent="0.2">
      <c r="A203" s="47" t="s">
        <v>85</v>
      </c>
      <c r="B203" s="303" t="s">
        <v>408</v>
      </c>
      <c r="C203" s="313" t="s">
        <v>100</v>
      </c>
      <c r="D203" s="313" t="s">
        <v>129</v>
      </c>
      <c r="E203" s="319" t="s">
        <v>695</v>
      </c>
      <c r="F203" s="65" t="s">
        <v>86</v>
      </c>
      <c r="G203" s="65" t="s">
        <v>660</v>
      </c>
      <c r="H203" s="314"/>
      <c r="I203" s="314"/>
      <c r="J203" s="314"/>
    </row>
    <row r="204" spans="1:10" s="308" customFormat="1" ht="15.75" x14ac:dyDescent="0.25">
      <c r="A204" s="44" t="s">
        <v>71</v>
      </c>
      <c r="B204" s="302" t="s">
        <v>408</v>
      </c>
      <c r="C204" s="196" t="s">
        <v>100</v>
      </c>
      <c r="D204" s="142" t="s">
        <v>129</v>
      </c>
      <c r="E204" s="142" t="s">
        <v>72</v>
      </c>
      <c r="F204" s="326"/>
      <c r="G204" s="326"/>
      <c r="H204" s="327">
        <f>H205+H208</f>
        <v>45087.83</v>
      </c>
      <c r="I204" s="327">
        <f t="shared" ref="I204:J204" si="67">I205+I208</f>
        <v>0</v>
      </c>
      <c r="J204" s="327">
        <f t="shared" si="67"/>
        <v>0</v>
      </c>
    </row>
    <row r="205" spans="1:10" s="296" customFormat="1" ht="30" x14ac:dyDescent="0.2">
      <c r="A205" s="47" t="s">
        <v>142</v>
      </c>
      <c r="B205" s="303" t="s">
        <v>408</v>
      </c>
      <c r="C205" s="125" t="s">
        <v>100</v>
      </c>
      <c r="D205" s="64" t="s">
        <v>129</v>
      </c>
      <c r="E205" s="64" t="s">
        <v>74</v>
      </c>
      <c r="F205" s="65"/>
      <c r="G205" s="65"/>
      <c r="H205" s="314">
        <f>H206</f>
        <v>45087.83</v>
      </c>
      <c r="I205" s="314">
        <f t="shared" ref="I205:J206" si="68">I206</f>
        <v>0</v>
      </c>
      <c r="J205" s="314">
        <f t="shared" si="68"/>
        <v>0</v>
      </c>
    </row>
    <row r="206" spans="1:10" s="296" customFormat="1" x14ac:dyDescent="0.2">
      <c r="A206" s="47" t="s">
        <v>92</v>
      </c>
      <c r="B206" s="303" t="s">
        <v>408</v>
      </c>
      <c r="C206" s="64" t="s">
        <v>100</v>
      </c>
      <c r="D206" s="64" t="s">
        <v>129</v>
      </c>
      <c r="E206" s="64" t="s">
        <v>93</v>
      </c>
      <c r="F206" s="65"/>
      <c r="G206" s="65"/>
      <c r="H206" s="314">
        <f>H207</f>
        <v>45087.83</v>
      </c>
      <c r="I206" s="314">
        <f t="shared" si="68"/>
        <v>0</v>
      </c>
      <c r="J206" s="314">
        <f t="shared" si="68"/>
        <v>0</v>
      </c>
    </row>
    <row r="207" spans="1:10" s="296" customFormat="1" ht="30" x14ac:dyDescent="0.2">
      <c r="A207" s="47" t="s">
        <v>85</v>
      </c>
      <c r="B207" s="303" t="s">
        <v>408</v>
      </c>
      <c r="C207" s="64" t="s">
        <v>100</v>
      </c>
      <c r="D207" s="64" t="s">
        <v>129</v>
      </c>
      <c r="E207" s="64" t="s">
        <v>93</v>
      </c>
      <c r="F207" s="65" t="s">
        <v>86</v>
      </c>
      <c r="G207" s="65" t="s">
        <v>655</v>
      </c>
      <c r="H207" s="314">
        <v>45087.83</v>
      </c>
      <c r="I207" s="314">
        <v>0</v>
      </c>
      <c r="J207" s="314">
        <v>0</v>
      </c>
    </row>
    <row r="208" spans="1:10" s="296" customFormat="1" hidden="1" x14ac:dyDescent="0.2">
      <c r="A208" s="47" t="s">
        <v>107</v>
      </c>
      <c r="B208" s="303" t="s">
        <v>408</v>
      </c>
      <c r="C208" s="125" t="s">
        <v>100</v>
      </c>
      <c r="D208" s="64" t="s">
        <v>129</v>
      </c>
      <c r="E208" s="64" t="s">
        <v>108</v>
      </c>
      <c r="F208" s="65"/>
      <c r="G208" s="65"/>
      <c r="H208" s="314">
        <f>H209+H211+H213</f>
        <v>0</v>
      </c>
      <c r="I208" s="314">
        <f t="shared" ref="I208:J208" si="69">I209+I211+I213</f>
        <v>0</v>
      </c>
      <c r="J208" s="314">
        <f t="shared" si="69"/>
        <v>0</v>
      </c>
    </row>
    <row r="209" spans="1:10" s="296" customFormat="1" ht="30" hidden="1" x14ac:dyDescent="0.2">
      <c r="A209" s="47" t="s">
        <v>719</v>
      </c>
      <c r="B209" s="303" t="s">
        <v>408</v>
      </c>
      <c r="C209" s="64" t="s">
        <v>100</v>
      </c>
      <c r="D209" s="64" t="s">
        <v>129</v>
      </c>
      <c r="E209" s="64" t="s">
        <v>720</v>
      </c>
      <c r="F209" s="65"/>
      <c r="G209" s="65"/>
      <c r="H209" s="314">
        <f>H210</f>
        <v>0</v>
      </c>
      <c r="I209" s="314">
        <f t="shared" ref="I209:J209" si="70">I210</f>
        <v>0</v>
      </c>
      <c r="J209" s="314">
        <f t="shared" si="70"/>
        <v>0</v>
      </c>
    </row>
    <row r="210" spans="1:10" s="296" customFormat="1" ht="30" hidden="1" x14ac:dyDescent="0.2">
      <c r="A210" s="47" t="s">
        <v>85</v>
      </c>
      <c r="B210" s="303" t="s">
        <v>408</v>
      </c>
      <c r="C210" s="64" t="s">
        <v>100</v>
      </c>
      <c r="D210" s="64" t="s">
        <v>129</v>
      </c>
      <c r="E210" s="64" t="s">
        <v>720</v>
      </c>
      <c r="F210" s="65" t="s">
        <v>86</v>
      </c>
      <c r="G210" s="65" t="s">
        <v>660</v>
      </c>
      <c r="H210" s="314"/>
      <c r="I210" s="314">
        <v>0</v>
      </c>
      <c r="J210" s="314">
        <v>0</v>
      </c>
    </row>
    <row r="211" spans="1:10" s="296" customFormat="1" ht="30" hidden="1" x14ac:dyDescent="0.2">
      <c r="A211" s="47" t="s">
        <v>721</v>
      </c>
      <c r="B211" s="303" t="s">
        <v>408</v>
      </c>
      <c r="C211" s="125" t="s">
        <v>100</v>
      </c>
      <c r="D211" s="64" t="s">
        <v>129</v>
      </c>
      <c r="E211" s="64" t="s">
        <v>722</v>
      </c>
      <c r="F211" s="65"/>
      <c r="G211" s="65"/>
      <c r="H211" s="314">
        <f>H212</f>
        <v>0</v>
      </c>
      <c r="I211" s="314">
        <f t="shared" ref="I211:J211" si="71">I212</f>
        <v>0</v>
      </c>
      <c r="J211" s="314">
        <f t="shared" si="71"/>
        <v>0</v>
      </c>
    </row>
    <row r="212" spans="1:10" s="296" customFormat="1" ht="30" hidden="1" x14ac:dyDescent="0.2">
      <c r="A212" s="47" t="s">
        <v>85</v>
      </c>
      <c r="B212" s="303" t="s">
        <v>408</v>
      </c>
      <c r="C212" s="64" t="s">
        <v>100</v>
      </c>
      <c r="D212" s="64" t="s">
        <v>129</v>
      </c>
      <c r="E212" s="64" t="s">
        <v>722</v>
      </c>
      <c r="F212" s="65" t="s">
        <v>86</v>
      </c>
      <c r="G212" s="65" t="s">
        <v>660</v>
      </c>
      <c r="H212" s="314"/>
      <c r="I212" s="314">
        <v>0</v>
      </c>
      <c r="J212" s="314">
        <v>0</v>
      </c>
    </row>
    <row r="213" spans="1:10" s="296" customFormat="1" ht="30" hidden="1" x14ac:dyDescent="0.2">
      <c r="A213" s="47" t="s">
        <v>665</v>
      </c>
      <c r="B213" s="303" t="s">
        <v>408</v>
      </c>
      <c r="C213" s="64" t="s">
        <v>100</v>
      </c>
      <c r="D213" s="64" t="s">
        <v>129</v>
      </c>
      <c r="E213" s="64" t="s">
        <v>666</v>
      </c>
      <c r="F213" s="65"/>
      <c r="G213" s="65"/>
      <c r="H213" s="314">
        <f>H214</f>
        <v>0</v>
      </c>
      <c r="I213" s="314">
        <f t="shared" ref="I213:J213" si="72">I214</f>
        <v>0</v>
      </c>
      <c r="J213" s="314">
        <f t="shared" si="72"/>
        <v>0</v>
      </c>
    </row>
    <row r="214" spans="1:10" s="296" customFormat="1" ht="30" hidden="1" x14ac:dyDescent="0.2">
      <c r="A214" s="47" t="s">
        <v>85</v>
      </c>
      <c r="B214" s="303" t="s">
        <v>408</v>
      </c>
      <c r="C214" s="125" t="s">
        <v>100</v>
      </c>
      <c r="D214" s="64" t="s">
        <v>129</v>
      </c>
      <c r="E214" s="64" t="s">
        <v>666</v>
      </c>
      <c r="F214" s="65" t="s">
        <v>86</v>
      </c>
      <c r="G214" s="65" t="s">
        <v>660</v>
      </c>
      <c r="H214" s="314">
        <v>0</v>
      </c>
      <c r="I214" s="314">
        <v>0</v>
      </c>
      <c r="J214" s="314">
        <v>0</v>
      </c>
    </row>
    <row r="215" spans="1:10" s="308" customFormat="1" ht="15.75" hidden="1" x14ac:dyDescent="0.25">
      <c r="A215" s="44" t="s">
        <v>239</v>
      </c>
      <c r="B215" s="302">
        <v>701</v>
      </c>
      <c r="C215" s="196" t="s">
        <v>100</v>
      </c>
      <c r="D215" s="142" t="s">
        <v>100</v>
      </c>
      <c r="E215" s="142"/>
      <c r="F215" s="325"/>
      <c r="G215" s="325"/>
      <c r="H215" s="327">
        <f>H216</f>
        <v>0</v>
      </c>
      <c r="I215" s="327">
        <f t="shared" ref="I215:J218" si="73">I216</f>
        <v>0</v>
      </c>
      <c r="J215" s="327">
        <f t="shared" si="73"/>
        <v>0</v>
      </c>
    </row>
    <row r="216" spans="1:10" s="308" customFormat="1" ht="47.25" hidden="1" x14ac:dyDescent="0.25">
      <c r="A216" s="44" t="s">
        <v>233</v>
      </c>
      <c r="B216" s="302" t="s">
        <v>408</v>
      </c>
      <c r="C216" s="196" t="s">
        <v>100</v>
      </c>
      <c r="D216" s="142" t="s">
        <v>100</v>
      </c>
      <c r="E216" s="142" t="s">
        <v>234</v>
      </c>
      <c r="F216" s="325"/>
      <c r="G216" s="325"/>
      <c r="H216" s="327">
        <f>H217</f>
        <v>0</v>
      </c>
      <c r="I216" s="327">
        <f t="shared" si="73"/>
        <v>0</v>
      </c>
      <c r="J216" s="327">
        <f t="shared" si="73"/>
        <v>0</v>
      </c>
    </row>
    <row r="217" spans="1:10" s="296" customFormat="1" hidden="1" x14ac:dyDescent="0.2">
      <c r="A217" s="47" t="s">
        <v>197</v>
      </c>
      <c r="B217" s="303">
        <v>701</v>
      </c>
      <c r="C217" s="125" t="s">
        <v>100</v>
      </c>
      <c r="D217" s="64" t="s">
        <v>100</v>
      </c>
      <c r="E217" s="64" t="s">
        <v>235</v>
      </c>
      <c r="F217" s="313"/>
      <c r="G217" s="313"/>
      <c r="H217" s="314">
        <f>H218</f>
        <v>0</v>
      </c>
      <c r="I217" s="314">
        <f t="shared" si="73"/>
        <v>0</v>
      </c>
      <c r="J217" s="314">
        <f t="shared" si="73"/>
        <v>0</v>
      </c>
    </row>
    <row r="218" spans="1:10" s="296" customFormat="1" hidden="1" x14ac:dyDescent="0.2">
      <c r="A218" s="47" t="s">
        <v>316</v>
      </c>
      <c r="B218" s="303" t="s">
        <v>408</v>
      </c>
      <c r="C218" s="125" t="s">
        <v>100</v>
      </c>
      <c r="D218" s="64" t="s">
        <v>100</v>
      </c>
      <c r="E218" s="64">
        <v>5240011600</v>
      </c>
      <c r="F218" s="313"/>
      <c r="G218" s="313"/>
      <c r="H218" s="314">
        <f>H219</f>
        <v>0</v>
      </c>
      <c r="I218" s="314">
        <f t="shared" si="73"/>
        <v>0</v>
      </c>
      <c r="J218" s="314">
        <f t="shared" si="73"/>
        <v>0</v>
      </c>
    </row>
    <row r="219" spans="1:10" s="296" customFormat="1" ht="30" hidden="1" x14ac:dyDescent="0.2">
      <c r="A219" s="47" t="s">
        <v>85</v>
      </c>
      <c r="B219" s="303" t="s">
        <v>408</v>
      </c>
      <c r="C219" s="125" t="s">
        <v>100</v>
      </c>
      <c r="D219" s="64" t="s">
        <v>100</v>
      </c>
      <c r="E219" s="64">
        <v>5240011600</v>
      </c>
      <c r="F219" s="313" t="s">
        <v>86</v>
      </c>
      <c r="G219" s="313" t="s">
        <v>660</v>
      </c>
      <c r="H219" s="314"/>
      <c r="I219" s="314">
        <v>0</v>
      </c>
      <c r="J219" s="314">
        <v>0</v>
      </c>
    </row>
    <row r="220" spans="1:10" s="296" customFormat="1" ht="15.75" hidden="1" x14ac:dyDescent="0.25">
      <c r="A220" s="344" t="s">
        <v>143</v>
      </c>
      <c r="B220" s="345" t="s">
        <v>408</v>
      </c>
      <c r="C220" s="346" t="s">
        <v>100</v>
      </c>
      <c r="D220" s="346" t="s">
        <v>144</v>
      </c>
      <c r="E220" s="347"/>
      <c r="F220" s="348"/>
      <c r="G220" s="348"/>
      <c r="H220" s="349">
        <f>H221</f>
        <v>0</v>
      </c>
      <c r="I220" s="349">
        <f t="shared" ref="I220:J221" si="74">I221</f>
        <v>0</v>
      </c>
      <c r="J220" s="349">
        <f t="shared" si="74"/>
        <v>0</v>
      </c>
    </row>
    <row r="221" spans="1:10" s="296" customFormat="1" ht="15.75" hidden="1" x14ac:dyDescent="0.25">
      <c r="A221" s="60" t="s">
        <v>723</v>
      </c>
      <c r="B221" s="302" t="s">
        <v>408</v>
      </c>
      <c r="C221" s="325" t="s">
        <v>100</v>
      </c>
      <c r="D221" s="325" t="s">
        <v>144</v>
      </c>
      <c r="E221" s="343" t="s">
        <v>222</v>
      </c>
      <c r="F221" s="326"/>
      <c r="G221" s="326"/>
      <c r="H221" s="327">
        <f>H222</f>
        <v>0</v>
      </c>
      <c r="I221" s="327">
        <f t="shared" si="74"/>
        <v>0</v>
      </c>
      <c r="J221" s="327">
        <f t="shared" si="74"/>
        <v>0</v>
      </c>
    </row>
    <row r="222" spans="1:10" s="296" customFormat="1" hidden="1" x14ac:dyDescent="0.2">
      <c r="A222" s="341" t="s">
        <v>197</v>
      </c>
      <c r="B222" s="303" t="s">
        <v>408</v>
      </c>
      <c r="C222" s="313" t="s">
        <v>100</v>
      </c>
      <c r="D222" s="313" t="s">
        <v>144</v>
      </c>
      <c r="E222" s="319" t="s">
        <v>223</v>
      </c>
      <c r="F222" s="65"/>
      <c r="G222" s="65"/>
      <c r="H222" s="314">
        <f>H226+H223</f>
        <v>0</v>
      </c>
      <c r="I222" s="314">
        <f>I226+I223</f>
        <v>0</v>
      </c>
      <c r="J222" s="314">
        <f>J226+J223</f>
        <v>0</v>
      </c>
    </row>
    <row r="223" spans="1:10" s="296" customFormat="1" ht="30" hidden="1" x14ac:dyDescent="0.2">
      <c r="A223" s="341" t="s">
        <v>356</v>
      </c>
      <c r="B223" s="303">
        <v>701</v>
      </c>
      <c r="C223" s="313" t="s">
        <v>100</v>
      </c>
      <c r="D223" s="313" t="s">
        <v>144</v>
      </c>
      <c r="E223" s="319">
        <v>5840022000</v>
      </c>
      <c r="F223" s="65"/>
      <c r="G223" s="65"/>
      <c r="H223" s="314">
        <f>SUM(H224:H225)</f>
        <v>0</v>
      </c>
      <c r="I223" s="314">
        <f t="shared" ref="I223:J223" si="75">SUM(I224:I225)</f>
        <v>0</v>
      </c>
      <c r="J223" s="314">
        <f t="shared" si="75"/>
        <v>0</v>
      </c>
    </row>
    <row r="224" spans="1:10" s="296" customFormat="1" ht="60" hidden="1" x14ac:dyDescent="0.2">
      <c r="A224" s="341" t="s">
        <v>77</v>
      </c>
      <c r="B224" s="303" t="s">
        <v>408</v>
      </c>
      <c r="C224" s="313" t="s">
        <v>100</v>
      </c>
      <c r="D224" s="313" t="s">
        <v>144</v>
      </c>
      <c r="E224" s="319">
        <v>5840022000</v>
      </c>
      <c r="F224" s="65">
        <v>100</v>
      </c>
      <c r="G224" s="65" t="s">
        <v>660</v>
      </c>
      <c r="H224" s="314">
        <v>0</v>
      </c>
      <c r="I224" s="314">
        <v>0</v>
      </c>
      <c r="J224" s="314">
        <v>0</v>
      </c>
    </row>
    <row r="225" spans="1:10" s="296" customFormat="1" ht="30" hidden="1" x14ac:dyDescent="0.2">
      <c r="A225" s="341" t="s">
        <v>85</v>
      </c>
      <c r="B225" s="303">
        <v>701</v>
      </c>
      <c r="C225" s="313" t="s">
        <v>100</v>
      </c>
      <c r="D225" s="313" t="s">
        <v>144</v>
      </c>
      <c r="E225" s="319">
        <v>5840022000</v>
      </c>
      <c r="F225" s="65">
        <v>200</v>
      </c>
      <c r="G225" s="65" t="s">
        <v>660</v>
      </c>
      <c r="H225" s="314"/>
      <c r="I225" s="314">
        <v>0</v>
      </c>
      <c r="J225" s="314">
        <v>0</v>
      </c>
    </row>
    <row r="226" spans="1:10" s="296" customFormat="1" ht="30" hidden="1" x14ac:dyDescent="0.2">
      <c r="A226" s="47" t="s">
        <v>724</v>
      </c>
      <c r="B226" s="303" t="s">
        <v>408</v>
      </c>
      <c r="C226" s="313" t="s">
        <v>100</v>
      </c>
      <c r="D226" s="313" t="s">
        <v>144</v>
      </c>
      <c r="E226" s="319" t="s">
        <v>725</v>
      </c>
      <c r="F226" s="65"/>
      <c r="G226" s="65"/>
      <c r="H226" s="314">
        <f>SUM(H227:H230)</f>
        <v>0</v>
      </c>
      <c r="I226" s="314">
        <f t="shared" ref="I226:J226" si="76">SUM(I227:I230)</f>
        <v>0</v>
      </c>
      <c r="J226" s="314">
        <f t="shared" si="76"/>
        <v>0</v>
      </c>
    </row>
    <row r="227" spans="1:10" s="296" customFormat="1" ht="60" hidden="1" x14ac:dyDescent="0.2">
      <c r="A227" s="47" t="s">
        <v>77</v>
      </c>
      <c r="B227" s="303" t="s">
        <v>408</v>
      </c>
      <c r="C227" s="313" t="s">
        <v>100</v>
      </c>
      <c r="D227" s="313" t="s">
        <v>144</v>
      </c>
      <c r="E227" s="319" t="s">
        <v>725</v>
      </c>
      <c r="F227" s="65" t="s">
        <v>78</v>
      </c>
      <c r="G227" s="65" t="s">
        <v>660</v>
      </c>
      <c r="H227" s="314"/>
      <c r="I227" s="314">
        <v>0</v>
      </c>
      <c r="J227" s="314">
        <v>0</v>
      </c>
    </row>
    <row r="228" spans="1:10" s="296" customFormat="1" ht="30" hidden="1" x14ac:dyDescent="0.2">
      <c r="A228" s="47" t="s">
        <v>85</v>
      </c>
      <c r="B228" s="303" t="s">
        <v>408</v>
      </c>
      <c r="C228" s="313" t="s">
        <v>100</v>
      </c>
      <c r="D228" s="313" t="s">
        <v>144</v>
      </c>
      <c r="E228" s="319" t="s">
        <v>725</v>
      </c>
      <c r="F228" s="65" t="s">
        <v>86</v>
      </c>
      <c r="G228" s="65" t="s">
        <v>660</v>
      </c>
      <c r="H228" s="314">
        <v>0</v>
      </c>
      <c r="I228" s="314">
        <v>0</v>
      </c>
      <c r="J228" s="314">
        <v>0</v>
      </c>
    </row>
    <row r="229" spans="1:10" s="296" customFormat="1" ht="30" hidden="1" x14ac:dyDescent="0.2">
      <c r="A229" s="47" t="s">
        <v>113</v>
      </c>
      <c r="B229" s="303" t="s">
        <v>408</v>
      </c>
      <c r="C229" s="313" t="s">
        <v>100</v>
      </c>
      <c r="D229" s="313" t="s">
        <v>144</v>
      </c>
      <c r="E229" s="319" t="s">
        <v>725</v>
      </c>
      <c r="F229" s="65" t="s">
        <v>114</v>
      </c>
      <c r="G229" s="65" t="s">
        <v>660</v>
      </c>
      <c r="H229" s="314">
        <v>0</v>
      </c>
      <c r="I229" s="314">
        <v>0</v>
      </c>
      <c r="J229" s="314">
        <v>0</v>
      </c>
    </row>
    <row r="230" spans="1:10" s="296" customFormat="1" hidden="1" x14ac:dyDescent="0.2">
      <c r="A230" s="47" t="s">
        <v>87</v>
      </c>
      <c r="B230" s="303" t="s">
        <v>408</v>
      </c>
      <c r="C230" s="313" t="s">
        <v>100</v>
      </c>
      <c r="D230" s="313" t="s">
        <v>144</v>
      </c>
      <c r="E230" s="319" t="s">
        <v>725</v>
      </c>
      <c r="F230" s="65" t="s">
        <v>88</v>
      </c>
      <c r="G230" s="65" t="s">
        <v>660</v>
      </c>
      <c r="H230" s="314">
        <f>449694-449694</f>
        <v>0</v>
      </c>
      <c r="I230" s="314">
        <v>0</v>
      </c>
      <c r="J230" s="314">
        <v>0</v>
      </c>
    </row>
    <row r="231" spans="1:10" s="296" customFormat="1" ht="15.75" hidden="1" x14ac:dyDescent="0.25">
      <c r="A231" s="60" t="s">
        <v>726</v>
      </c>
      <c r="B231" s="302" t="s">
        <v>408</v>
      </c>
      <c r="C231" s="45" t="s">
        <v>146</v>
      </c>
      <c r="D231" s="45"/>
      <c r="E231" s="38"/>
      <c r="F231" s="326"/>
      <c r="G231" s="326"/>
      <c r="H231" s="327">
        <f>H232+H241</f>
        <v>0</v>
      </c>
      <c r="I231" s="327">
        <f t="shared" ref="I231:J231" si="77">I232+I241</f>
        <v>0</v>
      </c>
      <c r="J231" s="327">
        <f t="shared" si="77"/>
        <v>0</v>
      </c>
    </row>
    <row r="232" spans="1:10" s="308" customFormat="1" ht="15.75" hidden="1" x14ac:dyDescent="0.25">
      <c r="A232" s="60" t="s">
        <v>250</v>
      </c>
      <c r="B232" s="302" t="s">
        <v>408</v>
      </c>
      <c r="C232" s="45" t="s">
        <v>146</v>
      </c>
      <c r="D232" s="45" t="s">
        <v>68</v>
      </c>
      <c r="E232" s="38"/>
      <c r="F232" s="326"/>
      <c r="G232" s="326"/>
      <c r="H232" s="327">
        <f>H233</f>
        <v>0</v>
      </c>
      <c r="I232" s="327">
        <f t="shared" ref="I232:J234" si="78">I233</f>
        <v>0</v>
      </c>
      <c r="J232" s="327">
        <f t="shared" si="78"/>
        <v>0</v>
      </c>
    </row>
    <row r="233" spans="1:10" s="296" customFormat="1" ht="15.75" hidden="1" x14ac:dyDescent="0.25">
      <c r="A233" s="60" t="s">
        <v>227</v>
      </c>
      <c r="B233" s="350">
        <v>701</v>
      </c>
      <c r="C233" s="45" t="s">
        <v>146</v>
      </c>
      <c r="D233" s="45" t="s">
        <v>68</v>
      </c>
      <c r="E233" s="115" t="s">
        <v>228</v>
      </c>
      <c r="F233" s="326"/>
      <c r="G233" s="326"/>
      <c r="H233" s="327">
        <f>H234</f>
        <v>0</v>
      </c>
      <c r="I233" s="327">
        <f t="shared" si="78"/>
        <v>0</v>
      </c>
      <c r="J233" s="327">
        <f t="shared" si="78"/>
        <v>0</v>
      </c>
    </row>
    <row r="234" spans="1:10" s="296" customFormat="1" ht="15.75" hidden="1" x14ac:dyDescent="0.25">
      <c r="A234" s="44" t="s">
        <v>197</v>
      </c>
      <c r="B234" s="302">
        <v>701</v>
      </c>
      <c r="C234" s="325" t="s">
        <v>146</v>
      </c>
      <c r="D234" s="325" t="s">
        <v>68</v>
      </c>
      <c r="E234" s="343" t="s">
        <v>232</v>
      </c>
      <c r="F234" s="326"/>
      <c r="G234" s="326"/>
      <c r="H234" s="327">
        <f>H235+H238</f>
        <v>0</v>
      </c>
      <c r="I234" s="327">
        <f t="shared" si="78"/>
        <v>0</v>
      </c>
      <c r="J234" s="327">
        <f t="shared" si="78"/>
        <v>0</v>
      </c>
    </row>
    <row r="235" spans="1:10" s="296" customFormat="1" ht="30" hidden="1" x14ac:dyDescent="0.2">
      <c r="A235" s="47" t="s">
        <v>352</v>
      </c>
      <c r="B235" s="303" t="s">
        <v>408</v>
      </c>
      <c r="C235" s="313" t="s">
        <v>146</v>
      </c>
      <c r="D235" s="313" t="s">
        <v>68</v>
      </c>
      <c r="E235" s="319" t="s">
        <v>353</v>
      </c>
      <c r="F235" s="65"/>
      <c r="G235" s="65"/>
      <c r="H235" s="314">
        <f>SUM(H236:H237)</f>
        <v>0</v>
      </c>
      <c r="I235" s="314">
        <f t="shared" ref="I235:J235" si="79">SUM(I236:I237)</f>
        <v>0</v>
      </c>
      <c r="J235" s="314">
        <f t="shared" si="79"/>
        <v>0</v>
      </c>
    </row>
    <row r="236" spans="1:10" s="296" customFormat="1" ht="60" hidden="1" x14ac:dyDescent="0.2">
      <c r="A236" s="47" t="s">
        <v>77</v>
      </c>
      <c r="B236" s="303">
        <v>701</v>
      </c>
      <c r="C236" s="313" t="s">
        <v>146</v>
      </c>
      <c r="D236" s="313" t="s">
        <v>68</v>
      </c>
      <c r="E236" s="319" t="s">
        <v>353</v>
      </c>
      <c r="F236" s="65">
        <v>100</v>
      </c>
      <c r="G236" s="65" t="s">
        <v>660</v>
      </c>
      <c r="H236" s="314">
        <v>0</v>
      </c>
      <c r="I236" s="314">
        <v>0</v>
      </c>
      <c r="J236" s="314">
        <v>0</v>
      </c>
    </row>
    <row r="237" spans="1:10" s="296" customFormat="1" ht="30" hidden="1" x14ac:dyDescent="0.2">
      <c r="A237" s="47" t="s">
        <v>85</v>
      </c>
      <c r="B237" s="303" t="s">
        <v>408</v>
      </c>
      <c r="C237" s="313" t="s">
        <v>146</v>
      </c>
      <c r="D237" s="313" t="s">
        <v>68</v>
      </c>
      <c r="E237" s="319" t="s">
        <v>353</v>
      </c>
      <c r="F237" s="65">
        <v>200</v>
      </c>
      <c r="G237" s="65" t="s">
        <v>660</v>
      </c>
      <c r="H237" s="314"/>
      <c r="I237" s="314">
        <v>0</v>
      </c>
      <c r="J237" s="314">
        <v>0</v>
      </c>
    </row>
    <row r="238" spans="1:10" s="296" customFormat="1" ht="30" hidden="1" x14ac:dyDescent="0.2">
      <c r="A238" s="47" t="s">
        <v>384</v>
      </c>
      <c r="B238" s="303" t="s">
        <v>408</v>
      </c>
      <c r="C238" s="313" t="s">
        <v>146</v>
      </c>
      <c r="D238" s="313" t="s">
        <v>68</v>
      </c>
      <c r="E238" s="319" t="s">
        <v>385</v>
      </c>
      <c r="F238" s="65"/>
      <c r="G238" s="65"/>
      <c r="H238" s="314">
        <f>SUM(H239:H240)</f>
        <v>0</v>
      </c>
      <c r="I238" s="314">
        <f t="shared" ref="I238:J238" si="80">SUM(I239:I240)</f>
        <v>0</v>
      </c>
      <c r="J238" s="314">
        <f t="shared" si="80"/>
        <v>0</v>
      </c>
    </row>
    <row r="239" spans="1:10" s="296" customFormat="1" ht="60" hidden="1" x14ac:dyDescent="0.2">
      <c r="A239" s="47" t="s">
        <v>77</v>
      </c>
      <c r="B239" s="303">
        <v>701</v>
      </c>
      <c r="C239" s="313" t="s">
        <v>146</v>
      </c>
      <c r="D239" s="313" t="s">
        <v>68</v>
      </c>
      <c r="E239" s="319" t="s">
        <v>385</v>
      </c>
      <c r="F239" s="65">
        <v>100</v>
      </c>
      <c r="G239" s="65" t="s">
        <v>660</v>
      </c>
      <c r="H239" s="314">
        <v>0</v>
      </c>
      <c r="I239" s="314">
        <v>0</v>
      </c>
      <c r="J239" s="314">
        <v>0</v>
      </c>
    </row>
    <row r="240" spans="1:10" s="296" customFormat="1" ht="30" hidden="1" x14ac:dyDescent="0.2">
      <c r="A240" s="47" t="s">
        <v>85</v>
      </c>
      <c r="B240" s="303" t="s">
        <v>408</v>
      </c>
      <c r="C240" s="313" t="s">
        <v>146</v>
      </c>
      <c r="D240" s="313" t="s">
        <v>68</v>
      </c>
      <c r="E240" s="319" t="s">
        <v>385</v>
      </c>
      <c r="F240" s="65">
        <v>200</v>
      </c>
      <c r="G240" s="65" t="s">
        <v>660</v>
      </c>
      <c r="H240" s="314"/>
      <c r="I240" s="314">
        <v>0</v>
      </c>
      <c r="J240" s="314">
        <v>0</v>
      </c>
    </row>
    <row r="241" spans="1:10" s="308" customFormat="1" ht="15.75" hidden="1" x14ac:dyDescent="0.25">
      <c r="A241" s="60" t="s">
        <v>147</v>
      </c>
      <c r="B241" s="302" t="s">
        <v>408</v>
      </c>
      <c r="C241" s="325" t="s">
        <v>146</v>
      </c>
      <c r="D241" s="325" t="s">
        <v>91</v>
      </c>
      <c r="E241" s="343"/>
      <c r="F241" s="326"/>
      <c r="G241" s="326"/>
      <c r="H241" s="327">
        <f>H242</f>
        <v>0</v>
      </c>
      <c r="I241" s="327">
        <f t="shared" ref="I241:J244" si="81">I242</f>
        <v>0</v>
      </c>
      <c r="J241" s="327">
        <f t="shared" si="81"/>
        <v>0</v>
      </c>
    </row>
    <row r="242" spans="1:10" s="308" customFormat="1" ht="15.75" hidden="1" x14ac:dyDescent="0.25">
      <c r="A242" s="60" t="s">
        <v>227</v>
      </c>
      <c r="B242" s="302">
        <v>701</v>
      </c>
      <c r="C242" s="325" t="s">
        <v>146</v>
      </c>
      <c r="D242" s="325" t="s">
        <v>91</v>
      </c>
      <c r="E242" s="343" t="s">
        <v>228</v>
      </c>
      <c r="F242" s="326"/>
      <c r="G242" s="326"/>
      <c r="H242" s="327">
        <f>H243</f>
        <v>0</v>
      </c>
      <c r="I242" s="327">
        <f t="shared" si="81"/>
        <v>0</v>
      </c>
      <c r="J242" s="327">
        <f t="shared" si="81"/>
        <v>0</v>
      </c>
    </row>
    <row r="243" spans="1:10" s="296" customFormat="1" hidden="1" x14ac:dyDescent="0.2">
      <c r="A243" s="51" t="s">
        <v>197</v>
      </c>
      <c r="B243" s="303">
        <v>701</v>
      </c>
      <c r="C243" s="313" t="s">
        <v>146</v>
      </c>
      <c r="D243" s="313" t="s">
        <v>91</v>
      </c>
      <c r="E243" s="319" t="s">
        <v>232</v>
      </c>
      <c r="F243" s="65"/>
      <c r="G243" s="65"/>
      <c r="H243" s="314">
        <f>H244</f>
        <v>0</v>
      </c>
      <c r="I243" s="314">
        <f t="shared" si="81"/>
        <v>0</v>
      </c>
      <c r="J243" s="314">
        <f t="shared" si="81"/>
        <v>0</v>
      </c>
    </row>
    <row r="244" spans="1:10" s="296" customFormat="1" ht="30" hidden="1" x14ac:dyDescent="0.2">
      <c r="A244" s="47" t="s">
        <v>354</v>
      </c>
      <c r="B244" s="303" t="s">
        <v>408</v>
      </c>
      <c r="C244" s="313" t="s">
        <v>146</v>
      </c>
      <c r="D244" s="313" t="s">
        <v>91</v>
      </c>
      <c r="E244" s="319" t="s">
        <v>355</v>
      </c>
      <c r="F244" s="65"/>
      <c r="G244" s="65"/>
      <c r="H244" s="314">
        <f>SUM(H245:H246)</f>
        <v>0</v>
      </c>
      <c r="I244" s="314">
        <f t="shared" si="81"/>
        <v>0</v>
      </c>
      <c r="J244" s="314">
        <f t="shared" si="81"/>
        <v>0</v>
      </c>
    </row>
    <row r="245" spans="1:10" s="296" customFormat="1" ht="60" hidden="1" x14ac:dyDescent="0.2">
      <c r="A245" s="47" t="s">
        <v>77</v>
      </c>
      <c r="B245" s="303">
        <v>701</v>
      </c>
      <c r="C245" s="313" t="s">
        <v>146</v>
      </c>
      <c r="D245" s="313" t="s">
        <v>91</v>
      </c>
      <c r="E245" s="319" t="s">
        <v>727</v>
      </c>
      <c r="F245" s="65">
        <v>100</v>
      </c>
      <c r="G245" s="65" t="s">
        <v>660</v>
      </c>
      <c r="H245" s="314">
        <v>0</v>
      </c>
      <c r="I245" s="314">
        <v>0</v>
      </c>
      <c r="J245" s="314">
        <v>0</v>
      </c>
    </row>
    <row r="246" spans="1:10" s="296" customFormat="1" ht="30" hidden="1" x14ac:dyDescent="0.2">
      <c r="A246" s="47" t="s">
        <v>85</v>
      </c>
      <c r="B246" s="303" t="s">
        <v>408</v>
      </c>
      <c r="C246" s="313" t="s">
        <v>146</v>
      </c>
      <c r="D246" s="313" t="s">
        <v>91</v>
      </c>
      <c r="E246" s="319" t="s">
        <v>727</v>
      </c>
      <c r="F246" s="65">
        <v>200</v>
      </c>
      <c r="G246" s="65" t="s">
        <v>660</v>
      </c>
      <c r="H246" s="314"/>
      <c r="I246" s="314">
        <v>0</v>
      </c>
      <c r="J246" s="314">
        <v>0</v>
      </c>
    </row>
    <row r="247" spans="1:10" s="296" customFormat="1" ht="15.75" x14ac:dyDescent="0.2">
      <c r="A247" s="351" t="s">
        <v>150</v>
      </c>
      <c r="B247" s="302" t="s">
        <v>408</v>
      </c>
      <c r="C247" s="325" t="s">
        <v>123</v>
      </c>
      <c r="D247" s="313"/>
      <c r="E247" s="313"/>
      <c r="F247" s="65"/>
      <c r="G247" s="65"/>
      <c r="H247" s="327">
        <f>H248+H253+H276</f>
        <v>3225317.29</v>
      </c>
      <c r="I247" s="327">
        <f>I248+I253+I276</f>
        <v>0</v>
      </c>
      <c r="J247" s="327">
        <f>J248+J253+J276</f>
        <v>0</v>
      </c>
    </row>
    <row r="248" spans="1:10" s="296" customFormat="1" ht="15.75" x14ac:dyDescent="0.2">
      <c r="A248" s="352" t="s">
        <v>151</v>
      </c>
      <c r="B248" s="302" t="s">
        <v>408</v>
      </c>
      <c r="C248" s="142" t="s">
        <v>123</v>
      </c>
      <c r="D248" s="142" t="s">
        <v>68</v>
      </c>
      <c r="E248" s="142"/>
      <c r="F248" s="301"/>
      <c r="G248" s="301"/>
      <c r="H248" s="327">
        <f t="shared" ref="H248:J251" si="82">H249</f>
        <v>3225317.29</v>
      </c>
      <c r="I248" s="327">
        <f t="shared" si="82"/>
        <v>0</v>
      </c>
      <c r="J248" s="327">
        <f t="shared" si="82"/>
        <v>0</v>
      </c>
    </row>
    <row r="249" spans="1:10" s="296" customFormat="1" ht="15.75" x14ac:dyDescent="0.2">
      <c r="A249" s="352" t="s">
        <v>71</v>
      </c>
      <c r="B249" s="302" t="s">
        <v>408</v>
      </c>
      <c r="C249" s="142" t="s">
        <v>123</v>
      </c>
      <c r="D249" s="142" t="s">
        <v>68</v>
      </c>
      <c r="E249" s="142" t="s">
        <v>72</v>
      </c>
      <c r="F249" s="301"/>
      <c r="G249" s="301"/>
      <c r="H249" s="327">
        <f>H250</f>
        <v>3225317.29</v>
      </c>
      <c r="I249" s="327">
        <f>I250</f>
        <v>0</v>
      </c>
      <c r="J249" s="327">
        <f t="shared" si="82"/>
        <v>0</v>
      </c>
    </row>
    <row r="250" spans="1:10" s="296" customFormat="1" x14ac:dyDescent="0.2">
      <c r="A250" s="47" t="s">
        <v>107</v>
      </c>
      <c r="B250" s="303" t="s">
        <v>408</v>
      </c>
      <c r="C250" s="64" t="s">
        <v>123</v>
      </c>
      <c r="D250" s="64" t="s">
        <v>68</v>
      </c>
      <c r="E250" s="64" t="s">
        <v>108</v>
      </c>
      <c r="F250" s="353"/>
      <c r="G250" s="353"/>
      <c r="H250" s="314">
        <f>H251</f>
        <v>3225317.29</v>
      </c>
      <c r="I250" s="314">
        <f>I251</f>
        <v>0</v>
      </c>
      <c r="J250" s="314">
        <f>J251</f>
        <v>0</v>
      </c>
    </row>
    <row r="251" spans="1:10" s="296" customFormat="1" ht="45" x14ac:dyDescent="0.2">
      <c r="A251" s="66" t="s">
        <v>152</v>
      </c>
      <c r="B251" s="303" t="s">
        <v>408</v>
      </c>
      <c r="C251" s="64" t="s">
        <v>123</v>
      </c>
      <c r="D251" s="64" t="s">
        <v>68</v>
      </c>
      <c r="E251" s="64" t="s">
        <v>153</v>
      </c>
      <c r="F251" s="304"/>
      <c r="G251" s="304"/>
      <c r="H251" s="314">
        <f t="shared" si="82"/>
        <v>3225317.29</v>
      </c>
      <c r="I251" s="314">
        <f t="shared" si="82"/>
        <v>0</v>
      </c>
      <c r="J251" s="314">
        <f t="shared" si="82"/>
        <v>0</v>
      </c>
    </row>
    <row r="252" spans="1:10" s="296" customFormat="1" x14ac:dyDescent="0.2">
      <c r="A252" s="121" t="s">
        <v>94</v>
      </c>
      <c r="B252" s="303" t="s">
        <v>408</v>
      </c>
      <c r="C252" s="64" t="s">
        <v>123</v>
      </c>
      <c r="D252" s="64" t="s">
        <v>68</v>
      </c>
      <c r="E252" s="64" t="s">
        <v>153</v>
      </c>
      <c r="F252" s="48" t="s">
        <v>95</v>
      </c>
      <c r="G252" s="65" t="s">
        <v>655</v>
      </c>
      <c r="H252" s="314">
        <v>3225317.29</v>
      </c>
      <c r="I252" s="314">
        <v>0</v>
      </c>
      <c r="J252" s="306">
        <v>0</v>
      </c>
    </row>
    <row r="253" spans="1:10" s="296" customFormat="1" ht="15.75" hidden="1" x14ac:dyDescent="0.2">
      <c r="A253" s="354" t="s">
        <v>159</v>
      </c>
      <c r="B253" s="302" t="s">
        <v>408</v>
      </c>
      <c r="C253" s="325" t="s">
        <v>123</v>
      </c>
      <c r="D253" s="325" t="s">
        <v>91</v>
      </c>
      <c r="E253" s="325"/>
      <c r="F253" s="326"/>
      <c r="G253" s="326"/>
      <c r="H253" s="327">
        <f>H254+H265+H259</f>
        <v>0</v>
      </c>
      <c r="I253" s="327">
        <f t="shared" ref="I253:J253" si="83">I254+I265+I259</f>
        <v>0</v>
      </c>
      <c r="J253" s="327">
        <f t="shared" si="83"/>
        <v>0</v>
      </c>
    </row>
    <row r="254" spans="1:10" s="296" customFormat="1" ht="15.75" hidden="1" x14ac:dyDescent="0.25">
      <c r="A254" s="44" t="s">
        <v>221</v>
      </c>
      <c r="B254" s="302" t="s">
        <v>408</v>
      </c>
      <c r="C254" s="325" t="s">
        <v>123</v>
      </c>
      <c r="D254" s="325" t="s">
        <v>91</v>
      </c>
      <c r="E254" s="325" t="s">
        <v>222</v>
      </c>
      <c r="F254" s="326"/>
      <c r="G254" s="326"/>
      <c r="H254" s="327">
        <f t="shared" ref="H254:J255" si="84">H255</f>
        <v>0</v>
      </c>
      <c r="I254" s="327">
        <f t="shared" si="84"/>
        <v>0</v>
      </c>
      <c r="J254" s="327">
        <f t="shared" si="84"/>
        <v>0</v>
      </c>
    </row>
    <row r="255" spans="1:10" s="296" customFormat="1" hidden="1" x14ac:dyDescent="0.2">
      <c r="A255" s="335" t="s">
        <v>197</v>
      </c>
      <c r="B255" s="303" t="s">
        <v>408</v>
      </c>
      <c r="C255" s="313" t="s">
        <v>123</v>
      </c>
      <c r="D255" s="313" t="s">
        <v>91</v>
      </c>
      <c r="E255" s="313" t="s">
        <v>223</v>
      </c>
      <c r="F255" s="65"/>
      <c r="G255" s="65"/>
      <c r="H255" s="314">
        <f t="shared" si="84"/>
        <v>0</v>
      </c>
      <c r="I255" s="314">
        <f t="shared" si="84"/>
        <v>0</v>
      </c>
      <c r="J255" s="314">
        <f t="shared" si="84"/>
        <v>0</v>
      </c>
    </row>
    <row r="256" spans="1:10" s="296" customFormat="1" ht="60" hidden="1" x14ac:dyDescent="0.2">
      <c r="A256" s="355" t="s">
        <v>728</v>
      </c>
      <c r="B256" s="303" t="s">
        <v>408</v>
      </c>
      <c r="C256" s="313" t="s">
        <v>123</v>
      </c>
      <c r="D256" s="313" t="s">
        <v>91</v>
      </c>
      <c r="E256" s="313" t="s">
        <v>729</v>
      </c>
      <c r="F256" s="65"/>
      <c r="G256" s="65"/>
      <c r="H256" s="314">
        <f>SUM(H257:H258)</f>
        <v>0</v>
      </c>
      <c r="I256" s="314">
        <f>SUM(I257:I258)</f>
        <v>0</v>
      </c>
      <c r="J256" s="314">
        <f>SUM(J257:J258)</f>
        <v>0</v>
      </c>
    </row>
    <row r="257" spans="1:10" s="296" customFormat="1" ht="30" hidden="1" x14ac:dyDescent="0.2">
      <c r="A257" s="47" t="s">
        <v>85</v>
      </c>
      <c r="B257" s="303" t="s">
        <v>408</v>
      </c>
      <c r="C257" s="313" t="s">
        <v>123</v>
      </c>
      <c r="D257" s="313" t="s">
        <v>91</v>
      </c>
      <c r="E257" s="313" t="s">
        <v>729</v>
      </c>
      <c r="F257" s="65" t="s">
        <v>86</v>
      </c>
      <c r="G257" s="65" t="s">
        <v>660</v>
      </c>
      <c r="H257" s="314">
        <v>0</v>
      </c>
      <c r="I257" s="314">
        <v>0</v>
      </c>
      <c r="J257" s="314">
        <v>0</v>
      </c>
    </row>
    <row r="258" spans="1:10" s="296" customFormat="1" hidden="1" x14ac:dyDescent="0.2">
      <c r="A258" s="121" t="s">
        <v>94</v>
      </c>
      <c r="B258" s="303" t="s">
        <v>408</v>
      </c>
      <c r="C258" s="313" t="s">
        <v>123</v>
      </c>
      <c r="D258" s="313" t="s">
        <v>91</v>
      </c>
      <c r="E258" s="313" t="s">
        <v>729</v>
      </c>
      <c r="F258" s="65" t="s">
        <v>95</v>
      </c>
      <c r="G258" s="65" t="s">
        <v>660</v>
      </c>
      <c r="H258" s="314">
        <v>0</v>
      </c>
      <c r="I258" s="314">
        <v>0</v>
      </c>
      <c r="J258" s="314">
        <v>0</v>
      </c>
    </row>
    <row r="259" spans="1:10" s="296" customFormat="1" ht="47.25" hidden="1" x14ac:dyDescent="0.2">
      <c r="A259" s="332" t="s">
        <v>185</v>
      </c>
      <c r="B259" s="302" t="s">
        <v>408</v>
      </c>
      <c r="C259" s="325" t="s">
        <v>123</v>
      </c>
      <c r="D259" s="325" t="s">
        <v>91</v>
      </c>
      <c r="E259" s="325" t="s">
        <v>186</v>
      </c>
      <c r="F259" s="326"/>
      <c r="G259" s="326"/>
      <c r="H259" s="327">
        <f>H260</f>
        <v>0</v>
      </c>
      <c r="I259" s="327">
        <f t="shared" ref="I259:J263" si="85">I260</f>
        <v>0</v>
      </c>
      <c r="J259" s="327">
        <f t="shared" si="85"/>
        <v>0</v>
      </c>
    </row>
    <row r="260" spans="1:10" s="296" customFormat="1" ht="31.5" hidden="1" x14ac:dyDescent="0.2">
      <c r="A260" s="332" t="s">
        <v>730</v>
      </c>
      <c r="B260" s="302" t="s">
        <v>408</v>
      </c>
      <c r="C260" s="325" t="s">
        <v>123</v>
      </c>
      <c r="D260" s="325" t="s">
        <v>91</v>
      </c>
      <c r="E260" s="325" t="s">
        <v>188</v>
      </c>
      <c r="F260" s="326"/>
      <c r="G260" s="326"/>
      <c r="H260" s="327">
        <f>H263+H261</f>
        <v>0</v>
      </c>
      <c r="I260" s="327">
        <f t="shared" ref="I260:J260" si="86">I263+I261</f>
        <v>0</v>
      </c>
      <c r="J260" s="327">
        <f t="shared" si="86"/>
        <v>0</v>
      </c>
    </row>
    <row r="261" spans="1:10" s="296" customFormat="1" ht="30" hidden="1" x14ac:dyDescent="0.2">
      <c r="A261" s="121" t="s">
        <v>731</v>
      </c>
      <c r="B261" s="303" t="s">
        <v>408</v>
      </c>
      <c r="C261" s="313" t="s">
        <v>123</v>
      </c>
      <c r="D261" s="313" t="s">
        <v>91</v>
      </c>
      <c r="E261" s="313" t="s">
        <v>732</v>
      </c>
      <c r="F261" s="65"/>
      <c r="G261" s="65"/>
      <c r="H261" s="314">
        <f t="shared" ref="H261:I261" si="87">H262</f>
        <v>0</v>
      </c>
      <c r="I261" s="314">
        <f t="shared" si="87"/>
        <v>0</v>
      </c>
      <c r="J261" s="314">
        <f>J262</f>
        <v>0</v>
      </c>
    </row>
    <row r="262" spans="1:10" s="296" customFormat="1" hidden="1" x14ac:dyDescent="0.2">
      <c r="A262" s="121" t="s">
        <v>94</v>
      </c>
      <c r="B262" s="303" t="s">
        <v>408</v>
      </c>
      <c r="C262" s="313" t="s">
        <v>123</v>
      </c>
      <c r="D262" s="313" t="s">
        <v>91</v>
      </c>
      <c r="E262" s="313" t="s">
        <v>732</v>
      </c>
      <c r="F262" s="65" t="s">
        <v>95</v>
      </c>
      <c r="G262" s="65" t="s">
        <v>660</v>
      </c>
      <c r="H262" s="314">
        <v>0</v>
      </c>
      <c r="I262" s="314">
        <v>0</v>
      </c>
      <c r="J262" s="314">
        <v>0</v>
      </c>
    </row>
    <row r="263" spans="1:10" s="296" customFormat="1" ht="30" hidden="1" x14ac:dyDescent="0.2">
      <c r="A263" s="121" t="s">
        <v>402</v>
      </c>
      <c r="B263" s="303" t="s">
        <v>408</v>
      </c>
      <c r="C263" s="313" t="s">
        <v>123</v>
      </c>
      <c r="D263" s="313" t="s">
        <v>91</v>
      </c>
      <c r="E263" s="313" t="s">
        <v>403</v>
      </c>
      <c r="F263" s="65"/>
      <c r="G263" s="65"/>
      <c r="H263" s="314">
        <f>H264</f>
        <v>0</v>
      </c>
      <c r="I263" s="314">
        <f t="shared" si="85"/>
        <v>0</v>
      </c>
      <c r="J263" s="314">
        <f t="shared" si="85"/>
        <v>0</v>
      </c>
    </row>
    <row r="264" spans="1:10" s="296" customFormat="1" hidden="1" x14ac:dyDescent="0.2">
      <c r="A264" s="121" t="s">
        <v>94</v>
      </c>
      <c r="B264" s="303" t="s">
        <v>408</v>
      </c>
      <c r="C264" s="313" t="s">
        <v>123</v>
      </c>
      <c r="D264" s="313" t="s">
        <v>91</v>
      </c>
      <c r="E264" s="313" t="s">
        <v>403</v>
      </c>
      <c r="F264" s="65" t="s">
        <v>95</v>
      </c>
      <c r="G264" s="65" t="s">
        <v>660</v>
      </c>
      <c r="H264" s="314">
        <v>0</v>
      </c>
      <c r="I264" s="314">
        <v>0</v>
      </c>
      <c r="J264" s="314">
        <v>0</v>
      </c>
    </row>
    <row r="265" spans="1:10" s="296" customFormat="1" ht="15.75" hidden="1" x14ac:dyDescent="0.2">
      <c r="A265" s="352" t="s">
        <v>71</v>
      </c>
      <c r="B265" s="302" t="s">
        <v>408</v>
      </c>
      <c r="C265" s="325" t="s">
        <v>123</v>
      </c>
      <c r="D265" s="325" t="s">
        <v>91</v>
      </c>
      <c r="E265" s="142" t="s">
        <v>72</v>
      </c>
      <c r="F265" s="326"/>
      <c r="G265" s="326"/>
      <c r="H265" s="327">
        <f>H266</f>
        <v>0</v>
      </c>
      <c r="I265" s="327">
        <f t="shared" ref="I265:J265" si="88">I266</f>
        <v>0</v>
      </c>
      <c r="J265" s="327">
        <f t="shared" si="88"/>
        <v>0</v>
      </c>
    </row>
    <row r="266" spans="1:10" s="296" customFormat="1" hidden="1" x14ac:dyDescent="0.2">
      <c r="A266" s="47" t="s">
        <v>107</v>
      </c>
      <c r="B266" s="303" t="s">
        <v>408</v>
      </c>
      <c r="C266" s="313" t="s">
        <v>123</v>
      </c>
      <c r="D266" s="313" t="s">
        <v>91</v>
      </c>
      <c r="E266" s="64" t="s">
        <v>108</v>
      </c>
      <c r="F266" s="65"/>
      <c r="G266" s="65"/>
      <c r="H266" s="314">
        <f>H267+H270+H272+H274</f>
        <v>0</v>
      </c>
      <c r="I266" s="314">
        <f t="shared" ref="I266:J266" si="89">I267+I270+I272+I274</f>
        <v>0</v>
      </c>
      <c r="J266" s="314">
        <f t="shared" si="89"/>
        <v>0</v>
      </c>
    </row>
    <row r="267" spans="1:10" s="296" customFormat="1" ht="60" hidden="1" x14ac:dyDescent="0.2">
      <c r="A267" s="127" t="s">
        <v>626</v>
      </c>
      <c r="B267" s="303" t="s">
        <v>408</v>
      </c>
      <c r="C267" s="313" t="s">
        <v>123</v>
      </c>
      <c r="D267" s="313" t="s">
        <v>91</v>
      </c>
      <c r="E267" s="64" t="s">
        <v>733</v>
      </c>
      <c r="F267" s="326"/>
      <c r="G267" s="326"/>
      <c r="H267" s="314">
        <f>SUM(H268:H269)</f>
        <v>0</v>
      </c>
      <c r="I267" s="314">
        <f t="shared" ref="I267:J267" si="90">SUM(I268:I269)</f>
        <v>0</v>
      </c>
      <c r="J267" s="314">
        <f t="shared" si="90"/>
        <v>0</v>
      </c>
    </row>
    <row r="268" spans="1:10" s="296" customFormat="1" hidden="1" x14ac:dyDescent="0.2">
      <c r="A268" s="121" t="s">
        <v>94</v>
      </c>
      <c r="B268" s="303" t="s">
        <v>408</v>
      </c>
      <c r="C268" s="313" t="s">
        <v>123</v>
      </c>
      <c r="D268" s="313" t="s">
        <v>91</v>
      </c>
      <c r="E268" s="64" t="s">
        <v>733</v>
      </c>
      <c r="F268" s="65" t="s">
        <v>95</v>
      </c>
      <c r="G268" s="65" t="s">
        <v>660</v>
      </c>
      <c r="H268" s="314">
        <v>0</v>
      </c>
      <c r="I268" s="314">
        <v>0</v>
      </c>
      <c r="J268" s="314">
        <v>0</v>
      </c>
    </row>
    <row r="269" spans="1:10" s="296" customFormat="1" ht="30" hidden="1" x14ac:dyDescent="0.2">
      <c r="A269" s="121" t="s">
        <v>138</v>
      </c>
      <c r="B269" s="303" t="s">
        <v>408</v>
      </c>
      <c r="C269" s="313" t="s">
        <v>123</v>
      </c>
      <c r="D269" s="313" t="s">
        <v>91</v>
      </c>
      <c r="E269" s="313" t="s">
        <v>733</v>
      </c>
      <c r="F269" s="65" t="s">
        <v>158</v>
      </c>
      <c r="G269" s="65" t="s">
        <v>660</v>
      </c>
      <c r="H269" s="314">
        <v>0</v>
      </c>
      <c r="I269" s="314">
        <v>0</v>
      </c>
      <c r="J269" s="314">
        <v>0</v>
      </c>
    </row>
    <row r="270" spans="1:10" s="296" customFormat="1" ht="120" hidden="1" x14ac:dyDescent="0.2">
      <c r="A270" s="47" t="s">
        <v>734</v>
      </c>
      <c r="B270" s="303" t="s">
        <v>408</v>
      </c>
      <c r="C270" s="313" t="s">
        <v>123</v>
      </c>
      <c r="D270" s="313" t="s">
        <v>91</v>
      </c>
      <c r="E270" s="313" t="s">
        <v>735</v>
      </c>
      <c r="F270" s="65"/>
      <c r="G270" s="65"/>
      <c r="H270" s="314">
        <f>H271</f>
        <v>0</v>
      </c>
      <c r="I270" s="314">
        <f t="shared" ref="I270:J270" si="91">I271</f>
        <v>0</v>
      </c>
      <c r="J270" s="314">
        <f t="shared" si="91"/>
        <v>0</v>
      </c>
    </row>
    <row r="271" spans="1:10" s="296" customFormat="1" hidden="1" x14ac:dyDescent="0.2">
      <c r="A271" s="356" t="s">
        <v>94</v>
      </c>
      <c r="B271" s="303" t="s">
        <v>408</v>
      </c>
      <c r="C271" s="313" t="s">
        <v>123</v>
      </c>
      <c r="D271" s="313" t="s">
        <v>91</v>
      </c>
      <c r="E271" s="342" t="s">
        <v>735</v>
      </c>
      <c r="F271" s="65" t="s">
        <v>95</v>
      </c>
      <c r="G271" s="65" t="s">
        <v>660</v>
      </c>
      <c r="H271" s="314">
        <v>0</v>
      </c>
      <c r="I271" s="314">
        <v>0</v>
      </c>
      <c r="J271" s="314">
        <v>0</v>
      </c>
    </row>
    <row r="272" spans="1:10" s="296" customFormat="1" ht="60" hidden="1" x14ac:dyDescent="0.2">
      <c r="A272" s="356" t="s">
        <v>736</v>
      </c>
      <c r="B272" s="303" t="s">
        <v>408</v>
      </c>
      <c r="C272" s="313" t="s">
        <v>123</v>
      </c>
      <c r="D272" s="313" t="s">
        <v>91</v>
      </c>
      <c r="E272" s="342" t="s">
        <v>737</v>
      </c>
      <c r="F272" s="65"/>
      <c r="G272" s="65"/>
      <c r="H272" s="314">
        <f>H273</f>
        <v>0</v>
      </c>
      <c r="I272" s="314">
        <f t="shared" ref="I272:J272" si="92">I273</f>
        <v>0</v>
      </c>
      <c r="J272" s="314">
        <f t="shared" si="92"/>
        <v>0</v>
      </c>
    </row>
    <row r="273" spans="1:10" s="296" customFormat="1" hidden="1" x14ac:dyDescent="0.2">
      <c r="A273" s="121" t="s">
        <v>94</v>
      </c>
      <c r="B273" s="303" t="s">
        <v>408</v>
      </c>
      <c r="C273" s="313" t="s">
        <v>123</v>
      </c>
      <c r="D273" s="313" t="s">
        <v>91</v>
      </c>
      <c r="E273" s="342" t="s">
        <v>737</v>
      </c>
      <c r="F273" s="65" t="s">
        <v>95</v>
      </c>
      <c r="G273" s="65" t="s">
        <v>660</v>
      </c>
      <c r="H273" s="314">
        <v>0</v>
      </c>
      <c r="I273" s="314">
        <v>0</v>
      </c>
      <c r="J273" s="314">
        <v>0</v>
      </c>
    </row>
    <row r="274" spans="1:10" s="296" customFormat="1" ht="150" hidden="1" x14ac:dyDescent="0.2">
      <c r="A274" s="121" t="s">
        <v>738</v>
      </c>
      <c r="B274" s="303" t="s">
        <v>408</v>
      </c>
      <c r="C274" s="313" t="s">
        <v>123</v>
      </c>
      <c r="D274" s="313" t="s">
        <v>91</v>
      </c>
      <c r="E274" s="342" t="s">
        <v>739</v>
      </c>
      <c r="F274" s="65"/>
      <c r="G274" s="65"/>
      <c r="H274" s="314">
        <f>H275</f>
        <v>0</v>
      </c>
      <c r="I274" s="314">
        <f t="shared" ref="I274:J274" si="93">I275</f>
        <v>0</v>
      </c>
      <c r="J274" s="314">
        <f t="shared" si="93"/>
        <v>0</v>
      </c>
    </row>
    <row r="275" spans="1:10" s="296" customFormat="1" hidden="1" x14ac:dyDescent="0.2">
      <c r="A275" s="121" t="s">
        <v>94</v>
      </c>
      <c r="B275" s="303" t="s">
        <v>408</v>
      </c>
      <c r="C275" s="313" t="s">
        <v>123</v>
      </c>
      <c r="D275" s="313" t="s">
        <v>91</v>
      </c>
      <c r="E275" s="342" t="s">
        <v>739</v>
      </c>
      <c r="F275" s="65" t="s">
        <v>95</v>
      </c>
      <c r="G275" s="65" t="s">
        <v>660</v>
      </c>
      <c r="H275" s="314">
        <v>0</v>
      </c>
      <c r="I275" s="314">
        <v>0</v>
      </c>
      <c r="J275" s="314">
        <v>0</v>
      </c>
    </row>
    <row r="276" spans="1:10" s="358" customFormat="1" ht="15.75" hidden="1" x14ac:dyDescent="0.2">
      <c r="A276" s="357" t="s">
        <v>160</v>
      </c>
      <c r="B276" s="302" t="s">
        <v>408</v>
      </c>
      <c r="C276" s="325" t="s">
        <v>123</v>
      </c>
      <c r="D276" s="325" t="s">
        <v>97</v>
      </c>
      <c r="E276" s="325"/>
      <c r="F276" s="326"/>
      <c r="G276" s="326"/>
      <c r="H276" s="327">
        <f t="shared" ref="H276:J277" si="94">H277</f>
        <v>0</v>
      </c>
      <c r="I276" s="327">
        <f t="shared" si="94"/>
        <v>0</v>
      </c>
      <c r="J276" s="327">
        <f t="shared" si="94"/>
        <v>0</v>
      </c>
    </row>
    <row r="277" spans="1:10" s="358" customFormat="1" ht="15.75" hidden="1" x14ac:dyDescent="0.25">
      <c r="A277" s="44" t="s">
        <v>71</v>
      </c>
      <c r="B277" s="302" t="s">
        <v>408</v>
      </c>
      <c r="C277" s="325" t="s">
        <v>123</v>
      </c>
      <c r="D277" s="325" t="s">
        <v>97</v>
      </c>
      <c r="E277" s="325" t="s">
        <v>72</v>
      </c>
      <c r="F277" s="326"/>
      <c r="G277" s="326"/>
      <c r="H277" s="327">
        <f t="shared" si="94"/>
        <v>0</v>
      </c>
      <c r="I277" s="327">
        <f t="shared" si="94"/>
        <v>0</v>
      </c>
      <c r="J277" s="327">
        <f t="shared" si="94"/>
        <v>0</v>
      </c>
    </row>
    <row r="278" spans="1:10" s="358" customFormat="1" hidden="1" x14ac:dyDescent="0.2">
      <c r="A278" s="47" t="s">
        <v>107</v>
      </c>
      <c r="B278" s="303" t="s">
        <v>408</v>
      </c>
      <c r="C278" s="313" t="s">
        <v>123</v>
      </c>
      <c r="D278" s="313" t="s">
        <v>97</v>
      </c>
      <c r="E278" s="64" t="s">
        <v>108</v>
      </c>
      <c r="F278" s="65"/>
      <c r="G278" s="65"/>
      <c r="H278" s="314">
        <f>H279+H282+H285+H288</f>
        <v>0</v>
      </c>
      <c r="I278" s="314">
        <f t="shared" ref="I278:J278" si="95">I279+I282+I285+I288</f>
        <v>0</v>
      </c>
      <c r="J278" s="314">
        <f t="shared" si="95"/>
        <v>0</v>
      </c>
    </row>
    <row r="279" spans="1:10" s="358" customFormat="1" ht="45" hidden="1" x14ac:dyDescent="0.2">
      <c r="A279" s="356" t="s">
        <v>740</v>
      </c>
      <c r="B279" s="303" t="s">
        <v>408</v>
      </c>
      <c r="C279" s="313" t="s">
        <v>123</v>
      </c>
      <c r="D279" s="313" t="s">
        <v>97</v>
      </c>
      <c r="E279" s="313" t="s">
        <v>741</v>
      </c>
      <c r="F279" s="65"/>
      <c r="G279" s="65"/>
      <c r="H279" s="314">
        <f>SUM(H280:H281)</f>
        <v>0</v>
      </c>
      <c r="I279" s="314">
        <f>SUM(I280:I281)</f>
        <v>0</v>
      </c>
      <c r="J279" s="314">
        <f>SUM(J280:J281)</f>
        <v>0</v>
      </c>
    </row>
    <row r="280" spans="1:10" s="358" customFormat="1" ht="60" hidden="1" x14ac:dyDescent="0.2">
      <c r="A280" s="47" t="s">
        <v>77</v>
      </c>
      <c r="B280" s="303" t="s">
        <v>408</v>
      </c>
      <c r="C280" s="313" t="s">
        <v>123</v>
      </c>
      <c r="D280" s="313" t="s">
        <v>97</v>
      </c>
      <c r="E280" s="313" t="s">
        <v>741</v>
      </c>
      <c r="F280" s="65" t="s">
        <v>78</v>
      </c>
      <c r="G280" s="65" t="s">
        <v>660</v>
      </c>
      <c r="H280" s="314">
        <v>0</v>
      </c>
      <c r="I280" s="314">
        <v>0</v>
      </c>
      <c r="J280" s="314">
        <v>0</v>
      </c>
    </row>
    <row r="281" spans="1:10" s="358" customFormat="1" ht="30" hidden="1" x14ac:dyDescent="0.2">
      <c r="A281" s="47" t="s">
        <v>85</v>
      </c>
      <c r="B281" s="303" t="s">
        <v>408</v>
      </c>
      <c r="C281" s="313" t="s">
        <v>123</v>
      </c>
      <c r="D281" s="313" t="s">
        <v>97</v>
      </c>
      <c r="E281" s="313" t="s">
        <v>741</v>
      </c>
      <c r="F281" s="65" t="s">
        <v>86</v>
      </c>
      <c r="G281" s="65" t="s">
        <v>660</v>
      </c>
      <c r="H281" s="314">
        <v>0</v>
      </c>
      <c r="I281" s="314">
        <v>0</v>
      </c>
      <c r="J281" s="314">
        <v>0</v>
      </c>
    </row>
    <row r="282" spans="1:10" s="358" customFormat="1" ht="30" hidden="1" x14ac:dyDescent="0.2">
      <c r="A282" s="127" t="s">
        <v>719</v>
      </c>
      <c r="B282" s="303" t="s">
        <v>408</v>
      </c>
      <c r="C282" s="313" t="s">
        <v>123</v>
      </c>
      <c r="D282" s="313" t="s">
        <v>97</v>
      </c>
      <c r="E282" s="313" t="s">
        <v>720</v>
      </c>
      <c r="F282" s="65"/>
      <c r="G282" s="65"/>
      <c r="H282" s="314">
        <f>SUM(H283:H284)</f>
        <v>0</v>
      </c>
      <c r="I282" s="314">
        <f>SUM(I283:I284)</f>
        <v>0</v>
      </c>
      <c r="J282" s="314">
        <f>SUM(J283:J284)</f>
        <v>0</v>
      </c>
    </row>
    <row r="283" spans="1:10" s="358" customFormat="1" ht="60" hidden="1" x14ac:dyDescent="0.2">
      <c r="A283" s="47" t="s">
        <v>77</v>
      </c>
      <c r="B283" s="303" t="s">
        <v>408</v>
      </c>
      <c r="C283" s="313" t="s">
        <v>123</v>
      </c>
      <c r="D283" s="313" t="s">
        <v>97</v>
      </c>
      <c r="E283" s="313" t="s">
        <v>720</v>
      </c>
      <c r="F283" s="65" t="s">
        <v>78</v>
      </c>
      <c r="G283" s="65" t="s">
        <v>660</v>
      </c>
      <c r="H283" s="314">
        <v>0</v>
      </c>
      <c r="I283" s="314">
        <v>0</v>
      </c>
      <c r="J283" s="314">
        <v>0</v>
      </c>
    </row>
    <row r="284" spans="1:10" s="358" customFormat="1" ht="30" hidden="1" x14ac:dyDescent="0.2">
      <c r="A284" s="47" t="s">
        <v>85</v>
      </c>
      <c r="B284" s="303" t="s">
        <v>408</v>
      </c>
      <c r="C284" s="313" t="s">
        <v>123</v>
      </c>
      <c r="D284" s="313" t="s">
        <v>97</v>
      </c>
      <c r="E284" s="313" t="s">
        <v>720</v>
      </c>
      <c r="F284" s="65" t="s">
        <v>86</v>
      </c>
      <c r="G284" s="65" t="s">
        <v>660</v>
      </c>
      <c r="H284" s="314">
        <v>0</v>
      </c>
      <c r="I284" s="314">
        <v>0</v>
      </c>
      <c r="J284" s="314">
        <v>0</v>
      </c>
    </row>
    <row r="285" spans="1:10" s="358" customFormat="1" ht="30" hidden="1" x14ac:dyDescent="0.2">
      <c r="A285" s="127" t="s">
        <v>721</v>
      </c>
      <c r="B285" s="303" t="s">
        <v>408</v>
      </c>
      <c r="C285" s="313" t="s">
        <v>123</v>
      </c>
      <c r="D285" s="313" t="s">
        <v>97</v>
      </c>
      <c r="E285" s="313" t="s">
        <v>722</v>
      </c>
      <c r="F285" s="65"/>
      <c r="G285" s="65"/>
      <c r="H285" s="314">
        <f>SUM(H286:H287)</f>
        <v>0</v>
      </c>
      <c r="I285" s="314">
        <f>SUM(I286:I287)</f>
        <v>0</v>
      </c>
      <c r="J285" s="314">
        <f>SUM(J286:J287)</f>
        <v>0</v>
      </c>
    </row>
    <row r="286" spans="1:10" s="358" customFormat="1" ht="60" hidden="1" x14ac:dyDescent="0.2">
      <c r="A286" s="47" t="s">
        <v>77</v>
      </c>
      <c r="B286" s="303" t="s">
        <v>408</v>
      </c>
      <c r="C286" s="313" t="s">
        <v>123</v>
      </c>
      <c r="D286" s="313" t="s">
        <v>97</v>
      </c>
      <c r="E286" s="313" t="s">
        <v>722</v>
      </c>
      <c r="F286" s="65" t="s">
        <v>78</v>
      </c>
      <c r="G286" s="65" t="s">
        <v>660</v>
      </c>
      <c r="H286" s="314">
        <v>0</v>
      </c>
      <c r="I286" s="314">
        <v>0</v>
      </c>
      <c r="J286" s="314">
        <v>0</v>
      </c>
    </row>
    <row r="287" spans="1:10" s="308" customFormat="1" ht="30.75" hidden="1" x14ac:dyDescent="0.25">
      <c r="A287" s="47" t="s">
        <v>85</v>
      </c>
      <c r="B287" s="303" t="s">
        <v>408</v>
      </c>
      <c r="C287" s="313" t="s">
        <v>123</v>
      </c>
      <c r="D287" s="313" t="s">
        <v>97</v>
      </c>
      <c r="E287" s="313" t="s">
        <v>722</v>
      </c>
      <c r="F287" s="65" t="s">
        <v>86</v>
      </c>
      <c r="G287" s="65" t="s">
        <v>660</v>
      </c>
      <c r="H287" s="314">
        <v>0</v>
      </c>
      <c r="I287" s="314">
        <v>0</v>
      </c>
      <c r="J287" s="314">
        <v>0</v>
      </c>
    </row>
    <row r="288" spans="1:10" s="296" customFormat="1" ht="45" hidden="1" x14ac:dyDescent="0.2">
      <c r="A288" s="127" t="s">
        <v>742</v>
      </c>
      <c r="B288" s="303" t="s">
        <v>408</v>
      </c>
      <c r="C288" s="313" t="s">
        <v>123</v>
      </c>
      <c r="D288" s="313" t="s">
        <v>97</v>
      </c>
      <c r="E288" s="313" t="s">
        <v>743</v>
      </c>
      <c r="F288" s="65"/>
      <c r="G288" s="65"/>
      <c r="H288" s="314">
        <f>SUM(H289:H290)</f>
        <v>0</v>
      </c>
      <c r="I288" s="314">
        <f>SUM(I289:I290)</f>
        <v>0</v>
      </c>
      <c r="J288" s="314">
        <f>SUM(J289:J290)</f>
        <v>0</v>
      </c>
    </row>
    <row r="289" spans="1:10" s="296" customFormat="1" ht="60" hidden="1" x14ac:dyDescent="0.2">
      <c r="A289" s="47" t="s">
        <v>77</v>
      </c>
      <c r="B289" s="303" t="s">
        <v>408</v>
      </c>
      <c r="C289" s="313" t="s">
        <v>123</v>
      </c>
      <c r="D289" s="313" t="s">
        <v>97</v>
      </c>
      <c r="E289" s="313" t="s">
        <v>743</v>
      </c>
      <c r="F289" s="65" t="s">
        <v>78</v>
      </c>
      <c r="G289" s="65" t="s">
        <v>660</v>
      </c>
      <c r="H289" s="314">
        <v>0</v>
      </c>
      <c r="I289" s="314">
        <v>0</v>
      </c>
      <c r="J289" s="314">
        <v>0</v>
      </c>
    </row>
    <row r="290" spans="1:10" s="296" customFormat="1" ht="30" hidden="1" x14ac:dyDescent="0.2">
      <c r="A290" s="47" t="s">
        <v>85</v>
      </c>
      <c r="B290" s="303" t="s">
        <v>408</v>
      </c>
      <c r="C290" s="313" t="s">
        <v>123</v>
      </c>
      <c r="D290" s="313" t="s">
        <v>97</v>
      </c>
      <c r="E290" s="313" t="s">
        <v>743</v>
      </c>
      <c r="F290" s="65" t="s">
        <v>86</v>
      </c>
      <c r="G290" s="65" t="s">
        <v>660</v>
      </c>
      <c r="H290" s="314">
        <v>0</v>
      </c>
      <c r="I290" s="314">
        <v>0</v>
      </c>
      <c r="J290" s="314">
        <v>0</v>
      </c>
    </row>
    <row r="291" spans="1:10" s="296" customFormat="1" ht="15.75" hidden="1" x14ac:dyDescent="0.25">
      <c r="A291" s="44" t="s">
        <v>163</v>
      </c>
      <c r="B291" s="302" t="s">
        <v>408</v>
      </c>
      <c r="C291" s="325" t="s">
        <v>106</v>
      </c>
      <c r="D291" s="325"/>
      <c r="E291" s="325"/>
      <c r="F291" s="326"/>
      <c r="G291" s="326"/>
      <c r="H291" s="327">
        <f>H292+H298</f>
        <v>0</v>
      </c>
      <c r="I291" s="327">
        <f>I292</f>
        <v>0</v>
      </c>
      <c r="J291" s="327">
        <f>J292</f>
        <v>0</v>
      </c>
    </row>
    <row r="292" spans="1:10" s="296" customFormat="1" ht="15.75" hidden="1" x14ac:dyDescent="0.25">
      <c r="A292" s="44" t="s">
        <v>164</v>
      </c>
      <c r="B292" s="302" t="s">
        <v>408</v>
      </c>
      <c r="C292" s="325" t="s">
        <v>106</v>
      </c>
      <c r="D292" s="325" t="s">
        <v>68</v>
      </c>
      <c r="E292" s="325"/>
      <c r="F292" s="326"/>
      <c r="G292" s="326"/>
      <c r="H292" s="327">
        <f>H293</f>
        <v>0</v>
      </c>
      <c r="I292" s="327">
        <f t="shared" ref="I292:J292" si="96">I293</f>
        <v>0</v>
      </c>
      <c r="J292" s="327">
        <f t="shared" si="96"/>
        <v>0</v>
      </c>
    </row>
    <row r="293" spans="1:10" s="296" customFormat="1" ht="31.5" hidden="1" x14ac:dyDescent="0.25">
      <c r="A293" s="44" t="s">
        <v>236</v>
      </c>
      <c r="B293" s="302">
        <v>701</v>
      </c>
      <c r="C293" s="325" t="s">
        <v>106</v>
      </c>
      <c r="D293" s="325" t="s">
        <v>68</v>
      </c>
      <c r="E293" s="325" t="s">
        <v>237</v>
      </c>
      <c r="F293" s="326"/>
      <c r="G293" s="326"/>
      <c r="H293" s="327">
        <f t="shared" ref="H293:J294" si="97">H294</f>
        <v>0</v>
      </c>
      <c r="I293" s="327">
        <f t="shared" si="97"/>
        <v>0</v>
      </c>
      <c r="J293" s="327">
        <f t="shared" si="97"/>
        <v>0</v>
      </c>
    </row>
    <row r="294" spans="1:10" s="296" customFormat="1" ht="15.75" hidden="1" x14ac:dyDescent="0.25">
      <c r="A294" s="44" t="s">
        <v>197</v>
      </c>
      <c r="B294" s="302" t="s">
        <v>408</v>
      </c>
      <c r="C294" s="325" t="s">
        <v>106</v>
      </c>
      <c r="D294" s="325" t="s">
        <v>68</v>
      </c>
      <c r="E294" s="325" t="s">
        <v>238</v>
      </c>
      <c r="F294" s="326"/>
      <c r="G294" s="326"/>
      <c r="H294" s="327">
        <f t="shared" si="97"/>
        <v>0</v>
      </c>
      <c r="I294" s="327">
        <f t="shared" si="97"/>
        <v>0</v>
      </c>
      <c r="J294" s="327">
        <f t="shared" si="97"/>
        <v>0</v>
      </c>
    </row>
    <row r="295" spans="1:10" s="296" customFormat="1" ht="30" hidden="1" x14ac:dyDescent="0.2">
      <c r="A295" s="47" t="s">
        <v>89</v>
      </c>
      <c r="B295" s="303">
        <v>701</v>
      </c>
      <c r="C295" s="313" t="s">
        <v>106</v>
      </c>
      <c r="D295" s="313" t="s">
        <v>68</v>
      </c>
      <c r="E295" s="313">
        <v>5740022001</v>
      </c>
      <c r="F295" s="65"/>
      <c r="G295" s="65"/>
      <c r="H295" s="314">
        <f>SUM(H296:H297)</f>
        <v>0</v>
      </c>
      <c r="I295" s="314">
        <f t="shared" ref="I295:J295" si="98">SUM(I296:I297)</f>
        <v>0</v>
      </c>
      <c r="J295" s="314">
        <f t="shared" si="98"/>
        <v>0</v>
      </c>
    </row>
    <row r="296" spans="1:10" s="296" customFormat="1" ht="60" hidden="1" x14ac:dyDescent="0.2">
      <c r="A296" s="47" t="s">
        <v>77</v>
      </c>
      <c r="B296" s="303" t="s">
        <v>408</v>
      </c>
      <c r="C296" s="313" t="s">
        <v>106</v>
      </c>
      <c r="D296" s="313" t="s">
        <v>68</v>
      </c>
      <c r="E296" s="313">
        <v>5740022001</v>
      </c>
      <c r="F296" s="65" t="s">
        <v>78</v>
      </c>
      <c r="G296" s="65" t="s">
        <v>660</v>
      </c>
      <c r="H296" s="314">
        <v>0</v>
      </c>
      <c r="I296" s="314"/>
      <c r="J296" s="314"/>
    </row>
    <row r="297" spans="1:10" s="296" customFormat="1" ht="30" hidden="1" x14ac:dyDescent="0.2">
      <c r="A297" s="47" t="s">
        <v>85</v>
      </c>
      <c r="B297" s="303">
        <v>701</v>
      </c>
      <c r="C297" s="313" t="s">
        <v>106</v>
      </c>
      <c r="D297" s="313" t="s">
        <v>68</v>
      </c>
      <c r="E297" s="313">
        <v>5740022001</v>
      </c>
      <c r="F297" s="65" t="s">
        <v>86</v>
      </c>
      <c r="G297" s="65" t="s">
        <v>660</v>
      </c>
      <c r="H297" s="314"/>
      <c r="I297" s="314"/>
      <c r="J297" s="314"/>
    </row>
    <row r="298" spans="1:10" s="308" customFormat="1" ht="15.75" hidden="1" x14ac:dyDescent="0.25">
      <c r="A298" s="44" t="s">
        <v>280</v>
      </c>
      <c r="B298" s="302">
        <v>701</v>
      </c>
      <c r="C298" s="325" t="s">
        <v>106</v>
      </c>
      <c r="D298" s="325" t="s">
        <v>80</v>
      </c>
      <c r="E298" s="325"/>
      <c r="F298" s="326"/>
      <c r="G298" s="326"/>
      <c r="H298" s="327">
        <f>H299</f>
        <v>0</v>
      </c>
      <c r="I298" s="327">
        <f t="shared" ref="I298:J301" si="99">I299</f>
        <v>0</v>
      </c>
      <c r="J298" s="327">
        <f t="shared" si="99"/>
        <v>0</v>
      </c>
    </row>
    <row r="299" spans="1:10" s="308" customFormat="1" ht="31.5" hidden="1" x14ac:dyDescent="0.25">
      <c r="A299" s="44" t="s">
        <v>236</v>
      </c>
      <c r="B299" s="302" t="s">
        <v>408</v>
      </c>
      <c r="C299" s="325" t="s">
        <v>106</v>
      </c>
      <c r="D299" s="325" t="s">
        <v>80</v>
      </c>
      <c r="E299" s="325" t="s">
        <v>237</v>
      </c>
      <c r="F299" s="326"/>
      <c r="G299" s="326"/>
      <c r="H299" s="327">
        <f>H300</f>
        <v>0</v>
      </c>
      <c r="I299" s="327">
        <f t="shared" si="99"/>
        <v>0</v>
      </c>
      <c r="J299" s="327">
        <f t="shared" si="99"/>
        <v>0</v>
      </c>
    </row>
    <row r="300" spans="1:10" s="296" customFormat="1" hidden="1" x14ac:dyDescent="0.2">
      <c r="A300" s="47" t="s">
        <v>197</v>
      </c>
      <c r="B300" s="303">
        <v>701</v>
      </c>
      <c r="C300" s="313" t="s">
        <v>106</v>
      </c>
      <c r="D300" s="313" t="s">
        <v>80</v>
      </c>
      <c r="E300" s="313" t="s">
        <v>238</v>
      </c>
      <c r="F300" s="65"/>
      <c r="G300" s="65"/>
      <c r="H300" s="314">
        <f>H301</f>
        <v>0</v>
      </c>
      <c r="I300" s="314">
        <f t="shared" si="99"/>
        <v>0</v>
      </c>
      <c r="J300" s="314">
        <f t="shared" si="99"/>
        <v>0</v>
      </c>
    </row>
    <row r="301" spans="1:10" s="296" customFormat="1" ht="30" hidden="1" x14ac:dyDescent="0.2">
      <c r="A301" s="47" t="s">
        <v>89</v>
      </c>
      <c r="B301" s="303" t="s">
        <v>408</v>
      </c>
      <c r="C301" s="313" t="s">
        <v>106</v>
      </c>
      <c r="D301" s="313" t="s">
        <v>80</v>
      </c>
      <c r="E301" s="313">
        <v>5740022001</v>
      </c>
      <c r="F301" s="65"/>
      <c r="G301" s="65"/>
      <c r="H301" s="314">
        <f>H302</f>
        <v>0</v>
      </c>
      <c r="I301" s="314">
        <f t="shared" si="99"/>
        <v>0</v>
      </c>
      <c r="J301" s="314">
        <f t="shared" si="99"/>
        <v>0</v>
      </c>
    </row>
    <row r="302" spans="1:10" s="296" customFormat="1" ht="60" hidden="1" x14ac:dyDescent="0.2">
      <c r="A302" s="47" t="s">
        <v>77</v>
      </c>
      <c r="B302" s="303">
        <v>701</v>
      </c>
      <c r="C302" s="313" t="s">
        <v>106</v>
      </c>
      <c r="D302" s="313" t="s">
        <v>80</v>
      </c>
      <c r="E302" s="313">
        <v>5740022001</v>
      </c>
      <c r="F302" s="65" t="s">
        <v>78</v>
      </c>
      <c r="G302" s="65" t="s">
        <v>660</v>
      </c>
      <c r="H302" s="314">
        <v>0</v>
      </c>
      <c r="I302" s="314">
        <v>0</v>
      </c>
      <c r="J302" s="314">
        <v>0</v>
      </c>
    </row>
    <row r="303" spans="1:10" s="358" customFormat="1" ht="47.25" hidden="1" x14ac:dyDescent="0.2">
      <c r="A303" s="74" t="s">
        <v>174</v>
      </c>
      <c r="B303" s="359" t="s">
        <v>408</v>
      </c>
      <c r="C303" s="159" t="s">
        <v>175</v>
      </c>
      <c r="D303" s="159"/>
      <c r="E303" s="159"/>
      <c r="F303" s="160"/>
      <c r="G303" s="313"/>
      <c r="H303" s="314">
        <f>H304+H314+H309</f>
        <v>0</v>
      </c>
      <c r="I303" s="314">
        <f t="shared" ref="I303:J303" si="100">I304+I314+I309</f>
        <v>0</v>
      </c>
      <c r="J303" s="314">
        <f t="shared" si="100"/>
        <v>0</v>
      </c>
    </row>
    <row r="304" spans="1:10" s="358" customFormat="1" ht="47.25" hidden="1" x14ac:dyDescent="0.2">
      <c r="A304" s="77" t="s">
        <v>744</v>
      </c>
      <c r="B304" s="359" t="s">
        <v>408</v>
      </c>
      <c r="C304" s="159" t="s">
        <v>175</v>
      </c>
      <c r="D304" s="159" t="s">
        <v>68</v>
      </c>
      <c r="E304" s="159"/>
      <c r="F304" s="160"/>
      <c r="G304" s="313"/>
      <c r="H304" s="314">
        <f>H305</f>
        <v>0</v>
      </c>
      <c r="I304" s="314">
        <f t="shared" ref="I304:J307" si="101">I305</f>
        <v>0</v>
      </c>
      <c r="J304" s="314">
        <f t="shared" si="101"/>
        <v>0</v>
      </c>
    </row>
    <row r="305" spans="1:10" s="358" customFormat="1" ht="15.75" hidden="1" x14ac:dyDescent="0.25">
      <c r="A305" s="44" t="s">
        <v>71</v>
      </c>
      <c r="B305" s="359" t="s">
        <v>408</v>
      </c>
      <c r="C305" s="159" t="s">
        <v>175</v>
      </c>
      <c r="D305" s="159" t="s">
        <v>68</v>
      </c>
      <c r="E305" s="159" t="s">
        <v>72</v>
      </c>
      <c r="F305" s="160"/>
      <c r="G305" s="313"/>
      <c r="H305" s="314">
        <f>H306</f>
        <v>0</v>
      </c>
      <c r="I305" s="314">
        <f t="shared" si="101"/>
        <v>0</v>
      </c>
      <c r="J305" s="314">
        <f t="shared" si="101"/>
        <v>0</v>
      </c>
    </row>
    <row r="306" spans="1:10" s="358" customFormat="1" hidden="1" x14ac:dyDescent="0.2">
      <c r="A306" s="47" t="s">
        <v>177</v>
      </c>
      <c r="B306" s="360" t="s">
        <v>408</v>
      </c>
      <c r="C306" s="161" t="s">
        <v>175</v>
      </c>
      <c r="D306" s="161" t="s">
        <v>68</v>
      </c>
      <c r="E306" s="161" t="s">
        <v>178</v>
      </c>
      <c r="F306" s="162"/>
      <c r="G306" s="313"/>
      <c r="H306" s="314">
        <f>H307</f>
        <v>0</v>
      </c>
      <c r="I306" s="314">
        <f t="shared" si="101"/>
        <v>0</v>
      </c>
      <c r="J306" s="338">
        <f t="shared" si="101"/>
        <v>0</v>
      </c>
    </row>
    <row r="307" spans="1:10" s="358" customFormat="1" ht="45" hidden="1" x14ac:dyDescent="0.2">
      <c r="A307" s="361" t="s">
        <v>745</v>
      </c>
      <c r="B307" s="360" t="s">
        <v>408</v>
      </c>
      <c r="C307" s="161" t="s">
        <v>175</v>
      </c>
      <c r="D307" s="161" t="s">
        <v>68</v>
      </c>
      <c r="E307" s="161" t="s">
        <v>746</v>
      </c>
      <c r="F307" s="161"/>
      <c r="G307" s="313"/>
      <c r="H307" s="314">
        <f>H308</f>
        <v>0</v>
      </c>
      <c r="I307" s="314">
        <f t="shared" si="101"/>
        <v>0</v>
      </c>
      <c r="J307" s="314">
        <f t="shared" si="101"/>
        <v>0</v>
      </c>
    </row>
    <row r="308" spans="1:10" s="358" customFormat="1" hidden="1" x14ac:dyDescent="0.2">
      <c r="A308" s="121" t="s">
        <v>177</v>
      </c>
      <c r="B308" s="360" t="s">
        <v>408</v>
      </c>
      <c r="C308" s="161" t="s">
        <v>175</v>
      </c>
      <c r="D308" s="161" t="s">
        <v>68</v>
      </c>
      <c r="E308" s="161" t="s">
        <v>746</v>
      </c>
      <c r="F308" s="161" t="s">
        <v>181</v>
      </c>
      <c r="G308" s="313" t="s">
        <v>660</v>
      </c>
      <c r="H308" s="362">
        <v>0</v>
      </c>
      <c r="I308" s="362">
        <v>0</v>
      </c>
      <c r="J308" s="362">
        <v>0</v>
      </c>
    </row>
    <row r="309" spans="1:10" s="363" customFormat="1" ht="15.75" hidden="1" x14ac:dyDescent="0.25">
      <c r="A309" s="332" t="s">
        <v>747</v>
      </c>
      <c r="B309" s="359" t="s">
        <v>408</v>
      </c>
      <c r="C309" s="159" t="s">
        <v>175</v>
      </c>
      <c r="D309" s="159" t="s">
        <v>70</v>
      </c>
      <c r="F309" s="159"/>
      <c r="G309" s="325"/>
      <c r="H309" s="364">
        <f>H310</f>
        <v>0</v>
      </c>
      <c r="I309" s="364">
        <f t="shared" ref="I309:J312" si="102">I310</f>
        <v>0</v>
      </c>
      <c r="J309" s="364">
        <f t="shared" si="102"/>
        <v>0</v>
      </c>
    </row>
    <row r="310" spans="1:10" s="363" customFormat="1" ht="15.75" hidden="1" x14ac:dyDescent="0.25">
      <c r="A310" s="332" t="s">
        <v>71</v>
      </c>
      <c r="B310" s="359" t="s">
        <v>408</v>
      </c>
      <c r="C310" s="159" t="s">
        <v>175</v>
      </c>
      <c r="D310" s="159" t="s">
        <v>70</v>
      </c>
      <c r="E310" s="159" t="s">
        <v>72</v>
      </c>
      <c r="F310" s="159"/>
      <c r="G310" s="325"/>
      <c r="H310" s="364">
        <f>H311</f>
        <v>0</v>
      </c>
      <c r="I310" s="364">
        <f t="shared" si="102"/>
        <v>0</v>
      </c>
      <c r="J310" s="364">
        <f t="shared" si="102"/>
        <v>0</v>
      </c>
    </row>
    <row r="311" spans="1:10" s="363" customFormat="1" ht="15.75" hidden="1" x14ac:dyDescent="0.25">
      <c r="A311" s="332" t="s">
        <v>177</v>
      </c>
      <c r="B311" s="359" t="s">
        <v>408</v>
      </c>
      <c r="C311" s="159" t="s">
        <v>175</v>
      </c>
      <c r="D311" s="159" t="s">
        <v>70</v>
      </c>
      <c r="E311" s="159" t="s">
        <v>178</v>
      </c>
      <c r="F311" s="159"/>
      <c r="G311" s="325"/>
      <c r="H311" s="364">
        <f>H312</f>
        <v>0</v>
      </c>
      <c r="I311" s="364">
        <f t="shared" si="102"/>
        <v>0</v>
      </c>
      <c r="J311" s="364">
        <f t="shared" si="102"/>
        <v>0</v>
      </c>
    </row>
    <row r="312" spans="1:10" s="358" customFormat="1" ht="30" hidden="1" x14ac:dyDescent="0.2">
      <c r="A312" s="121" t="s">
        <v>748</v>
      </c>
      <c r="B312" s="360" t="s">
        <v>408</v>
      </c>
      <c r="C312" s="161" t="s">
        <v>175</v>
      </c>
      <c r="D312" s="161" t="s">
        <v>70</v>
      </c>
      <c r="E312" s="161" t="s">
        <v>749</v>
      </c>
      <c r="F312" s="161"/>
      <c r="G312" s="313"/>
      <c r="H312" s="362">
        <f>H313</f>
        <v>0</v>
      </c>
      <c r="I312" s="362">
        <f t="shared" si="102"/>
        <v>0</v>
      </c>
      <c r="J312" s="362">
        <f t="shared" si="102"/>
        <v>0</v>
      </c>
    </row>
    <row r="313" spans="1:10" s="358" customFormat="1" hidden="1" x14ac:dyDescent="0.2">
      <c r="A313" s="121" t="s">
        <v>177</v>
      </c>
      <c r="B313" s="360" t="s">
        <v>408</v>
      </c>
      <c r="C313" s="161" t="s">
        <v>175</v>
      </c>
      <c r="D313" s="161" t="s">
        <v>70</v>
      </c>
      <c r="E313" s="161" t="s">
        <v>749</v>
      </c>
      <c r="F313" s="161" t="s">
        <v>181</v>
      </c>
      <c r="G313" s="313" t="s">
        <v>660</v>
      </c>
      <c r="H313" s="362">
        <v>0</v>
      </c>
      <c r="I313" s="362">
        <v>0</v>
      </c>
      <c r="J313" s="362">
        <v>0</v>
      </c>
    </row>
    <row r="314" spans="1:10" s="363" customFormat="1" ht="15.75" hidden="1" x14ac:dyDescent="0.25">
      <c r="A314" s="332" t="s">
        <v>176</v>
      </c>
      <c r="B314" s="359">
        <v>701</v>
      </c>
      <c r="C314" s="159" t="s">
        <v>175</v>
      </c>
      <c r="D314" s="159" t="s">
        <v>80</v>
      </c>
      <c r="E314" s="159"/>
      <c r="F314" s="159"/>
      <c r="G314" s="325"/>
      <c r="H314" s="364">
        <f>H315</f>
        <v>0</v>
      </c>
      <c r="I314" s="364">
        <f t="shared" ref="I314:J317" si="103">I315</f>
        <v>0</v>
      </c>
      <c r="J314" s="364">
        <f t="shared" si="103"/>
        <v>0</v>
      </c>
    </row>
    <row r="315" spans="1:10" s="363" customFormat="1" ht="15.75" hidden="1" x14ac:dyDescent="0.25">
      <c r="A315" s="332" t="s">
        <v>71</v>
      </c>
      <c r="B315" s="359" t="s">
        <v>408</v>
      </c>
      <c r="C315" s="159" t="s">
        <v>175</v>
      </c>
      <c r="D315" s="159" t="s">
        <v>80</v>
      </c>
      <c r="E315" s="159" t="s">
        <v>72</v>
      </c>
      <c r="F315" s="159"/>
      <c r="G315" s="325"/>
      <c r="H315" s="364">
        <f>H316</f>
        <v>0</v>
      </c>
      <c r="I315" s="364">
        <f t="shared" si="103"/>
        <v>0</v>
      </c>
      <c r="J315" s="364">
        <f t="shared" si="103"/>
        <v>0</v>
      </c>
    </row>
    <row r="316" spans="1:10" s="358" customFormat="1" hidden="1" x14ac:dyDescent="0.2">
      <c r="A316" s="121" t="s">
        <v>177</v>
      </c>
      <c r="B316" s="360">
        <v>701</v>
      </c>
      <c r="C316" s="161" t="s">
        <v>175</v>
      </c>
      <c r="D316" s="161" t="s">
        <v>80</v>
      </c>
      <c r="E316" s="161" t="s">
        <v>178</v>
      </c>
      <c r="F316" s="161"/>
      <c r="G316" s="313"/>
      <c r="H316" s="362">
        <f>H317</f>
        <v>0</v>
      </c>
      <c r="I316" s="362">
        <f t="shared" si="103"/>
        <v>0</v>
      </c>
      <c r="J316" s="362">
        <f t="shared" si="103"/>
        <v>0</v>
      </c>
    </row>
    <row r="317" spans="1:10" s="358" customFormat="1" ht="30" hidden="1" x14ac:dyDescent="0.2">
      <c r="A317" s="121" t="s">
        <v>182</v>
      </c>
      <c r="B317" s="360">
        <v>701</v>
      </c>
      <c r="C317" s="161" t="s">
        <v>175</v>
      </c>
      <c r="D317" s="161" t="s">
        <v>80</v>
      </c>
      <c r="E317" s="161">
        <v>9960088520</v>
      </c>
      <c r="F317" s="161"/>
      <c r="G317" s="313"/>
      <c r="H317" s="362">
        <f>H318</f>
        <v>0</v>
      </c>
      <c r="I317" s="362">
        <f t="shared" si="103"/>
        <v>0</v>
      </c>
      <c r="J317" s="362">
        <f t="shared" si="103"/>
        <v>0</v>
      </c>
    </row>
    <row r="318" spans="1:10" s="358" customFormat="1" hidden="1" x14ac:dyDescent="0.2">
      <c r="A318" s="121" t="s">
        <v>177</v>
      </c>
      <c r="B318" s="360" t="s">
        <v>408</v>
      </c>
      <c r="C318" s="161" t="s">
        <v>175</v>
      </c>
      <c r="D318" s="161" t="s">
        <v>80</v>
      </c>
      <c r="E318" s="161">
        <v>9960088520</v>
      </c>
      <c r="F318" s="161" t="s">
        <v>181</v>
      </c>
      <c r="G318" s="313" t="s">
        <v>660</v>
      </c>
      <c r="H318" s="362">
        <v>0</v>
      </c>
      <c r="I318" s="362">
        <v>0</v>
      </c>
      <c r="J318" s="362">
        <v>0</v>
      </c>
    </row>
    <row r="320" spans="1:10" x14ac:dyDescent="0.25">
      <c r="A320" s="83" t="s">
        <v>750</v>
      </c>
    </row>
  </sheetData>
  <autoFilter ref="A12:J308"/>
  <mergeCells count="1">
    <mergeCell ref="A10:J10"/>
  </mergeCells>
  <pageMargins left="0.70866141732283472" right="0.70866141732283472" top="0.74803149606299213" bottom="0.74803149606299213" header="0.31496062992125984" footer="0.31496062992125984"/>
  <pageSetup paperSize="9" scale="48" fitToHeight="1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55"/>
  <sheetViews>
    <sheetView workbookViewId="0">
      <selection activeCell="C7" sqref="C7:C8"/>
    </sheetView>
  </sheetViews>
  <sheetFormatPr defaultRowHeight="15" x14ac:dyDescent="0.25"/>
  <cols>
    <col min="1" max="1" width="10.42578125" style="223" customWidth="1"/>
    <col min="2" max="2" width="67" style="223" customWidth="1"/>
    <col min="3" max="3" width="20.140625" style="366" customWidth="1"/>
    <col min="4" max="4" width="17.5703125" style="366" customWidth="1"/>
    <col min="5" max="5" width="17.28515625" style="366" bestFit="1" customWidth="1"/>
    <col min="6" max="6" width="16.7109375" style="372" customWidth="1"/>
    <col min="7" max="7" width="13.5703125" style="372" customWidth="1"/>
  </cols>
  <sheetData>
    <row r="2" spans="1:5" ht="18.75" x14ac:dyDescent="0.3">
      <c r="B2" s="224"/>
      <c r="C2" s="365" t="s">
        <v>794</v>
      </c>
    </row>
    <row r="3" spans="1:5" ht="18.75" x14ac:dyDescent="0.3">
      <c r="B3" s="224"/>
      <c r="C3" s="365" t="s">
        <v>648</v>
      </c>
    </row>
    <row r="4" spans="1:5" ht="18.75" x14ac:dyDescent="0.3">
      <c r="B4" s="224"/>
      <c r="C4" s="365" t="s">
        <v>1</v>
      </c>
    </row>
    <row r="5" spans="1:5" ht="18.75" x14ac:dyDescent="0.3">
      <c r="B5" s="224"/>
      <c r="C5" s="365" t="s">
        <v>58</v>
      </c>
    </row>
    <row r="6" spans="1:5" ht="18.75" x14ac:dyDescent="0.3">
      <c r="B6" s="224"/>
      <c r="C6" s="365" t="s">
        <v>2</v>
      </c>
    </row>
    <row r="7" spans="1:5" ht="18.75" x14ac:dyDescent="0.3">
      <c r="B7" s="224"/>
      <c r="C7" s="481" t="s">
        <v>978</v>
      </c>
    </row>
    <row r="8" spans="1:5" ht="15.75" x14ac:dyDescent="0.25">
      <c r="C8" s="481" t="s">
        <v>979</v>
      </c>
    </row>
    <row r="10" spans="1:5" ht="46.5" customHeight="1" x14ac:dyDescent="0.25">
      <c r="A10" s="490" t="s">
        <v>923</v>
      </c>
      <c r="B10" s="490"/>
      <c r="C10" s="490"/>
      <c r="D10" s="490"/>
      <c r="E10" s="490"/>
    </row>
    <row r="11" spans="1:5" x14ac:dyDescent="0.25">
      <c r="E11" s="367" t="s">
        <v>752</v>
      </c>
    </row>
    <row r="12" spans="1:5" ht="30" x14ac:dyDescent="0.25">
      <c r="A12" s="368" t="s">
        <v>753</v>
      </c>
      <c r="B12" s="368" t="s">
        <v>754</v>
      </c>
      <c r="C12" s="1" t="s">
        <v>5</v>
      </c>
      <c r="D12" s="20" t="s">
        <v>59</v>
      </c>
      <c r="E12" s="20" t="s">
        <v>905</v>
      </c>
    </row>
    <row r="13" spans="1:5" ht="31.5" hidden="1" x14ac:dyDescent="0.25">
      <c r="A13" s="369">
        <v>1</v>
      </c>
      <c r="B13" s="3" t="s">
        <v>755</v>
      </c>
      <c r="C13" s="370">
        <f>SUM(C14:C24)</f>
        <v>0</v>
      </c>
      <c r="D13" s="370">
        <f t="shared" ref="D13:E13" si="0">SUM(D14:D24)</f>
        <v>0</v>
      </c>
      <c r="E13" s="370">
        <f t="shared" si="0"/>
        <v>0</v>
      </c>
    </row>
    <row r="14" spans="1:5" ht="15.75" hidden="1" x14ac:dyDescent="0.25">
      <c r="A14" s="371" t="s">
        <v>756</v>
      </c>
      <c r="B14" s="4" t="s">
        <v>757</v>
      </c>
      <c r="C14" s="5">
        <v>0</v>
      </c>
      <c r="D14" s="6">
        <v>0</v>
      </c>
      <c r="E14" s="6">
        <v>0</v>
      </c>
    </row>
    <row r="15" spans="1:5" ht="15.75" hidden="1" x14ac:dyDescent="0.25">
      <c r="A15" s="371" t="s">
        <v>758</v>
      </c>
      <c r="B15" s="4" t="s">
        <v>759</v>
      </c>
      <c r="C15" s="5"/>
      <c r="D15" s="6"/>
      <c r="E15" s="6"/>
    </row>
    <row r="16" spans="1:5" ht="15.75" hidden="1" x14ac:dyDescent="0.25">
      <c r="A16" s="371" t="s">
        <v>760</v>
      </c>
      <c r="B16" s="4" t="s">
        <v>761</v>
      </c>
      <c r="C16" s="5"/>
      <c r="D16" s="6"/>
      <c r="E16" s="6"/>
    </row>
    <row r="17" spans="1:7" ht="15.75" hidden="1" x14ac:dyDescent="0.25">
      <c r="A17" s="371" t="s">
        <v>762</v>
      </c>
      <c r="B17" s="4" t="s">
        <v>763</v>
      </c>
      <c r="C17" s="5"/>
      <c r="D17" s="6"/>
      <c r="E17" s="6"/>
    </row>
    <row r="18" spans="1:7" ht="15.75" hidden="1" x14ac:dyDescent="0.25">
      <c r="A18" s="371" t="s">
        <v>764</v>
      </c>
      <c r="B18" s="4" t="s">
        <v>765</v>
      </c>
      <c r="C18" s="5"/>
      <c r="D18" s="6"/>
      <c r="E18" s="6"/>
    </row>
    <row r="19" spans="1:7" ht="15.75" hidden="1" x14ac:dyDescent="0.25">
      <c r="A19" s="371" t="s">
        <v>766</v>
      </c>
      <c r="B19" s="4" t="s">
        <v>767</v>
      </c>
      <c r="C19" s="5"/>
      <c r="D19" s="6"/>
      <c r="E19" s="6"/>
    </row>
    <row r="20" spans="1:7" ht="15.75" hidden="1" x14ac:dyDescent="0.25">
      <c r="A20" s="371" t="s">
        <v>768</v>
      </c>
      <c r="B20" s="4" t="s">
        <v>769</v>
      </c>
      <c r="C20" s="5"/>
      <c r="D20" s="6"/>
      <c r="E20" s="6"/>
    </row>
    <row r="21" spans="1:7" ht="15.75" hidden="1" x14ac:dyDescent="0.25">
      <c r="A21" s="371" t="s">
        <v>770</v>
      </c>
      <c r="B21" s="4" t="s">
        <v>771</v>
      </c>
      <c r="C21" s="5"/>
      <c r="D21" s="6"/>
      <c r="E21" s="6"/>
    </row>
    <row r="22" spans="1:7" ht="15.75" hidden="1" x14ac:dyDescent="0.25">
      <c r="A22" s="371" t="s">
        <v>772</v>
      </c>
      <c r="B22" s="4" t="s">
        <v>773</v>
      </c>
      <c r="C22" s="5"/>
      <c r="D22" s="6"/>
      <c r="E22" s="6"/>
    </row>
    <row r="23" spans="1:7" ht="15.75" hidden="1" x14ac:dyDescent="0.25">
      <c r="A23" s="371" t="s">
        <v>774</v>
      </c>
      <c r="B23" s="4" t="s">
        <v>775</v>
      </c>
      <c r="C23" s="5"/>
      <c r="D23" s="6"/>
      <c r="E23" s="6"/>
    </row>
    <row r="24" spans="1:7" ht="15.75" hidden="1" x14ac:dyDescent="0.25">
      <c r="A24" s="371" t="s">
        <v>776</v>
      </c>
      <c r="B24" s="4" t="s">
        <v>777</v>
      </c>
      <c r="C24" s="5"/>
      <c r="D24" s="6"/>
      <c r="E24" s="6"/>
    </row>
    <row r="25" spans="1:7" s="374" customFormat="1" ht="47.25" hidden="1" x14ac:dyDescent="0.25">
      <c r="A25" s="373"/>
      <c r="B25" s="3" t="s">
        <v>778</v>
      </c>
      <c r="C25" s="7">
        <f>SUM(C26:C36)</f>
        <v>0</v>
      </c>
      <c r="D25" s="7">
        <f t="shared" ref="D25:E25" si="1">SUM(D26:D36)</f>
        <v>0</v>
      </c>
      <c r="E25" s="7">
        <f t="shared" si="1"/>
        <v>0</v>
      </c>
      <c r="F25" s="375"/>
      <c r="G25" s="375"/>
    </row>
    <row r="26" spans="1:7" s="258" customFormat="1" ht="15.75" hidden="1" x14ac:dyDescent="0.25">
      <c r="A26" s="371"/>
      <c r="B26" s="4" t="s">
        <v>757</v>
      </c>
      <c r="C26" s="5"/>
      <c r="D26" s="5"/>
      <c r="E26" s="5"/>
      <c r="F26" s="378"/>
      <c r="G26" s="378"/>
    </row>
    <row r="27" spans="1:7" s="258" customFormat="1" ht="15.75" hidden="1" x14ac:dyDescent="0.25">
      <c r="A27" s="371"/>
      <c r="B27" s="4" t="s">
        <v>759</v>
      </c>
      <c r="C27" s="5"/>
      <c r="D27" s="5"/>
      <c r="E27" s="5"/>
      <c r="F27" s="378"/>
      <c r="G27" s="378"/>
    </row>
    <row r="28" spans="1:7" ht="15.75" hidden="1" x14ac:dyDescent="0.25">
      <c r="A28" s="371"/>
      <c r="B28" s="4" t="s">
        <v>761</v>
      </c>
      <c r="C28" s="5"/>
      <c r="D28" s="6"/>
      <c r="E28" s="6"/>
    </row>
    <row r="29" spans="1:7" ht="15.75" hidden="1" x14ac:dyDescent="0.25">
      <c r="A29" s="371"/>
      <c r="B29" s="4" t="s">
        <v>763</v>
      </c>
      <c r="C29" s="5"/>
      <c r="D29" s="6"/>
      <c r="E29" s="6"/>
    </row>
    <row r="30" spans="1:7" ht="15.75" hidden="1" x14ac:dyDescent="0.25">
      <c r="A30" s="371"/>
      <c r="B30" s="4" t="s">
        <v>765</v>
      </c>
      <c r="C30" s="5"/>
      <c r="D30" s="6"/>
      <c r="E30" s="6"/>
    </row>
    <row r="31" spans="1:7" ht="15.75" hidden="1" x14ac:dyDescent="0.25">
      <c r="A31" s="371"/>
      <c r="B31" s="4" t="s">
        <v>767</v>
      </c>
      <c r="C31" s="5"/>
      <c r="D31" s="6"/>
      <c r="E31" s="6"/>
    </row>
    <row r="32" spans="1:7" ht="15.75" hidden="1" x14ac:dyDescent="0.25">
      <c r="A32" s="371"/>
      <c r="B32" s="4" t="s">
        <v>769</v>
      </c>
      <c r="C32" s="5"/>
      <c r="D32" s="6"/>
      <c r="E32" s="6"/>
    </row>
    <row r="33" spans="1:7" ht="15.75" hidden="1" x14ac:dyDescent="0.25">
      <c r="A33" s="371"/>
      <c r="B33" s="4" t="s">
        <v>771</v>
      </c>
      <c r="C33" s="5"/>
      <c r="D33" s="6"/>
      <c r="E33" s="6"/>
    </row>
    <row r="34" spans="1:7" ht="15.75" hidden="1" x14ac:dyDescent="0.25">
      <c r="A34" s="371"/>
      <c r="B34" s="4" t="s">
        <v>773</v>
      </c>
      <c r="C34" s="5"/>
      <c r="D34" s="6"/>
      <c r="E34" s="6"/>
    </row>
    <row r="35" spans="1:7" ht="15.75" hidden="1" x14ac:dyDescent="0.25">
      <c r="A35" s="371"/>
      <c r="B35" s="4" t="s">
        <v>775</v>
      </c>
      <c r="C35" s="5"/>
      <c r="D35" s="6"/>
      <c r="E35" s="6"/>
    </row>
    <row r="36" spans="1:7" ht="15.75" hidden="1" x14ac:dyDescent="0.25">
      <c r="A36" s="371"/>
      <c r="B36" s="4" t="s">
        <v>777</v>
      </c>
      <c r="C36" s="5"/>
      <c r="D36" s="6"/>
      <c r="E36" s="6"/>
    </row>
    <row r="37" spans="1:7" ht="78.75" hidden="1" x14ac:dyDescent="0.25">
      <c r="A37" s="373" t="s">
        <v>779</v>
      </c>
      <c r="B37" s="3" t="s">
        <v>780</v>
      </c>
      <c r="C37" s="7">
        <f>SUM(C38:C38)</f>
        <v>0</v>
      </c>
      <c r="D37" s="7">
        <f>SUM(D38:D38)</f>
        <v>0</v>
      </c>
      <c r="E37" s="7">
        <f>SUM(E38:E38)</f>
        <v>0</v>
      </c>
    </row>
    <row r="38" spans="1:7" ht="15.75" hidden="1" x14ac:dyDescent="0.25">
      <c r="A38" s="371" t="s">
        <v>781</v>
      </c>
      <c r="B38" s="4" t="s">
        <v>757</v>
      </c>
      <c r="C38" s="5">
        <v>0</v>
      </c>
      <c r="D38" s="5">
        <v>0</v>
      </c>
      <c r="E38" s="5">
        <v>0</v>
      </c>
    </row>
    <row r="39" spans="1:7" ht="47.25" x14ac:dyDescent="0.25">
      <c r="A39" s="369" t="s">
        <v>934</v>
      </c>
      <c r="B39" s="3" t="s">
        <v>782</v>
      </c>
      <c r="C39" s="376">
        <f>C40+C42</f>
        <v>181463321.56999999</v>
      </c>
      <c r="D39" s="376">
        <f>D40+D42</f>
        <v>1198735.99</v>
      </c>
      <c r="E39" s="376">
        <f>E40+E42</f>
        <v>1198735.99</v>
      </c>
    </row>
    <row r="40" spans="1:7" s="258" customFormat="1" ht="30.75" x14ac:dyDescent="0.25">
      <c r="A40" s="377" t="s">
        <v>756</v>
      </c>
      <c r="B40" s="4" t="s">
        <v>179</v>
      </c>
      <c r="C40" s="6">
        <f>C41</f>
        <v>180291000</v>
      </c>
      <c r="D40" s="6">
        <f>D41</f>
        <v>0</v>
      </c>
      <c r="E40" s="6">
        <f>E41</f>
        <v>0</v>
      </c>
      <c r="F40" s="378"/>
      <c r="G40" s="378"/>
    </row>
    <row r="41" spans="1:7" ht="15.75" x14ac:dyDescent="0.25">
      <c r="A41" s="371" t="s">
        <v>935</v>
      </c>
      <c r="B41" s="4" t="s">
        <v>783</v>
      </c>
      <c r="C41" s="6">
        <f>'Приложение 4'!F244</f>
        <v>180291000</v>
      </c>
      <c r="D41" s="6">
        <f>'[2]Приложение 4'!G217</f>
        <v>0</v>
      </c>
      <c r="E41" s="6">
        <f>'[2]Приложение 4'!H217</f>
        <v>0</v>
      </c>
    </row>
    <row r="42" spans="1:7" ht="30.75" x14ac:dyDescent="0.25">
      <c r="A42" s="377" t="s">
        <v>758</v>
      </c>
      <c r="B42" s="4" t="s">
        <v>182</v>
      </c>
      <c r="C42" s="6">
        <f>SUM(C43:C53)</f>
        <v>1172321.5699999998</v>
      </c>
      <c r="D42" s="6">
        <f>SUM(D43:D52)</f>
        <v>1198735.99</v>
      </c>
      <c r="E42" s="6">
        <f>SUM(E43:E52)</f>
        <v>1198735.99</v>
      </c>
    </row>
    <row r="43" spans="1:7" ht="15.75" hidden="1" x14ac:dyDescent="0.25">
      <c r="A43" s="371" t="s">
        <v>784</v>
      </c>
      <c r="B43" s="8" t="s">
        <v>757</v>
      </c>
      <c r="C43" s="6">
        <v>0</v>
      </c>
      <c r="D43" s="6">
        <v>0</v>
      </c>
      <c r="E43" s="6">
        <v>0</v>
      </c>
      <c r="F43" s="390"/>
    </row>
    <row r="44" spans="1:7" ht="15.75" hidden="1" x14ac:dyDescent="0.25">
      <c r="A44" s="371" t="s">
        <v>785</v>
      </c>
      <c r="B44" s="379" t="s">
        <v>759</v>
      </c>
      <c r="C44" s="6"/>
      <c r="D44" s="6"/>
      <c r="E44" s="6"/>
      <c r="F44" s="390"/>
    </row>
    <row r="45" spans="1:7" ht="15.75" hidden="1" x14ac:dyDescent="0.25">
      <c r="A45" s="371" t="s">
        <v>786</v>
      </c>
      <c r="B45" s="379" t="s">
        <v>761</v>
      </c>
      <c r="C45" s="6"/>
      <c r="D45" s="6"/>
      <c r="E45" s="6"/>
    </row>
    <row r="46" spans="1:7" ht="15.75" hidden="1" x14ac:dyDescent="0.25">
      <c r="A46" s="371" t="s">
        <v>787</v>
      </c>
      <c r="B46" s="4" t="s">
        <v>763</v>
      </c>
      <c r="C46" s="6"/>
      <c r="D46" s="6"/>
      <c r="E46" s="6"/>
      <c r="F46" s="390"/>
    </row>
    <row r="47" spans="1:7" ht="15.75" hidden="1" x14ac:dyDescent="0.25">
      <c r="A47" s="371" t="s">
        <v>788</v>
      </c>
      <c r="B47" s="4" t="s">
        <v>765</v>
      </c>
      <c r="C47" s="6"/>
      <c r="D47" s="6"/>
      <c r="E47" s="6"/>
      <c r="F47" s="390"/>
    </row>
    <row r="48" spans="1:7" ht="15.75" x14ac:dyDescent="0.25">
      <c r="A48" s="371" t="s">
        <v>936</v>
      </c>
      <c r="B48" s="4" t="s">
        <v>767</v>
      </c>
      <c r="C48" s="6">
        <v>1172321.5699999998</v>
      </c>
      <c r="D48" s="6">
        <v>1198735.99</v>
      </c>
      <c r="E48" s="6">
        <v>1198735.99</v>
      </c>
      <c r="F48" s="390"/>
    </row>
    <row r="49" spans="1:7" ht="15.75" hidden="1" x14ac:dyDescent="0.25">
      <c r="A49" s="371" t="s">
        <v>789</v>
      </c>
      <c r="B49" s="4" t="s">
        <v>769</v>
      </c>
      <c r="C49" s="6"/>
      <c r="D49" s="6"/>
      <c r="E49" s="6"/>
      <c r="F49" s="390"/>
    </row>
    <row r="50" spans="1:7" ht="15.75" hidden="1" x14ac:dyDescent="0.25">
      <c r="A50" s="371" t="s">
        <v>790</v>
      </c>
      <c r="B50" s="4" t="s">
        <v>771</v>
      </c>
      <c r="C50" s="6"/>
      <c r="D50" s="6"/>
      <c r="E50" s="6"/>
      <c r="F50" s="390"/>
    </row>
    <row r="51" spans="1:7" ht="15.75" hidden="1" x14ac:dyDescent="0.25">
      <c r="A51" s="371" t="s">
        <v>791</v>
      </c>
      <c r="B51" s="4" t="s">
        <v>773</v>
      </c>
      <c r="C51" s="6"/>
      <c r="D51" s="6"/>
      <c r="E51" s="6"/>
      <c r="F51" s="390"/>
    </row>
    <row r="52" spans="1:7" ht="15.75" hidden="1" x14ac:dyDescent="0.25">
      <c r="A52" s="371" t="s">
        <v>792</v>
      </c>
      <c r="B52" s="4" t="s">
        <v>775</v>
      </c>
      <c r="C52" s="6"/>
      <c r="D52" s="6"/>
      <c r="E52" s="6"/>
    </row>
    <row r="53" spans="1:7" ht="15.75" hidden="1" x14ac:dyDescent="0.25">
      <c r="A53" s="371" t="s">
        <v>793</v>
      </c>
      <c r="B53" s="4" t="s">
        <v>777</v>
      </c>
      <c r="C53" s="6"/>
      <c r="D53" s="6"/>
      <c r="E53" s="6"/>
      <c r="F53" s="390"/>
    </row>
    <row r="54" spans="1:7" s="381" customFormat="1" ht="15.75" x14ac:dyDescent="0.25">
      <c r="A54" s="380"/>
      <c r="B54" s="380" t="s">
        <v>183</v>
      </c>
      <c r="C54" s="9">
        <f>C13+C37+C39+C25</f>
        <v>181463321.56999999</v>
      </c>
      <c r="D54" s="9">
        <f t="shared" ref="D54:E54" si="2">D13+D37+D39+D25</f>
        <v>1198735.99</v>
      </c>
      <c r="E54" s="9">
        <f t="shared" si="2"/>
        <v>1198735.99</v>
      </c>
      <c r="F54" s="382"/>
      <c r="G54" s="382"/>
    </row>
    <row r="55" spans="1:7" ht="15.75" x14ac:dyDescent="0.25">
      <c r="B55" s="8"/>
      <c r="C55" s="10"/>
      <c r="D55" s="10"/>
      <c r="E55" s="10"/>
    </row>
  </sheetData>
  <mergeCells count="1">
    <mergeCell ref="A10:E10"/>
  </mergeCells>
  <pageMargins left="0.70866141732283472" right="0.70866141732283472" top="0.74803149606299213" bottom="0.74803149606299213" header="0.31496062992125984" footer="0.31496062992125984"/>
  <pageSetup paperSize="9" scale="65" fitToHeight="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8"/>
  <sheetViews>
    <sheetView workbookViewId="0">
      <selection activeCell="D7" sqref="D7:D8"/>
    </sheetView>
  </sheetViews>
  <sheetFormatPr defaultRowHeight="15" x14ac:dyDescent="0.25"/>
  <cols>
    <col min="1" max="1" width="10.42578125" customWidth="1"/>
    <col min="2" max="2" width="61.85546875" customWidth="1"/>
    <col min="3" max="3" width="18.85546875" customWidth="1"/>
    <col min="4" max="4" width="19.5703125" customWidth="1"/>
    <col min="5" max="5" width="19.28515625" customWidth="1"/>
  </cols>
  <sheetData>
    <row r="1" spans="1:5" x14ac:dyDescent="0.25">
      <c r="A1" s="223"/>
      <c r="B1" s="223"/>
      <c r="C1" s="366"/>
      <c r="D1" s="366"/>
      <c r="E1" s="366"/>
    </row>
    <row r="2" spans="1:5" ht="18.75" x14ac:dyDescent="0.3">
      <c r="A2" s="223"/>
      <c r="B2" s="224"/>
      <c r="D2" s="365" t="s">
        <v>813</v>
      </c>
      <c r="E2" s="366"/>
    </row>
    <row r="3" spans="1:5" ht="18.75" x14ac:dyDescent="0.3">
      <c r="A3" s="223"/>
      <c r="B3" s="224"/>
      <c r="D3" s="365" t="s">
        <v>648</v>
      </c>
      <c r="E3" s="366"/>
    </row>
    <row r="4" spans="1:5" ht="18.75" x14ac:dyDescent="0.3">
      <c r="A4" s="223"/>
      <c r="B4" s="224"/>
      <c r="D4" s="365" t="s">
        <v>1</v>
      </c>
      <c r="E4" s="366"/>
    </row>
    <row r="5" spans="1:5" ht="18.75" x14ac:dyDescent="0.3">
      <c r="A5" s="223"/>
      <c r="B5" s="224"/>
      <c r="D5" s="365" t="s">
        <v>58</v>
      </c>
      <c r="E5" s="366"/>
    </row>
    <row r="6" spans="1:5" ht="18.75" x14ac:dyDescent="0.3">
      <c r="A6" s="223"/>
      <c r="B6" s="224"/>
      <c r="D6" s="365" t="s">
        <v>2</v>
      </c>
      <c r="E6" s="366"/>
    </row>
    <row r="7" spans="1:5" ht="18.75" x14ac:dyDescent="0.3">
      <c r="A7" s="223"/>
      <c r="B7" s="224"/>
      <c r="D7" s="481" t="s">
        <v>978</v>
      </c>
      <c r="E7" s="366"/>
    </row>
    <row r="8" spans="1:5" ht="15.75" x14ac:dyDescent="0.25">
      <c r="A8" s="223"/>
      <c r="B8" s="223"/>
      <c r="D8" s="481" t="s">
        <v>979</v>
      </c>
      <c r="E8" s="366"/>
    </row>
    <row r="9" spans="1:5" x14ac:dyDescent="0.25">
      <c r="A9" s="223"/>
      <c r="B9" s="223"/>
      <c r="C9" s="366"/>
      <c r="D9" s="366"/>
      <c r="E9" s="366"/>
    </row>
    <row r="10" spans="1:5" ht="60.75" customHeight="1" x14ac:dyDescent="0.25">
      <c r="A10" s="490" t="s">
        <v>924</v>
      </c>
      <c r="B10" s="490"/>
      <c r="C10" s="490"/>
      <c r="D10" s="490"/>
      <c r="E10" s="490"/>
    </row>
    <row r="11" spans="1:5" x14ac:dyDescent="0.25">
      <c r="A11" s="223"/>
      <c r="B11" s="223"/>
      <c r="C11" s="366"/>
      <c r="D11" s="366"/>
      <c r="E11" s="367" t="s">
        <v>752</v>
      </c>
    </row>
    <row r="12" spans="1:5" ht="30" x14ac:dyDescent="0.25">
      <c r="A12" s="368" t="s">
        <v>753</v>
      </c>
      <c r="B12" s="368" t="s">
        <v>754</v>
      </c>
      <c r="C12" s="1" t="s">
        <v>5</v>
      </c>
      <c r="D12" s="20" t="s">
        <v>59</v>
      </c>
      <c r="E12" s="1" t="s">
        <v>905</v>
      </c>
    </row>
    <row r="13" spans="1:5" ht="15.75" x14ac:dyDescent="0.25">
      <c r="A13" s="369"/>
      <c r="B13" s="3" t="s">
        <v>183</v>
      </c>
      <c r="C13" s="370">
        <f>SUM(C14:C18)</f>
        <v>10892909.289999999</v>
      </c>
      <c r="D13" s="370">
        <f t="shared" ref="D13:E13" si="0">SUM(D14:D18)</f>
        <v>7983057</v>
      </c>
      <c r="E13" s="370">
        <f t="shared" si="0"/>
        <v>8298522</v>
      </c>
    </row>
    <row r="14" spans="1:5" ht="30.75" x14ac:dyDescent="0.25">
      <c r="A14" s="377" t="s">
        <v>795</v>
      </c>
      <c r="B14" s="4" t="s">
        <v>117</v>
      </c>
      <c r="C14" s="5">
        <f>'Приложение 4'!F96</f>
        <v>229880</v>
      </c>
      <c r="D14" s="5">
        <f>'Приложение 4'!G96</f>
        <v>229880</v>
      </c>
      <c r="E14" s="5">
        <f>'Приложение 4'!H96</f>
        <v>229880</v>
      </c>
    </row>
    <row r="15" spans="1:5" ht="45.75" x14ac:dyDescent="0.25">
      <c r="A15" s="377" t="s">
        <v>796</v>
      </c>
      <c r="B15" s="4" t="s">
        <v>152</v>
      </c>
      <c r="C15" s="5">
        <f>'Приложение 4'!F194+'Приложение 7'!H252</f>
        <v>7953729.29</v>
      </c>
      <c r="D15" s="5">
        <f>'Приложение 4'!G194+'Приложение 7'!I252</f>
        <v>4908412</v>
      </c>
      <c r="E15" s="5">
        <f>'Приложение 4'!H194+'Приложение 7'!J252</f>
        <v>5088412</v>
      </c>
    </row>
    <row r="16" spans="1:5" ht="30.75" x14ac:dyDescent="0.25">
      <c r="A16" s="377" t="s">
        <v>797</v>
      </c>
      <c r="B16" s="4" t="s">
        <v>161</v>
      </c>
      <c r="C16" s="5">
        <f>'Приложение 4'!F222</f>
        <v>2709300</v>
      </c>
      <c r="D16" s="5">
        <f>'Приложение 4'!G222</f>
        <v>2844765</v>
      </c>
      <c r="E16" s="5">
        <f>'Приложение 4'!H222</f>
        <v>2980230</v>
      </c>
    </row>
    <row r="17" spans="1:5" ht="135.75" hidden="1" x14ac:dyDescent="0.25">
      <c r="A17" s="383">
        <v>4</v>
      </c>
      <c r="B17" s="230" t="s">
        <v>734</v>
      </c>
      <c r="C17" s="6">
        <f>'Приложение 7'!H271</f>
        <v>0</v>
      </c>
      <c r="D17" s="6">
        <f>'Приложение 7'!I271</f>
        <v>0</v>
      </c>
      <c r="E17" s="6">
        <f>'Приложение 7'!J271</f>
        <v>0</v>
      </c>
    </row>
    <row r="18" spans="1:5" ht="60.75" hidden="1" x14ac:dyDescent="0.25">
      <c r="A18" s="383">
        <v>5</v>
      </c>
      <c r="B18" s="230" t="s">
        <v>736</v>
      </c>
      <c r="C18" s="6">
        <f>'Приложение 7'!H273</f>
        <v>0</v>
      </c>
      <c r="D18" s="6">
        <f>'Приложение 7'!I273</f>
        <v>0</v>
      </c>
      <c r="E18" s="6">
        <f>'Приложение 7'!J273</f>
        <v>0</v>
      </c>
    </row>
  </sheetData>
  <mergeCells count="1">
    <mergeCell ref="A10:E10"/>
  </mergeCells>
  <pageMargins left="0.70866141732283472" right="0.70866141732283472" top="0.74803149606299213" bottom="0.74803149606299213" header="0.31496062992125984" footer="0.31496062992125984"/>
  <pageSetup paperSize="9"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2</vt:i4>
      </vt:variant>
    </vt:vector>
  </HeadingPairs>
  <TitlesOfParts>
    <vt:vector size="16" baseType="lpstr">
      <vt:lpstr>Приложение1</vt:lpstr>
      <vt:lpstr>приложение_2</vt:lpstr>
      <vt:lpstr>Приложение 3</vt:lpstr>
      <vt:lpstr>Приложение 4</vt:lpstr>
      <vt:lpstr>Приложение 5</vt:lpstr>
      <vt:lpstr>Приложение 6</vt:lpstr>
      <vt:lpstr>Приложение 7</vt:lpstr>
      <vt:lpstr>Приложение 8</vt:lpstr>
      <vt:lpstr>Приложение 9</vt:lpstr>
      <vt:lpstr>Приложение 10</vt:lpstr>
      <vt:lpstr>Приложение 11</vt:lpstr>
      <vt:lpstr>Приложение 12</vt:lpstr>
      <vt:lpstr>Приложение 13</vt:lpstr>
      <vt:lpstr>Приложение 14</vt:lpstr>
      <vt:lpstr>приложение_2!Область_печати</vt:lpstr>
      <vt:lpstr>Приложение1!Область_печати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Вита Юрочкина</dc:creator>
  <cp:lastModifiedBy>user</cp:lastModifiedBy>
  <cp:lastPrinted>2025-12-15T05:53:31Z</cp:lastPrinted>
  <dcterms:created xsi:type="dcterms:W3CDTF">2023-10-02T01:55:34Z</dcterms:created>
  <dcterms:modified xsi:type="dcterms:W3CDTF">2026-02-03T00:49:31Z</dcterms:modified>
</cp:coreProperties>
</file>